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ginaldo\Downloads\"/>
    </mc:Choice>
  </mc:AlternateContent>
  <bookViews>
    <workbookView xWindow="0" yWindow="0" windowWidth="20490" windowHeight="6945" activeTab="3"/>
  </bookViews>
  <sheets>
    <sheet name="Lotes" sheetId="13" r:id="rId1"/>
    <sheet name="Clientes" sheetId="12" r:id="rId2"/>
    <sheet name="Controle" sheetId="14" r:id="rId3"/>
    <sheet name="01" sheetId="1" r:id="rId4"/>
    <sheet name="02" sheetId="2" r:id="rId5"/>
    <sheet name="03" sheetId="3" r:id="rId6"/>
    <sheet name="04" sheetId="4" r:id="rId7"/>
    <sheet name="05" sheetId="5" r:id="rId8"/>
    <sheet name="06" sheetId="6" r:id="rId9"/>
    <sheet name="07" sheetId="7" r:id="rId10"/>
    <sheet name="08" sheetId="8" r:id="rId11"/>
    <sheet name="09" sheetId="9" r:id="rId12"/>
    <sheet name="10" sheetId="10" r:id="rId13"/>
    <sheet name="11" sheetId="11" r:id="rId14"/>
    <sheet name="12" sheetId="16" r:id="rId15"/>
    <sheet name="13" sheetId="17" r:id="rId16"/>
    <sheet name="14" sheetId="18" r:id="rId17"/>
    <sheet name="15" sheetId="19" r:id="rId18"/>
    <sheet name="16" sheetId="20" r:id="rId19"/>
    <sheet name="17" sheetId="21" r:id="rId20"/>
    <sheet name="18" sheetId="22" r:id="rId21"/>
    <sheet name="19" sheetId="23" r:id="rId22"/>
    <sheet name="20" sheetId="24" r:id="rId23"/>
    <sheet name="21" sheetId="25" r:id="rId24"/>
    <sheet name="22" sheetId="26" r:id="rId25"/>
    <sheet name="23" sheetId="27" r:id="rId26"/>
    <sheet name="24" sheetId="28" r:id="rId27"/>
    <sheet name="25" sheetId="29" r:id="rId28"/>
    <sheet name="26" sheetId="30" r:id="rId29"/>
    <sheet name="27" sheetId="31" r:id="rId30"/>
    <sheet name="28" sheetId="32" r:id="rId31"/>
    <sheet name="29" sheetId="33" r:id="rId32"/>
    <sheet name="30" sheetId="34" r:id="rId33"/>
    <sheet name="31" sheetId="35" r:id="rId34"/>
    <sheet name="32" sheetId="36" r:id="rId35"/>
    <sheet name="33" sheetId="37" r:id="rId36"/>
    <sheet name="34" sheetId="38" r:id="rId37"/>
    <sheet name="35" sheetId="39" r:id="rId38"/>
    <sheet name="36" sheetId="40" r:id="rId39"/>
    <sheet name="37" sheetId="41" r:id="rId40"/>
    <sheet name="38" sheetId="42" r:id="rId41"/>
    <sheet name="39" sheetId="43" r:id="rId42"/>
    <sheet name="40" sheetId="44" r:id="rId43"/>
  </sheets>
  <externalReferences>
    <externalReference r:id="rId44"/>
  </externalReferences>
  <definedNames>
    <definedName name="bd">Clientes!$1:$1048576</definedName>
    <definedName name="Dados">[1]Dados!$1:$1048576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1" l="1"/>
  <c r="H9" i="1"/>
  <c r="G9" i="1"/>
  <c r="F9" i="1"/>
  <c r="A9" i="1"/>
  <c r="H6" i="1"/>
  <c r="F6" i="1"/>
  <c r="B6" i="1"/>
  <c r="F5" i="1"/>
  <c r="C5" i="1"/>
  <c r="B5" i="1"/>
  <c r="I4" i="1"/>
  <c r="F4" i="1"/>
  <c r="B4" i="1"/>
  <c r="I2" i="1"/>
  <c r="G2" i="1"/>
  <c r="D3" i="1" s="1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43" i="14"/>
  <c r="G244" i="14"/>
  <c r="G245" i="14"/>
  <c r="G246" i="14"/>
  <c r="G247" i="14"/>
  <c r="G248" i="14"/>
  <c r="G249" i="14"/>
  <c r="G250" i="14"/>
  <c r="G251" i="14"/>
  <c r="G252" i="14"/>
  <c r="G253" i="14"/>
  <c r="G254" i="14"/>
  <c r="G255" i="14"/>
  <c r="G256" i="14"/>
  <c r="G257" i="14"/>
  <c r="G258" i="14"/>
  <c r="G259" i="14"/>
  <c r="G260" i="14"/>
  <c r="G261" i="14"/>
  <c r="G262" i="14"/>
  <c r="G263" i="14"/>
  <c r="G264" i="14"/>
  <c r="G265" i="14"/>
  <c r="G266" i="14"/>
  <c r="G267" i="14"/>
  <c r="G268" i="14"/>
  <c r="G269" i="14"/>
  <c r="G270" i="14"/>
  <c r="G271" i="14"/>
  <c r="G272" i="14"/>
  <c r="G273" i="14"/>
  <c r="G274" i="14"/>
  <c r="G275" i="14"/>
  <c r="G276" i="14"/>
  <c r="G277" i="14"/>
  <c r="G278" i="14"/>
  <c r="G279" i="14"/>
  <c r="G280" i="14"/>
  <c r="G281" i="14"/>
  <c r="G282" i="14"/>
  <c r="G283" i="14"/>
  <c r="G284" i="14"/>
  <c r="G285" i="14"/>
  <c r="G286" i="14"/>
  <c r="G287" i="14"/>
  <c r="G288" i="14"/>
  <c r="G289" i="14"/>
  <c r="G290" i="14"/>
  <c r="G291" i="14"/>
  <c r="G292" i="14"/>
  <c r="G293" i="14"/>
  <c r="G294" i="14"/>
  <c r="G295" i="14"/>
  <c r="G296" i="14"/>
  <c r="G297" i="14"/>
  <c r="G298" i="14"/>
  <c r="G299" i="14"/>
  <c r="G300" i="14"/>
  <c r="G301" i="14"/>
  <c r="G302" i="14"/>
  <c r="G303" i="14"/>
  <c r="G304" i="14"/>
  <c r="G305" i="14"/>
  <c r="G306" i="14"/>
  <c r="G307" i="14"/>
  <c r="G308" i="14"/>
  <c r="G309" i="14"/>
  <c r="G310" i="14"/>
  <c r="G311" i="14"/>
  <c r="G312" i="14"/>
  <c r="G313" i="14"/>
  <c r="G314" i="14"/>
  <c r="G315" i="14"/>
  <c r="G316" i="14"/>
  <c r="G317" i="14"/>
  <c r="G318" i="14"/>
  <c r="G319" i="14"/>
  <c r="G320" i="14"/>
  <c r="G321" i="14"/>
  <c r="G322" i="14"/>
  <c r="G323" i="14"/>
  <c r="G324" i="14"/>
  <c r="G325" i="14"/>
  <c r="G326" i="14"/>
  <c r="G327" i="14"/>
  <c r="G328" i="14"/>
  <c r="G329" i="14"/>
  <c r="G330" i="14"/>
  <c r="G331" i="14"/>
  <c r="G332" i="14"/>
  <c r="G333" i="14"/>
  <c r="G334" i="14"/>
  <c r="G335" i="14"/>
  <c r="G336" i="14"/>
  <c r="G337" i="14"/>
  <c r="G338" i="14"/>
  <c r="G339" i="14"/>
  <c r="G340" i="14"/>
  <c r="G341" i="14"/>
  <c r="G342" i="14"/>
  <c r="G343" i="14"/>
  <c r="G344" i="14"/>
  <c r="G345" i="14"/>
  <c r="G346" i="14"/>
  <c r="G347" i="14"/>
  <c r="G348" i="14"/>
  <c r="G349" i="14"/>
  <c r="G350" i="14"/>
  <c r="G351" i="14"/>
  <c r="G352" i="14"/>
  <c r="G353" i="14"/>
  <c r="G354" i="14"/>
  <c r="G355" i="14"/>
  <c r="G356" i="14"/>
  <c r="G357" i="14"/>
  <c r="G358" i="14"/>
  <c r="G359" i="14"/>
  <c r="G360" i="14"/>
  <c r="G361" i="14"/>
  <c r="G362" i="14"/>
  <c r="G363" i="14"/>
  <c r="G364" i="14"/>
  <c r="G365" i="14"/>
  <c r="G366" i="14"/>
  <c r="G367" i="14"/>
  <c r="G368" i="14"/>
  <c r="G369" i="14"/>
  <c r="G370" i="14"/>
  <c r="G371" i="14"/>
  <c r="G372" i="14"/>
  <c r="G373" i="14"/>
  <c r="G374" i="14"/>
  <c r="G375" i="14"/>
  <c r="G376" i="14"/>
  <c r="G377" i="14"/>
  <c r="G378" i="14"/>
  <c r="G379" i="14"/>
  <c r="G380" i="14"/>
  <c r="G381" i="14"/>
  <c r="G382" i="14"/>
  <c r="G383" i="14"/>
  <c r="G384" i="14"/>
  <c r="G385" i="14"/>
  <c r="G386" i="14"/>
  <c r="G387" i="14"/>
  <c r="G388" i="14"/>
  <c r="G389" i="14"/>
  <c r="G390" i="14"/>
  <c r="G391" i="14"/>
  <c r="G392" i="14"/>
  <c r="G393" i="14"/>
  <c r="G394" i="14"/>
  <c r="G395" i="14"/>
  <c r="G396" i="14"/>
  <c r="G397" i="14"/>
  <c r="G398" i="14"/>
  <c r="G399" i="14"/>
  <c r="G400" i="14"/>
  <c r="G401" i="14"/>
  <c r="G402" i="14"/>
  <c r="G3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37" i="14"/>
  <c r="C38" i="14"/>
  <c r="C39" i="14"/>
  <c r="C40" i="14"/>
  <c r="C41" i="14"/>
  <c r="C42" i="14"/>
  <c r="C43" i="14"/>
  <c r="C44" i="14"/>
  <c r="C45" i="14"/>
  <c r="C46" i="14"/>
  <c r="C47" i="14"/>
  <c r="C48" i="14"/>
  <c r="C49" i="14"/>
  <c r="C50" i="14"/>
  <c r="C51" i="14"/>
  <c r="C52" i="14"/>
  <c r="C53" i="14"/>
  <c r="C54" i="14"/>
  <c r="C55" i="14"/>
  <c r="C56" i="14"/>
  <c r="C57" i="14"/>
  <c r="C58" i="14"/>
  <c r="C59" i="14"/>
  <c r="C60" i="14"/>
  <c r="C61" i="14"/>
  <c r="C62" i="14"/>
  <c r="C63" i="14"/>
  <c r="C64" i="14"/>
  <c r="C65" i="14"/>
  <c r="C66" i="14"/>
  <c r="C67" i="14"/>
  <c r="C68" i="14"/>
  <c r="C69" i="14"/>
  <c r="C70" i="14"/>
  <c r="C71" i="14"/>
  <c r="C72" i="14"/>
  <c r="C73" i="14"/>
  <c r="C74" i="14"/>
  <c r="C75" i="14"/>
  <c r="C76" i="14"/>
  <c r="C77" i="14"/>
  <c r="C78" i="14"/>
  <c r="C79" i="14"/>
  <c r="C80" i="14"/>
  <c r="C81" i="14"/>
  <c r="C82" i="14"/>
  <c r="C83" i="14"/>
  <c r="C84" i="14"/>
  <c r="C85" i="14"/>
  <c r="C86" i="14"/>
  <c r="C87" i="14"/>
  <c r="C88" i="14"/>
  <c r="C89" i="14"/>
  <c r="C90" i="14"/>
  <c r="C91" i="14"/>
  <c r="C92" i="14"/>
  <c r="C93" i="14"/>
  <c r="C94" i="14"/>
  <c r="C95" i="14"/>
  <c r="C96" i="14"/>
  <c r="C97" i="14"/>
  <c r="C98" i="14"/>
  <c r="C99" i="14"/>
  <c r="C100" i="14"/>
  <c r="C101" i="14"/>
  <c r="C102" i="14"/>
  <c r="C103" i="14"/>
  <c r="C104" i="14"/>
  <c r="C105" i="14"/>
  <c r="C106" i="14"/>
  <c r="C107" i="14"/>
  <c r="C108" i="14"/>
  <c r="C109" i="14"/>
  <c r="C110" i="14"/>
  <c r="C111" i="14"/>
  <c r="C112" i="14"/>
  <c r="C113" i="14"/>
  <c r="C114" i="14"/>
  <c r="C115" i="14"/>
  <c r="C116" i="14"/>
  <c r="C117" i="14"/>
  <c r="C118" i="14"/>
  <c r="C119" i="14"/>
  <c r="C120" i="14"/>
  <c r="C121" i="14"/>
  <c r="C122" i="14"/>
  <c r="C123" i="14"/>
  <c r="C124" i="14"/>
  <c r="C125" i="14"/>
  <c r="C126" i="14"/>
  <c r="C127" i="14"/>
  <c r="C128" i="14"/>
  <c r="C129" i="14"/>
  <c r="C130" i="14"/>
  <c r="C131" i="14"/>
  <c r="C132" i="14"/>
  <c r="C133" i="14"/>
  <c r="C134" i="14"/>
  <c r="C135" i="14"/>
  <c r="C136" i="14"/>
  <c r="C137" i="14"/>
  <c r="C138" i="14"/>
  <c r="C139" i="14"/>
  <c r="C140" i="14"/>
  <c r="C141" i="14"/>
  <c r="C142" i="14"/>
  <c r="C143" i="14"/>
  <c r="C144" i="14"/>
  <c r="C145" i="14"/>
  <c r="C146" i="14"/>
  <c r="C147" i="14"/>
  <c r="C148" i="14"/>
  <c r="C149" i="14"/>
  <c r="C150" i="14"/>
  <c r="C151" i="14"/>
  <c r="C152" i="14"/>
  <c r="C153" i="14"/>
  <c r="C154" i="14"/>
  <c r="C155" i="14"/>
  <c r="C156" i="14"/>
  <c r="C157" i="14"/>
  <c r="C158" i="14"/>
  <c r="C159" i="14"/>
  <c r="C160" i="14"/>
  <c r="C161" i="14"/>
  <c r="C162" i="14"/>
  <c r="C163" i="14"/>
  <c r="C164" i="14"/>
  <c r="C165" i="14"/>
  <c r="C166" i="14"/>
  <c r="C167" i="14"/>
  <c r="C168" i="14"/>
  <c r="C169" i="14"/>
  <c r="C170" i="14"/>
  <c r="C171" i="14"/>
  <c r="C172" i="14"/>
  <c r="C173" i="14"/>
  <c r="C174" i="14"/>
  <c r="C175" i="14"/>
  <c r="C176" i="14"/>
  <c r="C177" i="14"/>
  <c r="C178" i="14"/>
  <c r="C179" i="14"/>
  <c r="C180" i="14"/>
  <c r="C181" i="14"/>
  <c r="C182" i="14"/>
  <c r="C183" i="14"/>
  <c r="C184" i="14"/>
  <c r="C185" i="14"/>
  <c r="C186" i="14"/>
  <c r="C187" i="14"/>
  <c r="C188" i="14"/>
  <c r="C189" i="14"/>
  <c r="C190" i="14"/>
  <c r="C191" i="14"/>
  <c r="C192" i="14"/>
  <c r="C193" i="14"/>
  <c r="C194" i="14"/>
  <c r="C195" i="14"/>
  <c r="C196" i="14"/>
  <c r="C197" i="14"/>
  <c r="C198" i="14"/>
  <c r="C199" i="14"/>
  <c r="C200" i="14"/>
  <c r="C201" i="14"/>
  <c r="C202" i="14"/>
  <c r="C203" i="14"/>
  <c r="C204" i="14"/>
  <c r="C205" i="14"/>
  <c r="C206" i="14"/>
  <c r="C207" i="14"/>
  <c r="C208" i="14"/>
  <c r="C209" i="14"/>
  <c r="C210" i="14"/>
  <c r="C211" i="14"/>
  <c r="C212" i="14"/>
  <c r="C213" i="14"/>
  <c r="C214" i="14"/>
  <c r="C215" i="14"/>
  <c r="C216" i="14"/>
  <c r="C217" i="14"/>
  <c r="C218" i="14"/>
  <c r="C219" i="14"/>
  <c r="C220" i="14"/>
  <c r="C221" i="14"/>
  <c r="C222" i="14"/>
  <c r="C223" i="14"/>
  <c r="C224" i="14"/>
  <c r="C225" i="14"/>
  <c r="C226" i="14"/>
  <c r="C227" i="14"/>
  <c r="C228" i="14"/>
  <c r="C229" i="14"/>
  <c r="C230" i="14"/>
  <c r="C231" i="14"/>
  <c r="C232" i="14"/>
  <c r="C233" i="14"/>
  <c r="C234" i="14"/>
  <c r="C235" i="14"/>
  <c r="C236" i="14"/>
  <c r="C237" i="14"/>
  <c r="C238" i="14"/>
  <c r="C239" i="14"/>
  <c r="C240" i="14"/>
  <c r="C241" i="14"/>
  <c r="C242" i="14"/>
  <c r="C243" i="14"/>
  <c r="C244" i="14"/>
  <c r="C245" i="14"/>
  <c r="C246" i="14"/>
  <c r="C247" i="14"/>
  <c r="C248" i="14"/>
  <c r="C249" i="14"/>
  <c r="C250" i="14"/>
  <c r="C251" i="14"/>
  <c r="C252" i="14"/>
  <c r="C253" i="14"/>
  <c r="C254" i="14"/>
  <c r="C255" i="14"/>
  <c r="C256" i="14"/>
  <c r="C257" i="14"/>
  <c r="C258" i="14"/>
  <c r="C259" i="14"/>
  <c r="C260" i="14"/>
  <c r="C261" i="14"/>
  <c r="C262" i="14"/>
  <c r="C263" i="14"/>
  <c r="C264" i="14"/>
  <c r="C265" i="14"/>
  <c r="C266" i="14"/>
  <c r="C267" i="14"/>
  <c r="C268" i="14"/>
  <c r="C269" i="14"/>
  <c r="C270" i="14"/>
  <c r="C271" i="14"/>
  <c r="C272" i="14"/>
  <c r="C273" i="14"/>
  <c r="C274" i="14"/>
  <c r="C275" i="14"/>
  <c r="C276" i="14"/>
  <c r="C277" i="14"/>
  <c r="C278" i="14"/>
  <c r="C279" i="14"/>
  <c r="C280" i="14"/>
  <c r="C281" i="14"/>
  <c r="C282" i="14"/>
  <c r="C283" i="14"/>
  <c r="C284" i="14"/>
  <c r="C285" i="14"/>
  <c r="C286" i="14"/>
  <c r="C287" i="14"/>
  <c r="C288" i="14"/>
  <c r="C289" i="14"/>
  <c r="C290" i="14"/>
  <c r="C291" i="14"/>
  <c r="C292" i="14"/>
  <c r="C293" i="14"/>
  <c r="C294" i="14"/>
  <c r="C295" i="14"/>
  <c r="C296" i="14"/>
  <c r="C297" i="14"/>
  <c r="C298" i="14"/>
  <c r="C299" i="14"/>
  <c r="C300" i="14"/>
  <c r="C301" i="14"/>
  <c r="C302" i="14"/>
  <c r="C303" i="14"/>
  <c r="C304" i="14"/>
  <c r="C305" i="14"/>
  <c r="C306" i="14"/>
  <c r="C307" i="14"/>
  <c r="C308" i="14"/>
  <c r="C309" i="14"/>
  <c r="C310" i="14"/>
  <c r="C311" i="14"/>
  <c r="C312" i="14"/>
  <c r="C313" i="14"/>
  <c r="C314" i="14"/>
  <c r="C315" i="14"/>
  <c r="C316" i="14"/>
  <c r="C317" i="14"/>
  <c r="C318" i="14"/>
  <c r="C319" i="14"/>
  <c r="C320" i="14"/>
  <c r="C321" i="14"/>
  <c r="C322" i="14"/>
  <c r="C323" i="14"/>
  <c r="C324" i="14"/>
  <c r="C325" i="14"/>
  <c r="C326" i="14"/>
  <c r="C327" i="14"/>
  <c r="C328" i="14"/>
  <c r="C329" i="14"/>
  <c r="C330" i="14"/>
  <c r="C331" i="14"/>
  <c r="C332" i="14"/>
  <c r="C333" i="14"/>
  <c r="C334" i="14"/>
  <c r="C335" i="14"/>
  <c r="C336" i="14"/>
  <c r="C337" i="14"/>
  <c r="C338" i="14"/>
  <c r="C339" i="14"/>
  <c r="C340" i="14"/>
  <c r="C341" i="14"/>
  <c r="C342" i="14"/>
  <c r="C343" i="14"/>
  <c r="C344" i="14"/>
  <c r="C345" i="14"/>
  <c r="C346" i="14"/>
  <c r="C347" i="14"/>
  <c r="C348" i="14"/>
  <c r="C349" i="14"/>
  <c r="C350" i="14"/>
  <c r="C351" i="14"/>
  <c r="C352" i="14"/>
  <c r="C353" i="14"/>
  <c r="C354" i="14"/>
  <c r="C355" i="14"/>
  <c r="C356" i="14"/>
  <c r="C357" i="14"/>
  <c r="C358" i="14"/>
  <c r="C359" i="14"/>
  <c r="C360" i="14"/>
  <c r="C361" i="14"/>
  <c r="C362" i="14"/>
  <c r="C363" i="14"/>
  <c r="C364" i="14"/>
  <c r="C365" i="14"/>
  <c r="C366" i="14"/>
  <c r="C367" i="14"/>
  <c r="C368" i="14"/>
  <c r="C369" i="14"/>
  <c r="C370" i="14"/>
  <c r="C371" i="14"/>
  <c r="C372" i="14"/>
  <c r="C373" i="14"/>
  <c r="C374" i="14"/>
  <c r="C375" i="14"/>
  <c r="C376" i="14"/>
  <c r="C377" i="14"/>
  <c r="C378" i="14"/>
  <c r="C379" i="14"/>
  <c r="C380" i="14"/>
  <c r="C381" i="14"/>
  <c r="C382" i="14"/>
  <c r="C383" i="14"/>
  <c r="C384" i="14"/>
  <c r="C385" i="14"/>
  <c r="C386" i="14"/>
  <c r="C387" i="14"/>
  <c r="C388" i="14"/>
  <c r="C389" i="14"/>
  <c r="C390" i="14"/>
  <c r="C391" i="14"/>
  <c r="C392" i="14"/>
  <c r="C393" i="14"/>
  <c r="C394" i="14"/>
  <c r="C395" i="14"/>
  <c r="C396" i="14"/>
  <c r="C397" i="14"/>
  <c r="C398" i="14"/>
  <c r="C399" i="14"/>
  <c r="C400" i="14"/>
  <c r="C401" i="14"/>
  <c r="C402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B202" i="14"/>
  <c r="B203" i="14"/>
  <c r="B204" i="14"/>
  <c r="B205" i="14"/>
  <c r="B206" i="14"/>
  <c r="B207" i="14"/>
  <c r="B208" i="14"/>
  <c r="B209" i="14"/>
  <c r="B210" i="14"/>
  <c r="B211" i="14"/>
  <c r="B212" i="14"/>
  <c r="B213" i="14"/>
  <c r="B214" i="14"/>
  <c r="B215" i="14"/>
  <c r="B216" i="14"/>
  <c r="B217" i="14"/>
  <c r="B218" i="14"/>
  <c r="B219" i="14"/>
  <c r="B220" i="14"/>
  <c r="B221" i="14"/>
  <c r="B222" i="14"/>
  <c r="B223" i="14"/>
  <c r="B224" i="14"/>
  <c r="B225" i="14"/>
  <c r="B226" i="14"/>
  <c r="B227" i="14"/>
  <c r="B228" i="14"/>
  <c r="B229" i="14"/>
  <c r="B230" i="14"/>
  <c r="B231" i="14"/>
  <c r="B232" i="14"/>
  <c r="B233" i="14"/>
  <c r="B234" i="14"/>
  <c r="B235" i="14"/>
  <c r="B236" i="14"/>
  <c r="B237" i="14"/>
  <c r="B238" i="14"/>
  <c r="B239" i="14"/>
  <c r="B240" i="14"/>
  <c r="B241" i="14"/>
  <c r="B242" i="14"/>
  <c r="B243" i="14"/>
  <c r="B244" i="14"/>
  <c r="B245" i="14"/>
  <c r="B246" i="14"/>
  <c r="B247" i="14"/>
  <c r="B248" i="14"/>
  <c r="B249" i="14"/>
  <c r="B250" i="14"/>
  <c r="B251" i="14"/>
  <c r="B252" i="14"/>
  <c r="B253" i="14"/>
  <c r="B254" i="14"/>
  <c r="B255" i="14"/>
  <c r="B256" i="14"/>
  <c r="B257" i="14"/>
  <c r="B258" i="14"/>
  <c r="B259" i="14"/>
  <c r="B260" i="14"/>
  <c r="B261" i="14"/>
  <c r="B262" i="14"/>
  <c r="B263" i="14"/>
  <c r="B264" i="14"/>
  <c r="B265" i="14"/>
  <c r="B266" i="14"/>
  <c r="B267" i="14"/>
  <c r="B268" i="14"/>
  <c r="B269" i="14"/>
  <c r="B270" i="14"/>
  <c r="B271" i="14"/>
  <c r="B272" i="14"/>
  <c r="B273" i="14"/>
  <c r="B274" i="14"/>
  <c r="B275" i="14"/>
  <c r="B276" i="14"/>
  <c r="B277" i="14"/>
  <c r="B278" i="14"/>
  <c r="B279" i="14"/>
  <c r="B280" i="14"/>
  <c r="B281" i="14"/>
  <c r="B282" i="14"/>
  <c r="B283" i="14"/>
  <c r="B284" i="14"/>
  <c r="B285" i="14"/>
  <c r="B286" i="14"/>
  <c r="B287" i="14"/>
  <c r="B288" i="14"/>
  <c r="B289" i="14"/>
  <c r="B290" i="14"/>
  <c r="B291" i="14"/>
  <c r="B292" i="14"/>
  <c r="B293" i="14"/>
  <c r="B294" i="14"/>
  <c r="B295" i="14"/>
  <c r="B296" i="14"/>
  <c r="B297" i="14"/>
  <c r="B298" i="14"/>
  <c r="B299" i="14"/>
  <c r="B300" i="14"/>
  <c r="B301" i="14"/>
  <c r="B302" i="14"/>
  <c r="B303" i="14"/>
  <c r="B304" i="14"/>
  <c r="B305" i="14"/>
  <c r="B306" i="14"/>
  <c r="B307" i="14"/>
  <c r="B308" i="14"/>
  <c r="B309" i="14"/>
  <c r="B310" i="14"/>
  <c r="B311" i="14"/>
  <c r="B312" i="14"/>
  <c r="B313" i="14"/>
  <c r="B314" i="14"/>
  <c r="B315" i="14"/>
  <c r="B316" i="14"/>
  <c r="B317" i="14"/>
  <c r="B318" i="14"/>
  <c r="B319" i="14"/>
  <c r="B320" i="14"/>
  <c r="B321" i="14"/>
  <c r="B322" i="14"/>
  <c r="B323" i="14"/>
  <c r="B324" i="14"/>
  <c r="B325" i="14"/>
  <c r="B326" i="14"/>
  <c r="B327" i="14"/>
  <c r="B328" i="14"/>
  <c r="B329" i="14"/>
  <c r="B330" i="14"/>
  <c r="B331" i="14"/>
  <c r="B332" i="14"/>
  <c r="B333" i="14"/>
  <c r="B334" i="14"/>
  <c r="B335" i="14"/>
  <c r="B336" i="14"/>
  <c r="B337" i="14"/>
  <c r="B338" i="14"/>
  <c r="B339" i="14"/>
  <c r="B340" i="14"/>
  <c r="B341" i="14"/>
  <c r="B342" i="14"/>
  <c r="B343" i="14"/>
  <c r="B344" i="14"/>
  <c r="B345" i="14"/>
  <c r="B346" i="14"/>
  <c r="B347" i="14"/>
  <c r="B348" i="14"/>
  <c r="B349" i="14"/>
  <c r="B350" i="14"/>
  <c r="B351" i="14"/>
  <c r="B352" i="14"/>
  <c r="B353" i="14"/>
  <c r="B354" i="14"/>
  <c r="B355" i="14"/>
  <c r="B356" i="14"/>
  <c r="B357" i="14"/>
  <c r="B358" i="14"/>
  <c r="B359" i="14"/>
  <c r="B360" i="14"/>
  <c r="B361" i="14"/>
  <c r="B362" i="14"/>
  <c r="B363" i="14"/>
  <c r="B364" i="14"/>
  <c r="B365" i="14"/>
  <c r="B366" i="14"/>
  <c r="B367" i="14"/>
  <c r="B368" i="14"/>
  <c r="B369" i="14"/>
  <c r="B370" i="14"/>
  <c r="B371" i="14"/>
  <c r="B372" i="14"/>
  <c r="B373" i="14"/>
  <c r="B374" i="14"/>
  <c r="B375" i="14"/>
  <c r="B376" i="14"/>
  <c r="B377" i="14"/>
  <c r="B378" i="14"/>
  <c r="B379" i="14"/>
  <c r="B380" i="14"/>
  <c r="B381" i="14"/>
  <c r="B382" i="14"/>
  <c r="B383" i="14"/>
  <c r="B384" i="14"/>
  <c r="B385" i="14"/>
  <c r="B386" i="14"/>
  <c r="B387" i="14"/>
  <c r="B388" i="14"/>
  <c r="B389" i="14"/>
  <c r="B390" i="14"/>
  <c r="B391" i="14"/>
  <c r="B392" i="14"/>
  <c r="B393" i="14"/>
  <c r="B394" i="14"/>
  <c r="B395" i="14"/>
  <c r="B396" i="14"/>
  <c r="B397" i="14"/>
  <c r="B398" i="14"/>
  <c r="B399" i="14"/>
  <c r="B400" i="14"/>
  <c r="B401" i="14"/>
  <c r="B402" i="14"/>
  <c r="B3" i="14"/>
  <c r="C3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D105" i="14"/>
  <c r="D106" i="14"/>
  <c r="D107" i="14"/>
  <c r="D108" i="14"/>
  <c r="D109" i="14"/>
  <c r="D110" i="14"/>
  <c r="D111" i="14"/>
  <c r="D112" i="14"/>
  <c r="D113" i="14"/>
  <c r="D114" i="14"/>
  <c r="D115" i="14"/>
  <c r="D116" i="14"/>
  <c r="D117" i="14"/>
  <c r="D118" i="14"/>
  <c r="D119" i="14"/>
  <c r="D120" i="14"/>
  <c r="D121" i="14"/>
  <c r="D122" i="14"/>
  <c r="D123" i="14"/>
  <c r="D124" i="14"/>
  <c r="D125" i="14"/>
  <c r="D126" i="14"/>
  <c r="D127" i="14"/>
  <c r="D128" i="14"/>
  <c r="D129" i="14"/>
  <c r="D130" i="14"/>
  <c r="D131" i="14"/>
  <c r="D132" i="14"/>
  <c r="D133" i="14"/>
  <c r="D134" i="14"/>
  <c r="D135" i="14"/>
  <c r="D136" i="14"/>
  <c r="D137" i="14"/>
  <c r="D138" i="14"/>
  <c r="D139" i="14"/>
  <c r="D140" i="14"/>
  <c r="D141" i="14"/>
  <c r="D142" i="14"/>
  <c r="D143" i="14"/>
  <c r="D144" i="14"/>
  <c r="D145" i="14"/>
  <c r="D146" i="14"/>
  <c r="D147" i="14"/>
  <c r="D148" i="14"/>
  <c r="D149" i="14"/>
  <c r="D150" i="14"/>
  <c r="D151" i="14"/>
  <c r="D152" i="14"/>
  <c r="D153" i="14"/>
  <c r="D154" i="14"/>
  <c r="D155" i="14"/>
  <c r="D156" i="14"/>
  <c r="D157" i="14"/>
  <c r="D158" i="14"/>
  <c r="D159" i="14"/>
  <c r="D160" i="14"/>
  <c r="D161" i="14"/>
  <c r="D162" i="14"/>
  <c r="D163" i="14"/>
  <c r="D164" i="14"/>
  <c r="D165" i="14"/>
  <c r="D166" i="14"/>
  <c r="D167" i="14"/>
  <c r="D168" i="14"/>
  <c r="D169" i="14"/>
  <c r="D170" i="14"/>
  <c r="D171" i="14"/>
  <c r="D172" i="14"/>
  <c r="D173" i="14"/>
  <c r="D174" i="14"/>
  <c r="D175" i="14"/>
  <c r="D176" i="14"/>
  <c r="D177" i="14"/>
  <c r="D178" i="14"/>
  <c r="D179" i="14"/>
  <c r="D180" i="14"/>
  <c r="D181" i="14"/>
  <c r="D182" i="14"/>
  <c r="D183" i="14"/>
  <c r="D184" i="14"/>
  <c r="D185" i="14"/>
  <c r="D186" i="14"/>
  <c r="D187" i="14"/>
  <c r="D188" i="14"/>
  <c r="D189" i="14"/>
  <c r="D190" i="14"/>
  <c r="D191" i="14"/>
  <c r="D192" i="14"/>
  <c r="D193" i="14"/>
  <c r="D194" i="14"/>
  <c r="D195" i="14"/>
  <c r="D196" i="14"/>
  <c r="D197" i="14"/>
  <c r="D198" i="14"/>
  <c r="D199" i="14"/>
  <c r="D200" i="14"/>
  <c r="D201" i="14"/>
  <c r="D202" i="14"/>
  <c r="D203" i="14"/>
  <c r="D204" i="14"/>
  <c r="D205" i="14"/>
  <c r="D206" i="14"/>
  <c r="D207" i="14"/>
  <c r="D208" i="14"/>
  <c r="D209" i="14"/>
  <c r="D210" i="14"/>
  <c r="D211" i="14"/>
  <c r="D212" i="14"/>
  <c r="D213" i="14"/>
  <c r="D214" i="14"/>
  <c r="D215" i="14"/>
  <c r="D216" i="14"/>
  <c r="D217" i="14"/>
  <c r="D218" i="14"/>
  <c r="D219" i="14"/>
  <c r="D220" i="14"/>
  <c r="D221" i="14"/>
  <c r="D222" i="14"/>
  <c r="D223" i="14"/>
  <c r="D224" i="14"/>
  <c r="D225" i="14"/>
  <c r="D226" i="14"/>
  <c r="D227" i="14"/>
  <c r="D228" i="14"/>
  <c r="D229" i="14"/>
  <c r="D230" i="14"/>
  <c r="D231" i="14"/>
  <c r="D232" i="14"/>
  <c r="D233" i="14"/>
  <c r="D234" i="14"/>
  <c r="D235" i="14"/>
  <c r="D236" i="14"/>
  <c r="D237" i="14"/>
  <c r="D238" i="14"/>
  <c r="D239" i="14"/>
  <c r="D240" i="14"/>
  <c r="D241" i="14"/>
  <c r="D242" i="14"/>
  <c r="D243" i="14"/>
  <c r="D244" i="14"/>
  <c r="D245" i="14"/>
  <c r="D246" i="14"/>
  <c r="D247" i="14"/>
  <c r="D248" i="14"/>
  <c r="D249" i="14"/>
  <c r="D250" i="14"/>
  <c r="D251" i="14"/>
  <c r="D252" i="14"/>
  <c r="D253" i="14"/>
  <c r="D254" i="14"/>
  <c r="D255" i="14"/>
  <c r="D256" i="14"/>
  <c r="D257" i="14"/>
  <c r="D258" i="14"/>
  <c r="D259" i="14"/>
  <c r="D260" i="14"/>
  <c r="D261" i="14"/>
  <c r="D262" i="14"/>
  <c r="D263" i="14"/>
  <c r="D264" i="14"/>
  <c r="D265" i="14"/>
  <c r="D266" i="14"/>
  <c r="D267" i="14"/>
  <c r="D268" i="14"/>
  <c r="D269" i="14"/>
  <c r="D270" i="14"/>
  <c r="D271" i="14"/>
  <c r="D272" i="14"/>
  <c r="D273" i="14"/>
  <c r="D274" i="14"/>
  <c r="D275" i="14"/>
  <c r="D276" i="14"/>
  <c r="D277" i="14"/>
  <c r="D278" i="14"/>
  <c r="D279" i="14"/>
  <c r="D280" i="14"/>
  <c r="D281" i="14"/>
  <c r="D282" i="14"/>
  <c r="D283" i="14"/>
  <c r="D284" i="14"/>
  <c r="D285" i="14"/>
  <c r="D286" i="14"/>
  <c r="D287" i="14"/>
  <c r="D288" i="14"/>
  <c r="D289" i="14"/>
  <c r="D290" i="14"/>
  <c r="D291" i="14"/>
  <c r="D292" i="14"/>
  <c r="D293" i="14"/>
  <c r="D294" i="14"/>
  <c r="D295" i="14"/>
  <c r="D296" i="14"/>
  <c r="D297" i="14"/>
  <c r="D298" i="14"/>
  <c r="D299" i="14"/>
  <c r="D300" i="14"/>
  <c r="D301" i="14"/>
  <c r="D302" i="14"/>
  <c r="D303" i="14"/>
  <c r="D304" i="14"/>
  <c r="D305" i="14"/>
  <c r="D306" i="14"/>
  <c r="D307" i="14"/>
  <c r="D308" i="14"/>
  <c r="D309" i="14"/>
  <c r="D310" i="14"/>
  <c r="D311" i="14"/>
  <c r="D312" i="14"/>
  <c r="D313" i="14"/>
  <c r="D314" i="14"/>
  <c r="D315" i="14"/>
  <c r="D316" i="14"/>
  <c r="D317" i="14"/>
  <c r="D318" i="14"/>
  <c r="D319" i="14"/>
  <c r="D320" i="14"/>
  <c r="D321" i="14"/>
  <c r="D322" i="14"/>
  <c r="D323" i="14"/>
  <c r="D324" i="14"/>
  <c r="D325" i="14"/>
  <c r="D326" i="14"/>
  <c r="D327" i="14"/>
  <c r="D328" i="14"/>
  <c r="D329" i="14"/>
  <c r="D330" i="14"/>
  <c r="D331" i="14"/>
  <c r="D332" i="14"/>
  <c r="D333" i="14"/>
  <c r="D334" i="14"/>
  <c r="D335" i="14"/>
  <c r="D336" i="14"/>
  <c r="D337" i="14"/>
  <c r="D338" i="14"/>
  <c r="D339" i="14"/>
  <c r="D340" i="14"/>
  <c r="D341" i="14"/>
  <c r="D342" i="14"/>
  <c r="D343" i="14"/>
  <c r="D344" i="14"/>
  <c r="D345" i="14"/>
  <c r="D346" i="14"/>
  <c r="D347" i="14"/>
  <c r="D348" i="14"/>
  <c r="D349" i="14"/>
  <c r="D350" i="14"/>
  <c r="D351" i="14"/>
  <c r="D352" i="14"/>
  <c r="D353" i="14"/>
  <c r="D354" i="14"/>
  <c r="D355" i="14"/>
  <c r="D356" i="14"/>
  <c r="D357" i="14"/>
  <c r="D358" i="14"/>
  <c r="D359" i="14"/>
  <c r="D360" i="14"/>
  <c r="D361" i="14"/>
  <c r="D362" i="14"/>
  <c r="D363" i="14"/>
  <c r="D364" i="14"/>
  <c r="D365" i="14"/>
  <c r="D366" i="14"/>
  <c r="D367" i="14"/>
  <c r="D368" i="14"/>
  <c r="D369" i="14"/>
  <c r="D370" i="14"/>
  <c r="D371" i="14"/>
  <c r="D372" i="14"/>
  <c r="D373" i="14"/>
  <c r="D374" i="14"/>
  <c r="D375" i="14"/>
  <c r="D376" i="14"/>
  <c r="D377" i="14"/>
  <c r="D378" i="14"/>
  <c r="D379" i="14"/>
  <c r="D380" i="14"/>
  <c r="D381" i="14"/>
  <c r="D382" i="14"/>
  <c r="D383" i="14"/>
  <c r="D384" i="14"/>
  <c r="D385" i="14"/>
  <c r="D386" i="14"/>
  <c r="D387" i="14"/>
  <c r="D388" i="14"/>
  <c r="D389" i="14"/>
  <c r="D390" i="14"/>
  <c r="D391" i="14"/>
  <c r="D392" i="14"/>
  <c r="D393" i="14"/>
  <c r="D394" i="14"/>
  <c r="D395" i="14"/>
  <c r="D396" i="14"/>
  <c r="D397" i="14"/>
  <c r="D398" i="14"/>
  <c r="D399" i="14"/>
  <c r="D400" i="14"/>
  <c r="D401" i="14"/>
  <c r="D402" i="14"/>
  <c r="D4" i="14"/>
  <c r="D3" i="14"/>
  <c r="E42" i="14" l="1"/>
  <c r="F42" i="14" s="1"/>
  <c r="E41" i="14"/>
  <c r="F41" i="14" s="1"/>
  <c r="E40" i="14"/>
  <c r="E39" i="14"/>
  <c r="E38" i="14"/>
  <c r="F38" i="14" s="1"/>
  <c r="E37" i="14"/>
  <c r="F37" i="14" s="1"/>
  <c r="E36" i="14"/>
  <c r="E35" i="14"/>
  <c r="E34" i="14"/>
  <c r="F34" i="14" s="1"/>
  <c r="E33" i="14"/>
  <c r="F33" i="14" s="1"/>
  <c r="E32" i="14"/>
  <c r="E31" i="14"/>
  <c r="F31" i="14" s="1"/>
  <c r="E30" i="14"/>
  <c r="F30" i="14" s="1"/>
  <c r="E29" i="14"/>
  <c r="F29" i="14" s="1"/>
  <c r="E28" i="14"/>
  <c r="E27" i="14"/>
  <c r="E26" i="14"/>
  <c r="F26" i="14" s="1"/>
  <c r="E25" i="14"/>
  <c r="F25" i="14" s="1"/>
  <c r="E24" i="14"/>
  <c r="E23" i="14"/>
  <c r="E22" i="14"/>
  <c r="F22" i="14" s="1"/>
  <c r="E21" i="14"/>
  <c r="F21" i="14" s="1"/>
  <c r="E20" i="14"/>
  <c r="E19" i="14"/>
  <c r="E18" i="14"/>
  <c r="F18" i="14" s="1"/>
  <c r="E17" i="14"/>
  <c r="F17" i="14" s="1"/>
  <c r="E16" i="14"/>
  <c r="E15" i="14"/>
  <c r="F15" i="14" s="1"/>
  <c r="E14" i="14"/>
  <c r="O132" i="44"/>
  <c r="U131" i="44"/>
  <c r="V131" i="44" s="1"/>
  <c r="T131" i="44"/>
  <c r="V130" i="44"/>
  <c r="U130" i="44"/>
  <c r="T130" i="44"/>
  <c r="V129" i="44"/>
  <c r="U129" i="44"/>
  <c r="T129" i="44"/>
  <c r="U128" i="44"/>
  <c r="V128" i="44" s="1"/>
  <c r="T128" i="44"/>
  <c r="U127" i="44"/>
  <c r="V127" i="44" s="1"/>
  <c r="T127" i="44"/>
  <c r="V126" i="44"/>
  <c r="U126" i="44"/>
  <c r="T126" i="44"/>
  <c r="V125" i="44"/>
  <c r="U125" i="44"/>
  <c r="T125" i="44"/>
  <c r="U124" i="44"/>
  <c r="V124" i="44" s="1"/>
  <c r="T124" i="44"/>
  <c r="U123" i="44"/>
  <c r="V123" i="44" s="1"/>
  <c r="T123" i="44"/>
  <c r="V122" i="44"/>
  <c r="U122" i="44"/>
  <c r="T122" i="44"/>
  <c r="V121" i="44"/>
  <c r="U121" i="44"/>
  <c r="T121" i="44"/>
  <c r="U120" i="44"/>
  <c r="V120" i="44" s="1"/>
  <c r="T120" i="44"/>
  <c r="V119" i="44"/>
  <c r="U119" i="44"/>
  <c r="T119" i="44"/>
  <c r="V118" i="44"/>
  <c r="U118" i="44"/>
  <c r="T118" i="44"/>
  <c r="V117" i="44"/>
  <c r="U117" i="44"/>
  <c r="T117" i="44"/>
  <c r="U116" i="44"/>
  <c r="V116" i="44" s="1"/>
  <c r="T116" i="44"/>
  <c r="V115" i="44"/>
  <c r="U115" i="44"/>
  <c r="T115" i="44"/>
  <c r="V114" i="44"/>
  <c r="U114" i="44"/>
  <c r="T114" i="44"/>
  <c r="V113" i="44"/>
  <c r="U113" i="44"/>
  <c r="T113" i="44"/>
  <c r="U112" i="44"/>
  <c r="V112" i="44" s="1"/>
  <c r="T112" i="44"/>
  <c r="V111" i="44"/>
  <c r="U111" i="44"/>
  <c r="T111" i="44"/>
  <c r="V110" i="44"/>
  <c r="U110" i="44"/>
  <c r="T110" i="44"/>
  <c r="V109" i="44"/>
  <c r="U109" i="44"/>
  <c r="T109" i="44"/>
  <c r="U108" i="44"/>
  <c r="V108" i="44" s="1"/>
  <c r="T108" i="44"/>
  <c r="V107" i="44"/>
  <c r="U107" i="44"/>
  <c r="T107" i="44"/>
  <c r="V106" i="44"/>
  <c r="U106" i="44"/>
  <c r="T106" i="44"/>
  <c r="V105" i="44"/>
  <c r="U105" i="44"/>
  <c r="T105" i="44"/>
  <c r="U104" i="44"/>
  <c r="V104" i="44" s="1"/>
  <c r="T104" i="44"/>
  <c r="V103" i="44"/>
  <c r="U103" i="44"/>
  <c r="T103" i="44"/>
  <c r="V102" i="44"/>
  <c r="U102" i="44"/>
  <c r="T102" i="44"/>
  <c r="V101" i="44"/>
  <c r="U101" i="44"/>
  <c r="T101" i="44"/>
  <c r="U100" i="44"/>
  <c r="V100" i="44" s="1"/>
  <c r="T100" i="44"/>
  <c r="V99" i="44"/>
  <c r="U99" i="44"/>
  <c r="T99" i="44"/>
  <c r="V98" i="44"/>
  <c r="U98" i="44"/>
  <c r="T98" i="44"/>
  <c r="V97" i="44"/>
  <c r="U97" i="44"/>
  <c r="T97" i="44"/>
  <c r="U96" i="44"/>
  <c r="V96" i="44" s="1"/>
  <c r="T96" i="44"/>
  <c r="V95" i="44"/>
  <c r="U95" i="44"/>
  <c r="T95" i="44"/>
  <c r="V94" i="44"/>
  <c r="U94" i="44"/>
  <c r="T94" i="44"/>
  <c r="V93" i="44"/>
  <c r="U93" i="44"/>
  <c r="T93" i="44"/>
  <c r="U92" i="44"/>
  <c r="V92" i="44" s="1"/>
  <c r="T92" i="44"/>
  <c r="V91" i="44"/>
  <c r="U91" i="44"/>
  <c r="T91" i="44"/>
  <c r="V90" i="44"/>
  <c r="U90" i="44"/>
  <c r="T90" i="44"/>
  <c r="V89" i="44"/>
  <c r="U89" i="44"/>
  <c r="T89" i="44"/>
  <c r="U88" i="44"/>
  <c r="V88" i="44" s="1"/>
  <c r="T88" i="44"/>
  <c r="V87" i="44"/>
  <c r="U87" i="44"/>
  <c r="T87" i="44"/>
  <c r="V86" i="44"/>
  <c r="U86" i="44"/>
  <c r="T86" i="44"/>
  <c r="V85" i="44"/>
  <c r="U85" i="44"/>
  <c r="T85" i="44"/>
  <c r="U84" i="44"/>
  <c r="V84" i="44" s="1"/>
  <c r="T84" i="44"/>
  <c r="V83" i="44"/>
  <c r="U83" i="44"/>
  <c r="T83" i="44"/>
  <c r="V82" i="44"/>
  <c r="U82" i="44"/>
  <c r="T82" i="44"/>
  <c r="V81" i="44"/>
  <c r="U81" i="44"/>
  <c r="T81" i="44"/>
  <c r="U80" i="44"/>
  <c r="V80" i="44" s="1"/>
  <c r="T80" i="44"/>
  <c r="V79" i="44"/>
  <c r="U79" i="44"/>
  <c r="T79" i="44"/>
  <c r="V78" i="44"/>
  <c r="U78" i="44"/>
  <c r="T78" i="44"/>
  <c r="V77" i="44"/>
  <c r="U77" i="44"/>
  <c r="T77" i="44"/>
  <c r="U76" i="44"/>
  <c r="V76" i="44" s="1"/>
  <c r="T76" i="44"/>
  <c r="V75" i="44"/>
  <c r="U75" i="44"/>
  <c r="T75" i="44"/>
  <c r="V74" i="44"/>
  <c r="U74" i="44"/>
  <c r="T74" i="44"/>
  <c r="V73" i="44"/>
  <c r="U73" i="44"/>
  <c r="T73" i="44"/>
  <c r="U72" i="44"/>
  <c r="V72" i="44" s="1"/>
  <c r="T72" i="44"/>
  <c r="V71" i="44"/>
  <c r="U71" i="44"/>
  <c r="T71" i="44"/>
  <c r="V70" i="44"/>
  <c r="U70" i="44"/>
  <c r="T70" i="44"/>
  <c r="V69" i="44"/>
  <c r="U69" i="44"/>
  <c r="T69" i="44"/>
  <c r="U68" i="44"/>
  <c r="V68" i="44" s="1"/>
  <c r="T68" i="44"/>
  <c r="V67" i="44"/>
  <c r="U67" i="44"/>
  <c r="T67" i="44"/>
  <c r="V66" i="44"/>
  <c r="U66" i="44"/>
  <c r="T66" i="44"/>
  <c r="V65" i="44"/>
  <c r="U65" i="44"/>
  <c r="T65" i="44"/>
  <c r="U64" i="44"/>
  <c r="V64" i="44" s="1"/>
  <c r="T64" i="44"/>
  <c r="V63" i="44"/>
  <c r="U63" i="44"/>
  <c r="T63" i="44"/>
  <c r="V62" i="44"/>
  <c r="U62" i="44"/>
  <c r="T62" i="44"/>
  <c r="V61" i="44"/>
  <c r="U61" i="44"/>
  <c r="T61" i="44"/>
  <c r="U60" i="44"/>
  <c r="V60" i="44" s="1"/>
  <c r="T60" i="44"/>
  <c r="V59" i="44"/>
  <c r="U59" i="44"/>
  <c r="T59" i="44"/>
  <c r="V58" i="44"/>
  <c r="U58" i="44"/>
  <c r="T58" i="44"/>
  <c r="V57" i="44"/>
  <c r="U57" i="44"/>
  <c r="T57" i="44"/>
  <c r="U56" i="44"/>
  <c r="V56" i="44" s="1"/>
  <c r="T56" i="44"/>
  <c r="V55" i="44"/>
  <c r="U55" i="44"/>
  <c r="T55" i="44"/>
  <c r="V54" i="44"/>
  <c r="U54" i="44"/>
  <c r="T54" i="44"/>
  <c r="V53" i="44"/>
  <c r="U53" i="44"/>
  <c r="T53" i="44"/>
  <c r="U52" i="44"/>
  <c r="V52" i="44" s="1"/>
  <c r="T52" i="44"/>
  <c r="V51" i="44"/>
  <c r="U51" i="44"/>
  <c r="T51" i="44"/>
  <c r="R51" i="44"/>
  <c r="V50" i="44"/>
  <c r="U50" i="44"/>
  <c r="T50" i="44"/>
  <c r="R50" i="44"/>
  <c r="V49" i="44"/>
  <c r="U49" i="44"/>
  <c r="T49" i="44"/>
  <c r="R49" i="44"/>
  <c r="V48" i="44"/>
  <c r="U48" i="44"/>
  <c r="T48" i="44"/>
  <c r="R48" i="44"/>
  <c r="V47" i="44"/>
  <c r="U47" i="44"/>
  <c r="T47" i="44"/>
  <c r="R47" i="44"/>
  <c r="V46" i="44"/>
  <c r="U46" i="44"/>
  <c r="T46" i="44"/>
  <c r="R46" i="44"/>
  <c r="V45" i="44"/>
  <c r="U45" i="44"/>
  <c r="T45" i="44"/>
  <c r="R45" i="44"/>
  <c r="V44" i="44"/>
  <c r="U44" i="44"/>
  <c r="T44" i="44"/>
  <c r="R44" i="44"/>
  <c r="V43" i="44"/>
  <c r="U43" i="44"/>
  <c r="T43" i="44"/>
  <c r="R43" i="44"/>
  <c r="V42" i="44"/>
  <c r="U42" i="44"/>
  <c r="T42" i="44"/>
  <c r="R42" i="44"/>
  <c r="V41" i="44"/>
  <c r="U41" i="44"/>
  <c r="T41" i="44"/>
  <c r="R41" i="44"/>
  <c r="V40" i="44"/>
  <c r="U40" i="44"/>
  <c r="T40" i="44"/>
  <c r="R40" i="44"/>
  <c r="V39" i="44"/>
  <c r="U39" i="44"/>
  <c r="T39" i="44"/>
  <c r="R39" i="44"/>
  <c r="V38" i="44"/>
  <c r="U38" i="44"/>
  <c r="T38" i="44"/>
  <c r="R38" i="44"/>
  <c r="V37" i="44"/>
  <c r="U37" i="44"/>
  <c r="T37" i="44"/>
  <c r="R37" i="44"/>
  <c r="V36" i="44"/>
  <c r="U36" i="44"/>
  <c r="T36" i="44"/>
  <c r="R36" i="44"/>
  <c r="V35" i="44"/>
  <c r="U35" i="44"/>
  <c r="T35" i="44"/>
  <c r="R35" i="44"/>
  <c r="V34" i="44"/>
  <c r="U34" i="44"/>
  <c r="T34" i="44"/>
  <c r="R34" i="44"/>
  <c r="V33" i="44"/>
  <c r="U33" i="44"/>
  <c r="T33" i="44"/>
  <c r="R33" i="44"/>
  <c r="V32" i="44"/>
  <c r="U32" i="44"/>
  <c r="T32" i="44"/>
  <c r="R32" i="44"/>
  <c r="V31" i="44"/>
  <c r="U31" i="44"/>
  <c r="T31" i="44"/>
  <c r="R31" i="44"/>
  <c r="V30" i="44"/>
  <c r="U30" i="44"/>
  <c r="T30" i="44"/>
  <c r="R30" i="44"/>
  <c r="V29" i="44"/>
  <c r="U29" i="44"/>
  <c r="T29" i="44"/>
  <c r="R29" i="44"/>
  <c r="V28" i="44"/>
  <c r="U28" i="44"/>
  <c r="T28" i="44"/>
  <c r="R28" i="44"/>
  <c r="V27" i="44"/>
  <c r="U27" i="44"/>
  <c r="T27" i="44"/>
  <c r="R27" i="44"/>
  <c r="V26" i="44"/>
  <c r="U26" i="44"/>
  <c r="T26" i="44"/>
  <c r="R26" i="44"/>
  <c r="V25" i="44"/>
  <c r="U25" i="44"/>
  <c r="T25" i="44"/>
  <c r="R25" i="44"/>
  <c r="V24" i="44"/>
  <c r="U24" i="44"/>
  <c r="T24" i="44"/>
  <c r="R24" i="44"/>
  <c r="V23" i="44"/>
  <c r="U23" i="44"/>
  <c r="T23" i="44"/>
  <c r="R23" i="44"/>
  <c r="V22" i="44"/>
  <c r="U22" i="44"/>
  <c r="T22" i="44"/>
  <c r="R22" i="44"/>
  <c r="V21" i="44"/>
  <c r="U21" i="44"/>
  <c r="T21" i="44"/>
  <c r="R21" i="44"/>
  <c r="V20" i="44"/>
  <c r="U20" i="44"/>
  <c r="T20" i="44"/>
  <c r="R20" i="44"/>
  <c r="V19" i="44"/>
  <c r="U19" i="44"/>
  <c r="T19" i="44"/>
  <c r="R19" i="44"/>
  <c r="V18" i="44"/>
  <c r="U18" i="44"/>
  <c r="T18" i="44"/>
  <c r="R18" i="44"/>
  <c r="V17" i="44"/>
  <c r="U17" i="44"/>
  <c r="T17" i="44"/>
  <c r="R17" i="44"/>
  <c r="V16" i="44"/>
  <c r="U16" i="44"/>
  <c r="T16" i="44"/>
  <c r="R16" i="44"/>
  <c r="V15" i="44"/>
  <c r="U15" i="44"/>
  <c r="T15" i="44"/>
  <c r="R15" i="44"/>
  <c r="V14" i="44"/>
  <c r="U14" i="44"/>
  <c r="T14" i="44"/>
  <c r="R14" i="44"/>
  <c r="V13" i="44"/>
  <c r="U13" i="44"/>
  <c r="T13" i="44"/>
  <c r="R13" i="44"/>
  <c r="V12" i="44"/>
  <c r="U12" i="44"/>
  <c r="T12" i="44"/>
  <c r="R12" i="44"/>
  <c r="R132" i="44" s="1"/>
  <c r="V11" i="44"/>
  <c r="U11" i="44"/>
  <c r="U132" i="44" s="1"/>
  <c r="Q132" i="44" s="1"/>
  <c r="T11" i="44"/>
  <c r="V8" i="44"/>
  <c r="U8" i="44"/>
  <c r="T8" i="44"/>
  <c r="S8" i="44"/>
  <c r="N8" i="44"/>
  <c r="U5" i="44"/>
  <c r="S5" i="44"/>
  <c r="O5" i="44"/>
  <c r="S4" i="44"/>
  <c r="P4" i="44"/>
  <c r="O4" i="44"/>
  <c r="V3" i="44"/>
  <c r="S3" i="44"/>
  <c r="O3" i="44"/>
  <c r="O132" i="43"/>
  <c r="U131" i="43"/>
  <c r="V131" i="43" s="1"/>
  <c r="T131" i="43"/>
  <c r="V130" i="43"/>
  <c r="U130" i="43"/>
  <c r="T130" i="43"/>
  <c r="V129" i="43"/>
  <c r="U129" i="43"/>
  <c r="T129" i="43"/>
  <c r="U128" i="43"/>
  <c r="V128" i="43" s="1"/>
  <c r="T128" i="43"/>
  <c r="U127" i="43"/>
  <c r="V127" i="43" s="1"/>
  <c r="T127" i="43"/>
  <c r="V126" i="43"/>
  <c r="U126" i="43"/>
  <c r="T126" i="43"/>
  <c r="V125" i="43"/>
  <c r="U125" i="43"/>
  <c r="T125" i="43"/>
  <c r="U124" i="43"/>
  <c r="V124" i="43" s="1"/>
  <c r="T124" i="43"/>
  <c r="U123" i="43"/>
  <c r="V123" i="43" s="1"/>
  <c r="T123" i="43"/>
  <c r="V122" i="43"/>
  <c r="U122" i="43"/>
  <c r="T122" i="43"/>
  <c r="V121" i="43"/>
  <c r="U121" i="43"/>
  <c r="T121" i="43"/>
  <c r="U120" i="43"/>
  <c r="V120" i="43" s="1"/>
  <c r="T120" i="43"/>
  <c r="U119" i="43"/>
  <c r="V119" i="43" s="1"/>
  <c r="T119" i="43"/>
  <c r="V118" i="43"/>
  <c r="U118" i="43"/>
  <c r="T118" i="43"/>
  <c r="V117" i="43"/>
  <c r="U117" i="43"/>
  <c r="T117" i="43"/>
  <c r="U116" i="43"/>
  <c r="V116" i="43" s="1"/>
  <c r="T116" i="43"/>
  <c r="U115" i="43"/>
  <c r="V115" i="43" s="1"/>
  <c r="T115" i="43"/>
  <c r="V114" i="43"/>
  <c r="U114" i="43"/>
  <c r="T114" i="43"/>
  <c r="V113" i="43"/>
  <c r="U113" i="43"/>
  <c r="T113" i="43"/>
  <c r="U112" i="43"/>
  <c r="V112" i="43" s="1"/>
  <c r="T112" i="43"/>
  <c r="U111" i="43"/>
  <c r="V111" i="43" s="1"/>
  <c r="T111" i="43"/>
  <c r="V110" i="43"/>
  <c r="U110" i="43"/>
  <c r="T110" i="43"/>
  <c r="V109" i="43"/>
  <c r="U109" i="43"/>
  <c r="T109" i="43"/>
  <c r="U108" i="43"/>
  <c r="V108" i="43" s="1"/>
  <c r="T108" i="43"/>
  <c r="U107" i="43"/>
  <c r="V107" i="43" s="1"/>
  <c r="T107" i="43"/>
  <c r="V106" i="43"/>
  <c r="U106" i="43"/>
  <c r="T106" i="43"/>
  <c r="V105" i="43"/>
  <c r="U105" i="43"/>
  <c r="T105" i="43"/>
  <c r="U104" i="43"/>
  <c r="V104" i="43" s="1"/>
  <c r="T104" i="43"/>
  <c r="U103" i="43"/>
  <c r="V103" i="43" s="1"/>
  <c r="T103" i="43"/>
  <c r="V102" i="43"/>
  <c r="U102" i="43"/>
  <c r="T102" i="43"/>
  <c r="V101" i="43"/>
  <c r="U101" i="43"/>
  <c r="T101" i="43"/>
  <c r="U100" i="43"/>
  <c r="V100" i="43" s="1"/>
  <c r="T100" i="43"/>
  <c r="U99" i="43"/>
  <c r="V99" i="43" s="1"/>
  <c r="T99" i="43"/>
  <c r="V98" i="43"/>
  <c r="U98" i="43"/>
  <c r="T98" i="43"/>
  <c r="V97" i="43"/>
  <c r="U97" i="43"/>
  <c r="T97" i="43"/>
  <c r="U96" i="43"/>
  <c r="V96" i="43" s="1"/>
  <c r="T96" i="43"/>
  <c r="U95" i="43"/>
  <c r="V95" i="43" s="1"/>
  <c r="T95" i="43"/>
  <c r="V94" i="43"/>
  <c r="U94" i="43"/>
  <c r="T94" i="43"/>
  <c r="V93" i="43"/>
  <c r="U93" i="43"/>
  <c r="T93" i="43"/>
  <c r="U92" i="43"/>
  <c r="V92" i="43" s="1"/>
  <c r="T92" i="43"/>
  <c r="U91" i="43"/>
  <c r="V91" i="43" s="1"/>
  <c r="T91" i="43"/>
  <c r="V90" i="43"/>
  <c r="U90" i="43"/>
  <c r="T90" i="43"/>
  <c r="V89" i="43"/>
  <c r="U89" i="43"/>
  <c r="T89" i="43"/>
  <c r="U88" i="43"/>
  <c r="V88" i="43" s="1"/>
  <c r="T88" i="43"/>
  <c r="U87" i="43"/>
  <c r="V87" i="43" s="1"/>
  <c r="T87" i="43"/>
  <c r="V86" i="43"/>
  <c r="U86" i="43"/>
  <c r="T86" i="43"/>
  <c r="V85" i="43"/>
  <c r="U85" i="43"/>
  <c r="T85" i="43"/>
  <c r="U84" i="43"/>
  <c r="V84" i="43" s="1"/>
  <c r="T84" i="43"/>
  <c r="V83" i="43"/>
  <c r="U83" i="43"/>
  <c r="T83" i="43"/>
  <c r="V82" i="43"/>
  <c r="U82" i="43"/>
  <c r="T82" i="43"/>
  <c r="V81" i="43"/>
  <c r="U81" i="43"/>
  <c r="T81" i="43"/>
  <c r="U80" i="43"/>
  <c r="V80" i="43" s="1"/>
  <c r="T80" i="43"/>
  <c r="V79" i="43"/>
  <c r="U79" i="43"/>
  <c r="T79" i="43"/>
  <c r="V78" i="43"/>
  <c r="U78" i="43"/>
  <c r="T78" i="43"/>
  <c r="V77" i="43"/>
  <c r="U77" i="43"/>
  <c r="T77" i="43"/>
  <c r="U76" i="43"/>
  <c r="V76" i="43" s="1"/>
  <c r="T76" i="43"/>
  <c r="V75" i="43"/>
  <c r="U75" i="43"/>
  <c r="T75" i="43"/>
  <c r="V74" i="43"/>
  <c r="U74" i="43"/>
  <c r="T74" i="43"/>
  <c r="V73" i="43"/>
  <c r="U73" i="43"/>
  <c r="T73" i="43"/>
  <c r="U72" i="43"/>
  <c r="V72" i="43" s="1"/>
  <c r="T72" i="43"/>
  <c r="V71" i="43"/>
  <c r="U71" i="43"/>
  <c r="T71" i="43"/>
  <c r="V70" i="43"/>
  <c r="U70" i="43"/>
  <c r="T70" i="43"/>
  <c r="V69" i="43"/>
  <c r="U69" i="43"/>
  <c r="T69" i="43"/>
  <c r="U68" i="43"/>
  <c r="V68" i="43" s="1"/>
  <c r="T68" i="43"/>
  <c r="V67" i="43"/>
  <c r="U67" i="43"/>
  <c r="T67" i="43"/>
  <c r="V66" i="43"/>
  <c r="U66" i="43"/>
  <c r="T66" i="43"/>
  <c r="V65" i="43"/>
  <c r="U65" i="43"/>
  <c r="T65" i="43"/>
  <c r="U64" i="43"/>
  <c r="V64" i="43" s="1"/>
  <c r="T64" i="43"/>
  <c r="V63" i="43"/>
  <c r="U63" i="43"/>
  <c r="T63" i="43"/>
  <c r="V62" i="43"/>
  <c r="U62" i="43"/>
  <c r="T62" i="43"/>
  <c r="V61" i="43"/>
  <c r="U61" i="43"/>
  <c r="T61" i="43"/>
  <c r="U60" i="43"/>
  <c r="V60" i="43" s="1"/>
  <c r="T60" i="43"/>
  <c r="V59" i="43"/>
  <c r="U59" i="43"/>
  <c r="T59" i="43"/>
  <c r="V58" i="43"/>
  <c r="U58" i="43"/>
  <c r="T58" i="43"/>
  <c r="V57" i="43"/>
  <c r="U57" i="43"/>
  <c r="T57" i="43"/>
  <c r="U56" i="43"/>
  <c r="V56" i="43" s="1"/>
  <c r="T56" i="43"/>
  <c r="V55" i="43"/>
  <c r="U55" i="43"/>
  <c r="T55" i="43"/>
  <c r="V54" i="43"/>
  <c r="U54" i="43"/>
  <c r="T54" i="43"/>
  <c r="V53" i="43"/>
  <c r="U53" i="43"/>
  <c r="T53" i="43"/>
  <c r="U52" i="43"/>
  <c r="V52" i="43" s="1"/>
  <c r="T52" i="43"/>
  <c r="V51" i="43"/>
  <c r="U51" i="43"/>
  <c r="T51" i="43"/>
  <c r="R51" i="43"/>
  <c r="V50" i="43"/>
  <c r="U50" i="43"/>
  <c r="T50" i="43"/>
  <c r="R50" i="43"/>
  <c r="V49" i="43"/>
  <c r="U49" i="43"/>
  <c r="T49" i="43"/>
  <c r="R49" i="43"/>
  <c r="V48" i="43"/>
  <c r="U48" i="43"/>
  <c r="T48" i="43"/>
  <c r="R48" i="43"/>
  <c r="V47" i="43"/>
  <c r="U47" i="43"/>
  <c r="T47" i="43"/>
  <c r="R47" i="43"/>
  <c r="V46" i="43"/>
  <c r="U46" i="43"/>
  <c r="T46" i="43"/>
  <c r="R46" i="43"/>
  <c r="V45" i="43"/>
  <c r="U45" i="43"/>
  <c r="T45" i="43"/>
  <c r="R45" i="43"/>
  <c r="V44" i="43"/>
  <c r="U44" i="43"/>
  <c r="T44" i="43"/>
  <c r="R44" i="43"/>
  <c r="V43" i="43"/>
  <c r="U43" i="43"/>
  <c r="T43" i="43"/>
  <c r="R43" i="43"/>
  <c r="V42" i="43"/>
  <c r="U42" i="43"/>
  <c r="T42" i="43"/>
  <c r="R42" i="43"/>
  <c r="V41" i="43"/>
  <c r="U41" i="43"/>
  <c r="T41" i="43"/>
  <c r="R41" i="43"/>
  <c r="V40" i="43"/>
  <c r="U40" i="43"/>
  <c r="T40" i="43"/>
  <c r="R40" i="43"/>
  <c r="V39" i="43"/>
  <c r="U39" i="43"/>
  <c r="T39" i="43"/>
  <c r="R39" i="43"/>
  <c r="V38" i="43"/>
  <c r="U38" i="43"/>
  <c r="T38" i="43"/>
  <c r="R38" i="43"/>
  <c r="V37" i="43"/>
  <c r="U37" i="43"/>
  <c r="T37" i="43"/>
  <c r="R37" i="43"/>
  <c r="V36" i="43"/>
  <c r="U36" i="43"/>
  <c r="T36" i="43"/>
  <c r="R36" i="43"/>
  <c r="V35" i="43"/>
  <c r="U35" i="43"/>
  <c r="T35" i="43"/>
  <c r="R35" i="43"/>
  <c r="V34" i="43"/>
  <c r="U34" i="43"/>
  <c r="T34" i="43"/>
  <c r="R34" i="43"/>
  <c r="V33" i="43"/>
  <c r="U33" i="43"/>
  <c r="T33" i="43"/>
  <c r="R33" i="43"/>
  <c r="V32" i="43"/>
  <c r="U32" i="43"/>
  <c r="T32" i="43"/>
  <c r="R32" i="43"/>
  <c r="V31" i="43"/>
  <c r="U31" i="43"/>
  <c r="T31" i="43"/>
  <c r="R31" i="43"/>
  <c r="V30" i="43"/>
  <c r="U30" i="43"/>
  <c r="T30" i="43"/>
  <c r="R30" i="43"/>
  <c r="V29" i="43"/>
  <c r="U29" i="43"/>
  <c r="T29" i="43"/>
  <c r="R29" i="43"/>
  <c r="V28" i="43"/>
  <c r="U28" i="43"/>
  <c r="T28" i="43"/>
  <c r="R28" i="43"/>
  <c r="V27" i="43"/>
  <c r="U27" i="43"/>
  <c r="T27" i="43"/>
  <c r="R27" i="43"/>
  <c r="V26" i="43"/>
  <c r="U26" i="43"/>
  <c r="T26" i="43"/>
  <c r="R26" i="43"/>
  <c r="V25" i="43"/>
  <c r="U25" i="43"/>
  <c r="T25" i="43"/>
  <c r="R25" i="43"/>
  <c r="V24" i="43"/>
  <c r="U24" i="43"/>
  <c r="T24" i="43"/>
  <c r="R24" i="43"/>
  <c r="V23" i="43"/>
  <c r="U23" i="43"/>
  <c r="T23" i="43"/>
  <c r="R23" i="43"/>
  <c r="V22" i="43"/>
  <c r="U22" i="43"/>
  <c r="T22" i="43"/>
  <c r="R22" i="43"/>
  <c r="V21" i="43"/>
  <c r="U21" i="43"/>
  <c r="T21" i="43"/>
  <c r="R21" i="43"/>
  <c r="V20" i="43"/>
  <c r="U20" i="43"/>
  <c r="T20" i="43"/>
  <c r="R20" i="43"/>
  <c r="V19" i="43"/>
  <c r="U19" i="43"/>
  <c r="T19" i="43"/>
  <c r="R19" i="43"/>
  <c r="V18" i="43"/>
  <c r="U18" i="43"/>
  <c r="T18" i="43"/>
  <c r="R18" i="43"/>
  <c r="V17" i="43"/>
  <c r="U17" i="43"/>
  <c r="T17" i="43"/>
  <c r="R17" i="43"/>
  <c r="V16" i="43"/>
  <c r="U16" i="43"/>
  <c r="T16" i="43"/>
  <c r="R16" i="43"/>
  <c r="V15" i="43"/>
  <c r="U15" i="43"/>
  <c r="T15" i="43"/>
  <c r="R15" i="43"/>
  <c r="V14" i="43"/>
  <c r="U14" i="43"/>
  <c r="T14" i="43"/>
  <c r="R14" i="43"/>
  <c r="V13" i="43"/>
  <c r="U13" i="43"/>
  <c r="T13" i="43"/>
  <c r="R13" i="43"/>
  <c r="V12" i="43"/>
  <c r="U12" i="43"/>
  <c r="T12" i="43"/>
  <c r="R12" i="43"/>
  <c r="R132" i="43" s="1"/>
  <c r="V11" i="43"/>
  <c r="U11" i="43"/>
  <c r="U132" i="43" s="1"/>
  <c r="Q132" i="43" s="1"/>
  <c r="T11" i="43"/>
  <c r="V8" i="43"/>
  <c r="U8" i="43"/>
  <c r="T8" i="43"/>
  <c r="S8" i="43"/>
  <c r="N8" i="43"/>
  <c r="U5" i="43"/>
  <c r="S5" i="43"/>
  <c r="O5" i="43"/>
  <c r="S4" i="43"/>
  <c r="P4" i="43"/>
  <c r="O4" i="43"/>
  <c r="V3" i="43"/>
  <c r="S3" i="43"/>
  <c r="O3" i="43"/>
  <c r="O132" i="42"/>
  <c r="U131" i="42"/>
  <c r="V131" i="42" s="1"/>
  <c r="T131" i="42"/>
  <c r="V130" i="42"/>
  <c r="U130" i="42"/>
  <c r="T130" i="42"/>
  <c r="V129" i="42"/>
  <c r="U129" i="42"/>
  <c r="T129" i="42"/>
  <c r="U128" i="42"/>
  <c r="V128" i="42" s="1"/>
  <c r="T128" i="42"/>
  <c r="U127" i="42"/>
  <c r="V127" i="42" s="1"/>
  <c r="T127" i="42"/>
  <c r="V126" i="42"/>
  <c r="U126" i="42"/>
  <c r="T126" i="42"/>
  <c r="V125" i="42"/>
  <c r="U125" i="42"/>
  <c r="T125" i="42"/>
  <c r="U124" i="42"/>
  <c r="V124" i="42" s="1"/>
  <c r="T124" i="42"/>
  <c r="U123" i="42"/>
  <c r="V123" i="42" s="1"/>
  <c r="T123" i="42"/>
  <c r="V122" i="42"/>
  <c r="U122" i="42"/>
  <c r="T122" i="42"/>
  <c r="V121" i="42"/>
  <c r="U121" i="42"/>
  <c r="T121" i="42"/>
  <c r="U120" i="42"/>
  <c r="V120" i="42" s="1"/>
  <c r="T120" i="42"/>
  <c r="U119" i="42"/>
  <c r="V119" i="42" s="1"/>
  <c r="T119" i="42"/>
  <c r="V118" i="42"/>
  <c r="U118" i="42"/>
  <c r="T118" i="42"/>
  <c r="V117" i="42"/>
  <c r="U117" i="42"/>
  <c r="T117" i="42"/>
  <c r="U116" i="42"/>
  <c r="V116" i="42" s="1"/>
  <c r="T116" i="42"/>
  <c r="U115" i="42"/>
  <c r="V115" i="42" s="1"/>
  <c r="T115" i="42"/>
  <c r="V114" i="42"/>
  <c r="U114" i="42"/>
  <c r="T114" i="42"/>
  <c r="V113" i="42"/>
  <c r="U113" i="42"/>
  <c r="T113" i="42"/>
  <c r="U112" i="42"/>
  <c r="V112" i="42" s="1"/>
  <c r="T112" i="42"/>
  <c r="U111" i="42"/>
  <c r="V111" i="42" s="1"/>
  <c r="T111" i="42"/>
  <c r="V110" i="42"/>
  <c r="U110" i="42"/>
  <c r="T110" i="42"/>
  <c r="V109" i="42"/>
  <c r="U109" i="42"/>
  <c r="T109" i="42"/>
  <c r="U108" i="42"/>
  <c r="V108" i="42" s="1"/>
  <c r="T108" i="42"/>
  <c r="U107" i="42"/>
  <c r="V107" i="42" s="1"/>
  <c r="T107" i="42"/>
  <c r="V106" i="42"/>
  <c r="U106" i="42"/>
  <c r="T106" i="42"/>
  <c r="V105" i="42"/>
  <c r="U105" i="42"/>
  <c r="T105" i="42"/>
  <c r="U104" i="42"/>
  <c r="V104" i="42" s="1"/>
  <c r="T104" i="42"/>
  <c r="U103" i="42"/>
  <c r="V103" i="42" s="1"/>
  <c r="T103" i="42"/>
  <c r="V102" i="42"/>
  <c r="U102" i="42"/>
  <c r="T102" i="42"/>
  <c r="V101" i="42"/>
  <c r="U101" i="42"/>
  <c r="T101" i="42"/>
  <c r="U100" i="42"/>
  <c r="V100" i="42" s="1"/>
  <c r="T100" i="42"/>
  <c r="U99" i="42"/>
  <c r="V99" i="42" s="1"/>
  <c r="T99" i="42"/>
  <c r="V98" i="42"/>
  <c r="U98" i="42"/>
  <c r="T98" i="42"/>
  <c r="V97" i="42"/>
  <c r="U97" i="42"/>
  <c r="T97" i="42"/>
  <c r="U96" i="42"/>
  <c r="V96" i="42" s="1"/>
  <c r="T96" i="42"/>
  <c r="U95" i="42"/>
  <c r="V95" i="42" s="1"/>
  <c r="T95" i="42"/>
  <c r="V94" i="42"/>
  <c r="U94" i="42"/>
  <c r="T94" i="42"/>
  <c r="V93" i="42"/>
  <c r="U93" i="42"/>
  <c r="T93" i="42"/>
  <c r="U92" i="42"/>
  <c r="V92" i="42" s="1"/>
  <c r="T92" i="42"/>
  <c r="U91" i="42"/>
  <c r="V91" i="42" s="1"/>
  <c r="T91" i="42"/>
  <c r="V90" i="42"/>
  <c r="U90" i="42"/>
  <c r="T90" i="42"/>
  <c r="V89" i="42"/>
  <c r="U89" i="42"/>
  <c r="T89" i="42"/>
  <c r="U88" i="42"/>
  <c r="V88" i="42" s="1"/>
  <c r="T88" i="42"/>
  <c r="U87" i="42"/>
  <c r="V87" i="42" s="1"/>
  <c r="T87" i="42"/>
  <c r="V86" i="42"/>
  <c r="U86" i="42"/>
  <c r="T86" i="42"/>
  <c r="V85" i="42"/>
  <c r="U85" i="42"/>
  <c r="T85" i="42"/>
  <c r="U84" i="42"/>
  <c r="V84" i="42" s="1"/>
  <c r="T84" i="42"/>
  <c r="U83" i="42"/>
  <c r="V83" i="42" s="1"/>
  <c r="T83" i="42"/>
  <c r="V82" i="42"/>
  <c r="U82" i="42"/>
  <c r="T82" i="42"/>
  <c r="V81" i="42"/>
  <c r="U81" i="42"/>
  <c r="T81" i="42"/>
  <c r="U80" i="42"/>
  <c r="V80" i="42" s="1"/>
  <c r="T80" i="42"/>
  <c r="U79" i="42"/>
  <c r="V79" i="42" s="1"/>
  <c r="T79" i="42"/>
  <c r="V78" i="42"/>
  <c r="U78" i="42"/>
  <c r="T78" i="42"/>
  <c r="V77" i="42"/>
  <c r="U77" i="42"/>
  <c r="T77" i="42"/>
  <c r="U76" i="42"/>
  <c r="V76" i="42" s="1"/>
  <c r="T76" i="42"/>
  <c r="U75" i="42"/>
  <c r="V75" i="42" s="1"/>
  <c r="T75" i="42"/>
  <c r="V74" i="42"/>
  <c r="U74" i="42"/>
  <c r="T74" i="42"/>
  <c r="V73" i="42"/>
  <c r="U73" i="42"/>
  <c r="T73" i="42"/>
  <c r="U72" i="42"/>
  <c r="V72" i="42" s="1"/>
  <c r="T72" i="42"/>
  <c r="U71" i="42"/>
  <c r="V71" i="42" s="1"/>
  <c r="T71" i="42"/>
  <c r="V70" i="42"/>
  <c r="U70" i="42"/>
  <c r="T70" i="42"/>
  <c r="V69" i="42"/>
  <c r="U69" i="42"/>
  <c r="T69" i="42"/>
  <c r="U68" i="42"/>
  <c r="V68" i="42" s="1"/>
  <c r="T68" i="42"/>
  <c r="U67" i="42"/>
  <c r="V67" i="42" s="1"/>
  <c r="T67" i="42"/>
  <c r="V66" i="42"/>
  <c r="U66" i="42"/>
  <c r="T66" i="42"/>
  <c r="V65" i="42"/>
  <c r="U65" i="42"/>
  <c r="T65" i="42"/>
  <c r="U64" i="42"/>
  <c r="V64" i="42" s="1"/>
  <c r="T64" i="42"/>
  <c r="U63" i="42"/>
  <c r="V63" i="42" s="1"/>
  <c r="T63" i="42"/>
  <c r="V62" i="42"/>
  <c r="U62" i="42"/>
  <c r="T62" i="42"/>
  <c r="V61" i="42"/>
  <c r="U61" i="42"/>
  <c r="T61" i="42"/>
  <c r="U60" i="42"/>
  <c r="V60" i="42" s="1"/>
  <c r="T60" i="42"/>
  <c r="U59" i="42"/>
  <c r="V59" i="42" s="1"/>
  <c r="T59" i="42"/>
  <c r="V58" i="42"/>
  <c r="U58" i="42"/>
  <c r="T58" i="42"/>
  <c r="V57" i="42"/>
  <c r="U57" i="42"/>
  <c r="T57" i="42"/>
  <c r="U56" i="42"/>
  <c r="V56" i="42" s="1"/>
  <c r="T56" i="42"/>
  <c r="U55" i="42"/>
  <c r="V55" i="42" s="1"/>
  <c r="T55" i="42"/>
  <c r="V54" i="42"/>
  <c r="U54" i="42"/>
  <c r="T54" i="42"/>
  <c r="V53" i="42"/>
  <c r="U53" i="42"/>
  <c r="T53" i="42"/>
  <c r="U52" i="42"/>
  <c r="V52" i="42" s="1"/>
  <c r="T52" i="42"/>
  <c r="U51" i="42"/>
  <c r="V51" i="42" s="1"/>
  <c r="T51" i="42"/>
  <c r="R51" i="42"/>
  <c r="U50" i="42"/>
  <c r="V50" i="42" s="1"/>
  <c r="T50" i="42"/>
  <c r="R50" i="42"/>
  <c r="U49" i="42"/>
  <c r="V49" i="42" s="1"/>
  <c r="T49" i="42"/>
  <c r="R49" i="42"/>
  <c r="U48" i="42"/>
  <c r="V48" i="42" s="1"/>
  <c r="T48" i="42"/>
  <c r="R48" i="42"/>
  <c r="U47" i="42"/>
  <c r="V47" i="42" s="1"/>
  <c r="T47" i="42"/>
  <c r="R47" i="42"/>
  <c r="U46" i="42"/>
  <c r="V46" i="42" s="1"/>
  <c r="T46" i="42"/>
  <c r="R46" i="42"/>
  <c r="U45" i="42"/>
  <c r="V45" i="42" s="1"/>
  <c r="T45" i="42"/>
  <c r="R45" i="42"/>
  <c r="U44" i="42"/>
  <c r="V44" i="42" s="1"/>
  <c r="T44" i="42"/>
  <c r="R44" i="42"/>
  <c r="U43" i="42"/>
  <c r="V43" i="42" s="1"/>
  <c r="T43" i="42"/>
  <c r="R43" i="42"/>
  <c r="U42" i="42"/>
  <c r="V42" i="42" s="1"/>
  <c r="T42" i="42"/>
  <c r="R42" i="42"/>
  <c r="U41" i="42"/>
  <c r="V41" i="42" s="1"/>
  <c r="T41" i="42"/>
  <c r="R41" i="42"/>
  <c r="U40" i="42"/>
  <c r="V40" i="42" s="1"/>
  <c r="T40" i="42"/>
  <c r="R40" i="42"/>
  <c r="U39" i="42"/>
  <c r="V39" i="42" s="1"/>
  <c r="T39" i="42"/>
  <c r="R39" i="42"/>
  <c r="U38" i="42"/>
  <c r="V38" i="42" s="1"/>
  <c r="T38" i="42"/>
  <c r="R38" i="42"/>
  <c r="U37" i="42"/>
  <c r="V37" i="42" s="1"/>
  <c r="T37" i="42"/>
  <c r="R37" i="42"/>
  <c r="U36" i="42"/>
  <c r="V36" i="42" s="1"/>
  <c r="T36" i="42"/>
  <c r="R36" i="42"/>
  <c r="U35" i="42"/>
  <c r="V35" i="42" s="1"/>
  <c r="T35" i="42"/>
  <c r="R35" i="42"/>
  <c r="U34" i="42"/>
  <c r="V34" i="42" s="1"/>
  <c r="T34" i="42"/>
  <c r="R34" i="42"/>
  <c r="U33" i="42"/>
  <c r="V33" i="42" s="1"/>
  <c r="T33" i="42"/>
  <c r="R33" i="42"/>
  <c r="U32" i="42"/>
  <c r="V32" i="42" s="1"/>
  <c r="T32" i="42"/>
  <c r="R32" i="42"/>
  <c r="U31" i="42"/>
  <c r="V31" i="42" s="1"/>
  <c r="T31" i="42"/>
  <c r="R31" i="42"/>
  <c r="U30" i="42"/>
  <c r="V30" i="42" s="1"/>
  <c r="T30" i="42"/>
  <c r="R30" i="42"/>
  <c r="U29" i="42"/>
  <c r="V29" i="42" s="1"/>
  <c r="T29" i="42"/>
  <c r="R29" i="42"/>
  <c r="U28" i="42"/>
  <c r="V28" i="42" s="1"/>
  <c r="T28" i="42"/>
  <c r="R28" i="42"/>
  <c r="U27" i="42"/>
  <c r="V27" i="42" s="1"/>
  <c r="T27" i="42"/>
  <c r="R27" i="42"/>
  <c r="U26" i="42"/>
  <c r="V26" i="42" s="1"/>
  <c r="T26" i="42"/>
  <c r="R26" i="42"/>
  <c r="U25" i="42"/>
  <c r="V25" i="42" s="1"/>
  <c r="T25" i="42"/>
  <c r="R25" i="42"/>
  <c r="U24" i="42"/>
  <c r="V24" i="42" s="1"/>
  <c r="T24" i="42"/>
  <c r="R24" i="42"/>
  <c r="U23" i="42"/>
  <c r="V23" i="42" s="1"/>
  <c r="T23" i="42"/>
  <c r="R23" i="42"/>
  <c r="U22" i="42"/>
  <c r="V22" i="42" s="1"/>
  <c r="T22" i="42"/>
  <c r="R22" i="42"/>
  <c r="U21" i="42"/>
  <c r="V21" i="42" s="1"/>
  <c r="T21" i="42"/>
  <c r="R21" i="42"/>
  <c r="U20" i="42"/>
  <c r="V20" i="42" s="1"/>
  <c r="T20" i="42"/>
  <c r="R20" i="42"/>
  <c r="U19" i="42"/>
  <c r="V19" i="42" s="1"/>
  <c r="T19" i="42"/>
  <c r="R19" i="42"/>
  <c r="U18" i="42"/>
  <c r="V18" i="42" s="1"/>
  <c r="T18" i="42"/>
  <c r="R18" i="42"/>
  <c r="U17" i="42"/>
  <c r="V17" i="42" s="1"/>
  <c r="T17" i="42"/>
  <c r="R17" i="42"/>
  <c r="U16" i="42"/>
  <c r="V16" i="42" s="1"/>
  <c r="T16" i="42"/>
  <c r="R16" i="42"/>
  <c r="U15" i="42"/>
  <c r="V15" i="42" s="1"/>
  <c r="T15" i="42"/>
  <c r="R15" i="42"/>
  <c r="U14" i="42"/>
  <c r="V14" i="42" s="1"/>
  <c r="T14" i="42"/>
  <c r="R14" i="42"/>
  <c r="U13" i="42"/>
  <c r="V13" i="42" s="1"/>
  <c r="T13" i="42"/>
  <c r="R13" i="42"/>
  <c r="U12" i="42"/>
  <c r="V12" i="42" s="1"/>
  <c r="T12" i="42"/>
  <c r="R12" i="42"/>
  <c r="R132" i="42" s="1"/>
  <c r="U11" i="42"/>
  <c r="U132" i="42" s="1"/>
  <c r="Q132" i="42" s="1"/>
  <c r="T11" i="42"/>
  <c r="V8" i="42"/>
  <c r="U8" i="42"/>
  <c r="T8" i="42"/>
  <c r="S8" i="42"/>
  <c r="N8" i="42"/>
  <c r="U5" i="42"/>
  <c r="S5" i="42"/>
  <c r="O5" i="42"/>
  <c r="S4" i="42"/>
  <c r="P4" i="42"/>
  <c r="O4" i="42"/>
  <c r="V3" i="42"/>
  <c r="S3" i="42"/>
  <c r="O3" i="42"/>
  <c r="O132" i="41"/>
  <c r="U131" i="41"/>
  <c r="V131" i="41" s="1"/>
  <c r="T131" i="41"/>
  <c r="U130" i="41"/>
  <c r="V130" i="41" s="1"/>
  <c r="T130" i="41"/>
  <c r="V129" i="41"/>
  <c r="U129" i="41"/>
  <c r="T129" i="41"/>
  <c r="U128" i="41"/>
  <c r="V128" i="41" s="1"/>
  <c r="T128" i="41"/>
  <c r="U127" i="41"/>
  <c r="V127" i="41" s="1"/>
  <c r="T127" i="41"/>
  <c r="V126" i="41"/>
  <c r="U126" i="41"/>
  <c r="T126" i="41"/>
  <c r="V125" i="41"/>
  <c r="U125" i="41"/>
  <c r="T125" i="41"/>
  <c r="U124" i="41"/>
  <c r="V124" i="41" s="1"/>
  <c r="T124" i="41"/>
  <c r="U123" i="41"/>
  <c r="V123" i="41" s="1"/>
  <c r="T123" i="41"/>
  <c r="V122" i="41"/>
  <c r="U122" i="41"/>
  <c r="T122" i="41"/>
  <c r="V121" i="41"/>
  <c r="U121" i="41"/>
  <c r="T121" i="41"/>
  <c r="U120" i="41"/>
  <c r="V120" i="41" s="1"/>
  <c r="T120" i="41"/>
  <c r="U119" i="41"/>
  <c r="V119" i="41" s="1"/>
  <c r="T119" i="41"/>
  <c r="V118" i="41"/>
  <c r="U118" i="41"/>
  <c r="T118" i="41"/>
  <c r="V117" i="41"/>
  <c r="U117" i="41"/>
  <c r="T117" i="41"/>
  <c r="U116" i="41"/>
  <c r="V116" i="41" s="1"/>
  <c r="T116" i="41"/>
  <c r="U115" i="41"/>
  <c r="V115" i="41" s="1"/>
  <c r="T115" i="41"/>
  <c r="V114" i="41"/>
  <c r="U114" i="41"/>
  <c r="T114" i="41"/>
  <c r="V113" i="41"/>
  <c r="U113" i="41"/>
  <c r="T113" i="41"/>
  <c r="U112" i="41"/>
  <c r="V112" i="41" s="1"/>
  <c r="T112" i="41"/>
  <c r="U111" i="41"/>
  <c r="V111" i="41" s="1"/>
  <c r="T111" i="41"/>
  <c r="V110" i="41"/>
  <c r="U110" i="41"/>
  <c r="T110" i="41"/>
  <c r="V109" i="41"/>
  <c r="U109" i="41"/>
  <c r="T109" i="41"/>
  <c r="U108" i="41"/>
  <c r="V108" i="41" s="1"/>
  <c r="T108" i="41"/>
  <c r="U107" i="41"/>
  <c r="V107" i="41" s="1"/>
  <c r="T107" i="41"/>
  <c r="V106" i="41"/>
  <c r="U106" i="41"/>
  <c r="T106" i="41"/>
  <c r="V105" i="41"/>
  <c r="U105" i="41"/>
  <c r="T105" i="41"/>
  <c r="U104" i="41"/>
  <c r="V104" i="41" s="1"/>
  <c r="T104" i="41"/>
  <c r="U103" i="41"/>
  <c r="V103" i="41" s="1"/>
  <c r="T103" i="41"/>
  <c r="V102" i="41"/>
  <c r="U102" i="41"/>
  <c r="T102" i="41"/>
  <c r="V101" i="41"/>
  <c r="U101" i="41"/>
  <c r="T101" i="41"/>
  <c r="U100" i="41"/>
  <c r="V100" i="41" s="1"/>
  <c r="T100" i="41"/>
  <c r="U99" i="41"/>
  <c r="V99" i="41" s="1"/>
  <c r="T99" i="41"/>
  <c r="V98" i="41"/>
  <c r="U98" i="41"/>
  <c r="T98" i="41"/>
  <c r="V97" i="41"/>
  <c r="U97" i="41"/>
  <c r="T97" i="41"/>
  <c r="U96" i="41"/>
  <c r="V96" i="41" s="1"/>
  <c r="T96" i="41"/>
  <c r="U95" i="41"/>
  <c r="V95" i="41" s="1"/>
  <c r="T95" i="41"/>
  <c r="V94" i="41"/>
  <c r="U94" i="41"/>
  <c r="T94" i="41"/>
  <c r="V93" i="41"/>
  <c r="U93" i="41"/>
  <c r="T93" i="41"/>
  <c r="U92" i="41"/>
  <c r="V92" i="41" s="1"/>
  <c r="T92" i="41"/>
  <c r="U91" i="41"/>
  <c r="V91" i="41" s="1"/>
  <c r="T91" i="41"/>
  <c r="V90" i="41"/>
  <c r="U90" i="41"/>
  <c r="T90" i="41"/>
  <c r="V89" i="41"/>
  <c r="U89" i="41"/>
  <c r="T89" i="41"/>
  <c r="U88" i="41"/>
  <c r="V88" i="41" s="1"/>
  <c r="T88" i="41"/>
  <c r="U87" i="41"/>
  <c r="V87" i="41" s="1"/>
  <c r="T87" i="41"/>
  <c r="V86" i="41"/>
  <c r="U86" i="41"/>
  <c r="T86" i="41"/>
  <c r="V85" i="41"/>
  <c r="U85" i="41"/>
  <c r="T85" i="41"/>
  <c r="U84" i="41"/>
  <c r="V84" i="41" s="1"/>
  <c r="T84" i="41"/>
  <c r="U83" i="41"/>
  <c r="V83" i="41" s="1"/>
  <c r="T83" i="41"/>
  <c r="V82" i="41"/>
  <c r="U82" i="41"/>
  <c r="T82" i="41"/>
  <c r="V81" i="41"/>
  <c r="U81" i="41"/>
  <c r="T81" i="41"/>
  <c r="U80" i="41"/>
  <c r="V80" i="41" s="1"/>
  <c r="T80" i="41"/>
  <c r="U79" i="41"/>
  <c r="V79" i="41" s="1"/>
  <c r="T79" i="41"/>
  <c r="V78" i="41"/>
  <c r="U78" i="41"/>
  <c r="T78" i="41"/>
  <c r="V77" i="41"/>
  <c r="U77" i="41"/>
  <c r="T77" i="41"/>
  <c r="U76" i="41"/>
  <c r="V76" i="41" s="1"/>
  <c r="T76" i="41"/>
  <c r="U75" i="41"/>
  <c r="V75" i="41" s="1"/>
  <c r="T75" i="41"/>
  <c r="V74" i="41"/>
  <c r="U74" i="41"/>
  <c r="T74" i="41"/>
  <c r="V73" i="41"/>
  <c r="U73" i="41"/>
  <c r="T73" i="41"/>
  <c r="U72" i="41"/>
  <c r="V72" i="41" s="1"/>
  <c r="T72" i="41"/>
  <c r="U71" i="41"/>
  <c r="V71" i="41" s="1"/>
  <c r="T71" i="41"/>
  <c r="V70" i="41"/>
  <c r="U70" i="41"/>
  <c r="T70" i="41"/>
  <c r="V69" i="41"/>
  <c r="U69" i="41"/>
  <c r="T69" i="41"/>
  <c r="U68" i="41"/>
  <c r="V68" i="41" s="1"/>
  <c r="T68" i="41"/>
  <c r="U67" i="41"/>
  <c r="V67" i="41" s="1"/>
  <c r="T67" i="41"/>
  <c r="V66" i="41"/>
  <c r="U66" i="41"/>
  <c r="T66" i="41"/>
  <c r="V65" i="41"/>
  <c r="U65" i="41"/>
  <c r="T65" i="41"/>
  <c r="U64" i="41"/>
  <c r="V64" i="41" s="1"/>
  <c r="T64" i="41"/>
  <c r="U63" i="41"/>
  <c r="V63" i="41" s="1"/>
  <c r="T63" i="41"/>
  <c r="V62" i="41"/>
  <c r="U62" i="41"/>
  <c r="T62" i="41"/>
  <c r="V61" i="41"/>
  <c r="U61" i="41"/>
  <c r="T61" i="41"/>
  <c r="U60" i="41"/>
  <c r="V60" i="41" s="1"/>
  <c r="T60" i="41"/>
  <c r="U59" i="41"/>
  <c r="V59" i="41" s="1"/>
  <c r="T59" i="41"/>
  <c r="V58" i="41"/>
  <c r="U58" i="41"/>
  <c r="T58" i="41"/>
  <c r="V57" i="41"/>
  <c r="U57" i="41"/>
  <c r="T57" i="41"/>
  <c r="U56" i="41"/>
  <c r="V56" i="41" s="1"/>
  <c r="T56" i="41"/>
  <c r="U55" i="41"/>
  <c r="V55" i="41" s="1"/>
  <c r="T55" i="41"/>
  <c r="V54" i="41"/>
  <c r="U54" i="41"/>
  <c r="T54" i="41"/>
  <c r="V53" i="41"/>
  <c r="U53" i="41"/>
  <c r="T53" i="41"/>
  <c r="U52" i="41"/>
  <c r="V52" i="41" s="1"/>
  <c r="T52" i="41"/>
  <c r="U51" i="41"/>
  <c r="V51" i="41" s="1"/>
  <c r="T51" i="41"/>
  <c r="R51" i="41"/>
  <c r="U50" i="41"/>
  <c r="V50" i="41" s="1"/>
  <c r="T50" i="41"/>
  <c r="R50" i="41"/>
  <c r="U49" i="41"/>
  <c r="V49" i="41" s="1"/>
  <c r="T49" i="41"/>
  <c r="R49" i="41"/>
  <c r="U48" i="41"/>
  <c r="V48" i="41" s="1"/>
  <c r="T48" i="41"/>
  <c r="R48" i="41"/>
  <c r="U47" i="41"/>
  <c r="V47" i="41" s="1"/>
  <c r="T47" i="41"/>
  <c r="R47" i="41"/>
  <c r="U46" i="41"/>
  <c r="V46" i="41" s="1"/>
  <c r="T46" i="41"/>
  <c r="R46" i="41"/>
  <c r="U45" i="41"/>
  <c r="V45" i="41" s="1"/>
  <c r="T45" i="41"/>
  <c r="R45" i="41"/>
  <c r="U44" i="41"/>
  <c r="V44" i="41" s="1"/>
  <c r="T44" i="41"/>
  <c r="R44" i="41"/>
  <c r="U43" i="41"/>
  <c r="V43" i="41" s="1"/>
  <c r="T43" i="41"/>
  <c r="R43" i="41"/>
  <c r="U42" i="41"/>
  <c r="V42" i="41" s="1"/>
  <c r="T42" i="41"/>
  <c r="R42" i="41"/>
  <c r="U41" i="41"/>
  <c r="V41" i="41" s="1"/>
  <c r="T41" i="41"/>
  <c r="R41" i="41"/>
  <c r="U40" i="41"/>
  <c r="V40" i="41" s="1"/>
  <c r="T40" i="41"/>
  <c r="R40" i="41"/>
  <c r="U39" i="41"/>
  <c r="V39" i="41" s="1"/>
  <c r="T39" i="41"/>
  <c r="R39" i="41"/>
  <c r="U38" i="41"/>
  <c r="V38" i="41" s="1"/>
  <c r="T38" i="41"/>
  <c r="R38" i="41"/>
  <c r="U37" i="41"/>
  <c r="V37" i="41" s="1"/>
  <c r="T37" i="41"/>
  <c r="R37" i="41"/>
  <c r="U36" i="41"/>
  <c r="V36" i="41" s="1"/>
  <c r="T36" i="41"/>
  <c r="R36" i="41"/>
  <c r="U35" i="41"/>
  <c r="V35" i="41" s="1"/>
  <c r="T35" i="41"/>
  <c r="R35" i="41"/>
  <c r="U34" i="41"/>
  <c r="V34" i="41" s="1"/>
  <c r="T34" i="41"/>
  <c r="R34" i="41"/>
  <c r="U33" i="41"/>
  <c r="V33" i="41" s="1"/>
  <c r="T33" i="41"/>
  <c r="R33" i="41"/>
  <c r="U32" i="41"/>
  <c r="V32" i="41" s="1"/>
  <c r="T32" i="41"/>
  <c r="R32" i="41"/>
  <c r="U31" i="41"/>
  <c r="V31" i="41" s="1"/>
  <c r="T31" i="41"/>
  <c r="R31" i="41"/>
  <c r="U30" i="41"/>
  <c r="V30" i="41" s="1"/>
  <c r="T30" i="41"/>
  <c r="R30" i="41"/>
  <c r="U29" i="41"/>
  <c r="V29" i="41" s="1"/>
  <c r="T29" i="41"/>
  <c r="R29" i="41"/>
  <c r="U28" i="41"/>
  <c r="V28" i="41" s="1"/>
  <c r="T28" i="41"/>
  <c r="R28" i="41"/>
  <c r="U27" i="41"/>
  <c r="V27" i="41" s="1"/>
  <c r="T27" i="41"/>
  <c r="R27" i="41"/>
  <c r="U26" i="41"/>
  <c r="V26" i="41" s="1"/>
  <c r="T26" i="41"/>
  <c r="R26" i="41"/>
  <c r="U25" i="41"/>
  <c r="V25" i="41" s="1"/>
  <c r="T25" i="41"/>
  <c r="R25" i="41"/>
  <c r="U24" i="41"/>
  <c r="V24" i="41" s="1"/>
  <c r="T24" i="41"/>
  <c r="R24" i="41"/>
  <c r="U23" i="41"/>
  <c r="V23" i="41" s="1"/>
  <c r="T23" i="41"/>
  <c r="R23" i="41"/>
  <c r="U22" i="41"/>
  <c r="V22" i="41" s="1"/>
  <c r="T22" i="41"/>
  <c r="R22" i="41"/>
  <c r="U21" i="41"/>
  <c r="V21" i="41" s="1"/>
  <c r="T21" i="41"/>
  <c r="R21" i="41"/>
  <c r="U20" i="41"/>
  <c r="V20" i="41" s="1"/>
  <c r="T20" i="41"/>
  <c r="R20" i="41"/>
  <c r="U19" i="41"/>
  <c r="V19" i="41" s="1"/>
  <c r="T19" i="41"/>
  <c r="R19" i="41"/>
  <c r="U18" i="41"/>
  <c r="V18" i="41" s="1"/>
  <c r="T18" i="41"/>
  <c r="R18" i="41"/>
  <c r="U17" i="41"/>
  <c r="V17" i="41" s="1"/>
  <c r="T17" i="41"/>
  <c r="R17" i="41"/>
  <c r="U16" i="41"/>
  <c r="V16" i="41" s="1"/>
  <c r="T16" i="41"/>
  <c r="R16" i="41"/>
  <c r="U15" i="41"/>
  <c r="V15" i="41" s="1"/>
  <c r="T15" i="41"/>
  <c r="R15" i="41"/>
  <c r="U14" i="41"/>
  <c r="V14" i="41" s="1"/>
  <c r="T14" i="41"/>
  <c r="R14" i="41"/>
  <c r="U13" i="41"/>
  <c r="V13" i="41" s="1"/>
  <c r="T13" i="41"/>
  <c r="R13" i="41"/>
  <c r="U12" i="41"/>
  <c r="V12" i="41" s="1"/>
  <c r="T12" i="41"/>
  <c r="R12" i="41"/>
  <c r="R132" i="41" s="1"/>
  <c r="U11" i="41"/>
  <c r="U132" i="41" s="1"/>
  <c r="Q132" i="41" s="1"/>
  <c r="T11" i="41"/>
  <c r="V8" i="41"/>
  <c r="U8" i="41"/>
  <c r="T8" i="41"/>
  <c r="S8" i="41"/>
  <c r="N8" i="41"/>
  <c r="U5" i="41"/>
  <c r="S5" i="41"/>
  <c r="O5" i="41"/>
  <c r="S4" i="41"/>
  <c r="P4" i="41"/>
  <c r="O4" i="41"/>
  <c r="V3" i="41"/>
  <c r="S3" i="41"/>
  <c r="O3" i="41"/>
  <c r="O132" i="40"/>
  <c r="U131" i="40"/>
  <c r="V131" i="40" s="1"/>
  <c r="T131" i="40"/>
  <c r="V130" i="40"/>
  <c r="U130" i="40"/>
  <c r="T130" i="40"/>
  <c r="V129" i="40"/>
  <c r="U129" i="40"/>
  <c r="T129" i="40"/>
  <c r="U128" i="40"/>
  <c r="V128" i="40" s="1"/>
  <c r="T128" i="40"/>
  <c r="U127" i="40"/>
  <c r="V127" i="40" s="1"/>
  <c r="T127" i="40"/>
  <c r="V126" i="40"/>
  <c r="U126" i="40"/>
  <c r="T126" i="40"/>
  <c r="V125" i="40"/>
  <c r="U125" i="40"/>
  <c r="T125" i="40"/>
  <c r="U124" i="40"/>
  <c r="V124" i="40" s="1"/>
  <c r="T124" i="40"/>
  <c r="U123" i="40"/>
  <c r="V123" i="40" s="1"/>
  <c r="T123" i="40"/>
  <c r="V122" i="40"/>
  <c r="U122" i="40"/>
  <c r="T122" i="40"/>
  <c r="V121" i="40"/>
  <c r="U121" i="40"/>
  <c r="T121" i="40"/>
  <c r="U120" i="40"/>
  <c r="V120" i="40" s="1"/>
  <c r="T120" i="40"/>
  <c r="U119" i="40"/>
  <c r="V119" i="40" s="1"/>
  <c r="T119" i="40"/>
  <c r="V118" i="40"/>
  <c r="U118" i="40"/>
  <c r="T118" i="40"/>
  <c r="V117" i="40"/>
  <c r="U117" i="40"/>
  <c r="T117" i="40"/>
  <c r="U116" i="40"/>
  <c r="V116" i="40" s="1"/>
  <c r="T116" i="40"/>
  <c r="U115" i="40"/>
  <c r="V115" i="40" s="1"/>
  <c r="T115" i="40"/>
  <c r="V114" i="40"/>
  <c r="U114" i="40"/>
  <c r="T114" i="40"/>
  <c r="V113" i="40"/>
  <c r="U113" i="40"/>
  <c r="T113" i="40"/>
  <c r="U112" i="40"/>
  <c r="V112" i="40" s="1"/>
  <c r="T112" i="40"/>
  <c r="U111" i="40"/>
  <c r="V111" i="40" s="1"/>
  <c r="T111" i="40"/>
  <c r="V110" i="40"/>
  <c r="U110" i="40"/>
  <c r="T110" i="40"/>
  <c r="V109" i="40"/>
  <c r="U109" i="40"/>
  <c r="T109" i="40"/>
  <c r="U108" i="40"/>
  <c r="V108" i="40" s="1"/>
  <c r="T108" i="40"/>
  <c r="U107" i="40"/>
  <c r="V107" i="40" s="1"/>
  <c r="T107" i="40"/>
  <c r="V106" i="40"/>
  <c r="U106" i="40"/>
  <c r="T106" i="40"/>
  <c r="V105" i="40"/>
  <c r="U105" i="40"/>
  <c r="T105" i="40"/>
  <c r="U104" i="40"/>
  <c r="V104" i="40" s="1"/>
  <c r="T104" i="40"/>
  <c r="U103" i="40"/>
  <c r="V103" i="40" s="1"/>
  <c r="T103" i="40"/>
  <c r="V102" i="40"/>
  <c r="U102" i="40"/>
  <c r="T102" i="40"/>
  <c r="V101" i="40"/>
  <c r="U101" i="40"/>
  <c r="T101" i="40"/>
  <c r="U100" i="40"/>
  <c r="V100" i="40" s="1"/>
  <c r="T100" i="40"/>
  <c r="U99" i="40"/>
  <c r="V99" i="40" s="1"/>
  <c r="T99" i="40"/>
  <c r="V98" i="40"/>
  <c r="U98" i="40"/>
  <c r="T98" i="40"/>
  <c r="V97" i="40"/>
  <c r="U97" i="40"/>
  <c r="T97" i="40"/>
  <c r="U96" i="40"/>
  <c r="V96" i="40" s="1"/>
  <c r="T96" i="40"/>
  <c r="V95" i="40"/>
  <c r="U95" i="40"/>
  <c r="T95" i="40"/>
  <c r="V94" i="40"/>
  <c r="U94" i="40"/>
  <c r="T94" i="40"/>
  <c r="V93" i="40"/>
  <c r="U93" i="40"/>
  <c r="T93" i="40"/>
  <c r="U92" i="40"/>
  <c r="V92" i="40" s="1"/>
  <c r="T92" i="40"/>
  <c r="V91" i="40"/>
  <c r="U91" i="40"/>
  <c r="T91" i="40"/>
  <c r="V90" i="40"/>
  <c r="U90" i="40"/>
  <c r="T90" i="40"/>
  <c r="V89" i="40"/>
  <c r="U89" i="40"/>
  <c r="T89" i="40"/>
  <c r="U88" i="40"/>
  <c r="V88" i="40" s="1"/>
  <c r="T88" i="40"/>
  <c r="V87" i="40"/>
  <c r="U87" i="40"/>
  <c r="T87" i="40"/>
  <c r="V86" i="40"/>
  <c r="U86" i="40"/>
  <c r="T86" i="40"/>
  <c r="V85" i="40"/>
  <c r="U85" i="40"/>
  <c r="T85" i="40"/>
  <c r="U84" i="40"/>
  <c r="V84" i="40" s="1"/>
  <c r="T84" i="40"/>
  <c r="V83" i="40"/>
  <c r="U83" i="40"/>
  <c r="T83" i="40"/>
  <c r="V82" i="40"/>
  <c r="U82" i="40"/>
  <c r="T82" i="40"/>
  <c r="V81" i="40"/>
  <c r="U81" i="40"/>
  <c r="T81" i="40"/>
  <c r="U80" i="40"/>
  <c r="V80" i="40" s="1"/>
  <c r="T80" i="40"/>
  <c r="V79" i="40"/>
  <c r="U79" i="40"/>
  <c r="T79" i="40"/>
  <c r="V78" i="40"/>
  <c r="U78" i="40"/>
  <c r="T78" i="40"/>
  <c r="V77" i="40"/>
  <c r="U77" i="40"/>
  <c r="T77" i="40"/>
  <c r="U76" i="40"/>
  <c r="V76" i="40" s="1"/>
  <c r="T76" i="40"/>
  <c r="V75" i="40"/>
  <c r="U75" i="40"/>
  <c r="T75" i="40"/>
  <c r="V74" i="40"/>
  <c r="U74" i="40"/>
  <c r="T74" i="40"/>
  <c r="V73" i="40"/>
  <c r="U73" i="40"/>
  <c r="T73" i="40"/>
  <c r="U72" i="40"/>
  <c r="V72" i="40" s="1"/>
  <c r="T72" i="40"/>
  <c r="V71" i="40"/>
  <c r="U71" i="40"/>
  <c r="T71" i="40"/>
  <c r="V70" i="40"/>
  <c r="U70" i="40"/>
  <c r="T70" i="40"/>
  <c r="V69" i="40"/>
  <c r="U69" i="40"/>
  <c r="T69" i="40"/>
  <c r="U68" i="40"/>
  <c r="V68" i="40" s="1"/>
  <c r="T68" i="40"/>
  <c r="V67" i="40"/>
  <c r="U67" i="40"/>
  <c r="T67" i="40"/>
  <c r="V66" i="40"/>
  <c r="U66" i="40"/>
  <c r="T66" i="40"/>
  <c r="V65" i="40"/>
  <c r="U65" i="40"/>
  <c r="T65" i="40"/>
  <c r="U64" i="40"/>
  <c r="V64" i="40" s="1"/>
  <c r="T64" i="40"/>
  <c r="V63" i="40"/>
  <c r="U63" i="40"/>
  <c r="T63" i="40"/>
  <c r="V62" i="40"/>
  <c r="U62" i="40"/>
  <c r="T62" i="40"/>
  <c r="V61" i="40"/>
  <c r="U61" i="40"/>
  <c r="T61" i="40"/>
  <c r="U60" i="40"/>
  <c r="V60" i="40" s="1"/>
  <c r="T60" i="40"/>
  <c r="V59" i="40"/>
  <c r="U59" i="40"/>
  <c r="T59" i="40"/>
  <c r="V58" i="40"/>
  <c r="U58" i="40"/>
  <c r="T58" i="40"/>
  <c r="V57" i="40"/>
  <c r="U57" i="40"/>
  <c r="T57" i="40"/>
  <c r="U56" i="40"/>
  <c r="V56" i="40" s="1"/>
  <c r="T56" i="40"/>
  <c r="V55" i="40"/>
  <c r="U55" i="40"/>
  <c r="T55" i="40"/>
  <c r="V54" i="40"/>
  <c r="U54" i="40"/>
  <c r="T54" i="40"/>
  <c r="V53" i="40"/>
  <c r="U53" i="40"/>
  <c r="T53" i="40"/>
  <c r="U52" i="40"/>
  <c r="V52" i="40" s="1"/>
  <c r="T52" i="40"/>
  <c r="V51" i="40"/>
  <c r="U51" i="40"/>
  <c r="T51" i="40"/>
  <c r="R51" i="40"/>
  <c r="V50" i="40"/>
  <c r="U50" i="40"/>
  <c r="T50" i="40"/>
  <c r="R50" i="40"/>
  <c r="V49" i="40"/>
  <c r="U49" i="40"/>
  <c r="T49" i="40"/>
  <c r="R49" i="40"/>
  <c r="V48" i="40"/>
  <c r="U48" i="40"/>
  <c r="T48" i="40"/>
  <c r="R48" i="40"/>
  <c r="V47" i="40"/>
  <c r="U47" i="40"/>
  <c r="T47" i="40"/>
  <c r="R47" i="40"/>
  <c r="V46" i="40"/>
  <c r="U46" i="40"/>
  <c r="T46" i="40"/>
  <c r="R46" i="40"/>
  <c r="V45" i="40"/>
  <c r="U45" i="40"/>
  <c r="T45" i="40"/>
  <c r="R45" i="40"/>
  <c r="V44" i="40"/>
  <c r="U44" i="40"/>
  <c r="T44" i="40"/>
  <c r="R44" i="40"/>
  <c r="V43" i="40"/>
  <c r="U43" i="40"/>
  <c r="T43" i="40"/>
  <c r="R43" i="40"/>
  <c r="V42" i="40"/>
  <c r="U42" i="40"/>
  <c r="T42" i="40"/>
  <c r="R42" i="40"/>
  <c r="V41" i="40"/>
  <c r="U41" i="40"/>
  <c r="T41" i="40"/>
  <c r="R41" i="40"/>
  <c r="V40" i="40"/>
  <c r="U40" i="40"/>
  <c r="T40" i="40"/>
  <c r="R40" i="40"/>
  <c r="V39" i="40"/>
  <c r="U39" i="40"/>
  <c r="T39" i="40"/>
  <c r="R39" i="40"/>
  <c r="V38" i="40"/>
  <c r="U38" i="40"/>
  <c r="T38" i="40"/>
  <c r="R38" i="40"/>
  <c r="V37" i="40"/>
  <c r="U37" i="40"/>
  <c r="T37" i="40"/>
  <c r="R37" i="40"/>
  <c r="V36" i="40"/>
  <c r="U36" i="40"/>
  <c r="T36" i="40"/>
  <c r="R36" i="40"/>
  <c r="V35" i="40"/>
  <c r="U35" i="40"/>
  <c r="T35" i="40"/>
  <c r="R35" i="40"/>
  <c r="V34" i="40"/>
  <c r="U34" i="40"/>
  <c r="T34" i="40"/>
  <c r="R34" i="40"/>
  <c r="V33" i="40"/>
  <c r="U33" i="40"/>
  <c r="T33" i="40"/>
  <c r="R33" i="40"/>
  <c r="V32" i="40"/>
  <c r="U32" i="40"/>
  <c r="T32" i="40"/>
  <c r="R32" i="40"/>
  <c r="V31" i="40"/>
  <c r="U31" i="40"/>
  <c r="T31" i="40"/>
  <c r="R31" i="40"/>
  <c r="V30" i="40"/>
  <c r="U30" i="40"/>
  <c r="T30" i="40"/>
  <c r="R30" i="40"/>
  <c r="V29" i="40"/>
  <c r="U29" i="40"/>
  <c r="T29" i="40"/>
  <c r="R29" i="40"/>
  <c r="V28" i="40"/>
  <c r="U28" i="40"/>
  <c r="T28" i="40"/>
  <c r="R28" i="40"/>
  <c r="V27" i="40"/>
  <c r="U27" i="40"/>
  <c r="T27" i="40"/>
  <c r="R27" i="40"/>
  <c r="V26" i="40"/>
  <c r="U26" i="40"/>
  <c r="T26" i="40"/>
  <c r="R26" i="40"/>
  <c r="V25" i="40"/>
  <c r="U25" i="40"/>
  <c r="T25" i="40"/>
  <c r="R25" i="40"/>
  <c r="V24" i="40"/>
  <c r="U24" i="40"/>
  <c r="T24" i="40"/>
  <c r="R24" i="40"/>
  <c r="V23" i="40"/>
  <c r="U23" i="40"/>
  <c r="T23" i="40"/>
  <c r="R23" i="40"/>
  <c r="V22" i="40"/>
  <c r="U22" i="40"/>
  <c r="T22" i="40"/>
  <c r="R22" i="40"/>
  <c r="V21" i="40"/>
  <c r="U21" i="40"/>
  <c r="T21" i="40"/>
  <c r="R21" i="40"/>
  <c r="V20" i="40"/>
  <c r="U20" i="40"/>
  <c r="T20" i="40"/>
  <c r="R20" i="40"/>
  <c r="V19" i="40"/>
  <c r="U19" i="40"/>
  <c r="T19" i="40"/>
  <c r="R19" i="40"/>
  <c r="V18" i="40"/>
  <c r="U18" i="40"/>
  <c r="T18" i="40"/>
  <c r="R18" i="40"/>
  <c r="V17" i="40"/>
  <c r="U17" i="40"/>
  <c r="T17" i="40"/>
  <c r="R17" i="40"/>
  <c r="V16" i="40"/>
  <c r="U16" i="40"/>
  <c r="T16" i="40"/>
  <c r="R16" i="40"/>
  <c r="V15" i="40"/>
  <c r="U15" i="40"/>
  <c r="T15" i="40"/>
  <c r="R15" i="40"/>
  <c r="V14" i="40"/>
  <c r="U14" i="40"/>
  <c r="T14" i="40"/>
  <c r="R14" i="40"/>
  <c r="V13" i="40"/>
  <c r="U13" i="40"/>
  <c r="T13" i="40"/>
  <c r="R13" i="40"/>
  <c r="V12" i="40"/>
  <c r="U12" i="40"/>
  <c r="T12" i="40"/>
  <c r="R12" i="40"/>
  <c r="R132" i="40" s="1"/>
  <c r="V11" i="40"/>
  <c r="U11" i="40"/>
  <c r="U132" i="40" s="1"/>
  <c r="Q132" i="40" s="1"/>
  <c r="T11" i="40"/>
  <c r="V8" i="40"/>
  <c r="U8" i="40"/>
  <c r="T8" i="40"/>
  <c r="S8" i="40"/>
  <c r="N8" i="40"/>
  <c r="U5" i="40"/>
  <c r="S5" i="40"/>
  <c r="O5" i="40"/>
  <c r="S4" i="40"/>
  <c r="P4" i="40"/>
  <c r="O4" i="40"/>
  <c r="V3" i="40"/>
  <c r="S3" i="40"/>
  <c r="O3" i="40"/>
  <c r="O132" i="39"/>
  <c r="U131" i="39"/>
  <c r="V131" i="39" s="1"/>
  <c r="T131" i="39"/>
  <c r="V130" i="39"/>
  <c r="U130" i="39"/>
  <c r="T130" i="39"/>
  <c r="V129" i="39"/>
  <c r="U129" i="39"/>
  <c r="T129" i="39"/>
  <c r="U128" i="39"/>
  <c r="V128" i="39" s="1"/>
  <c r="T128" i="39"/>
  <c r="U127" i="39"/>
  <c r="V127" i="39" s="1"/>
  <c r="T127" i="39"/>
  <c r="V126" i="39"/>
  <c r="U126" i="39"/>
  <c r="T126" i="39"/>
  <c r="V125" i="39"/>
  <c r="U125" i="39"/>
  <c r="T125" i="39"/>
  <c r="U124" i="39"/>
  <c r="V124" i="39" s="1"/>
  <c r="T124" i="39"/>
  <c r="U123" i="39"/>
  <c r="V123" i="39" s="1"/>
  <c r="T123" i="39"/>
  <c r="V122" i="39"/>
  <c r="U122" i="39"/>
  <c r="T122" i="39"/>
  <c r="V121" i="39"/>
  <c r="U121" i="39"/>
  <c r="T121" i="39"/>
  <c r="U120" i="39"/>
  <c r="V120" i="39" s="1"/>
  <c r="T120" i="39"/>
  <c r="U119" i="39"/>
  <c r="V119" i="39" s="1"/>
  <c r="T119" i="39"/>
  <c r="V118" i="39"/>
  <c r="U118" i="39"/>
  <c r="T118" i="39"/>
  <c r="V117" i="39"/>
  <c r="U117" i="39"/>
  <c r="T117" i="39"/>
  <c r="U116" i="39"/>
  <c r="V116" i="39" s="1"/>
  <c r="T116" i="39"/>
  <c r="U115" i="39"/>
  <c r="V115" i="39" s="1"/>
  <c r="T115" i="39"/>
  <c r="V114" i="39"/>
  <c r="U114" i="39"/>
  <c r="T114" i="39"/>
  <c r="V113" i="39"/>
  <c r="U113" i="39"/>
  <c r="T113" i="39"/>
  <c r="U112" i="39"/>
  <c r="V112" i="39" s="1"/>
  <c r="T112" i="39"/>
  <c r="U111" i="39"/>
  <c r="V111" i="39" s="1"/>
  <c r="T111" i="39"/>
  <c r="V110" i="39"/>
  <c r="U110" i="39"/>
  <c r="T110" i="39"/>
  <c r="V109" i="39"/>
  <c r="U109" i="39"/>
  <c r="T109" i="39"/>
  <c r="U108" i="39"/>
  <c r="V108" i="39" s="1"/>
  <c r="T108" i="39"/>
  <c r="U107" i="39"/>
  <c r="V107" i="39" s="1"/>
  <c r="T107" i="39"/>
  <c r="V106" i="39"/>
  <c r="U106" i="39"/>
  <c r="T106" i="39"/>
  <c r="V105" i="39"/>
  <c r="U105" i="39"/>
  <c r="T105" i="39"/>
  <c r="U104" i="39"/>
  <c r="V104" i="39" s="1"/>
  <c r="T104" i="39"/>
  <c r="U103" i="39"/>
  <c r="V103" i="39" s="1"/>
  <c r="T103" i="39"/>
  <c r="V102" i="39"/>
  <c r="U102" i="39"/>
  <c r="T102" i="39"/>
  <c r="V101" i="39"/>
  <c r="U101" i="39"/>
  <c r="T101" i="39"/>
  <c r="U100" i="39"/>
  <c r="V100" i="39" s="1"/>
  <c r="T100" i="39"/>
  <c r="U99" i="39"/>
  <c r="V99" i="39" s="1"/>
  <c r="T99" i="39"/>
  <c r="V98" i="39"/>
  <c r="U98" i="39"/>
  <c r="T98" i="39"/>
  <c r="V97" i="39"/>
  <c r="U97" i="39"/>
  <c r="T97" i="39"/>
  <c r="U96" i="39"/>
  <c r="V96" i="39" s="1"/>
  <c r="T96" i="39"/>
  <c r="U95" i="39"/>
  <c r="V95" i="39" s="1"/>
  <c r="T95" i="39"/>
  <c r="V94" i="39"/>
  <c r="U94" i="39"/>
  <c r="T94" i="39"/>
  <c r="V93" i="39"/>
  <c r="U93" i="39"/>
  <c r="T93" i="39"/>
  <c r="U92" i="39"/>
  <c r="V92" i="39" s="1"/>
  <c r="T92" i="39"/>
  <c r="U91" i="39"/>
  <c r="V91" i="39" s="1"/>
  <c r="T91" i="39"/>
  <c r="V90" i="39"/>
  <c r="U90" i="39"/>
  <c r="T90" i="39"/>
  <c r="V89" i="39"/>
  <c r="U89" i="39"/>
  <c r="T89" i="39"/>
  <c r="U88" i="39"/>
  <c r="V88" i="39" s="1"/>
  <c r="T88" i="39"/>
  <c r="U87" i="39"/>
  <c r="V87" i="39" s="1"/>
  <c r="T87" i="39"/>
  <c r="V86" i="39"/>
  <c r="U86" i="39"/>
  <c r="T86" i="39"/>
  <c r="V85" i="39"/>
  <c r="U85" i="39"/>
  <c r="T85" i="39"/>
  <c r="U84" i="39"/>
  <c r="V84" i="39" s="1"/>
  <c r="T84" i="39"/>
  <c r="U83" i="39"/>
  <c r="V83" i="39" s="1"/>
  <c r="T83" i="39"/>
  <c r="V82" i="39"/>
  <c r="U82" i="39"/>
  <c r="T82" i="39"/>
  <c r="V81" i="39"/>
  <c r="U81" i="39"/>
  <c r="T81" i="39"/>
  <c r="U80" i="39"/>
  <c r="V80" i="39" s="1"/>
  <c r="T80" i="39"/>
  <c r="U79" i="39"/>
  <c r="V79" i="39" s="1"/>
  <c r="T79" i="39"/>
  <c r="V78" i="39"/>
  <c r="U78" i="39"/>
  <c r="T78" i="39"/>
  <c r="V77" i="39"/>
  <c r="U77" i="39"/>
  <c r="T77" i="39"/>
  <c r="U76" i="39"/>
  <c r="V76" i="39" s="1"/>
  <c r="T76" i="39"/>
  <c r="U75" i="39"/>
  <c r="V75" i="39" s="1"/>
  <c r="T75" i="39"/>
  <c r="V74" i="39"/>
  <c r="U74" i="39"/>
  <c r="T74" i="39"/>
  <c r="V73" i="39"/>
  <c r="U73" i="39"/>
  <c r="T73" i="39"/>
  <c r="U72" i="39"/>
  <c r="V72" i="39" s="1"/>
  <c r="T72" i="39"/>
  <c r="U71" i="39"/>
  <c r="V71" i="39" s="1"/>
  <c r="T71" i="39"/>
  <c r="V70" i="39"/>
  <c r="U70" i="39"/>
  <c r="T70" i="39"/>
  <c r="V69" i="39"/>
  <c r="U69" i="39"/>
  <c r="T69" i="39"/>
  <c r="U68" i="39"/>
  <c r="V68" i="39" s="1"/>
  <c r="T68" i="39"/>
  <c r="U67" i="39"/>
  <c r="V67" i="39" s="1"/>
  <c r="T67" i="39"/>
  <c r="V66" i="39"/>
  <c r="U66" i="39"/>
  <c r="T66" i="39"/>
  <c r="V65" i="39"/>
  <c r="U65" i="39"/>
  <c r="T65" i="39"/>
  <c r="U64" i="39"/>
  <c r="V64" i="39" s="1"/>
  <c r="T64" i="39"/>
  <c r="U63" i="39"/>
  <c r="V63" i="39" s="1"/>
  <c r="T63" i="39"/>
  <c r="V62" i="39"/>
  <c r="U62" i="39"/>
  <c r="T62" i="39"/>
  <c r="V61" i="39"/>
  <c r="U61" i="39"/>
  <c r="T61" i="39"/>
  <c r="U60" i="39"/>
  <c r="V60" i="39" s="1"/>
  <c r="T60" i="39"/>
  <c r="U59" i="39"/>
  <c r="V59" i="39" s="1"/>
  <c r="T59" i="39"/>
  <c r="V58" i="39"/>
  <c r="U58" i="39"/>
  <c r="T58" i="39"/>
  <c r="V57" i="39"/>
  <c r="U57" i="39"/>
  <c r="T57" i="39"/>
  <c r="U56" i="39"/>
  <c r="V56" i="39" s="1"/>
  <c r="T56" i="39"/>
  <c r="U55" i="39"/>
  <c r="V55" i="39" s="1"/>
  <c r="T55" i="39"/>
  <c r="V54" i="39"/>
  <c r="U54" i="39"/>
  <c r="T54" i="39"/>
  <c r="V53" i="39"/>
  <c r="U53" i="39"/>
  <c r="T53" i="39"/>
  <c r="U52" i="39"/>
  <c r="V52" i="39" s="1"/>
  <c r="T52" i="39"/>
  <c r="U51" i="39"/>
  <c r="V51" i="39" s="1"/>
  <c r="T51" i="39"/>
  <c r="R51" i="39"/>
  <c r="U50" i="39"/>
  <c r="V50" i="39" s="1"/>
  <c r="T50" i="39"/>
  <c r="R50" i="39"/>
  <c r="U49" i="39"/>
  <c r="V49" i="39" s="1"/>
  <c r="T49" i="39"/>
  <c r="R49" i="39"/>
  <c r="U48" i="39"/>
  <c r="V48" i="39" s="1"/>
  <c r="T48" i="39"/>
  <c r="R48" i="39"/>
  <c r="U47" i="39"/>
  <c r="V47" i="39" s="1"/>
  <c r="T47" i="39"/>
  <c r="R47" i="39"/>
  <c r="U46" i="39"/>
  <c r="V46" i="39" s="1"/>
  <c r="T46" i="39"/>
  <c r="R46" i="39"/>
  <c r="U45" i="39"/>
  <c r="V45" i="39" s="1"/>
  <c r="T45" i="39"/>
  <c r="R45" i="39"/>
  <c r="U44" i="39"/>
  <c r="V44" i="39" s="1"/>
  <c r="T44" i="39"/>
  <c r="R44" i="39"/>
  <c r="U43" i="39"/>
  <c r="V43" i="39" s="1"/>
  <c r="T43" i="39"/>
  <c r="R43" i="39"/>
  <c r="U42" i="39"/>
  <c r="V42" i="39" s="1"/>
  <c r="T42" i="39"/>
  <c r="R42" i="39"/>
  <c r="U41" i="39"/>
  <c r="V41" i="39" s="1"/>
  <c r="T41" i="39"/>
  <c r="R41" i="39"/>
  <c r="U40" i="39"/>
  <c r="V40" i="39" s="1"/>
  <c r="T40" i="39"/>
  <c r="R40" i="39"/>
  <c r="U39" i="39"/>
  <c r="V39" i="39" s="1"/>
  <c r="T39" i="39"/>
  <c r="R39" i="39"/>
  <c r="U38" i="39"/>
  <c r="V38" i="39" s="1"/>
  <c r="T38" i="39"/>
  <c r="R38" i="39"/>
  <c r="U37" i="39"/>
  <c r="V37" i="39" s="1"/>
  <c r="T37" i="39"/>
  <c r="R37" i="39"/>
  <c r="U36" i="39"/>
  <c r="V36" i="39" s="1"/>
  <c r="T36" i="39"/>
  <c r="R36" i="39"/>
  <c r="U35" i="39"/>
  <c r="V35" i="39" s="1"/>
  <c r="T35" i="39"/>
  <c r="R35" i="39"/>
  <c r="U34" i="39"/>
  <c r="V34" i="39" s="1"/>
  <c r="T34" i="39"/>
  <c r="R34" i="39"/>
  <c r="U33" i="39"/>
  <c r="V33" i="39" s="1"/>
  <c r="T33" i="39"/>
  <c r="R33" i="39"/>
  <c r="U32" i="39"/>
  <c r="V32" i="39" s="1"/>
  <c r="T32" i="39"/>
  <c r="R32" i="39"/>
  <c r="U31" i="39"/>
  <c r="V31" i="39" s="1"/>
  <c r="T31" i="39"/>
  <c r="R31" i="39"/>
  <c r="U30" i="39"/>
  <c r="V30" i="39" s="1"/>
  <c r="T30" i="39"/>
  <c r="R30" i="39"/>
  <c r="U29" i="39"/>
  <c r="V29" i="39" s="1"/>
  <c r="T29" i="39"/>
  <c r="R29" i="39"/>
  <c r="U28" i="39"/>
  <c r="V28" i="39" s="1"/>
  <c r="T28" i="39"/>
  <c r="R28" i="39"/>
  <c r="U27" i="39"/>
  <c r="V27" i="39" s="1"/>
  <c r="T27" i="39"/>
  <c r="R27" i="39"/>
  <c r="U26" i="39"/>
  <c r="V26" i="39" s="1"/>
  <c r="T26" i="39"/>
  <c r="R26" i="39"/>
  <c r="U25" i="39"/>
  <c r="V25" i="39" s="1"/>
  <c r="T25" i="39"/>
  <c r="R25" i="39"/>
  <c r="U24" i="39"/>
  <c r="V24" i="39" s="1"/>
  <c r="T24" i="39"/>
  <c r="R24" i="39"/>
  <c r="U23" i="39"/>
  <c r="V23" i="39" s="1"/>
  <c r="T23" i="39"/>
  <c r="R23" i="39"/>
  <c r="U22" i="39"/>
  <c r="V22" i="39" s="1"/>
  <c r="T22" i="39"/>
  <c r="R22" i="39"/>
  <c r="U21" i="39"/>
  <c r="V21" i="39" s="1"/>
  <c r="T21" i="39"/>
  <c r="R21" i="39"/>
  <c r="U20" i="39"/>
  <c r="V20" i="39" s="1"/>
  <c r="T20" i="39"/>
  <c r="R20" i="39"/>
  <c r="U19" i="39"/>
  <c r="V19" i="39" s="1"/>
  <c r="T19" i="39"/>
  <c r="R19" i="39"/>
  <c r="U18" i="39"/>
  <c r="V18" i="39" s="1"/>
  <c r="T18" i="39"/>
  <c r="R18" i="39"/>
  <c r="U17" i="39"/>
  <c r="V17" i="39" s="1"/>
  <c r="T17" i="39"/>
  <c r="R17" i="39"/>
  <c r="U16" i="39"/>
  <c r="V16" i="39" s="1"/>
  <c r="T16" i="39"/>
  <c r="R16" i="39"/>
  <c r="U15" i="39"/>
  <c r="V15" i="39" s="1"/>
  <c r="T15" i="39"/>
  <c r="R15" i="39"/>
  <c r="U14" i="39"/>
  <c r="V14" i="39" s="1"/>
  <c r="T14" i="39"/>
  <c r="R14" i="39"/>
  <c r="U13" i="39"/>
  <c r="V13" i="39" s="1"/>
  <c r="T13" i="39"/>
  <c r="R13" i="39"/>
  <c r="U12" i="39"/>
  <c r="V12" i="39" s="1"/>
  <c r="T12" i="39"/>
  <c r="R12" i="39"/>
  <c r="R132" i="39" s="1"/>
  <c r="U11" i="39"/>
  <c r="U132" i="39" s="1"/>
  <c r="Q132" i="39" s="1"/>
  <c r="T11" i="39"/>
  <c r="V8" i="39"/>
  <c r="U8" i="39"/>
  <c r="T8" i="39"/>
  <c r="S8" i="39"/>
  <c r="N8" i="39"/>
  <c r="U5" i="39"/>
  <c r="S5" i="39"/>
  <c r="O5" i="39"/>
  <c r="S4" i="39"/>
  <c r="P4" i="39"/>
  <c r="O4" i="39"/>
  <c r="V3" i="39"/>
  <c r="S3" i="39"/>
  <c r="O3" i="39"/>
  <c r="O132" i="38"/>
  <c r="U131" i="38"/>
  <c r="V131" i="38" s="1"/>
  <c r="T131" i="38"/>
  <c r="V130" i="38"/>
  <c r="U130" i="38"/>
  <c r="T130" i="38"/>
  <c r="V129" i="38"/>
  <c r="U129" i="38"/>
  <c r="T129" i="38"/>
  <c r="U128" i="38"/>
  <c r="V128" i="38" s="1"/>
  <c r="T128" i="38"/>
  <c r="U127" i="38"/>
  <c r="V127" i="38" s="1"/>
  <c r="T127" i="38"/>
  <c r="V126" i="38"/>
  <c r="U126" i="38"/>
  <c r="T126" i="38"/>
  <c r="V125" i="38"/>
  <c r="U125" i="38"/>
  <c r="T125" i="38"/>
  <c r="U124" i="38"/>
  <c r="V124" i="38" s="1"/>
  <c r="T124" i="38"/>
  <c r="U123" i="38"/>
  <c r="V123" i="38" s="1"/>
  <c r="T123" i="38"/>
  <c r="V122" i="38"/>
  <c r="U122" i="38"/>
  <c r="T122" i="38"/>
  <c r="V121" i="38"/>
  <c r="U121" i="38"/>
  <c r="T121" i="38"/>
  <c r="U120" i="38"/>
  <c r="V120" i="38" s="1"/>
  <c r="T120" i="38"/>
  <c r="U119" i="38"/>
  <c r="V119" i="38" s="1"/>
  <c r="T119" i="38"/>
  <c r="V118" i="38"/>
  <c r="U118" i="38"/>
  <c r="T118" i="38"/>
  <c r="V117" i="38"/>
  <c r="U117" i="38"/>
  <c r="T117" i="38"/>
  <c r="U116" i="38"/>
  <c r="V116" i="38" s="1"/>
  <c r="T116" i="38"/>
  <c r="U115" i="38"/>
  <c r="V115" i="38" s="1"/>
  <c r="T115" i="38"/>
  <c r="V114" i="38"/>
  <c r="U114" i="38"/>
  <c r="T114" i="38"/>
  <c r="V113" i="38"/>
  <c r="U113" i="38"/>
  <c r="T113" i="38"/>
  <c r="U112" i="38"/>
  <c r="V112" i="38" s="1"/>
  <c r="T112" i="38"/>
  <c r="U111" i="38"/>
  <c r="V111" i="38" s="1"/>
  <c r="T111" i="38"/>
  <c r="V110" i="38"/>
  <c r="U110" i="38"/>
  <c r="T110" i="38"/>
  <c r="V109" i="38"/>
  <c r="U109" i="38"/>
  <c r="T109" i="38"/>
  <c r="U108" i="38"/>
  <c r="V108" i="38" s="1"/>
  <c r="T108" i="38"/>
  <c r="U107" i="38"/>
  <c r="V107" i="38" s="1"/>
  <c r="T107" i="38"/>
  <c r="V106" i="38"/>
  <c r="U106" i="38"/>
  <c r="T106" i="38"/>
  <c r="V105" i="38"/>
  <c r="U105" i="38"/>
  <c r="T105" i="38"/>
  <c r="U104" i="38"/>
  <c r="V104" i="38" s="1"/>
  <c r="T104" i="38"/>
  <c r="U103" i="38"/>
  <c r="V103" i="38" s="1"/>
  <c r="T103" i="38"/>
  <c r="V102" i="38"/>
  <c r="U102" i="38"/>
  <c r="T102" i="38"/>
  <c r="V101" i="38"/>
  <c r="U101" i="38"/>
  <c r="T101" i="38"/>
  <c r="U100" i="38"/>
  <c r="V100" i="38" s="1"/>
  <c r="T100" i="38"/>
  <c r="U99" i="38"/>
  <c r="V99" i="38" s="1"/>
  <c r="T99" i="38"/>
  <c r="V98" i="38"/>
  <c r="U98" i="38"/>
  <c r="T98" i="38"/>
  <c r="V97" i="38"/>
  <c r="U97" i="38"/>
  <c r="T97" i="38"/>
  <c r="U96" i="38"/>
  <c r="V96" i="38" s="1"/>
  <c r="T96" i="38"/>
  <c r="U95" i="38"/>
  <c r="V95" i="38" s="1"/>
  <c r="T95" i="38"/>
  <c r="V94" i="38"/>
  <c r="U94" i="38"/>
  <c r="T94" i="38"/>
  <c r="V93" i="38"/>
  <c r="U93" i="38"/>
  <c r="T93" i="38"/>
  <c r="U92" i="38"/>
  <c r="V92" i="38" s="1"/>
  <c r="T92" i="38"/>
  <c r="U91" i="38"/>
  <c r="V91" i="38" s="1"/>
  <c r="T91" i="38"/>
  <c r="V90" i="38"/>
  <c r="U90" i="38"/>
  <c r="T90" i="38"/>
  <c r="V89" i="38"/>
  <c r="U89" i="38"/>
  <c r="T89" i="38"/>
  <c r="U88" i="38"/>
  <c r="V88" i="38" s="1"/>
  <c r="T88" i="38"/>
  <c r="U87" i="38"/>
  <c r="V87" i="38" s="1"/>
  <c r="T87" i="38"/>
  <c r="V86" i="38"/>
  <c r="U86" i="38"/>
  <c r="T86" i="38"/>
  <c r="V85" i="38"/>
  <c r="U85" i="38"/>
  <c r="T85" i="38"/>
  <c r="U84" i="38"/>
  <c r="V84" i="38" s="1"/>
  <c r="T84" i="38"/>
  <c r="U83" i="38"/>
  <c r="V83" i="38" s="1"/>
  <c r="T83" i="38"/>
  <c r="V82" i="38"/>
  <c r="U82" i="38"/>
  <c r="T82" i="38"/>
  <c r="V81" i="38"/>
  <c r="U81" i="38"/>
  <c r="T81" i="38"/>
  <c r="U80" i="38"/>
  <c r="V80" i="38" s="1"/>
  <c r="T80" i="38"/>
  <c r="U79" i="38"/>
  <c r="V79" i="38" s="1"/>
  <c r="T79" i="38"/>
  <c r="V78" i="38"/>
  <c r="U78" i="38"/>
  <c r="T78" i="38"/>
  <c r="V77" i="38"/>
  <c r="U77" i="38"/>
  <c r="T77" i="38"/>
  <c r="U76" i="38"/>
  <c r="V76" i="38" s="1"/>
  <c r="T76" i="38"/>
  <c r="U75" i="38"/>
  <c r="V75" i="38" s="1"/>
  <c r="T75" i="38"/>
  <c r="V74" i="38"/>
  <c r="U74" i="38"/>
  <c r="T74" i="38"/>
  <c r="V73" i="38"/>
  <c r="U73" i="38"/>
  <c r="T73" i="38"/>
  <c r="U72" i="38"/>
  <c r="V72" i="38" s="1"/>
  <c r="T72" i="38"/>
  <c r="U71" i="38"/>
  <c r="V71" i="38" s="1"/>
  <c r="T71" i="38"/>
  <c r="V70" i="38"/>
  <c r="U70" i="38"/>
  <c r="T70" i="38"/>
  <c r="V69" i="38"/>
  <c r="U69" i="38"/>
  <c r="T69" i="38"/>
  <c r="U68" i="38"/>
  <c r="V68" i="38" s="1"/>
  <c r="T68" i="38"/>
  <c r="U67" i="38"/>
  <c r="V67" i="38" s="1"/>
  <c r="T67" i="38"/>
  <c r="V66" i="38"/>
  <c r="U66" i="38"/>
  <c r="T66" i="38"/>
  <c r="V65" i="38"/>
  <c r="U65" i="38"/>
  <c r="T65" i="38"/>
  <c r="U64" i="38"/>
  <c r="V64" i="38" s="1"/>
  <c r="T64" i="38"/>
  <c r="U63" i="38"/>
  <c r="V63" i="38" s="1"/>
  <c r="T63" i="38"/>
  <c r="V62" i="38"/>
  <c r="U62" i="38"/>
  <c r="T62" i="38"/>
  <c r="V61" i="38"/>
  <c r="U61" i="38"/>
  <c r="T61" i="38"/>
  <c r="U60" i="38"/>
  <c r="V60" i="38" s="1"/>
  <c r="T60" i="38"/>
  <c r="U59" i="38"/>
  <c r="V59" i="38" s="1"/>
  <c r="T59" i="38"/>
  <c r="V58" i="38"/>
  <c r="U58" i="38"/>
  <c r="T58" i="38"/>
  <c r="V57" i="38"/>
  <c r="U57" i="38"/>
  <c r="T57" i="38"/>
  <c r="U56" i="38"/>
  <c r="V56" i="38" s="1"/>
  <c r="T56" i="38"/>
  <c r="U55" i="38"/>
  <c r="V55" i="38" s="1"/>
  <c r="T55" i="38"/>
  <c r="V54" i="38"/>
  <c r="U54" i="38"/>
  <c r="T54" i="38"/>
  <c r="V53" i="38"/>
  <c r="U53" i="38"/>
  <c r="T53" i="38"/>
  <c r="U52" i="38"/>
  <c r="V52" i="38" s="1"/>
  <c r="T52" i="38"/>
  <c r="U51" i="38"/>
  <c r="V51" i="38" s="1"/>
  <c r="T51" i="38"/>
  <c r="R51" i="38"/>
  <c r="U50" i="38"/>
  <c r="V50" i="38" s="1"/>
  <c r="T50" i="38"/>
  <c r="R50" i="38"/>
  <c r="U49" i="38"/>
  <c r="V49" i="38" s="1"/>
  <c r="T49" i="38"/>
  <c r="R49" i="38"/>
  <c r="U48" i="38"/>
  <c r="V48" i="38" s="1"/>
  <c r="T48" i="38"/>
  <c r="R48" i="38"/>
  <c r="U47" i="38"/>
  <c r="V47" i="38" s="1"/>
  <c r="T47" i="38"/>
  <c r="R47" i="38"/>
  <c r="U46" i="38"/>
  <c r="V46" i="38" s="1"/>
  <c r="T46" i="38"/>
  <c r="R46" i="38"/>
  <c r="U45" i="38"/>
  <c r="V45" i="38" s="1"/>
  <c r="T45" i="38"/>
  <c r="R45" i="38"/>
  <c r="U44" i="38"/>
  <c r="V44" i="38" s="1"/>
  <c r="T44" i="38"/>
  <c r="R44" i="38"/>
  <c r="U43" i="38"/>
  <c r="V43" i="38" s="1"/>
  <c r="T43" i="38"/>
  <c r="R43" i="38"/>
  <c r="U42" i="38"/>
  <c r="V42" i="38" s="1"/>
  <c r="T42" i="38"/>
  <c r="R42" i="38"/>
  <c r="U41" i="38"/>
  <c r="V41" i="38" s="1"/>
  <c r="T41" i="38"/>
  <c r="R41" i="38"/>
  <c r="U40" i="38"/>
  <c r="V40" i="38" s="1"/>
  <c r="T40" i="38"/>
  <c r="R40" i="38"/>
  <c r="U39" i="38"/>
  <c r="V39" i="38" s="1"/>
  <c r="T39" i="38"/>
  <c r="R39" i="38"/>
  <c r="U38" i="38"/>
  <c r="V38" i="38" s="1"/>
  <c r="T38" i="38"/>
  <c r="R38" i="38"/>
  <c r="U37" i="38"/>
  <c r="V37" i="38" s="1"/>
  <c r="T37" i="38"/>
  <c r="R37" i="38"/>
  <c r="U36" i="38"/>
  <c r="V36" i="38" s="1"/>
  <c r="T36" i="38"/>
  <c r="R36" i="38"/>
  <c r="U35" i="38"/>
  <c r="V35" i="38" s="1"/>
  <c r="T35" i="38"/>
  <c r="R35" i="38"/>
  <c r="U34" i="38"/>
  <c r="V34" i="38" s="1"/>
  <c r="T34" i="38"/>
  <c r="R34" i="38"/>
  <c r="U33" i="38"/>
  <c r="V33" i="38" s="1"/>
  <c r="T33" i="38"/>
  <c r="R33" i="38"/>
  <c r="U32" i="38"/>
  <c r="V32" i="38" s="1"/>
  <c r="T32" i="38"/>
  <c r="R32" i="38"/>
  <c r="U31" i="38"/>
  <c r="V31" i="38" s="1"/>
  <c r="T31" i="38"/>
  <c r="R31" i="38"/>
  <c r="U30" i="38"/>
  <c r="V30" i="38" s="1"/>
  <c r="T30" i="38"/>
  <c r="R30" i="38"/>
  <c r="U29" i="38"/>
  <c r="V29" i="38" s="1"/>
  <c r="T29" i="38"/>
  <c r="R29" i="38"/>
  <c r="U28" i="38"/>
  <c r="V28" i="38" s="1"/>
  <c r="T28" i="38"/>
  <c r="R28" i="38"/>
  <c r="U27" i="38"/>
  <c r="V27" i="38" s="1"/>
  <c r="T27" i="38"/>
  <c r="R27" i="38"/>
  <c r="U26" i="38"/>
  <c r="V26" i="38" s="1"/>
  <c r="T26" i="38"/>
  <c r="R26" i="38"/>
  <c r="U25" i="38"/>
  <c r="V25" i="38" s="1"/>
  <c r="T25" i="38"/>
  <c r="R25" i="38"/>
  <c r="U24" i="38"/>
  <c r="V24" i="38" s="1"/>
  <c r="T24" i="38"/>
  <c r="R24" i="38"/>
  <c r="U23" i="38"/>
  <c r="V23" i="38" s="1"/>
  <c r="T23" i="38"/>
  <c r="R23" i="38"/>
  <c r="U22" i="38"/>
  <c r="V22" i="38" s="1"/>
  <c r="T22" i="38"/>
  <c r="R22" i="38"/>
  <c r="U21" i="38"/>
  <c r="V21" i="38" s="1"/>
  <c r="T21" i="38"/>
  <c r="R21" i="38"/>
  <c r="U20" i="38"/>
  <c r="V20" i="38" s="1"/>
  <c r="T20" i="38"/>
  <c r="R20" i="38"/>
  <c r="U19" i="38"/>
  <c r="V19" i="38" s="1"/>
  <c r="T19" i="38"/>
  <c r="R19" i="38"/>
  <c r="U18" i="38"/>
  <c r="V18" i="38" s="1"/>
  <c r="T18" i="38"/>
  <c r="R18" i="38"/>
  <c r="U17" i="38"/>
  <c r="V17" i="38" s="1"/>
  <c r="T17" i="38"/>
  <c r="R17" i="38"/>
  <c r="U16" i="38"/>
  <c r="V16" i="38" s="1"/>
  <c r="T16" i="38"/>
  <c r="R16" i="38"/>
  <c r="U15" i="38"/>
  <c r="V15" i="38" s="1"/>
  <c r="T15" i="38"/>
  <c r="R15" i="38"/>
  <c r="U14" i="38"/>
  <c r="V14" i="38" s="1"/>
  <c r="T14" i="38"/>
  <c r="R14" i="38"/>
  <c r="U13" i="38"/>
  <c r="V13" i="38" s="1"/>
  <c r="T13" i="38"/>
  <c r="R13" i="38"/>
  <c r="U12" i="38"/>
  <c r="V12" i="38" s="1"/>
  <c r="T12" i="38"/>
  <c r="R12" i="38"/>
  <c r="R132" i="38" s="1"/>
  <c r="U11" i="38"/>
  <c r="U132" i="38" s="1"/>
  <c r="Q132" i="38" s="1"/>
  <c r="T11" i="38"/>
  <c r="V8" i="38"/>
  <c r="U8" i="38"/>
  <c r="T8" i="38"/>
  <c r="S8" i="38"/>
  <c r="N8" i="38"/>
  <c r="U5" i="38"/>
  <c r="S5" i="38"/>
  <c r="O5" i="38"/>
  <c r="S4" i="38"/>
  <c r="P4" i="38"/>
  <c r="O4" i="38"/>
  <c r="V3" i="38"/>
  <c r="S3" i="38"/>
  <c r="O3" i="38"/>
  <c r="O132" i="37"/>
  <c r="U131" i="37"/>
  <c r="V131" i="37" s="1"/>
  <c r="T131" i="37"/>
  <c r="V130" i="37"/>
  <c r="U130" i="37"/>
  <c r="T130" i="37"/>
  <c r="V129" i="37"/>
  <c r="U129" i="37"/>
  <c r="T129" i="37"/>
  <c r="U128" i="37"/>
  <c r="V128" i="37" s="1"/>
  <c r="T128" i="37"/>
  <c r="U127" i="37"/>
  <c r="V127" i="37" s="1"/>
  <c r="T127" i="37"/>
  <c r="V126" i="37"/>
  <c r="U126" i="37"/>
  <c r="T126" i="37"/>
  <c r="V125" i="37"/>
  <c r="U125" i="37"/>
  <c r="T125" i="37"/>
  <c r="U124" i="37"/>
  <c r="V124" i="37" s="1"/>
  <c r="T124" i="37"/>
  <c r="U123" i="37"/>
  <c r="V123" i="37" s="1"/>
  <c r="T123" i="37"/>
  <c r="V122" i="37"/>
  <c r="U122" i="37"/>
  <c r="T122" i="37"/>
  <c r="V121" i="37"/>
  <c r="U121" i="37"/>
  <c r="T121" i="37"/>
  <c r="U120" i="37"/>
  <c r="V120" i="37" s="1"/>
  <c r="T120" i="37"/>
  <c r="U119" i="37"/>
  <c r="V119" i="37" s="1"/>
  <c r="T119" i="37"/>
  <c r="V118" i="37"/>
  <c r="U118" i="37"/>
  <c r="T118" i="37"/>
  <c r="V117" i="37"/>
  <c r="U117" i="37"/>
  <c r="T117" i="37"/>
  <c r="U116" i="37"/>
  <c r="V116" i="37" s="1"/>
  <c r="T116" i="37"/>
  <c r="U115" i="37"/>
  <c r="V115" i="37" s="1"/>
  <c r="T115" i="37"/>
  <c r="V114" i="37"/>
  <c r="U114" i="37"/>
  <c r="T114" i="37"/>
  <c r="V113" i="37"/>
  <c r="U113" i="37"/>
  <c r="T113" i="37"/>
  <c r="U112" i="37"/>
  <c r="V112" i="37" s="1"/>
  <c r="T112" i="37"/>
  <c r="U111" i="37"/>
  <c r="V111" i="37" s="1"/>
  <c r="T111" i="37"/>
  <c r="V110" i="37"/>
  <c r="U110" i="37"/>
  <c r="T110" i="37"/>
  <c r="V109" i="37"/>
  <c r="U109" i="37"/>
  <c r="T109" i="37"/>
  <c r="U108" i="37"/>
  <c r="V108" i="37" s="1"/>
  <c r="T108" i="37"/>
  <c r="U107" i="37"/>
  <c r="V107" i="37" s="1"/>
  <c r="T107" i="37"/>
  <c r="V106" i="37"/>
  <c r="U106" i="37"/>
  <c r="T106" i="37"/>
  <c r="V105" i="37"/>
  <c r="U105" i="37"/>
  <c r="T105" i="37"/>
  <c r="U104" i="37"/>
  <c r="V104" i="37" s="1"/>
  <c r="T104" i="37"/>
  <c r="U103" i="37"/>
  <c r="V103" i="37" s="1"/>
  <c r="T103" i="37"/>
  <c r="V102" i="37"/>
  <c r="U102" i="37"/>
  <c r="T102" i="37"/>
  <c r="V101" i="37"/>
  <c r="U101" i="37"/>
  <c r="T101" i="37"/>
  <c r="U100" i="37"/>
  <c r="V100" i="37" s="1"/>
  <c r="T100" i="37"/>
  <c r="U99" i="37"/>
  <c r="V99" i="37" s="1"/>
  <c r="T99" i="37"/>
  <c r="V98" i="37"/>
  <c r="U98" i="37"/>
  <c r="T98" i="37"/>
  <c r="V97" i="37"/>
  <c r="U97" i="37"/>
  <c r="T97" i="37"/>
  <c r="U96" i="37"/>
  <c r="V96" i="37" s="1"/>
  <c r="T96" i="37"/>
  <c r="V95" i="37"/>
  <c r="U95" i="37"/>
  <c r="T95" i="37"/>
  <c r="V94" i="37"/>
  <c r="U94" i="37"/>
  <c r="T94" i="37"/>
  <c r="V93" i="37"/>
  <c r="U93" i="37"/>
  <c r="T93" i="37"/>
  <c r="U92" i="37"/>
  <c r="V92" i="37" s="1"/>
  <c r="T92" i="37"/>
  <c r="V91" i="37"/>
  <c r="U91" i="37"/>
  <c r="T91" i="37"/>
  <c r="V90" i="37"/>
  <c r="U90" i="37"/>
  <c r="T90" i="37"/>
  <c r="V89" i="37"/>
  <c r="U89" i="37"/>
  <c r="T89" i="37"/>
  <c r="U88" i="37"/>
  <c r="V88" i="37" s="1"/>
  <c r="T88" i="37"/>
  <c r="V87" i="37"/>
  <c r="U87" i="37"/>
  <c r="T87" i="37"/>
  <c r="V86" i="37"/>
  <c r="U86" i="37"/>
  <c r="T86" i="37"/>
  <c r="V85" i="37"/>
  <c r="U85" i="37"/>
  <c r="T85" i="37"/>
  <c r="U84" i="37"/>
  <c r="V84" i="37" s="1"/>
  <c r="T84" i="37"/>
  <c r="V83" i="37"/>
  <c r="U83" i="37"/>
  <c r="T83" i="37"/>
  <c r="V82" i="37"/>
  <c r="U82" i="37"/>
  <c r="T82" i="37"/>
  <c r="V81" i="37"/>
  <c r="U81" i="37"/>
  <c r="T81" i="37"/>
  <c r="U80" i="37"/>
  <c r="V80" i="37" s="1"/>
  <c r="T80" i="37"/>
  <c r="V79" i="37"/>
  <c r="U79" i="37"/>
  <c r="T79" i="37"/>
  <c r="V78" i="37"/>
  <c r="U78" i="37"/>
  <c r="T78" i="37"/>
  <c r="V77" i="37"/>
  <c r="U77" i="37"/>
  <c r="T77" i="37"/>
  <c r="U76" i="37"/>
  <c r="V76" i="37" s="1"/>
  <c r="T76" i="37"/>
  <c r="V75" i="37"/>
  <c r="U75" i="37"/>
  <c r="T75" i="37"/>
  <c r="V74" i="37"/>
  <c r="U74" i="37"/>
  <c r="T74" i="37"/>
  <c r="V73" i="37"/>
  <c r="U73" i="37"/>
  <c r="T73" i="37"/>
  <c r="U72" i="37"/>
  <c r="V72" i="37" s="1"/>
  <c r="T72" i="37"/>
  <c r="V71" i="37"/>
  <c r="U71" i="37"/>
  <c r="T71" i="37"/>
  <c r="V70" i="37"/>
  <c r="U70" i="37"/>
  <c r="T70" i="37"/>
  <c r="V69" i="37"/>
  <c r="U69" i="37"/>
  <c r="T69" i="37"/>
  <c r="U68" i="37"/>
  <c r="V68" i="37" s="1"/>
  <c r="T68" i="37"/>
  <c r="V67" i="37"/>
  <c r="U67" i="37"/>
  <c r="T67" i="37"/>
  <c r="V66" i="37"/>
  <c r="U66" i="37"/>
  <c r="T66" i="37"/>
  <c r="V65" i="37"/>
  <c r="U65" i="37"/>
  <c r="T65" i="37"/>
  <c r="U64" i="37"/>
  <c r="V64" i="37" s="1"/>
  <c r="T64" i="37"/>
  <c r="V63" i="37"/>
  <c r="U63" i="37"/>
  <c r="T63" i="37"/>
  <c r="V62" i="37"/>
  <c r="U62" i="37"/>
  <c r="T62" i="37"/>
  <c r="V61" i="37"/>
  <c r="U61" i="37"/>
  <c r="T61" i="37"/>
  <c r="U60" i="37"/>
  <c r="V60" i="37" s="1"/>
  <c r="T60" i="37"/>
  <c r="V59" i="37"/>
  <c r="U59" i="37"/>
  <c r="T59" i="37"/>
  <c r="V58" i="37"/>
  <c r="U58" i="37"/>
  <c r="T58" i="37"/>
  <c r="V57" i="37"/>
  <c r="U57" i="37"/>
  <c r="T57" i="37"/>
  <c r="U56" i="37"/>
  <c r="V56" i="37" s="1"/>
  <c r="T56" i="37"/>
  <c r="V55" i="37"/>
  <c r="U55" i="37"/>
  <c r="T55" i="37"/>
  <c r="V54" i="37"/>
  <c r="U54" i="37"/>
  <c r="T54" i="37"/>
  <c r="V53" i="37"/>
  <c r="U53" i="37"/>
  <c r="T53" i="37"/>
  <c r="U52" i="37"/>
  <c r="V52" i="37" s="1"/>
  <c r="T52" i="37"/>
  <c r="V51" i="37"/>
  <c r="U51" i="37"/>
  <c r="T51" i="37"/>
  <c r="R51" i="37"/>
  <c r="V50" i="37"/>
  <c r="U50" i="37"/>
  <c r="T50" i="37"/>
  <c r="R50" i="37"/>
  <c r="V49" i="37"/>
  <c r="U49" i="37"/>
  <c r="T49" i="37"/>
  <c r="R49" i="37"/>
  <c r="V48" i="37"/>
  <c r="U48" i="37"/>
  <c r="T48" i="37"/>
  <c r="R48" i="37"/>
  <c r="V47" i="37"/>
  <c r="U47" i="37"/>
  <c r="T47" i="37"/>
  <c r="R47" i="37"/>
  <c r="V46" i="37"/>
  <c r="U46" i="37"/>
  <c r="T46" i="37"/>
  <c r="R46" i="37"/>
  <c r="V45" i="37"/>
  <c r="U45" i="37"/>
  <c r="T45" i="37"/>
  <c r="R45" i="37"/>
  <c r="V44" i="37"/>
  <c r="U44" i="37"/>
  <c r="T44" i="37"/>
  <c r="R44" i="37"/>
  <c r="V43" i="37"/>
  <c r="U43" i="37"/>
  <c r="T43" i="37"/>
  <c r="R43" i="37"/>
  <c r="V42" i="37"/>
  <c r="U42" i="37"/>
  <c r="T42" i="37"/>
  <c r="R42" i="37"/>
  <c r="V41" i="37"/>
  <c r="U41" i="37"/>
  <c r="T41" i="37"/>
  <c r="R41" i="37"/>
  <c r="V40" i="37"/>
  <c r="U40" i="37"/>
  <c r="T40" i="37"/>
  <c r="R40" i="37"/>
  <c r="V39" i="37"/>
  <c r="U39" i="37"/>
  <c r="T39" i="37"/>
  <c r="R39" i="37"/>
  <c r="V38" i="37"/>
  <c r="U38" i="37"/>
  <c r="T38" i="37"/>
  <c r="R38" i="37"/>
  <c r="V37" i="37"/>
  <c r="U37" i="37"/>
  <c r="T37" i="37"/>
  <c r="R37" i="37"/>
  <c r="V36" i="37"/>
  <c r="U36" i="37"/>
  <c r="T36" i="37"/>
  <c r="R36" i="37"/>
  <c r="V35" i="37"/>
  <c r="U35" i="37"/>
  <c r="T35" i="37"/>
  <c r="R35" i="37"/>
  <c r="V34" i="37"/>
  <c r="U34" i="37"/>
  <c r="T34" i="37"/>
  <c r="R34" i="37"/>
  <c r="V33" i="37"/>
  <c r="U33" i="37"/>
  <c r="T33" i="37"/>
  <c r="R33" i="37"/>
  <c r="V32" i="37"/>
  <c r="U32" i="37"/>
  <c r="T32" i="37"/>
  <c r="R32" i="37"/>
  <c r="V31" i="37"/>
  <c r="U31" i="37"/>
  <c r="T31" i="37"/>
  <c r="R31" i="37"/>
  <c r="V30" i="37"/>
  <c r="U30" i="37"/>
  <c r="T30" i="37"/>
  <c r="R30" i="37"/>
  <c r="V29" i="37"/>
  <c r="U29" i="37"/>
  <c r="T29" i="37"/>
  <c r="R29" i="37"/>
  <c r="V28" i="37"/>
  <c r="U28" i="37"/>
  <c r="T28" i="37"/>
  <c r="R28" i="37"/>
  <c r="V27" i="37"/>
  <c r="U27" i="37"/>
  <c r="T27" i="37"/>
  <c r="R27" i="37"/>
  <c r="V26" i="37"/>
  <c r="U26" i="37"/>
  <c r="T26" i="37"/>
  <c r="R26" i="37"/>
  <c r="V25" i="37"/>
  <c r="U25" i="37"/>
  <c r="T25" i="37"/>
  <c r="R25" i="37"/>
  <c r="V24" i="37"/>
  <c r="U24" i="37"/>
  <c r="T24" i="37"/>
  <c r="R24" i="37"/>
  <c r="V23" i="37"/>
  <c r="U23" i="37"/>
  <c r="T23" i="37"/>
  <c r="R23" i="37"/>
  <c r="V22" i="37"/>
  <c r="U22" i="37"/>
  <c r="T22" i="37"/>
  <c r="R22" i="37"/>
  <c r="V21" i="37"/>
  <c r="U21" i="37"/>
  <c r="T21" i="37"/>
  <c r="R21" i="37"/>
  <c r="V20" i="37"/>
  <c r="U20" i="37"/>
  <c r="T20" i="37"/>
  <c r="R20" i="37"/>
  <c r="V19" i="37"/>
  <c r="U19" i="37"/>
  <c r="T19" i="37"/>
  <c r="R19" i="37"/>
  <c r="V18" i="37"/>
  <c r="U18" i="37"/>
  <c r="T18" i="37"/>
  <c r="R18" i="37"/>
  <c r="V17" i="37"/>
  <c r="U17" i="37"/>
  <c r="T17" i="37"/>
  <c r="R17" i="37"/>
  <c r="V16" i="37"/>
  <c r="U16" i="37"/>
  <c r="T16" i="37"/>
  <c r="R16" i="37"/>
  <c r="V15" i="37"/>
  <c r="U15" i="37"/>
  <c r="T15" i="37"/>
  <c r="R15" i="37"/>
  <c r="V14" i="37"/>
  <c r="U14" i="37"/>
  <c r="T14" i="37"/>
  <c r="R14" i="37"/>
  <c r="V13" i="37"/>
  <c r="U13" i="37"/>
  <c r="T13" i="37"/>
  <c r="R13" i="37"/>
  <c r="V12" i="37"/>
  <c r="U12" i="37"/>
  <c r="T12" i="37"/>
  <c r="R12" i="37"/>
  <c r="R132" i="37" s="1"/>
  <c r="V11" i="37"/>
  <c r="U11" i="37"/>
  <c r="U132" i="37" s="1"/>
  <c r="Q132" i="37" s="1"/>
  <c r="T11" i="37"/>
  <c r="V8" i="37"/>
  <c r="U8" i="37"/>
  <c r="T8" i="37"/>
  <c r="S8" i="37"/>
  <c r="N8" i="37"/>
  <c r="U5" i="37"/>
  <c r="S5" i="37"/>
  <c r="O5" i="37"/>
  <c r="S4" i="37"/>
  <c r="P4" i="37"/>
  <c r="O4" i="37"/>
  <c r="V3" i="37"/>
  <c r="S3" i="37"/>
  <c r="O3" i="37"/>
  <c r="O132" i="36"/>
  <c r="U131" i="36"/>
  <c r="V131" i="36" s="1"/>
  <c r="T131" i="36"/>
  <c r="V130" i="36"/>
  <c r="U130" i="36"/>
  <c r="T130" i="36"/>
  <c r="V129" i="36"/>
  <c r="U129" i="36"/>
  <c r="T129" i="36"/>
  <c r="U128" i="36"/>
  <c r="V128" i="36" s="1"/>
  <c r="T128" i="36"/>
  <c r="U127" i="36"/>
  <c r="V127" i="36" s="1"/>
  <c r="T127" i="36"/>
  <c r="V126" i="36"/>
  <c r="U126" i="36"/>
  <c r="T126" i="36"/>
  <c r="V125" i="36"/>
  <c r="U125" i="36"/>
  <c r="T125" i="36"/>
  <c r="U124" i="36"/>
  <c r="V124" i="36" s="1"/>
  <c r="T124" i="36"/>
  <c r="U123" i="36"/>
  <c r="V123" i="36" s="1"/>
  <c r="T123" i="36"/>
  <c r="V122" i="36"/>
  <c r="U122" i="36"/>
  <c r="T122" i="36"/>
  <c r="V121" i="36"/>
  <c r="U121" i="36"/>
  <c r="T121" i="36"/>
  <c r="U120" i="36"/>
  <c r="V120" i="36" s="1"/>
  <c r="T120" i="36"/>
  <c r="U119" i="36"/>
  <c r="V119" i="36" s="1"/>
  <c r="T119" i="36"/>
  <c r="V118" i="36"/>
  <c r="U118" i="36"/>
  <c r="T118" i="36"/>
  <c r="V117" i="36"/>
  <c r="U117" i="36"/>
  <c r="T117" i="36"/>
  <c r="U116" i="36"/>
  <c r="V116" i="36" s="1"/>
  <c r="T116" i="36"/>
  <c r="U115" i="36"/>
  <c r="V115" i="36" s="1"/>
  <c r="T115" i="36"/>
  <c r="V114" i="36"/>
  <c r="U114" i="36"/>
  <c r="T114" i="36"/>
  <c r="V113" i="36"/>
  <c r="U113" i="36"/>
  <c r="T113" i="36"/>
  <c r="U112" i="36"/>
  <c r="V112" i="36" s="1"/>
  <c r="T112" i="36"/>
  <c r="U111" i="36"/>
  <c r="V111" i="36" s="1"/>
  <c r="T111" i="36"/>
  <c r="V110" i="36"/>
  <c r="U110" i="36"/>
  <c r="T110" i="36"/>
  <c r="V109" i="36"/>
  <c r="U109" i="36"/>
  <c r="T109" i="36"/>
  <c r="U108" i="36"/>
  <c r="V108" i="36" s="1"/>
  <c r="T108" i="36"/>
  <c r="U107" i="36"/>
  <c r="V107" i="36" s="1"/>
  <c r="T107" i="36"/>
  <c r="V106" i="36"/>
  <c r="U106" i="36"/>
  <c r="T106" i="36"/>
  <c r="V105" i="36"/>
  <c r="U105" i="36"/>
  <c r="T105" i="36"/>
  <c r="U104" i="36"/>
  <c r="V104" i="36" s="1"/>
  <c r="T104" i="36"/>
  <c r="U103" i="36"/>
  <c r="V103" i="36" s="1"/>
  <c r="T103" i="36"/>
  <c r="V102" i="36"/>
  <c r="U102" i="36"/>
  <c r="T102" i="36"/>
  <c r="V101" i="36"/>
  <c r="U101" i="36"/>
  <c r="T101" i="36"/>
  <c r="U100" i="36"/>
  <c r="V100" i="36" s="1"/>
  <c r="T100" i="36"/>
  <c r="U99" i="36"/>
  <c r="V99" i="36" s="1"/>
  <c r="T99" i="36"/>
  <c r="V98" i="36"/>
  <c r="U98" i="36"/>
  <c r="T98" i="36"/>
  <c r="V97" i="36"/>
  <c r="U97" i="36"/>
  <c r="T97" i="36"/>
  <c r="U96" i="36"/>
  <c r="V96" i="36" s="1"/>
  <c r="T96" i="36"/>
  <c r="U95" i="36"/>
  <c r="V95" i="36" s="1"/>
  <c r="T95" i="36"/>
  <c r="V94" i="36"/>
  <c r="U94" i="36"/>
  <c r="T94" i="36"/>
  <c r="V93" i="36"/>
  <c r="U93" i="36"/>
  <c r="T93" i="36"/>
  <c r="U92" i="36"/>
  <c r="V92" i="36" s="1"/>
  <c r="T92" i="36"/>
  <c r="U91" i="36"/>
  <c r="V91" i="36" s="1"/>
  <c r="T91" i="36"/>
  <c r="V90" i="36"/>
  <c r="U90" i="36"/>
  <c r="T90" i="36"/>
  <c r="V89" i="36"/>
  <c r="U89" i="36"/>
  <c r="T89" i="36"/>
  <c r="U88" i="36"/>
  <c r="V88" i="36" s="1"/>
  <c r="T88" i="36"/>
  <c r="U87" i="36"/>
  <c r="V87" i="36" s="1"/>
  <c r="T87" i="36"/>
  <c r="V86" i="36"/>
  <c r="U86" i="36"/>
  <c r="T86" i="36"/>
  <c r="V85" i="36"/>
  <c r="U85" i="36"/>
  <c r="T85" i="36"/>
  <c r="U84" i="36"/>
  <c r="V84" i="36" s="1"/>
  <c r="T84" i="36"/>
  <c r="U83" i="36"/>
  <c r="V83" i="36" s="1"/>
  <c r="T83" i="36"/>
  <c r="V82" i="36"/>
  <c r="U82" i="36"/>
  <c r="T82" i="36"/>
  <c r="V81" i="36"/>
  <c r="U81" i="36"/>
  <c r="T81" i="36"/>
  <c r="U80" i="36"/>
  <c r="V80" i="36" s="1"/>
  <c r="T80" i="36"/>
  <c r="U79" i="36"/>
  <c r="V79" i="36" s="1"/>
  <c r="T79" i="36"/>
  <c r="V78" i="36"/>
  <c r="U78" i="36"/>
  <c r="T78" i="36"/>
  <c r="V77" i="36"/>
  <c r="U77" i="36"/>
  <c r="T77" i="36"/>
  <c r="U76" i="36"/>
  <c r="V76" i="36" s="1"/>
  <c r="T76" i="36"/>
  <c r="U75" i="36"/>
  <c r="V75" i="36" s="1"/>
  <c r="T75" i="36"/>
  <c r="V74" i="36"/>
  <c r="U74" i="36"/>
  <c r="T74" i="36"/>
  <c r="V73" i="36"/>
  <c r="U73" i="36"/>
  <c r="T73" i="36"/>
  <c r="U72" i="36"/>
  <c r="V72" i="36" s="1"/>
  <c r="T72" i="36"/>
  <c r="U71" i="36"/>
  <c r="V71" i="36" s="1"/>
  <c r="T71" i="36"/>
  <c r="V70" i="36"/>
  <c r="U70" i="36"/>
  <c r="T70" i="36"/>
  <c r="V69" i="36"/>
  <c r="U69" i="36"/>
  <c r="T69" i="36"/>
  <c r="U68" i="36"/>
  <c r="V68" i="36" s="1"/>
  <c r="T68" i="36"/>
  <c r="U67" i="36"/>
  <c r="V67" i="36" s="1"/>
  <c r="T67" i="36"/>
  <c r="V66" i="36"/>
  <c r="U66" i="36"/>
  <c r="T66" i="36"/>
  <c r="V65" i="36"/>
  <c r="U65" i="36"/>
  <c r="T65" i="36"/>
  <c r="U64" i="36"/>
  <c r="V64" i="36" s="1"/>
  <c r="T64" i="36"/>
  <c r="U63" i="36"/>
  <c r="V63" i="36" s="1"/>
  <c r="T63" i="36"/>
  <c r="V62" i="36"/>
  <c r="U62" i="36"/>
  <c r="T62" i="36"/>
  <c r="V61" i="36"/>
  <c r="U61" i="36"/>
  <c r="T61" i="36"/>
  <c r="U60" i="36"/>
  <c r="V60" i="36" s="1"/>
  <c r="T60" i="36"/>
  <c r="U59" i="36"/>
  <c r="V59" i="36" s="1"/>
  <c r="T59" i="36"/>
  <c r="V58" i="36"/>
  <c r="U58" i="36"/>
  <c r="T58" i="36"/>
  <c r="V57" i="36"/>
  <c r="U57" i="36"/>
  <c r="T57" i="36"/>
  <c r="U56" i="36"/>
  <c r="V56" i="36" s="1"/>
  <c r="T56" i="36"/>
  <c r="U55" i="36"/>
  <c r="V55" i="36" s="1"/>
  <c r="T55" i="36"/>
  <c r="V54" i="36"/>
  <c r="U54" i="36"/>
  <c r="T54" i="36"/>
  <c r="V53" i="36"/>
  <c r="U53" i="36"/>
  <c r="T53" i="36"/>
  <c r="U52" i="36"/>
  <c r="V52" i="36" s="1"/>
  <c r="T52" i="36"/>
  <c r="U51" i="36"/>
  <c r="V51" i="36" s="1"/>
  <c r="T51" i="36"/>
  <c r="R51" i="36"/>
  <c r="U50" i="36"/>
  <c r="V50" i="36" s="1"/>
  <c r="T50" i="36"/>
  <c r="R50" i="36"/>
  <c r="U49" i="36"/>
  <c r="V49" i="36" s="1"/>
  <c r="T49" i="36"/>
  <c r="R49" i="36"/>
  <c r="U48" i="36"/>
  <c r="V48" i="36" s="1"/>
  <c r="T48" i="36"/>
  <c r="R48" i="36"/>
  <c r="U47" i="36"/>
  <c r="V47" i="36" s="1"/>
  <c r="T47" i="36"/>
  <c r="R47" i="36"/>
  <c r="U46" i="36"/>
  <c r="V46" i="36" s="1"/>
  <c r="T46" i="36"/>
  <c r="R46" i="36"/>
  <c r="U45" i="36"/>
  <c r="V45" i="36" s="1"/>
  <c r="T45" i="36"/>
  <c r="R45" i="36"/>
  <c r="U44" i="36"/>
  <c r="V44" i="36" s="1"/>
  <c r="T44" i="36"/>
  <c r="R44" i="36"/>
  <c r="U43" i="36"/>
  <c r="V43" i="36" s="1"/>
  <c r="T43" i="36"/>
  <c r="R43" i="36"/>
  <c r="U42" i="36"/>
  <c r="V42" i="36" s="1"/>
  <c r="T42" i="36"/>
  <c r="R42" i="36"/>
  <c r="U41" i="36"/>
  <c r="V41" i="36" s="1"/>
  <c r="T41" i="36"/>
  <c r="R41" i="36"/>
  <c r="U40" i="36"/>
  <c r="V40" i="36" s="1"/>
  <c r="T40" i="36"/>
  <c r="R40" i="36"/>
  <c r="U39" i="36"/>
  <c r="V39" i="36" s="1"/>
  <c r="T39" i="36"/>
  <c r="R39" i="36"/>
  <c r="U38" i="36"/>
  <c r="V38" i="36" s="1"/>
  <c r="T38" i="36"/>
  <c r="R38" i="36"/>
  <c r="U37" i="36"/>
  <c r="V37" i="36" s="1"/>
  <c r="T37" i="36"/>
  <c r="R37" i="36"/>
  <c r="U36" i="36"/>
  <c r="V36" i="36" s="1"/>
  <c r="T36" i="36"/>
  <c r="R36" i="36"/>
  <c r="U35" i="36"/>
  <c r="V35" i="36" s="1"/>
  <c r="T35" i="36"/>
  <c r="R35" i="36"/>
  <c r="U34" i="36"/>
  <c r="V34" i="36" s="1"/>
  <c r="T34" i="36"/>
  <c r="R34" i="36"/>
  <c r="U33" i="36"/>
  <c r="V33" i="36" s="1"/>
  <c r="T33" i="36"/>
  <c r="R33" i="36"/>
  <c r="U32" i="36"/>
  <c r="V32" i="36" s="1"/>
  <c r="T32" i="36"/>
  <c r="R32" i="36"/>
  <c r="U31" i="36"/>
  <c r="V31" i="36" s="1"/>
  <c r="T31" i="36"/>
  <c r="R31" i="36"/>
  <c r="U30" i="36"/>
  <c r="V30" i="36" s="1"/>
  <c r="T30" i="36"/>
  <c r="R30" i="36"/>
  <c r="U29" i="36"/>
  <c r="V29" i="36" s="1"/>
  <c r="T29" i="36"/>
  <c r="R29" i="36"/>
  <c r="U28" i="36"/>
  <c r="V28" i="36" s="1"/>
  <c r="T28" i="36"/>
  <c r="R28" i="36"/>
  <c r="U27" i="36"/>
  <c r="V27" i="36" s="1"/>
  <c r="T27" i="36"/>
  <c r="R27" i="36"/>
  <c r="U26" i="36"/>
  <c r="V26" i="36" s="1"/>
  <c r="T26" i="36"/>
  <c r="R26" i="36"/>
  <c r="U25" i="36"/>
  <c r="V25" i="36" s="1"/>
  <c r="T25" i="36"/>
  <c r="R25" i="36"/>
  <c r="U24" i="36"/>
  <c r="V24" i="36" s="1"/>
  <c r="T24" i="36"/>
  <c r="R24" i="36"/>
  <c r="U23" i="36"/>
  <c r="V23" i="36" s="1"/>
  <c r="T23" i="36"/>
  <c r="R23" i="36"/>
  <c r="U22" i="36"/>
  <c r="V22" i="36" s="1"/>
  <c r="T22" i="36"/>
  <c r="R22" i="36"/>
  <c r="U21" i="36"/>
  <c r="V21" i="36" s="1"/>
  <c r="T21" i="36"/>
  <c r="R21" i="36"/>
  <c r="U20" i="36"/>
  <c r="V20" i="36" s="1"/>
  <c r="T20" i="36"/>
  <c r="R20" i="36"/>
  <c r="U19" i="36"/>
  <c r="V19" i="36" s="1"/>
  <c r="T19" i="36"/>
  <c r="R19" i="36"/>
  <c r="U18" i="36"/>
  <c r="V18" i="36" s="1"/>
  <c r="T18" i="36"/>
  <c r="R18" i="36"/>
  <c r="U17" i="36"/>
  <c r="V17" i="36" s="1"/>
  <c r="T17" i="36"/>
  <c r="R17" i="36"/>
  <c r="U16" i="36"/>
  <c r="V16" i="36" s="1"/>
  <c r="T16" i="36"/>
  <c r="R16" i="36"/>
  <c r="U15" i="36"/>
  <c r="V15" i="36" s="1"/>
  <c r="T15" i="36"/>
  <c r="R15" i="36"/>
  <c r="U14" i="36"/>
  <c r="V14" i="36" s="1"/>
  <c r="T14" i="36"/>
  <c r="R14" i="36"/>
  <c r="U13" i="36"/>
  <c r="V13" i="36" s="1"/>
  <c r="T13" i="36"/>
  <c r="R13" i="36"/>
  <c r="U12" i="36"/>
  <c r="V12" i="36" s="1"/>
  <c r="T12" i="36"/>
  <c r="R12" i="36"/>
  <c r="R132" i="36" s="1"/>
  <c r="U11" i="36"/>
  <c r="U132" i="36" s="1"/>
  <c r="Q132" i="36" s="1"/>
  <c r="T11" i="36"/>
  <c r="V8" i="36"/>
  <c r="U8" i="36"/>
  <c r="T8" i="36"/>
  <c r="S8" i="36"/>
  <c r="N8" i="36"/>
  <c r="U5" i="36"/>
  <c r="S5" i="36"/>
  <c r="O5" i="36"/>
  <c r="S4" i="36"/>
  <c r="P4" i="36"/>
  <c r="O4" i="36"/>
  <c r="V3" i="36"/>
  <c r="S3" i="36"/>
  <c r="O3" i="36"/>
  <c r="R132" i="35"/>
  <c r="O132" i="35"/>
  <c r="U131" i="35"/>
  <c r="V131" i="35" s="1"/>
  <c r="T131" i="35"/>
  <c r="U130" i="35"/>
  <c r="V130" i="35" s="1"/>
  <c r="T130" i="35"/>
  <c r="V129" i="35"/>
  <c r="U129" i="35"/>
  <c r="T129" i="35"/>
  <c r="U128" i="35"/>
  <c r="V128" i="35" s="1"/>
  <c r="T128" i="35"/>
  <c r="U127" i="35"/>
  <c r="V127" i="35" s="1"/>
  <c r="T127" i="35"/>
  <c r="U126" i="35"/>
  <c r="V126" i="35" s="1"/>
  <c r="T126" i="35"/>
  <c r="V125" i="35"/>
  <c r="U125" i="35"/>
  <c r="T125" i="35"/>
  <c r="U124" i="35"/>
  <c r="V124" i="35" s="1"/>
  <c r="T124" i="35"/>
  <c r="U123" i="35"/>
  <c r="V123" i="35" s="1"/>
  <c r="T123" i="35"/>
  <c r="U122" i="35"/>
  <c r="V122" i="35" s="1"/>
  <c r="T122" i="35"/>
  <c r="V121" i="35"/>
  <c r="U121" i="35"/>
  <c r="T121" i="35"/>
  <c r="U120" i="35"/>
  <c r="V120" i="35" s="1"/>
  <c r="T120" i="35"/>
  <c r="U119" i="35"/>
  <c r="V119" i="35" s="1"/>
  <c r="T119" i="35"/>
  <c r="U118" i="35"/>
  <c r="V118" i="35" s="1"/>
  <c r="T118" i="35"/>
  <c r="V117" i="35"/>
  <c r="U117" i="35"/>
  <c r="T117" i="35"/>
  <c r="U116" i="35"/>
  <c r="V116" i="35" s="1"/>
  <c r="T116" i="35"/>
  <c r="U115" i="35"/>
  <c r="V115" i="35" s="1"/>
  <c r="T115" i="35"/>
  <c r="U114" i="35"/>
  <c r="V114" i="35" s="1"/>
  <c r="T114" i="35"/>
  <c r="V113" i="35"/>
  <c r="U113" i="35"/>
  <c r="T113" i="35"/>
  <c r="U112" i="35"/>
  <c r="V112" i="35" s="1"/>
  <c r="T112" i="35"/>
  <c r="U111" i="35"/>
  <c r="V111" i="35" s="1"/>
  <c r="T111" i="35"/>
  <c r="U110" i="35"/>
  <c r="V110" i="35" s="1"/>
  <c r="T110" i="35"/>
  <c r="V109" i="35"/>
  <c r="U109" i="35"/>
  <c r="T109" i="35"/>
  <c r="U108" i="35"/>
  <c r="V108" i="35" s="1"/>
  <c r="T108" i="35"/>
  <c r="U107" i="35"/>
  <c r="V107" i="35" s="1"/>
  <c r="T107" i="35"/>
  <c r="U106" i="35"/>
  <c r="V106" i="35" s="1"/>
  <c r="T106" i="35"/>
  <c r="V105" i="35"/>
  <c r="U105" i="35"/>
  <c r="T105" i="35"/>
  <c r="U104" i="35"/>
  <c r="V104" i="35" s="1"/>
  <c r="T104" i="35"/>
  <c r="U103" i="35"/>
  <c r="V103" i="35" s="1"/>
  <c r="T103" i="35"/>
  <c r="U102" i="35"/>
  <c r="V102" i="35" s="1"/>
  <c r="T102" i="35"/>
  <c r="V101" i="35"/>
  <c r="U101" i="35"/>
  <c r="T101" i="35"/>
  <c r="U100" i="35"/>
  <c r="V100" i="35" s="1"/>
  <c r="T100" i="35"/>
  <c r="U99" i="35"/>
  <c r="V99" i="35" s="1"/>
  <c r="T99" i="35"/>
  <c r="U98" i="35"/>
  <c r="V98" i="35" s="1"/>
  <c r="T98" i="35"/>
  <c r="V97" i="35"/>
  <c r="U97" i="35"/>
  <c r="T97" i="35"/>
  <c r="U96" i="35"/>
  <c r="V96" i="35" s="1"/>
  <c r="T96" i="35"/>
  <c r="U95" i="35"/>
  <c r="V95" i="35" s="1"/>
  <c r="T95" i="35"/>
  <c r="U94" i="35"/>
  <c r="V94" i="35" s="1"/>
  <c r="T94" i="35"/>
  <c r="V93" i="35"/>
  <c r="U93" i="35"/>
  <c r="T93" i="35"/>
  <c r="U92" i="35"/>
  <c r="V92" i="35" s="1"/>
  <c r="T92" i="35"/>
  <c r="U91" i="35"/>
  <c r="V91" i="35" s="1"/>
  <c r="T91" i="35"/>
  <c r="U90" i="35"/>
  <c r="V90" i="35" s="1"/>
  <c r="T90" i="35"/>
  <c r="V89" i="35"/>
  <c r="U89" i="35"/>
  <c r="T89" i="35"/>
  <c r="U88" i="35"/>
  <c r="V88" i="35" s="1"/>
  <c r="T88" i="35"/>
  <c r="U87" i="35"/>
  <c r="V87" i="35" s="1"/>
  <c r="T87" i="35"/>
  <c r="U86" i="35"/>
  <c r="V86" i="35" s="1"/>
  <c r="T86" i="35"/>
  <c r="V85" i="35"/>
  <c r="U85" i="35"/>
  <c r="T85" i="35"/>
  <c r="U84" i="35"/>
  <c r="V84" i="35" s="1"/>
  <c r="T84" i="35"/>
  <c r="U83" i="35"/>
  <c r="V83" i="35" s="1"/>
  <c r="T83" i="35"/>
  <c r="U82" i="35"/>
  <c r="V82" i="35" s="1"/>
  <c r="T82" i="35"/>
  <c r="V81" i="35"/>
  <c r="U81" i="35"/>
  <c r="T81" i="35"/>
  <c r="U80" i="35"/>
  <c r="V80" i="35" s="1"/>
  <c r="T80" i="35"/>
  <c r="U79" i="35"/>
  <c r="V79" i="35" s="1"/>
  <c r="T79" i="35"/>
  <c r="U78" i="35"/>
  <c r="V78" i="35" s="1"/>
  <c r="T78" i="35"/>
  <c r="V77" i="35"/>
  <c r="U77" i="35"/>
  <c r="T77" i="35"/>
  <c r="U76" i="35"/>
  <c r="V76" i="35" s="1"/>
  <c r="T76" i="35"/>
  <c r="U75" i="35"/>
  <c r="V75" i="35" s="1"/>
  <c r="T75" i="35"/>
  <c r="U74" i="35"/>
  <c r="V74" i="35" s="1"/>
  <c r="T74" i="35"/>
  <c r="V73" i="35"/>
  <c r="U73" i="35"/>
  <c r="T73" i="35"/>
  <c r="U72" i="35"/>
  <c r="V72" i="35" s="1"/>
  <c r="T72" i="35"/>
  <c r="U71" i="35"/>
  <c r="V71" i="35" s="1"/>
  <c r="T71" i="35"/>
  <c r="U70" i="35"/>
  <c r="V70" i="35" s="1"/>
  <c r="T70" i="35"/>
  <c r="V69" i="35"/>
  <c r="U69" i="35"/>
  <c r="T69" i="35"/>
  <c r="U68" i="35"/>
  <c r="V68" i="35" s="1"/>
  <c r="T68" i="35"/>
  <c r="U67" i="35"/>
  <c r="V67" i="35" s="1"/>
  <c r="T67" i="35"/>
  <c r="U66" i="35"/>
  <c r="V66" i="35" s="1"/>
  <c r="T66" i="35"/>
  <c r="V65" i="35"/>
  <c r="U65" i="35"/>
  <c r="T65" i="35"/>
  <c r="U64" i="35"/>
  <c r="V64" i="35" s="1"/>
  <c r="T64" i="35"/>
  <c r="U63" i="35"/>
  <c r="V63" i="35" s="1"/>
  <c r="T63" i="35"/>
  <c r="U62" i="35"/>
  <c r="V62" i="35" s="1"/>
  <c r="T62" i="35"/>
  <c r="V61" i="35"/>
  <c r="U61" i="35"/>
  <c r="T61" i="35"/>
  <c r="U60" i="35"/>
  <c r="V60" i="35" s="1"/>
  <c r="T60" i="35"/>
  <c r="U59" i="35"/>
  <c r="V59" i="35" s="1"/>
  <c r="T59" i="35"/>
  <c r="U58" i="35"/>
  <c r="V58" i="35" s="1"/>
  <c r="T58" i="35"/>
  <c r="V57" i="35"/>
  <c r="U57" i="35"/>
  <c r="T57" i="35"/>
  <c r="U56" i="35"/>
  <c r="V56" i="35" s="1"/>
  <c r="T56" i="35"/>
  <c r="U55" i="35"/>
  <c r="V55" i="35" s="1"/>
  <c r="T55" i="35"/>
  <c r="U54" i="35"/>
  <c r="V54" i="35" s="1"/>
  <c r="T54" i="35"/>
  <c r="V53" i="35"/>
  <c r="U53" i="35"/>
  <c r="T53" i="35"/>
  <c r="U52" i="35"/>
  <c r="V52" i="35" s="1"/>
  <c r="T52" i="35"/>
  <c r="U51" i="35"/>
  <c r="V51" i="35" s="1"/>
  <c r="T51" i="35"/>
  <c r="R51" i="35"/>
  <c r="U50" i="35"/>
  <c r="V50" i="35" s="1"/>
  <c r="T50" i="35"/>
  <c r="R50" i="35"/>
  <c r="U49" i="35"/>
  <c r="V49" i="35" s="1"/>
  <c r="T49" i="35"/>
  <c r="R49" i="35"/>
  <c r="U48" i="35"/>
  <c r="V48" i="35" s="1"/>
  <c r="T48" i="35"/>
  <c r="R48" i="35"/>
  <c r="U47" i="35"/>
  <c r="V47" i="35" s="1"/>
  <c r="T47" i="35"/>
  <c r="R47" i="35"/>
  <c r="U46" i="35"/>
  <c r="V46" i="35" s="1"/>
  <c r="T46" i="35"/>
  <c r="R46" i="35"/>
  <c r="U45" i="35"/>
  <c r="V45" i="35" s="1"/>
  <c r="T45" i="35"/>
  <c r="R45" i="35"/>
  <c r="U44" i="35"/>
  <c r="V44" i="35" s="1"/>
  <c r="T44" i="35"/>
  <c r="R44" i="35"/>
  <c r="U43" i="35"/>
  <c r="V43" i="35" s="1"/>
  <c r="T43" i="35"/>
  <c r="R43" i="35"/>
  <c r="U42" i="35"/>
  <c r="V42" i="35" s="1"/>
  <c r="T42" i="35"/>
  <c r="R42" i="35"/>
  <c r="U41" i="35"/>
  <c r="V41" i="35" s="1"/>
  <c r="T41" i="35"/>
  <c r="R41" i="35"/>
  <c r="U40" i="35"/>
  <c r="V40" i="35" s="1"/>
  <c r="T40" i="35"/>
  <c r="R40" i="35"/>
  <c r="U39" i="35"/>
  <c r="V39" i="35" s="1"/>
  <c r="T39" i="35"/>
  <c r="R39" i="35"/>
  <c r="U38" i="35"/>
  <c r="V38" i="35" s="1"/>
  <c r="T38" i="35"/>
  <c r="R38" i="35"/>
  <c r="U37" i="35"/>
  <c r="V37" i="35" s="1"/>
  <c r="T37" i="35"/>
  <c r="R37" i="35"/>
  <c r="U36" i="35"/>
  <c r="V36" i="35" s="1"/>
  <c r="T36" i="35"/>
  <c r="R36" i="35"/>
  <c r="U35" i="35"/>
  <c r="V35" i="35" s="1"/>
  <c r="T35" i="35"/>
  <c r="R35" i="35"/>
  <c r="U34" i="35"/>
  <c r="V34" i="35" s="1"/>
  <c r="T34" i="35"/>
  <c r="R34" i="35"/>
  <c r="U33" i="35"/>
  <c r="V33" i="35" s="1"/>
  <c r="T33" i="35"/>
  <c r="R33" i="35"/>
  <c r="U32" i="35"/>
  <c r="V32" i="35" s="1"/>
  <c r="T32" i="35"/>
  <c r="R32" i="35"/>
  <c r="U31" i="35"/>
  <c r="V31" i="35" s="1"/>
  <c r="T31" i="35"/>
  <c r="R31" i="35"/>
  <c r="U30" i="35"/>
  <c r="V30" i="35" s="1"/>
  <c r="T30" i="35"/>
  <c r="R30" i="35"/>
  <c r="U29" i="35"/>
  <c r="V29" i="35" s="1"/>
  <c r="T29" i="35"/>
  <c r="R29" i="35"/>
  <c r="U28" i="35"/>
  <c r="V28" i="35" s="1"/>
  <c r="T28" i="35"/>
  <c r="R28" i="35"/>
  <c r="U27" i="35"/>
  <c r="V27" i="35" s="1"/>
  <c r="T27" i="35"/>
  <c r="R27" i="35"/>
  <c r="U26" i="35"/>
  <c r="V26" i="35" s="1"/>
  <c r="T26" i="35"/>
  <c r="R26" i="35"/>
  <c r="U25" i="35"/>
  <c r="V25" i="35" s="1"/>
  <c r="T25" i="35"/>
  <c r="R25" i="35"/>
  <c r="U24" i="35"/>
  <c r="V24" i="35" s="1"/>
  <c r="T24" i="35"/>
  <c r="R24" i="35"/>
  <c r="U23" i="35"/>
  <c r="V23" i="35" s="1"/>
  <c r="T23" i="35"/>
  <c r="R23" i="35"/>
  <c r="U22" i="35"/>
  <c r="V22" i="35" s="1"/>
  <c r="T22" i="35"/>
  <c r="R22" i="35"/>
  <c r="U21" i="35"/>
  <c r="V21" i="35" s="1"/>
  <c r="T21" i="35"/>
  <c r="R21" i="35"/>
  <c r="U20" i="35"/>
  <c r="V20" i="35" s="1"/>
  <c r="T20" i="35"/>
  <c r="R20" i="35"/>
  <c r="U19" i="35"/>
  <c r="V19" i="35" s="1"/>
  <c r="T19" i="35"/>
  <c r="R19" i="35"/>
  <c r="U18" i="35"/>
  <c r="V18" i="35" s="1"/>
  <c r="T18" i="35"/>
  <c r="R18" i="35"/>
  <c r="U17" i="35"/>
  <c r="V17" i="35" s="1"/>
  <c r="T17" i="35"/>
  <c r="R17" i="35"/>
  <c r="U16" i="35"/>
  <c r="V16" i="35" s="1"/>
  <c r="T16" i="35"/>
  <c r="R16" i="35"/>
  <c r="U15" i="35"/>
  <c r="V15" i="35" s="1"/>
  <c r="T15" i="35"/>
  <c r="R15" i="35"/>
  <c r="U14" i="35"/>
  <c r="V14" i="35" s="1"/>
  <c r="T14" i="35"/>
  <c r="R14" i="35"/>
  <c r="U13" i="35"/>
  <c r="V13" i="35" s="1"/>
  <c r="T13" i="35"/>
  <c r="R13" i="35"/>
  <c r="U12" i="35"/>
  <c r="V12" i="35" s="1"/>
  <c r="T12" i="35"/>
  <c r="R12" i="35"/>
  <c r="U11" i="35"/>
  <c r="U132" i="35" s="1"/>
  <c r="Q132" i="35" s="1"/>
  <c r="T11" i="35"/>
  <c r="V8" i="35"/>
  <c r="U8" i="35"/>
  <c r="T8" i="35"/>
  <c r="S8" i="35"/>
  <c r="N8" i="35"/>
  <c r="U5" i="35"/>
  <c r="S5" i="35"/>
  <c r="O5" i="35"/>
  <c r="S4" i="35"/>
  <c r="P4" i="35"/>
  <c r="O4" i="35"/>
  <c r="V3" i="35"/>
  <c r="S3" i="35"/>
  <c r="O3" i="35"/>
  <c r="O132" i="34"/>
  <c r="U131" i="34"/>
  <c r="V131" i="34" s="1"/>
  <c r="T131" i="34"/>
  <c r="V130" i="34"/>
  <c r="U130" i="34"/>
  <c r="T130" i="34"/>
  <c r="V129" i="34"/>
  <c r="U129" i="34"/>
  <c r="T129" i="34"/>
  <c r="U128" i="34"/>
  <c r="V128" i="34" s="1"/>
  <c r="T128" i="34"/>
  <c r="U127" i="34"/>
  <c r="V127" i="34" s="1"/>
  <c r="T127" i="34"/>
  <c r="V126" i="34"/>
  <c r="U126" i="34"/>
  <c r="T126" i="34"/>
  <c r="V125" i="34"/>
  <c r="U125" i="34"/>
  <c r="T125" i="34"/>
  <c r="U124" i="34"/>
  <c r="V124" i="34" s="1"/>
  <c r="T124" i="34"/>
  <c r="U123" i="34"/>
  <c r="V123" i="34" s="1"/>
  <c r="T123" i="34"/>
  <c r="V122" i="34"/>
  <c r="U122" i="34"/>
  <c r="T122" i="34"/>
  <c r="V121" i="34"/>
  <c r="U121" i="34"/>
  <c r="T121" i="34"/>
  <c r="U120" i="34"/>
  <c r="V120" i="34" s="1"/>
  <c r="T120" i="34"/>
  <c r="U119" i="34"/>
  <c r="V119" i="34" s="1"/>
  <c r="T119" i="34"/>
  <c r="V118" i="34"/>
  <c r="U118" i="34"/>
  <c r="T118" i="34"/>
  <c r="V117" i="34"/>
  <c r="U117" i="34"/>
  <c r="T117" i="34"/>
  <c r="U116" i="34"/>
  <c r="V116" i="34" s="1"/>
  <c r="T116" i="34"/>
  <c r="U115" i="34"/>
  <c r="V115" i="34" s="1"/>
  <c r="T115" i="34"/>
  <c r="V114" i="34"/>
  <c r="U114" i="34"/>
  <c r="T114" i="34"/>
  <c r="V113" i="34"/>
  <c r="U113" i="34"/>
  <c r="T113" i="34"/>
  <c r="U112" i="34"/>
  <c r="V112" i="34" s="1"/>
  <c r="T112" i="34"/>
  <c r="U111" i="34"/>
  <c r="V111" i="34" s="1"/>
  <c r="T111" i="34"/>
  <c r="V110" i="34"/>
  <c r="U110" i="34"/>
  <c r="T110" i="34"/>
  <c r="V109" i="34"/>
  <c r="U109" i="34"/>
  <c r="T109" i="34"/>
  <c r="U108" i="34"/>
  <c r="V108" i="34" s="1"/>
  <c r="T108" i="34"/>
  <c r="U107" i="34"/>
  <c r="V107" i="34" s="1"/>
  <c r="T107" i="34"/>
  <c r="V106" i="34"/>
  <c r="U106" i="34"/>
  <c r="T106" i="34"/>
  <c r="V105" i="34"/>
  <c r="U105" i="34"/>
  <c r="T105" i="34"/>
  <c r="U104" i="34"/>
  <c r="V104" i="34" s="1"/>
  <c r="T104" i="34"/>
  <c r="U103" i="34"/>
  <c r="V103" i="34" s="1"/>
  <c r="T103" i="34"/>
  <c r="V102" i="34"/>
  <c r="U102" i="34"/>
  <c r="T102" i="34"/>
  <c r="V101" i="34"/>
  <c r="U101" i="34"/>
  <c r="T101" i="34"/>
  <c r="U100" i="34"/>
  <c r="V100" i="34" s="1"/>
  <c r="T100" i="34"/>
  <c r="U99" i="34"/>
  <c r="V99" i="34" s="1"/>
  <c r="T99" i="34"/>
  <c r="V98" i="34"/>
  <c r="U98" i="34"/>
  <c r="T98" i="34"/>
  <c r="V97" i="34"/>
  <c r="U97" i="34"/>
  <c r="T97" i="34"/>
  <c r="U96" i="34"/>
  <c r="V96" i="34" s="1"/>
  <c r="T96" i="34"/>
  <c r="U95" i="34"/>
  <c r="V95" i="34" s="1"/>
  <c r="T95" i="34"/>
  <c r="V94" i="34"/>
  <c r="U94" i="34"/>
  <c r="T94" i="34"/>
  <c r="V93" i="34"/>
  <c r="U93" i="34"/>
  <c r="T93" i="34"/>
  <c r="U92" i="34"/>
  <c r="V92" i="34" s="1"/>
  <c r="T92" i="34"/>
  <c r="U91" i="34"/>
  <c r="V91" i="34" s="1"/>
  <c r="T91" i="34"/>
  <c r="V90" i="34"/>
  <c r="U90" i="34"/>
  <c r="T90" i="34"/>
  <c r="V89" i="34"/>
  <c r="U89" i="34"/>
  <c r="T89" i="34"/>
  <c r="U88" i="34"/>
  <c r="V88" i="34" s="1"/>
  <c r="T88" i="34"/>
  <c r="U87" i="34"/>
  <c r="V87" i="34" s="1"/>
  <c r="T87" i="34"/>
  <c r="V86" i="34"/>
  <c r="U86" i="34"/>
  <c r="T86" i="34"/>
  <c r="V85" i="34"/>
  <c r="U85" i="34"/>
  <c r="T85" i="34"/>
  <c r="U84" i="34"/>
  <c r="V84" i="34" s="1"/>
  <c r="T84" i="34"/>
  <c r="U83" i="34"/>
  <c r="V83" i="34" s="1"/>
  <c r="T83" i="34"/>
  <c r="V82" i="34"/>
  <c r="U82" i="34"/>
  <c r="T82" i="34"/>
  <c r="V81" i="34"/>
  <c r="U81" i="34"/>
  <c r="T81" i="34"/>
  <c r="U80" i="34"/>
  <c r="V80" i="34" s="1"/>
  <c r="T80" i="34"/>
  <c r="U79" i="34"/>
  <c r="V79" i="34" s="1"/>
  <c r="T79" i="34"/>
  <c r="V78" i="34"/>
  <c r="U78" i="34"/>
  <c r="T78" i="34"/>
  <c r="V77" i="34"/>
  <c r="U77" i="34"/>
  <c r="T77" i="34"/>
  <c r="U76" i="34"/>
  <c r="V76" i="34" s="1"/>
  <c r="T76" i="34"/>
  <c r="U75" i="34"/>
  <c r="V75" i="34" s="1"/>
  <c r="T75" i="34"/>
  <c r="V74" i="34"/>
  <c r="U74" i="34"/>
  <c r="T74" i="34"/>
  <c r="V73" i="34"/>
  <c r="U73" i="34"/>
  <c r="T73" i="34"/>
  <c r="U72" i="34"/>
  <c r="V72" i="34" s="1"/>
  <c r="T72" i="34"/>
  <c r="U71" i="34"/>
  <c r="V71" i="34" s="1"/>
  <c r="T71" i="34"/>
  <c r="V70" i="34"/>
  <c r="U70" i="34"/>
  <c r="T70" i="34"/>
  <c r="V69" i="34"/>
  <c r="U69" i="34"/>
  <c r="T69" i="34"/>
  <c r="U68" i="34"/>
  <c r="V68" i="34" s="1"/>
  <c r="T68" i="34"/>
  <c r="U67" i="34"/>
  <c r="V67" i="34" s="1"/>
  <c r="T67" i="34"/>
  <c r="V66" i="34"/>
  <c r="U66" i="34"/>
  <c r="T66" i="34"/>
  <c r="V65" i="34"/>
  <c r="U65" i="34"/>
  <c r="T65" i="34"/>
  <c r="U64" i="34"/>
  <c r="V64" i="34" s="1"/>
  <c r="T64" i="34"/>
  <c r="U63" i="34"/>
  <c r="V63" i="34" s="1"/>
  <c r="T63" i="34"/>
  <c r="V62" i="34"/>
  <c r="U62" i="34"/>
  <c r="T62" i="34"/>
  <c r="V61" i="34"/>
  <c r="U61" i="34"/>
  <c r="T61" i="34"/>
  <c r="U60" i="34"/>
  <c r="V60" i="34" s="1"/>
  <c r="T60" i="34"/>
  <c r="U59" i="34"/>
  <c r="V59" i="34" s="1"/>
  <c r="T59" i="34"/>
  <c r="V58" i="34"/>
  <c r="U58" i="34"/>
  <c r="T58" i="34"/>
  <c r="V57" i="34"/>
  <c r="U57" i="34"/>
  <c r="T57" i="34"/>
  <c r="U56" i="34"/>
  <c r="V56" i="34" s="1"/>
  <c r="T56" i="34"/>
  <c r="U55" i="34"/>
  <c r="V55" i="34" s="1"/>
  <c r="T55" i="34"/>
  <c r="V54" i="34"/>
  <c r="U54" i="34"/>
  <c r="T54" i="34"/>
  <c r="V53" i="34"/>
  <c r="U53" i="34"/>
  <c r="T53" i="34"/>
  <c r="U52" i="34"/>
  <c r="V52" i="34" s="1"/>
  <c r="T52" i="34"/>
  <c r="U51" i="34"/>
  <c r="V51" i="34" s="1"/>
  <c r="T51" i="34"/>
  <c r="R51" i="34"/>
  <c r="U50" i="34"/>
  <c r="V50" i="34" s="1"/>
  <c r="T50" i="34"/>
  <c r="R50" i="34"/>
  <c r="U49" i="34"/>
  <c r="V49" i="34" s="1"/>
  <c r="T49" i="34"/>
  <c r="R49" i="34"/>
  <c r="U48" i="34"/>
  <c r="V48" i="34" s="1"/>
  <c r="T48" i="34"/>
  <c r="R48" i="34"/>
  <c r="U47" i="34"/>
  <c r="V47" i="34" s="1"/>
  <c r="T47" i="34"/>
  <c r="R47" i="34"/>
  <c r="U46" i="34"/>
  <c r="V46" i="34" s="1"/>
  <c r="T46" i="34"/>
  <c r="R46" i="34"/>
  <c r="U45" i="34"/>
  <c r="V45" i="34" s="1"/>
  <c r="T45" i="34"/>
  <c r="R45" i="34"/>
  <c r="U44" i="34"/>
  <c r="V44" i="34" s="1"/>
  <c r="T44" i="34"/>
  <c r="R44" i="34"/>
  <c r="U43" i="34"/>
  <c r="V43" i="34" s="1"/>
  <c r="T43" i="34"/>
  <c r="R43" i="34"/>
  <c r="U42" i="34"/>
  <c r="V42" i="34" s="1"/>
  <c r="T42" i="34"/>
  <c r="R42" i="34"/>
  <c r="U41" i="34"/>
  <c r="V41" i="34" s="1"/>
  <c r="T41" i="34"/>
  <c r="R41" i="34"/>
  <c r="U40" i="34"/>
  <c r="V40" i="34" s="1"/>
  <c r="T40" i="34"/>
  <c r="R40" i="34"/>
  <c r="U39" i="34"/>
  <c r="V39" i="34" s="1"/>
  <c r="T39" i="34"/>
  <c r="R39" i="34"/>
  <c r="U38" i="34"/>
  <c r="V38" i="34" s="1"/>
  <c r="T38" i="34"/>
  <c r="R38" i="34"/>
  <c r="U37" i="34"/>
  <c r="V37" i="34" s="1"/>
  <c r="T37" i="34"/>
  <c r="R37" i="34"/>
  <c r="U36" i="34"/>
  <c r="V36" i="34" s="1"/>
  <c r="T36" i="34"/>
  <c r="R36" i="34"/>
  <c r="U35" i="34"/>
  <c r="V35" i="34" s="1"/>
  <c r="T35" i="34"/>
  <c r="R35" i="34"/>
  <c r="U34" i="34"/>
  <c r="V34" i="34" s="1"/>
  <c r="T34" i="34"/>
  <c r="R34" i="34"/>
  <c r="U33" i="34"/>
  <c r="V33" i="34" s="1"/>
  <c r="T33" i="34"/>
  <c r="R33" i="34"/>
  <c r="U32" i="34"/>
  <c r="V32" i="34" s="1"/>
  <c r="T32" i="34"/>
  <c r="R32" i="34"/>
  <c r="U31" i="34"/>
  <c r="V31" i="34" s="1"/>
  <c r="T31" i="34"/>
  <c r="R31" i="34"/>
  <c r="U30" i="34"/>
  <c r="V30" i="34" s="1"/>
  <c r="T30" i="34"/>
  <c r="R30" i="34"/>
  <c r="U29" i="34"/>
  <c r="V29" i="34" s="1"/>
  <c r="T29" i="34"/>
  <c r="R29" i="34"/>
  <c r="U28" i="34"/>
  <c r="V28" i="34" s="1"/>
  <c r="T28" i="34"/>
  <c r="R28" i="34"/>
  <c r="U27" i="34"/>
  <c r="V27" i="34" s="1"/>
  <c r="T27" i="34"/>
  <c r="R27" i="34"/>
  <c r="U26" i="34"/>
  <c r="V26" i="34" s="1"/>
  <c r="T26" i="34"/>
  <c r="R26" i="34"/>
  <c r="U25" i="34"/>
  <c r="V25" i="34" s="1"/>
  <c r="T25" i="34"/>
  <c r="R25" i="34"/>
  <c r="U24" i="34"/>
  <c r="V24" i="34" s="1"/>
  <c r="T24" i="34"/>
  <c r="R24" i="34"/>
  <c r="U23" i="34"/>
  <c r="V23" i="34" s="1"/>
  <c r="T23" i="34"/>
  <c r="R23" i="34"/>
  <c r="U22" i="34"/>
  <c r="V22" i="34" s="1"/>
  <c r="T22" i="34"/>
  <c r="R22" i="34"/>
  <c r="U21" i="34"/>
  <c r="V21" i="34" s="1"/>
  <c r="T21" i="34"/>
  <c r="R21" i="34"/>
  <c r="U20" i="34"/>
  <c r="V20" i="34" s="1"/>
  <c r="T20" i="34"/>
  <c r="R20" i="34"/>
  <c r="U19" i="34"/>
  <c r="V19" i="34" s="1"/>
  <c r="T19" i="34"/>
  <c r="R19" i="34"/>
  <c r="U18" i="34"/>
  <c r="V18" i="34" s="1"/>
  <c r="T18" i="34"/>
  <c r="R18" i="34"/>
  <c r="U17" i="34"/>
  <c r="V17" i="34" s="1"/>
  <c r="T17" i="34"/>
  <c r="R17" i="34"/>
  <c r="U16" i="34"/>
  <c r="V16" i="34" s="1"/>
  <c r="T16" i="34"/>
  <c r="R16" i="34"/>
  <c r="U15" i="34"/>
  <c r="V15" i="34" s="1"/>
  <c r="T15" i="34"/>
  <c r="R15" i="34"/>
  <c r="U14" i="34"/>
  <c r="V14" i="34" s="1"/>
  <c r="T14" i="34"/>
  <c r="R14" i="34"/>
  <c r="U13" i="34"/>
  <c r="V13" i="34" s="1"/>
  <c r="T13" i="34"/>
  <c r="R13" i="34"/>
  <c r="U12" i="34"/>
  <c r="V12" i="34" s="1"/>
  <c r="T12" i="34"/>
  <c r="R12" i="34"/>
  <c r="R132" i="34" s="1"/>
  <c r="U11" i="34"/>
  <c r="U132" i="34" s="1"/>
  <c r="Q132" i="34" s="1"/>
  <c r="T11" i="34"/>
  <c r="V8" i="34"/>
  <c r="U8" i="34"/>
  <c r="T8" i="34"/>
  <c r="S8" i="34"/>
  <c r="N8" i="34"/>
  <c r="U5" i="34"/>
  <c r="S5" i="34"/>
  <c r="O5" i="34"/>
  <c r="S4" i="34"/>
  <c r="P4" i="34"/>
  <c r="O4" i="34"/>
  <c r="V3" i="34"/>
  <c r="S3" i="34"/>
  <c r="O3" i="34"/>
  <c r="O132" i="33"/>
  <c r="U131" i="33"/>
  <c r="V131" i="33" s="1"/>
  <c r="T131" i="33"/>
  <c r="V130" i="33"/>
  <c r="U130" i="33"/>
  <c r="T130" i="33"/>
  <c r="V129" i="33"/>
  <c r="U129" i="33"/>
  <c r="T129" i="33"/>
  <c r="U128" i="33"/>
  <c r="V128" i="33" s="1"/>
  <c r="T128" i="33"/>
  <c r="U127" i="33"/>
  <c r="V127" i="33" s="1"/>
  <c r="T127" i="33"/>
  <c r="V126" i="33"/>
  <c r="U126" i="33"/>
  <c r="T126" i="33"/>
  <c r="V125" i="33"/>
  <c r="U125" i="33"/>
  <c r="T125" i="33"/>
  <c r="U124" i="33"/>
  <c r="V124" i="33" s="1"/>
  <c r="T124" i="33"/>
  <c r="U123" i="33"/>
  <c r="V123" i="33" s="1"/>
  <c r="T123" i="33"/>
  <c r="V122" i="33"/>
  <c r="U122" i="33"/>
  <c r="T122" i="33"/>
  <c r="V121" i="33"/>
  <c r="U121" i="33"/>
  <c r="T121" i="33"/>
  <c r="U120" i="33"/>
  <c r="V120" i="33" s="1"/>
  <c r="T120" i="33"/>
  <c r="U119" i="33"/>
  <c r="V119" i="33" s="1"/>
  <c r="T119" i="33"/>
  <c r="V118" i="33"/>
  <c r="U118" i="33"/>
  <c r="T118" i="33"/>
  <c r="V117" i="33"/>
  <c r="U117" i="33"/>
  <c r="T117" i="33"/>
  <c r="U116" i="33"/>
  <c r="V116" i="33" s="1"/>
  <c r="T116" i="33"/>
  <c r="U115" i="33"/>
  <c r="V115" i="33" s="1"/>
  <c r="T115" i="33"/>
  <c r="V114" i="33"/>
  <c r="U114" i="33"/>
  <c r="T114" i="33"/>
  <c r="V113" i="33"/>
  <c r="U113" i="33"/>
  <c r="T113" i="33"/>
  <c r="U112" i="33"/>
  <c r="V112" i="33" s="1"/>
  <c r="T112" i="33"/>
  <c r="U111" i="33"/>
  <c r="V111" i="33" s="1"/>
  <c r="T111" i="33"/>
  <c r="V110" i="33"/>
  <c r="U110" i="33"/>
  <c r="T110" i="33"/>
  <c r="V109" i="33"/>
  <c r="U109" i="33"/>
  <c r="T109" i="33"/>
  <c r="U108" i="33"/>
  <c r="V108" i="33" s="1"/>
  <c r="T108" i="33"/>
  <c r="U107" i="33"/>
  <c r="V107" i="33" s="1"/>
  <c r="T107" i="33"/>
  <c r="V106" i="33"/>
  <c r="U106" i="33"/>
  <c r="T106" i="33"/>
  <c r="V105" i="33"/>
  <c r="U105" i="33"/>
  <c r="T105" i="33"/>
  <c r="U104" i="33"/>
  <c r="V104" i="33" s="1"/>
  <c r="T104" i="33"/>
  <c r="U103" i="33"/>
  <c r="V103" i="33" s="1"/>
  <c r="T103" i="33"/>
  <c r="V102" i="33"/>
  <c r="U102" i="33"/>
  <c r="T102" i="33"/>
  <c r="V101" i="33"/>
  <c r="U101" i="33"/>
  <c r="T101" i="33"/>
  <c r="U100" i="33"/>
  <c r="V100" i="33" s="1"/>
  <c r="T100" i="33"/>
  <c r="U99" i="33"/>
  <c r="V99" i="33" s="1"/>
  <c r="T99" i="33"/>
  <c r="V98" i="33"/>
  <c r="U98" i="33"/>
  <c r="T98" i="33"/>
  <c r="V97" i="33"/>
  <c r="U97" i="33"/>
  <c r="T97" i="33"/>
  <c r="U96" i="33"/>
  <c r="V96" i="33" s="1"/>
  <c r="T96" i="33"/>
  <c r="U95" i="33"/>
  <c r="V95" i="33" s="1"/>
  <c r="T95" i="33"/>
  <c r="V94" i="33"/>
  <c r="U94" i="33"/>
  <c r="T94" i="33"/>
  <c r="V93" i="33"/>
  <c r="U93" i="33"/>
  <c r="T93" i="33"/>
  <c r="U92" i="33"/>
  <c r="V92" i="33" s="1"/>
  <c r="T92" i="33"/>
  <c r="U91" i="33"/>
  <c r="V91" i="33" s="1"/>
  <c r="T91" i="33"/>
  <c r="V90" i="33"/>
  <c r="U90" i="33"/>
  <c r="T90" i="33"/>
  <c r="V89" i="33"/>
  <c r="U89" i="33"/>
  <c r="T89" i="33"/>
  <c r="U88" i="33"/>
  <c r="V88" i="33" s="1"/>
  <c r="T88" i="33"/>
  <c r="U87" i="33"/>
  <c r="V87" i="33" s="1"/>
  <c r="T87" i="33"/>
  <c r="V86" i="33"/>
  <c r="U86" i="33"/>
  <c r="T86" i="33"/>
  <c r="V85" i="33"/>
  <c r="U85" i="33"/>
  <c r="T85" i="33"/>
  <c r="U84" i="33"/>
  <c r="V84" i="33" s="1"/>
  <c r="T84" i="33"/>
  <c r="U83" i="33"/>
  <c r="V83" i="33" s="1"/>
  <c r="T83" i="33"/>
  <c r="V82" i="33"/>
  <c r="U82" i="33"/>
  <c r="T82" i="33"/>
  <c r="V81" i="33"/>
  <c r="U81" i="33"/>
  <c r="T81" i="33"/>
  <c r="U80" i="33"/>
  <c r="V80" i="33" s="1"/>
  <c r="T80" i="33"/>
  <c r="U79" i="33"/>
  <c r="V79" i="33" s="1"/>
  <c r="T79" i="33"/>
  <c r="V78" i="33"/>
  <c r="U78" i="33"/>
  <c r="T78" i="33"/>
  <c r="V77" i="33"/>
  <c r="U77" i="33"/>
  <c r="T77" i="33"/>
  <c r="U76" i="33"/>
  <c r="V76" i="33" s="1"/>
  <c r="T76" i="33"/>
  <c r="U75" i="33"/>
  <c r="V75" i="33" s="1"/>
  <c r="T75" i="33"/>
  <c r="V74" i="33"/>
  <c r="U74" i="33"/>
  <c r="T74" i="33"/>
  <c r="V73" i="33"/>
  <c r="U73" i="33"/>
  <c r="T73" i="33"/>
  <c r="U72" i="33"/>
  <c r="V72" i="33" s="1"/>
  <c r="T72" i="33"/>
  <c r="U71" i="33"/>
  <c r="V71" i="33" s="1"/>
  <c r="T71" i="33"/>
  <c r="V70" i="33"/>
  <c r="U70" i="33"/>
  <c r="T70" i="33"/>
  <c r="V69" i="33"/>
  <c r="U69" i="33"/>
  <c r="T69" i="33"/>
  <c r="U68" i="33"/>
  <c r="V68" i="33" s="1"/>
  <c r="T68" i="33"/>
  <c r="U67" i="33"/>
  <c r="V67" i="33" s="1"/>
  <c r="T67" i="33"/>
  <c r="V66" i="33"/>
  <c r="U66" i="33"/>
  <c r="T66" i="33"/>
  <c r="V65" i="33"/>
  <c r="U65" i="33"/>
  <c r="T65" i="33"/>
  <c r="U64" i="33"/>
  <c r="V64" i="33" s="1"/>
  <c r="T64" i="33"/>
  <c r="U63" i="33"/>
  <c r="V63" i="33" s="1"/>
  <c r="T63" i="33"/>
  <c r="V62" i="33"/>
  <c r="U62" i="33"/>
  <c r="T62" i="33"/>
  <c r="V61" i="33"/>
  <c r="U61" i="33"/>
  <c r="T61" i="33"/>
  <c r="U60" i="33"/>
  <c r="V60" i="33" s="1"/>
  <c r="T60" i="33"/>
  <c r="U59" i="33"/>
  <c r="V59" i="33" s="1"/>
  <c r="T59" i="33"/>
  <c r="V58" i="33"/>
  <c r="U58" i="33"/>
  <c r="T58" i="33"/>
  <c r="V57" i="33"/>
  <c r="U57" i="33"/>
  <c r="T57" i="33"/>
  <c r="U56" i="33"/>
  <c r="V56" i="33" s="1"/>
  <c r="T56" i="33"/>
  <c r="U55" i="33"/>
  <c r="V55" i="33" s="1"/>
  <c r="T55" i="33"/>
  <c r="V54" i="33"/>
  <c r="U54" i="33"/>
  <c r="T54" i="33"/>
  <c r="V53" i="33"/>
  <c r="U53" i="33"/>
  <c r="T53" i="33"/>
  <c r="U52" i="33"/>
  <c r="V52" i="33" s="1"/>
  <c r="T52" i="33"/>
  <c r="U51" i="33"/>
  <c r="V51" i="33" s="1"/>
  <c r="T51" i="33"/>
  <c r="R51" i="33"/>
  <c r="U50" i="33"/>
  <c r="V50" i="33" s="1"/>
  <c r="T50" i="33"/>
  <c r="R50" i="33"/>
  <c r="U49" i="33"/>
  <c r="V49" i="33" s="1"/>
  <c r="T49" i="33"/>
  <c r="R49" i="33"/>
  <c r="U48" i="33"/>
  <c r="V48" i="33" s="1"/>
  <c r="T48" i="33"/>
  <c r="R48" i="33"/>
  <c r="U47" i="33"/>
  <c r="V47" i="33" s="1"/>
  <c r="T47" i="33"/>
  <c r="R47" i="33"/>
  <c r="U46" i="33"/>
  <c r="V46" i="33" s="1"/>
  <c r="T46" i="33"/>
  <c r="R46" i="33"/>
  <c r="U45" i="33"/>
  <c r="V45" i="33" s="1"/>
  <c r="T45" i="33"/>
  <c r="R45" i="33"/>
  <c r="U44" i="33"/>
  <c r="V44" i="33" s="1"/>
  <c r="T44" i="33"/>
  <c r="R44" i="33"/>
  <c r="U43" i="33"/>
  <c r="V43" i="33" s="1"/>
  <c r="T43" i="33"/>
  <c r="R43" i="33"/>
  <c r="U42" i="33"/>
  <c r="V42" i="33" s="1"/>
  <c r="T42" i="33"/>
  <c r="R42" i="33"/>
  <c r="U41" i="33"/>
  <c r="V41" i="33" s="1"/>
  <c r="T41" i="33"/>
  <c r="R41" i="33"/>
  <c r="U40" i="33"/>
  <c r="V40" i="33" s="1"/>
  <c r="T40" i="33"/>
  <c r="R40" i="33"/>
  <c r="U39" i="33"/>
  <c r="V39" i="33" s="1"/>
  <c r="T39" i="33"/>
  <c r="R39" i="33"/>
  <c r="U38" i="33"/>
  <c r="V38" i="33" s="1"/>
  <c r="T38" i="33"/>
  <c r="R38" i="33"/>
  <c r="U37" i="33"/>
  <c r="V37" i="33" s="1"/>
  <c r="T37" i="33"/>
  <c r="R37" i="33"/>
  <c r="U36" i="33"/>
  <c r="V36" i="33" s="1"/>
  <c r="T36" i="33"/>
  <c r="R36" i="33"/>
  <c r="U35" i="33"/>
  <c r="V35" i="33" s="1"/>
  <c r="T35" i="33"/>
  <c r="R35" i="33"/>
  <c r="U34" i="33"/>
  <c r="V34" i="33" s="1"/>
  <c r="T34" i="33"/>
  <c r="R34" i="33"/>
  <c r="U33" i="33"/>
  <c r="V33" i="33" s="1"/>
  <c r="T33" i="33"/>
  <c r="R33" i="33"/>
  <c r="U32" i="33"/>
  <c r="V32" i="33" s="1"/>
  <c r="T32" i="33"/>
  <c r="R32" i="33"/>
  <c r="U31" i="33"/>
  <c r="V31" i="33" s="1"/>
  <c r="T31" i="33"/>
  <c r="R31" i="33"/>
  <c r="U30" i="33"/>
  <c r="V30" i="33" s="1"/>
  <c r="T30" i="33"/>
  <c r="R30" i="33"/>
  <c r="U29" i="33"/>
  <c r="V29" i="33" s="1"/>
  <c r="T29" i="33"/>
  <c r="R29" i="33"/>
  <c r="U28" i="33"/>
  <c r="V28" i="33" s="1"/>
  <c r="T28" i="33"/>
  <c r="R28" i="33"/>
  <c r="U27" i="33"/>
  <c r="V27" i="33" s="1"/>
  <c r="T27" i="33"/>
  <c r="R27" i="33"/>
  <c r="U26" i="33"/>
  <c r="V26" i="33" s="1"/>
  <c r="T26" i="33"/>
  <c r="R26" i="33"/>
  <c r="U25" i="33"/>
  <c r="V25" i="33" s="1"/>
  <c r="T25" i="33"/>
  <c r="R25" i="33"/>
  <c r="U24" i="33"/>
  <c r="V24" i="33" s="1"/>
  <c r="T24" i="33"/>
  <c r="R24" i="33"/>
  <c r="U23" i="33"/>
  <c r="V23" i="33" s="1"/>
  <c r="T23" i="33"/>
  <c r="R23" i="33"/>
  <c r="U22" i="33"/>
  <c r="V22" i="33" s="1"/>
  <c r="T22" i="33"/>
  <c r="R22" i="33"/>
  <c r="U21" i="33"/>
  <c r="V21" i="33" s="1"/>
  <c r="T21" i="33"/>
  <c r="R21" i="33"/>
  <c r="U20" i="33"/>
  <c r="V20" i="33" s="1"/>
  <c r="T20" i="33"/>
  <c r="R20" i="33"/>
  <c r="U19" i="33"/>
  <c r="V19" i="33" s="1"/>
  <c r="T19" i="33"/>
  <c r="R19" i="33"/>
  <c r="U18" i="33"/>
  <c r="V18" i="33" s="1"/>
  <c r="T18" i="33"/>
  <c r="R18" i="33"/>
  <c r="U17" i="33"/>
  <c r="V17" i="33" s="1"/>
  <c r="T17" i="33"/>
  <c r="R17" i="33"/>
  <c r="U16" i="33"/>
  <c r="V16" i="33" s="1"/>
  <c r="T16" i="33"/>
  <c r="R16" i="33"/>
  <c r="U15" i="33"/>
  <c r="V15" i="33" s="1"/>
  <c r="T15" i="33"/>
  <c r="R15" i="33"/>
  <c r="U14" i="33"/>
  <c r="V14" i="33" s="1"/>
  <c r="T14" i="33"/>
  <c r="R14" i="33"/>
  <c r="U13" i="33"/>
  <c r="V13" i="33" s="1"/>
  <c r="T13" i="33"/>
  <c r="R13" i="33"/>
  <c r="U12" i="33"/>
  <c r="V12" i="33" s="1"/>
  <c r="T12" i="33"/>
  <c r="R12" i="33"/>
  <c r="R132" i="33" s="1"/>
  <c r="U11" i="33"/>
  <c r="U132" i="33" s="1"/>
  <c r="Q132" i="33" s="1"/>
  <c r="T11" i="33"/>
  <c r="V8" i="33"/>
  <c r="U8" i="33"/>
  <c r="T8" i="33"/>
  <c r="S8" i="33"/>
  <c r="N8" i="33"/>
  <c r="U5" i="33"/>
  <c r="S5" i="33"/>
  <c r="O5" i="33"/>
  <c r="S4" i="33"/>
  <c r="P4" i="33"/>
  <c r="O4" i="33"/>
  <c r="V3" i="33"/>
  <c r="S3" i="33"/>
  <c r="O3" i="33"/>
  <c r="O132" i="32"/>
  <c r="U131" i="32"/>
  <c r="V131" i="32" s="1"/>
  <c r="T131" i="32"/>
  <c r="V130" i="32"/>
  <c r="U130" i="32"/>
  <c r="T130" i="32"/>
  <c r="V129" i="32"/>
  <c r="U129" i="32"/>
  <c r="T129" i="32"/>
  <c r="U128" i="32"/>
  <c r="V128" i="32" s="1"/>
  <c r="T128" i="32"/>
  <c r="U127" i="32"/>
  <c r="V127" i="32" s="1"/>
  <c r="T127" i="32"/>
  <c r="V126" i="32"/>
  <c r="U126" i="32"/>
  <c r="T126" i="32"/>
  <c r="V125" i="32"/>
  <c r="U125" i="32"/>
  <c r="T125" i="32"/>
  <c r="U124" i="32"/>
  <c r="V124" i="32" s="1"/>
  <c r="T124" i="32"/>
  <c r="U123" i="32"/>
  <c r="V123" i="32" s="1"/>
  <c r="T123" i="32"/>
  <c r="V122" i="32"/>
  <c r="U122" i="32"/>
  <c r="T122" i="32"/>
  <c r="V121" i="32"/>
  <c r="U121" i="32"/>
  <c r="T121" i="32"/>
  <c r="U120" i="32"/>
  <c r="V120" i="32" s="1"/>
  <c r="T120" i="32"/>
  <c r="U119" i="32"/>
  <c r="V119" i="32" s="1"/>
  <c r="T119" i="32"/>
  <c r="V118" i="32"/>
  <c r="U118" i="32"/>
  <c r="T118" i="32"/>
  <c r="V117" i="32"/>
  <c r="U117" i="32"/>
  <c r="T117" i="32"/>
  <c r="U116" i="32"/>
  <c r="V116" i="32" s="1"/>
  <c r="T116" i="32"/>
  <c r="U115" i="32"/>
  <c r="V115" i="32" s="1"/>
  <c r="T115" i="32"/>
  <c r="V114" i="32"/>
  <c r="U114" i="32"/>
  <c r="T114" i="32"/>
  <c r="V113" i="32"/>
  <c r="U113" i="32"/>
  <c r="T113" i="32"/>
  <c r="U112" i="32"/>
  <c r="V112" i="32" s="1"/>
  <c r="T112" i="32"/>
  <c r="U111" i="32"/>
  <c r="V111" i="32" s="1"/>
  <c r="T111" i="32"/>
  <c r="V110" i="32"/>
  <c r="U110" i="32"/>
  <c r="T110" i="32"/>
  <c r="V109" i="32"/>
  <c r="U109" i="32"/>
  <c r="T109" i="32"/>
  <c r="U108" i="32"/>
  <c r="V108" i="32" s="1"/>
  <c r="T108" i="32"/>
  <c r="U107" i="32"/>
  <c r="V107" i="32" s="1"/>
  <c r="T107" i="32"/>
  <c r="V106" i="32"/>
  <c r="U106" i="32"/>
  <c r="T106" i="32"/>
  <c r="V105" i="32"/>
  <c r="U105" i="32"/>
  <c r="T105" i="32"/>
  <c r="U104" i="32"/>
  <c r="V104" i="32" s="1"/>
  <c r="T104" i="32"/>
  <c r="U103" i="32"/>
  <c r="V103" i="32" s="1"/>
  <c r="T103" i="32"/>
  <c r="V102" i="32"/>
  <c r="U102" i="32"/>
  <c r="T102" i="32"/>
  <c r="V101" i="32"/>
  <c r="U101" i="32"/>
  <c r="T101" i="32"/>
  <c r="U100" i="32"/>
  <c r="V100" i="32" s="1"/>
  <c r="T100" i="32"/>
  <c r="U99" i="32"/>
  <c r="V99" i="32" s="1"/>
  <c r="T99" i="32"/>
  <c r="V98" i="32"/>
  <c r="U98" i="32"/>
  <c r="T98" i="32"/>
  <c r="V97" i="32"/>
  <c r="U97" i="32"/>
  <c r="T97" i="32"/>
  <c r="U96" i="32"/>
  <c r="V96" i="32" s="1"/>
  <c r="T96" i="32"/>
  <c r="U95" i="32"/>
  <c r="V95" i="32" s="1"/>
  <c r="T95" i="32"/>
  <c r="V94" i="32"/>
  <c r="U94" i="32"/>
  <c r="T94" i="32"/>
  <c r="V93" i="32"/>
  <c r="U93" i="32"/>
  <c r="T93" i="32"/>
  <c r="U92" i="32"/>
  <c r="V92" i="32" s="1"/>
  <c r="T92" i="32"/>
  <c r="U91" i="32"/>
  <c r="V91" i="32" s="1"/>
  <c r="T91" i="32"/>
  <c r="V90" i="32"/>
  <c r="U90" i="32"/>
  <c r="T90" i="32"/>
  <c r="V89" i="32"/>
  <c r="U89" i="32"/>
  <c r="T89" i="32"/>
  <c r="U88" i="32"/>
  <c r="V88" i="32" s="1"/>
  <c r="T88" i="32"/>
  <c r="U87" i="32"/>
  <c r="V87" i="32" s="1"/>
  <c r="T87" i="32"/>
  <c r="V86" i="32"/>
  <c r="U86" i="32"/>
  <c r="T86" i="32"/>
  <c r="V85" i="32"/>
  <c r="U85" i="32"/>
  <c r="T85" i="32"/>
  <c r="U84" i="32"/>
  <c r="V84" i="32" s="1"/>
  <c r="T84" i="32"/>
  <c r="U83" i="32"/>
  <c r="V83" i="32" s="1"/>
  <c r="T83" i="32"/>
  <c r="V82" i="32"/>
  <c r="U82" i="32"/>
  <c r="T82" i="32"/>
  <c r="V81" i="32"/>
  <c r="U81" i="32"/>
  <c r="T81" i="32"/>
  <c r="U80" i="32"/>
  <c r="V80" i="32" s="1"/>
  <c r="T80" i="32"/>
  <c r="U79" i="32"/>
  <c r="V79" i="32" s="1"/>
  <c r="T79" i="32"/>
  <c r="V78" i="32"/>
  <c r="U78" i="32"/>
  <c r="T78" i="32"/>
  <c r="V77" i="32"/>
  <c r="U77" i="32"/>
  <c r="T77" i="32"/>
  <c r="U76" i="32"/>
  <c r="V76" i="32" s="1"/>
  <c r="T76" i="32"/>
  <c r="U75" i="32"/>
  <c r="V75" i="32" s="1"/>
  <c r="T75" i="32"/>
  <c r="V74" i="32"/>
  <c r="U74" i="32"/>
  <c r="T74" i="32"/>
  <c r="V73" i="32"/>
  <c r="U73" i="32"/>
  <c r="T73" i="32"/>
  <c r="U72" i="32"/>
  <c r="V72" i="32" s="1"/>
  <c r="T72" i="32"/>
  <c r="U71" i="32"/>
  <c r="V71" i="32" s="1"/>
  <c r="T71" i="32"/>
  <c r="V70" i="32"/>
  <c r="U70" i="32"/>
  <c r="T70" i="32"/>
  <c r="V69" i="32"/>
  <c r="U69" i="32"/>
  <c r="T69" i="32"/>
  <c r="U68" i="32"/>
  <c r="V68" i="32" s="1"/>
  <c r="T68" i="32"/>
  <c r="U67" i="32"/>
  <c r="V67" i="32" s="1"/>
  <c r="T67" i="32"/>
  <c r="V66" i="32"/>
  <c r="U66" i="32"/>
  <c r="T66" i="32"/>
  <c r="V65" i="32"/>
  <c r="U65" i="32"/>
  <c r="T65" i="32"/>
  <c r="U64" i="32"/>
  <c r="V64" i="32" s="1"/>
  <c r="T64" i="32"/>
  <c r="U63" i="32"/>
  <c r="V63" i="32" s="1"/>
  <c r="T63" i="32"/>
  <c r="V62" i="32"/>
  <c r="U62" i="32"/>
  <c r="T62" i="32"/>
  <c r="V61" i="32"/>
  <c r="U61" i="32"/>
  <c r="T61" i="32"/>
  <c r="U60" i="32"/>
  <c r="V60" i="32" s="1"/>
  <c r="T60" i="32"/>
  <c r="U59" i="32"/>
  <c r="V59" i="32" s="1"/>
  <c r="T59" i="32"/>
  <c r="V58" i="32"/>
  <c r="U58" i="32"/>
  <c r="T58" i="32"/>
  <c r="V57" i="32"/>
  <c r="U57" i="32"/>
  <c r="T57" i="32"/>
  <c r="U56" i="32"/>
  <c r="V56" i="32" s="1"/>
  <c r="T56" i="32"/>
  <c r="U55" i="32"/>
  <c r="V55" i="32" s="1"/>
  <c r="T55" i="32"/>
  <c r="V54" i="32"/>
  <c r="U54" i="32"/>
  <c r="T54" i="32"/>
  <c r="V53" i="32"/>
  <c r="U53" i="32"/>
  <c r="T53" i="32"/>
  <c r="U52" i="32"/>
  <c r="V52" i="32" s="1"/>
  <c r="T52" i="32"/>
  <c r="U51" i="32"/>
  <c r="V51" i="32" s="1"/>
  <c r="T51" i="32"/>
  <c r="R51" i="32"/>
  <c r="U50" i="32"/>
  <c r="V50" i="32" s="1"/>
  <c r="T50" i="32"/>
  <c r="R50" i="32"/>
  <c r="U49" i="32"/>
  <c r="V49" i="32" s="1"/>
  <c r="T49" i="32"/>
  <c r="R49" i="32"/>
  <c r="U48" i="32"/>
  <c r="V48" i="32" s="1"/>
  <c r="T48" i="32"/>
  <c r="R48" i="32"/>
  <c r="U47" i="32"/>
  <c r="V47" i="32" s="1"/>
  <c r="T47" i="32"/>
  <c r="R47" i="32"/>
  <c r="U46" i="32"/>
  <c r="V46" i="32" s="1"/>
  <c r="T46" i="32"/>
  <c r="R46" i="32"/>
  <c r="U45" i="32"/>
  <c r="V45" i="32" s="1"/>
  <c r="T45" i="32"/>
  <c r="R45" i="32"/>
  <c r="U44" i="32"/>
  <c r="V44" i="32" s="1"/>
  <c r="T44" i="32"/>
  <c r="R44" i="32"/>
  <c r="U43" i="32"/>
  <c r="V43" i="32" s="1"/>
  <c r="T43" i="32"/>
  <c r="R43" i="32"/>
  <c r="U42" i="32"/>
  <c r="V42" i="32" s="1"/>
  <c r="T42" i="32"/>
  <c r="R42" i="32"/>
  <c r="U41" i="32"/>
  <c r="V41" i="32" s="1"/>
  <c r="T41" i="32"/>
  <c r="R41" i="32"/>
  <c r="U40" i="32"/>
  <c r="V40" i="32" s="1"/>
  <c r="T40" i="32"/>
  <c r="R40" i="32"/>
  <c r="U39" i="32"/>
  <c r="V39" i="32" s="1"/>
  <c r="T39" i="32"/>
  <c r="R39" i="32"/>
  <c r="U38" i="32"/>
  <c r="V38" i="32" s="1"/>
  <c r="T38" i="32"/>
  <c r="R38" i="32"/>
  <c r="U37" i="32"/>
  <c r="V37" i="32" s="1"/>
  <c r="T37" i="32"/>
  <c r="R37" i="32"/>
  <c r="U36" i="32"/>
  <c r="V36" i="32" s="1"/>
  <c r="T36" i="32"/>
  <c r="R36" i="32"/>
  <c r="U35" i="32"/>
  <c r="V35" i="32" s="1"/>
  <c r="T35" i="32"/>
  <c r="R35" i="32"/>
  <c r="U34" i="32"/>
  <c r="V34" i="32" s="1"/>
  <c r="T34" i="32"/>
  <c r="R34" i="32"/>
  <c r="U33" i="32"/>
  <c r="V33" i="32" s="1"/>
  <c r="T33" i="32"/>
  <c r="R33" i="32"/>
  <c r="U32" i="32"/>
  <c r="V32" i="32" s="1"/>
  <c r="T32" i="32"/>
  <c r="R32" i="32"/>
  <c r="U31" i="32"/>
  <c r="V31" i="32" s="1"/>
  <c r="T31" i="32"/>
  <c r="R31" i="32"/>
  <c r="U30" i="32"/>
  <c r="V30" i="32" s="1"/>
  <c r="T30" i="32"/>
  <c r="R30" i="32"/>
  <c r="U29" i="32"/>
  <c r="V29" i="32" s="1"/>
  <c r="T29" i="32"/>
  <c r="R29" i="32"/>
  <c r="U28" i="32"/>
  <c r="V28" i="32" s="1"/>
  <c r="T28" i="32"/>
  <c r="R28" i="32"/>
  <c r="U27" i="32"/>
  <c r="V27" i="32" s="1"/>
  <c r="T27" i="32"/>
  <c r="R27" i="32"/>
  <c r="U26" i="32"/>
  <c r="V26" i="32" s="1"/>
  <c r="T26" i="32"/>
  <c r="R26" i="32"/>
  <c r="U25" i="32"/>
  <c r="V25" i="32" s="1"/>
  <c r="T25" i="32"/>
  <c r="R25" i="32"/>
  <c r="U24" i="32"/>
  <c r="V24" i="32" s="1"/>
  <c r="T24" i="32"/>
  <c r="R24" i="32"/>
  <c r="U23" i="32"/>
  <c r="V23" i="32" s="1"/>
  <c r="T23" i="32"/>
  <c r="R23" i="32"/>
  <c r="U22" i="32"/>
  <c r="V22" i="32" s="1"/>
  <c r="T22" i="32"/>
  <c r="R22" i="32"/>
  <c r="U21" i="32"/>
  <c r="V21" i="32" s="1"/>
  <c r="T21" i="32"/>
  <c r="R21" i="32"/>
  <c r="U20" i="32"/>
  <c r="V20" i="32" s="1"/>
  <c r="T20" i="32"/>
  <c r="R20" i="32"/>
  <c r="U19" i="32"/>
  <c r="V19" i="32" s="1"/>
  <c r="T19" i="32"/>
  <c r="R19" i="32"/>
  <c r="U18" i="32"/>
  <c r="V18" i="32" s="1"/>
  <c r="T18" i="32"/>
  <c r="R18" i="32"/>
  <c r="U17" i="32"/>
  <c r="V17" i="32" s="1"/>
  <c r="T17" i="32"/>
  <c r="R17" i="32"/>
  <c r="U16" i="32"/>
  <c r="V16" i="32" s="1"/>
  <c r="T16" i="32"/>
  <c r="R16" i="32"/>
  <c r="U15" i="32"/>
  <c r="V15" i="32" s="1"/>
  <c r="T15" i="32"/>
  <c r="R15" i="32"/>
  <c r="U14" i="32"/>
  <c r="V14" i="32" s="1"/>
  <c r="T14" i="32"/>
  <c r="R14" i="32"/>
  <c r="U13" i="32"/>
  <c r="V13" i="32" s="1"/>
  <c r="T13" i="32"/>
  <c r="R13" i="32"/>
  <c r="U12" i="32"/>
  <c r="V12" i="32" s="1"/>
  <c r="T12" i="32"/>
  <c r="R12" i="32"/>
  <c r="R132" i="32" s="1"/>
  <c r="U11" i="32"/>
  <c r="U132" i="32" s="1"/>
  <c r="Q132" i="32" s="1"/>
  <c r="T11" i="32"/>
  <c r="V8" i="32"/>
  <c r="U8" i="32"/>
  <c r="T8" i="32"/>
  <c r="S8" i="32"/>
  <c r="N8" i="32"/>
  <c r="U5" i="32"/>
  <c r="S5" i="32"/>
  <c r="O5" i="32"/>
  <c r="S4" i="32"/>
  <c r="P4" i="32"/>
  <c r="O4" i="32"/>
  <c r="V3" i="32"/>
  <c r="S3" i="32"/>
  <c r="O3" i="32"/>
  <c r="O132" i="31"/>
  <c r="U131" i="31"/>
  <c r="V131" i="31" s="1"/>
  <c r="T131" i="31"/>
  <c r="V130" i="31"/>
  <c r="U130" i="31"/>
  <c r="T130" i="31"/>
  <c r="V129" i="31"/>
  <c r="U129" i="31"/>
  <c r="T129" i="31"/>
  <c r="U128" i="31"/>
  <c r="V128" i="31" s="1"/>
  <c r="T128" i="31"/>
  <c r="U127" i="31"/>
  <c r="V127" i="31" s="1"/>
  <c r="T127" i="31"/>
  <c r="V126" i="31"/>
  <c r="U126" i="31"/>
  <c r="T126" i="31"/>
  <c r="V125" i="31"/>
  <c r="U125" i="31"/>
  <c r="T125" i="31"/>
  <c r="U124" i="31"/>
  <c r="V124" i="31" s="1"/>
  <c r="T124" i="31"/>
  <c r="U123" i="31"/>
  <c r="V123" i="31" s="1"/>
  <c r="T123" i="31"/>
  <c r="V122" i="31"/>
  <c r="U122" i="31"/>
  <c r="T122" i="31"/>
  <c r="V121" i="31"/>
  <c r="U121" i="31"/>
  <c r="T121" i="31"/>
  <c r="U120" i="31"/>
  <c r="V120" i="31" s="1"/>
  <c r="T120" i="31"/>
  <c r="U119" i="31"/>
  <c r="V119" i="31" s="1"/>
  <c r="T119" i="31"/>
  <c r="V118" i="31"/>
  <c r="U118" i="31"/>
  <c r="T118" i="31"/>
  <c r="V117" i="31"/>
  <c r="U117" i="31"/>
  <c r="T117" i="31"/>
  <c r="U116" i="31"/>
  <c r="V116" i="31" s="1"/>
  <c r="T116" i="31"/>
  <c r="U115" i="31"/>
  <c r="V115" i="31" s="1"/>
  <c r="T115" i="31"/>
  <c r="V114" i="31"/>
  <c r="U114" i="31"/>
  <c r="T114" i="31"/>
  <c r="V113" i="31"/>
  <c r="U113" i="31"/>
  <c r="T113" i="31"/>
  <c r="U112" i="31"/>
  <c r="V112" i="31" s="1"/>
  <c r="T112" i="31"/>
  <c r="U111" i="31"/>
  <c r="V111" i="31" s="1"/>
  <c r="T111" i="31"/>
  <c r="V110" i="31"/>
  <c r="U110" i="31"/>
  <c r="T110" i="31"/>
  <c r="V109" i="31"/>
  <c r="U109" i="31"/>
  <c r="T109" i="31"/>
  <c r="U108" i="31"/>
  <c r="V108" i="31" s="1"/>
  <c r="T108" i="31"/>
  <c r="U107" i="31"/>
  <c r="V107" i="31" s="1"/>
  <c r="T107" i="31"/>
  <c r="V106" i="31"/>
  <c r="U106" i="31"/>
  <c r="T106" i="31"/>
  <c r="V105" i="31"/>
  <c r="U105" i="31"/>
  <c r="T105" i="31"/>
  <c r="U104" i="31"/>
  <c r="V104" i="31" s="1"/>
  <c r="T104" i="31"/>
  <c r="U103" i="31"/>
  <c r="V103" i="31" s="1"/>
  <c r="T103" i="31"/>
  <c r="V102" i="31"/>
  <c r="U102" i="31"/>
  <c r="T102" i="31"/>
  <c r="V101" i="31"/>
  <c r="U101" i="31"/>
  <c r="T101" i="31"/>
  <c r="U100" i="31"/>
  <c r="V100" i="31" s="1"/>
  <c r="T100" i="31"/>
  <c r="U99" i="31"/>
  <c r="V99" i="31" s="1"/>
  <c r="T99" i="31"/>
  <c r="V98" i="31"/>
  <c r="U98" i="31"/>
  <c r="T98" i="31"/>
  <c r="V97" i="31"/>
  <c r="U97" i="31"/>
  <c r="T97" i="31"/>
  <c r="U96" i="31"/>
  <c r="V96" i="31" s="1"/>
  <c r="T96" i="31"/>
  <c r="U95" i="31"/>
  <c r="V95" i="31" s="1"/>
  <c r="T95" i="31"/>
  <c r="V94" i="31"/>
  <c r="U94" i="31"/>
  <c r="T94" i="31"/>
  <c r="V93" i="31"/>
  <c r="U93" i="31"/>
  <c r="T93" i="31"/>
  <c r="U92" i="31"/>
  <c r="V92" i="31" s="1"/>
  <c r="T92" i="31"/>
  <c r="U91" i="31"/>
  <c r="V91" i="31" s="1"/>
  <c r="T91" i="31"/>
  <c r="V90" i="31"/>
  <c r="U90" i="31"/>
  <c r="T90" i="31"/>
  <c r="V89" i="31"/>
  <c r="U89" i="31"/>
  <c r="T89" i="31"/>
  <c r="U88" i="31"/>
  <c r="V88" i="31" s="1"/>
  <c r="T88" i="31"/>
  <c r="U87" i="31"/>
  <c r="V87" i="31" s="1"/>
  <c r="T87" i="31"/>
  <c r="V86" i="31"/>
  <c r="U86" i="31"/>
  <c r="T86" i="31"/>
  <c r="V85" i="31"/>
  <c r="U85" i="31"/>
  <c r="T85" i="31"/>
  <c r="U84" i="31"/>
  <c r="V84" i="31" s="1"/>
  <c r="T84" i="31"/>
  <c r="U83" i="31"/>
  <c r="V83" i="31" s="1"/>
  <c r="T83" i="31"/>
  <c r="V82" i="31"/>
  <c r="U82" i="31"/>
  <c r="T82" i="31"/>
  <c r="V81" i="31"/>
  <c r="U81" i="31"/>
  <c r="T81" i="31"/>
  <c r="U80" i="31"/>
  <c r="V80" i="31" s="1"/>
  <c r="T80" i="31"/>
  <c r="U79" i="31"/>
  <c r="V79" i="31" s="1"/>
  <c r="T79" i="31"/>
  <c r="V78" i="31"/>
  <c r="U78" i="31"/>
  <c r="T78" i="31"/>
  <c r="V77" i="31"/>
  <c r="U77" i="31"/>
  <c r="T77" i="31"/>
  <c r="U76" i="31"/>
  <c r="V76" i="31" s="1"/>
  <c r="T76" i="31"/>
  <c r="U75" i="31"/>
  <c r="V75" i="31" s="1"/>
  <c r="T75" i="31"/>
  <c r="V74" i="31"/>
  <c r="U74" i="31"/>
  <c r="T74" i="31"/>
  <c r="V73" i="31"/>
  <c r="U73" i="31"/>
  <c r="T73" i="31"/>
  <c r="U72" i="31"/>
  <c r="V72" i="31" s="1"/>
  <c r="T72" i="31"/>
  <c r="U71" i="31"/>
  <c r="V71" i="31" s="1"/>
  <c r="T71" i="31"/>
  <c r="V70" i="31"/>
  <c r="U70" i="31"/>
  <c r="T70" i="31"/>
  <c r="V69" i="31"/>
  <c r="U69" i="31"/>
  <c r="T69" i="31"/>
  <c r="U68" i="31"/>
  <c r="V68" i="31" s="1"/>
  <c r="T68" i="31"/>
  <c r="U67" i="31"/>
  <c r="V67" i="31" s="1"/>
  <c r="T67" i="31"/>
  <c r="V66" i="31"/>
  <c r="U66" i="31"/>
  <c r="T66" i="31"/>
  <c r="V65" i="31"/>
  <c r="U65" i="31"/>
  <c r="T65" i="31"/>
  <c r="U64" i="31"/>
  <c r="V64" i="31" s="1"/>
  <c r="T64" i="31"/>
  <c r="U63" i="31"/>
  <c r="V63" i="31" s="1"/>
  <c r="T63" i="31"/>
  <c r="V62" i="31"/>
  <c r="U62" i="31"/>
  <c r="T62" i="31"/>
  <c r="V61" i="31"/>
  <c r="U61" i="31"/>
  <c r="T61" i="31"/>
  <c r="U60" i="31"/>
  <c r="V60" i="31" s="1"/>
  <c r="T60" i="31"/>
  <c r="U59" i="31"/>
  <c r="V59" i="31" s="1"/>
  <c r="T59" i="31"/>
  <c r="V58" i="31"/>
  <c r="U58" i="31"/>
  <c r="T58" i="31"/>
  <c r="V57" i="31"/>
  <c r="U57" i="31"/>
  <c r="T57" i="31"/>
  <c r="U56" i="31"/>
  <c r="V56" i="31" s="1"/>
  <c r="T56" i="31"/>
  <c r="U55" i="31"/>
  <c r="V55" i="31" s="1"/>
  <c r="T55" i="31"/>
  <c r="V54" i="31"/>
  <c r="U54" i="31"/>
  <c r="T54" i="31"/>
  <c r="V53" i="31"/>
  <c r="U53" i="31"/>
  <c r="T53" i="31"/>
  <c r="U52" i="31"/>
  <c r="V52" i="31" s="1"/>
  <c r="T52" i="31"/>
  <c r="U51" i="31"/>
  <c r="V51" i="31" s="1"/>
  <c r="T51" i="31"/>
  <c r="R51" i="31"/>
  <c r="U50" i="31"/>
  <c r="V50" i="31" s="1"/>
  <c r="T50" i="31"/>
  <c r="R50" i="31"/>
  <c r="U49" i="31"/>
  <c r="V49" i="31" s="1"/>
  <c r="T49" i="31"/>
  <c r="R49" i="31"/>
  <c r="U48" i="31"/>
  <c r="V48" i="31" s="1"/>
  <c r="T48" i="31"/>
  <c r="R48" i="31"/>
  <c r="U47" i="31"/>
  <c r="V47" i="31" s="1"/>
  <c r="T47" i="31"/>
  <c r="R47" i="31"/>
  <c r="U46" i="31"/>
  <c r="V46" i="31" s="1"/>
  <c r="T46" i="31"/>
  <c r="R46" i="31"/>
  <c r="U45" i="31"/>
  <c r="V45" i="31" s="1"/>
  <c r="T45" i="31"/>
  <c r="R45" i="31"/>
  <c r="U44" i="31"/>
  <c r="V44" i="31" s="1"/>
  <c r="T44" i="31"/>
  <c r="R44" i="31"/>
  <c r="U43" i="31"/>
  <c r="V43" i="31" s="1"/>
  <c r="T43" i="31"/>
  <c r="R43" i="31"/>
  <c r="U42" i="31"/>
  <c r="V42" i="31" s="1"/>
  <c r="T42" i="31"/>
  <c r="R42" i="31"/>
  <c r="U41" i="31"/>
  <c r="V41" i="31" s="1"/>
  <c r="T41" i="31"/>
  <c r="R41" i="31"/>
  <c r="U40" i="31"/>
  <c r="V40" i="31" s="1"/>
  <c r="T40" i="31"/>
  <c r="R40" i="31"/>
  <c r="U39" i="31"/>
  <c r="V39" i="31" s="1"/>
  <c r="T39" i="31"/>
  <c r="R39" i="31"/>
  <c r="U38" i="31"/>
  <c r="V38" i="31" s="1"/>
  <c r="T38" i="31"/>
  <c r="R38" i="31"/>
  <c r="U37" i="31"/>
  <c r="V37" i="31" s="1"/>
  <c r="T37" i="31"/>
  <c r="R37" i="31"/>
  <c r="U36" i="31"/>
  <c r="V36" i="31" s="1"/>
  <c r="T36" i="31"/>
  <c r="R36" i="31"/>
  <c r="U35" i="31"/>
  <c r="V35" i="31" s="1"/>
  <c r="T35" i="31"/>
  <c r="R35" i="31"/>
  <c r="U34" i="31"/>
  <c r="V34" i="31" s="1"/>
  <c r="T34" i="31"/>
  <c r="R34" i="31"/>
  <c r="U33" i="31"/>
  <c r="V33" i="31" s="1"/>
  <c r="T33" i="31"/>
  <c r="R33" i="31"/>
  <c r="U32" i="31"/>
  <c r="V32" i="31" s="1"/>
  <c r="T32" i="31"/>
  <c r="R32" i="31"/>
  <c r="U31" i="31"/>
  <c r="V31" i="31" s="1"/>
  <c r="T31" i="31"/>
  <c r="R31" i="31"/>
  <c r="U30" i="31"/>
  <c r="V30" i="31" s="1"/>
  <c r="T30" i="31"/>
  <c r="R30" i="31"/>
  <c r="U29" i="31"/>
  <c r="V29" i="31" s="1"/>
  <c r="T29" i="31"/>
  <c r="R29" i="31"/>
  <c r="U28" i="31"/>
  <c r="V28" i="31" s="1"/>
  <c r="T28" i="31"/>
  <c r="R28" i="31"/>
  <c r="U27" i="31"/>
  <c r="V27" i="31" s="1"/>
  <c r="T27" i="31"/>
  <c r="R27" i="31"/>
  <c r="U26" i="31"/>
  <c r="V26" i="31" s="1"/>
  <c r="T26" i="31"/>
  <c r="R26" i="31"/>
  <c r="U25" i="31"/>
  <c r="V25" i="31" s="1"/>
  <c r="T25" i="31"/>
  <c r="R25" i="31"/>
  <c r="U24" i="31"/>
  <c r="V24" i="31" s="1"/>
  <c r="T24" i="31"/>
  <c r="R24" i="31"/>
  <c r="U23" i="31"/>
  <c r="V23" i="31" s="1"/>
  <c r="T23" i="31"/>
  <c r="R23" i="31"/>
  <c r="U22" i="31"/>
  <c r="V22" i="31" s="1"/>
  <c r="T22" i="31"/>
  <c r="R22" i="31"/>
  <c r="U21" i="31"/>
  <c r="V21" i="31" s="1"/>
  <c r="T21" i="31"/>
  <c r="R21" i="31"/>
  <c r="U20" i="31"/>
  <c r="V20" i="31" s="1"/>
  <c r="T20" i="31"/>
  <c r="R20" i="31"/>
  <c r="U19" i="31"/>
  <c r="V19" i="31" s="1"/>
  <c r="T19" i="31"/>
  <c r="R19" i="31"/>
  <c r="U18" i="31"/>
  <c r="V18" i="31" s="1"/>
  <c r="T18" i="31"/>
  <c r="R18" i="31"/>
  <c r="U17" i="31"/>
  <c r="V17" i="31" s="1"/>
  <c r="T17" i="31"/>
  <c r="R17" i="31"/>
  <c r="U16" i="31"/>
  <c r="V16" i="31" s="1"/>
  <c r="T16" i="31"/>
  <c r="R16" i="31"/>
  <c r="U15" i="31"/>
  <c r="V15" i="31" s="1"/>
  <c r="T15" i="31"/>
  <c r="R15" i="31"/>
  <c r="U14" i="31"/>
  <c r="V14" i="31" s="1"/>
  <c r="T14" i="31"/>
  <c r="R14" i="31"/>
  <c r="U13" i="31"/>
  <c r="V13" i="31" s="1"/>
  <c r="T13" i="31"/>
  <c r="R13" i="31"/>
  <c r="U12" i="31"/>
  <c r="V12" i="31" s="1"/>
  <c r="T12" i="31"/>
  <c r="R12" i="31"/>
  <c r="R132" i="31" s="1"/>
  <c r="U11" i="31"/>
  <c r="U132" i="31" s="1"/>
  <c r="Q132" i="31" s="1"/>
  <c r="T11" i="31"/>
  <c r="V8" i="31"/>
  <c r="U8" i="31"/>
  <c r="T8" i="31"/>
  <c r="S8" i="31"/>
  <c r="N8" i="31"/>
  <c r="U5" i="31"/>
  <c r="S5" i="31"/>
  <c r="O5" i="31"/>
  <c r="S4" i="31"/>
  <c r="P4" i="31"/>
  <c r="O4" i="31"/>
  <c r="V3" i="31"/>
  <c r="S3" i="31"/>
  <c r="O3" i="31"/>
  <c r="O132" i="30"/>
  <c r="U131" i="30"/>
  <c r="V131" i="30" s="1"/>
  <c r="T131" i="30"/>
  <c r="V130" i="30"/>
  <c r="U130" i="30"/>
  <c r="T130" i="30"/>
  <c r="V129" i="30"/>
  <c r="U129" i="30"/>
  <c r="T129" i="30"/>
  <c r="U128" i="30"/>
  <c r="V128" i="30" s="1"/>
  <c r="T128" i="30"/>
  <c r="U127" i="30"/>
  <c r="V127" i="30" s="1"/>
  <c r="T127" i="30"/>
  <c r="V126" i="30"/>
  <c r="U126" i="30"/>
  <c r="T126" i="30"/>
  <c r="V125" i="30"/>
  <c r="U125" i="30"/>
  <c r="T125" i="30"/>
  <c r="U124" i="30"/>
  <c r="V124" i="30" s="1"/>
  <c r="T124" i="30"/>
  <c r="U123" i="30"/>
  <c r="V123" i="30" s="1"/>
  <c r="T123" i="30"/>
  <c r="V122" i="30"/>
  <c r="U122" i="30"/>
  <c r="T122" i="30"/>
  <c r="V121" i="30"/>
  <c r="U121" i="30"/>
  <c r="T121" i="30"/>
  <c r="U120" i="30"/>
  <c r="V120" i="30" s="1"/>
  <c r="T120" i="30"/>
  <c r="U119" i="30"/>
  <c r="V119" i="30" s="1"/>
  <c r="T119" i="30"/>
  <c r="V118" i="30"/>
  <c r="U118" i="30"/>
  <c r="T118" i="30"/>
  <c r="V117" i="30"/>
  <c r="U117" i="30"/>
  <c r="T117" i="30"/>
  <c r="U116" i="30"/>
  <c r="V116" i="30" s="1"/>
  <c r="T116" i="30"/>
  <c r="U115" i="30"/>
  <c r="V115" i="30" s="1"/>
  <c r="T115" i="30"/>
  <c r="V114" i="30"/>
  <c r="U114" i="30"/>
  <c r="T114" i="30"/>
  <c r="V113" i="30"/>
  <c r="U113" i="30"/>
  <c r="T113" i="30"/>
  <c r="U112" i="30"/>
  <c r="V112" i="30" s="1"/>
  <c r="T112" i="30"/>
  <c r="U111" i="30"/>
  <c r="V111" i="30" s="1"/>
  <c r="T111" i="30"/>
  <c r="V110" i="30"/>
  <c r="U110" i="30"/>
  <c r="T110" i="30"/>
  <c r="V109" i="30"/>
  <c r="U109" i="30"/>
  <c r="T109" i="30"/>
  <c r="U108" i="30"/>
  <c r="V108" i="30" s="1"/>
  <c r="T108" i="30"/>
  <c r="U107" i="30"/>
  <c r="V107" i="30" s="1"/>
  <c r="T107" i="30"/>
  <c r="V106" i="30"/>
  <c r="U106" i="30"/>
  <c r="T106" i="30"/>
  <c r="V105" i="30"/>
  <c r="U105" i="30"/>
  <c r="T105" i="30"/>
  <c r="U104" i="30"/>
  <c r="V104" i="30" s="1"/>
  <c r="T104" i="30"/>
  <c r="U103" i="30"/>
  <c r="V103" i="30" s="1"/>
  <c r="T103" i="30"/>
  <c r="V102" i="30"/>
  <c r="U102" i="30"/>
  <c r="T102" i="30"/>
  <c r="V101" i="30"/>
  <c r="U101" i="30"/>
  <c r="T101" i="30"/>
  <c r="U100" i="30"/>
  <c r="V100" i="30" s="1"/>
  <c r="T100" i="30"/>
  <c r="U99" i="30"/>
  <c r="V99" i="30" s="1"/>
  <c r="T99" i="30"/>
  <c r="V98" i="30"/>
  <c r="U98" i="30"/>
  <c r="T98" i="30"/>
  <c r="V97" i="30"/>
  <c r="U97" i="30"/>
  <c r="T97" i="30"/>
  <c r="U96" i="30"/>
  <c r="V96" i="30" s="1"/>
  <c r="T96" i="30"/>
  <c r="U95" i="30"/>
  <c r="V95" i="30" s="1"/>
  <c r="T95" i="30"/>
  <c r="V94" i="30"/>
  <c r="U94" i="30"/>
  <c r="T94" i="30"/>
  <c r="V93" i="30"/>
  <c r="U93" i="30"/>
  <c r="T93" i="30"/>
  <c r="U92" i="30"/>
  <c r="V92" i="30" s="1"/>
  <c r="T92" i="30"/>
  <c r="U91" i="30"/>
  <c r="V91" i="30" s="1"/>
  <c r="T91" i="30"/>
  <c r="V90" i="30"/>
  <c r="U90" i="30"/>
  <c r="T90" i="30"/>
  <c r="V89" i="30"/>
  <c r="U89" i="30"/>
  <c r="T89" i="30"/>
  <c r="U88" i="30"/>
  <c r="V88" i="30" s="1"/>
  <c r="T88" i="30"/>
  <c r="U87" i="30"/>
  <c r="V87" i="30" s="1"/>
  <c r="T87" i="30"/>
  <c r="V86" i="30"/>
  <c r="U86" i="30"/>
  <c r="T86" i="30"/>
  <c r="V85" i="30"/>
  <c r="U85" i="30"/>
  <c r="T85" i="30"/>
  <c r="U84" i="30"/>
  <c r="V84" i="30" s="1"/>
  <c r="T84" i="30"/>
  <c r="V83" i="30"/>
  <c r="U83" i="30"/>
  <c r="T83" i="30"/>
  <c r="V82" i="30"/>
  <c r="U82" i="30"/>
  <c r="T82" i="30"/>
  <c r="V81" i="30"/>
  <c r="U81" i="30"/>
  <c r="T81" i="30"/>
  <c r="U80" i="30"/>
  <c r="V80" i="30" s="1"/>
  <c r="T80" i="30"/>
  <c r="V79" i="30"/>
  <c r="U79" i="30"/>
  <c r="T79" i="30"/>
  <c r="V78" i="30"/>
  <c r="U78" i="30"/>
  <c r="T78" i="30"/>
  <c r="V77" i="30"/>
  <c r="U77" i="30"/>
  <c r="T77" i="30"/>
  <c r="U76" i="30"/>
  <c r="V76" i="30" s="1"/>
  <c r="T76" i="30"/>
  <c r="V75" i="30"/>
  <c r="U75" i="30"/>
  <c r="T75" i="30"/>
  <c r="V74" i="30"/>
  <c r="U74" i="30"/>
  <c r="T74" i="30"/>
  <c r="V73" i="30"/>
  <c r="U73" i="30"/>
  <c r="T73" i="30"/>
  <c r="U72" i="30"/>
  <c r="V72" i="30" s="1"/>
  <c r="T72" i="30"/>
  <c r="V71" i="30"/>
  <c r="U71" i="30"/>
  <c r="T71" i="30"/>
  <c r="V70" i="30"/>
  <c r="U70" i="30"/>
  <c r="T70" i="30"/>
  <c r="V69" i="30"/>
  <c r="U69" i="30"/>
  <c r="T69" i="30"/>
  <c r="U68" i="30"/>
  <c r="V68" i="30" s="1"/>
  <c r="T68" i="30"/>
  <c r="V67" i="30"/>
  <c r="U67" i="30"/>
  <c r="T67" i="30"/>
  <c r="V66" i="30"/>
  <c r="U66" i="30"/>
  <c r="T66" i="30"/>
  <c r="V65" i="30"/>
  <c r="U65" i="30"/>
  <c r="T65" i="30"/>
  <c r="U64" i="30"/>
  <c r="V64" i="30" s="1"/>
  <c r="T64" i="30"/>
  <c r="V63" i="30"/>
  <c r="U63" i="30"/>
  <c r="T63" i="30"/>
  <c r="V62" i="30"/>
  <c r="U62" i="30"/>
  <c r="T62" i="30"/>
  <c r="V61" i="30"/>
  <c r="U61" i="30"/>
  <c r="T61" i="30"/>
  <c r="U60" i="30"/>
  <c r="V60" i="30" s="1"/>
  <c r="T60" i="30"/>
  <c r="V59" i="30"/>
  <c r="U59" i="30"/>
  <c r="T59" i="30"/>
  <c r="V58" i="30"/>
  <c r="U58" i="30"/>
  <c r="T58" i="30"/>
  <c r="V57" i="30"/>
  <c r="U57" i="30"/>
  <c r="T57" i="30"/>
  <c r="U56" i="30"/>
  <c r="V56" i="30" s="1"/>
  <c r="T56" i="30"/>
  <c r="V55" i="30"/>
  <c r="U55" i="30"/>
  <c r="T55" i="30"/>
  <c r="V54" i="30"/>
  <c r="U54" i="30"/>
  <c r="T54" i="30"/>
  <c r="V53" i="30"/>
  <c r="U53" i="30"/>
  <c r="T53" i="30"/>
  <c r="U52" i="30"/>
  <c r="V52" i="30" s="1"/>
  <c r="T52" i="30"/>
  <c r="V51" i="30"/>
  <c r="U51" i="30"/>
  <c r="T51" i="30"/>
  <c r="R51" i="30"/>
  <c r="V50" i="30"/>
  <c r="U50" i="30"/>
  <c r="T50" i="30"/>
  <c r="R50" i="30"/>
  <c r="V49" i="30"/>
  <c r="U49" i="30"/>
  <c r="T49" i="30"/>
  <c r="R49" i="30"/>
  <c r="V48" i="30"/>
  <c r="U48" i="30"/>
  <c r="T48" i="30"/>
  <c r="R48" i="30"/>
  <c r="V47" i="30"/>
  <c r="U47" i="30"/>
  <c r="T47" i="30"/>
  <c r="R47" i="30"/>
  <c r="V46" i="30"/>
  <c r="U46" i="30"/>
  <c r="T46" i="30"/>
  <c r="R46" i="30"/>
  <c r="V45" i="30"/>
  <c r="U45" i="30"/>
  <c r="T45" i="30"/>
  <c r="R45" i="30"/>
  <c r="V44" i="30"/>
  <c r="U44" i="30"/>
  <c r="T44" i="30"/>
  <c r="R44" i="30"/>
  <c r="V43" i="30"/>
  <c r="U43" i="30"/>
  <c r="T43" i="30"/>
  <c r="R43" i="30"/>
  <c r="V42" i="30"/>
  <c r="U42" i="30"/>
  <c r="T42" i="30"/>
  <c r="R42" i="30"/>
  <c r="V41" i="30"/>
  <c r="U41" i="30"/>
  <c r="T41" i="30"/>
  <c r="R41" i="30"/>
  <c r="V40" i="30"/>
  <c r="U40" i="30"/>
  <c r="T40" i="30"/>
  <c r="R40" i="30"/>
  <c r="V39" i="30"/>
  <c r="U39" i="30"/>
  <c r="T39" i="30"/>
  <c r="R39" i="30"/>
  <c r="V38" i="30"/>
  <c r="U38" i="30"/>
  <c r="T38" i="30"/>
  <c r="R38" i="30"/>
  <c r="V37" i="30"/>
  <c r="U37" i="30"/>
  <c r="T37" i="30"/>
  <c r="R37" i="30"/>
  <c r="V36" i="30"/>
  <c r="U36" i="30"/>
  <c r="T36" i="30"/>
  <c r="R36" i="30"/>
  <c r="V35" i="30"/>
  <c r="U35" i="30"/>
  <c r="T35" i="30"/>
  <c r="R35" i="30"/>
  <c r="V34" i="30"/>
  <c r="U34" i="30"/>
  <c r="T34" i="30"/>
  <c r="R34" i="30"/>
  <c r="V33" i="30"/>
  <c r="U33" i="30"/>
  <c r="T33" i="30"/>
  <c r="R33" i="30"/>
  <c r="V32" i="30"/>
  <c r="U32" i="30"/>
  <c r="T32" i="30"/>
  <c r="R32" i="30"/>
  <c r="V31" i="30"/>
  <c r="U31" i="30"/>
  <c r="T31" i="30"/>
  <c r="R31" i="30"/>
  <c r="V30" i="30"/>
  <c r="U30" i="30"/>
  <c r="T30" i="30"/>
  <c r="R30" i="30"/>
  <c r="V29" i="30"/>
  <c r="U29" i="30"/>
  <c r="T29" i="30"/>
  <c r="R29" i="30"/>
  <c r="V28" i="30"/>
  <c r="U28" i="30"/>
  <c r="T28" i="30"/>
  <c r="R28" i="30"/>
  <c r="V27" i="30"/>
  <c r="U27" i="30"/>
  <c r="T27" i="30"/>
  <c r="R27" i="30"/>
  <c r="V26" i="30"/>
  <c r="U26" i="30"/>
  <c r="T26" i="30"/>
  <c r="R26" i="30"/>
  <c r="V25" i="30"/>
  <c r="U25" i="30"/>
  <c r="T25" i="30"/>
  <c r="R25" i="30"/>
  <c r="V24" i="30"/>
  <c r="U24" i="30"/>
  <c r="T24" i="30"/>
  <c r="R24" i="30"/>
  <c r="V23" i="30"/>
  <c r="U23" i="30"/>
  <c r="T23" i="30"/>
  <c r="R23" i="30"/>
  <c r="V22" i="30"/>
  <c r="U22" i="30"/>
  <c r="T22" i="30"/>
  <c r="R22" i="30"/>
  <c r="V21" i="30"/>
  <c r="U21" i="30"/>
  <c r="T21" i="30"/>
  <c r="R21" i="30"/>
  <c r="V20" i="30"/>
  <c r="U20" i="30"/>
  <c r="T20" i="30"/>
  <c r="R20" i="30"/>
  <c r="V19" i="30"/>
  <c r="U19" i="30"/>
  <c r="T19" i="30"/>
  <c r="R19" i="30"/>
  <c r="V18" i="30"/>
  <c r="U18" i="30"/>
  <c r="T18" i="30"/>
  <c r="R18" i="30"/>
  <c r="V17" i="30"/>
  <c r="U17" i="30"/>
  <c r="T17" i="30"/>
  <c r="R17" i="30"/>
  <c r="V16" i="30"/>
  <c r="U16" i="30"/>
  <c r="T16" i="30"/>
  <c r="R16" i="30"/>
  <c r="V15" i="30"/>
  <c r="U15" i="30"/>
  <c r="T15" i="30"/>
  <c r="R15" i="30"/>
  <c r="V14" i="30"/>
  <c r="U14" i="30"/>
  <c r="T14" i="30"/>
  <c r="R14" i="30"/>
  <c r="V13" i="30"/>
  <c r="U13" i="30"/>
  <c r="T13" i="30"/>
  <c r="R13" i="30"/>
  <c r="V12" i="30"/>
  <c r="U12" i="30"/>
  <c r="T12" i="30"/>
  <c r="R12" i="30"/>
  <c r="R132" i="30" s="1"/>
  <c r="V11" i="30"/>
  <c r="U11" i="30"/>
  <c r="U132" i="30" s="1"/>
  <c r="Q132" i="30" s="1"/>
  <c r="T11" i="30"/>
  <c r="V8" i="30"/>
  <c r="U8" i="30"/>
  <c r="T8" i="30"/>
  <c r="S8" i="30"/>
  <c r="N8" i="30"/>
  <c r="U5" i="30"/>
  <c r="S5" i="30"/>
  <c r="O5" i="30"/>
  <c r="S4" i="30"/>
  <c r="P4" i="30"/>
  <c r="O4" i="30"/>
  <c r="V3" i="30"/>
  <c r="S3" i="30"/>
  <c r="O3" i="30"/>
  <c r="O132" i="29"/>
  <c r="V131" i="29"/>
  <c r="U131" i="29"/>
  <c r="T131" i="29"/>
  <c r="U130" i="29"/>
  <c r="V130" i="29" s="1"/>
  <c r="T130" i="29"/>
  <c r="V129" i="29"/>
  <c r="U129" i="29"/>
  <c r="T129" i="29"/>
  <c r="U128" i="29"/>
  <c r="V128" i="29" s="1"/>
  <c r="T128" i="29"/>
  <c r="V127" i="29"/>
  <c r="U127" i="29"/>
  <c r="T127" i="29"/>
  <c r="U126" i="29"/>
  <c r="V126" i="29" s="1"/>
  <c r="T126" i="29"/>
  <c r="V125" i="29"/>
  <c r="U125" i="29"/>
  <c r="T125" i="29"/>
  <c r="U124" i="29"/>
  <c r="V124" i="29" s="1"/>
  <c r="T124" i="29"/>
  <c r="V123" i="29"/>
  <c r="U123" i="29"/>
  <c r="T123" i="29"/>
  <c r="U122" i="29"/>
  <c r="V122" i="29" s="1"/>
  <c r="T122" i="29"/>
  <c r="V121" i="29"/>
  <c r="U121" i="29"/>
  <c r="T121" i="29"/>
  <c r="U120" i="29"/>
  <c r="V120" i="29" s="1"/>
  <c r="T120" i="29"/>
  <c r="V119" i="29"/>
  <c r="U119" i="29"/>
  <c r="T119" i="29"/>
  <c r="U118" i="29"/>
  <c r="V118" i="29" s="1"/>
  <c r="T118" i="29"/>
  <c r="V117" i="29"/>
  <c r="U117" i="29"/>
  <c r="T117" i="29"/>
  <c r="U116" i="29"/>
  <c r="V116" i="29" s="1"/>
  <c r="T116" i="29"/>
  <c r="V115" i="29"/>
  <c r="U115" i="29"/>
  <c r="T115" i="29"/>
  <c r="U114" i="29"/>
  <c r="V114" i="29" s="1"/>
  <c r="T114" i="29"/>
  <c r="V113" i="29"/>
  <c r="U113" i="29"/>
  <c r="T113" i="29"/>
  <c r="U112" i="29"/>
  <c r="V112" i="29" s="1"/>
  <c r="T112" i="29"/>
  <c r="V111" i="29"/>
  <c r="U111" i="29"/>
  <c r="T111" i="29"/>
  <c r="U110" i="29"/>
  <c r="V110" i="29" s="1"/>
  <c r="T110" i="29"/>
  <c r="V109" i="29"/>
  <c r="U109" i="29"/>
  <c r="T109" i="29"/>
  <c r="U108" i="29"/>
  <c r="V108" i="29" s="1"/>
  <c r="T108" i="29"/>
  <c r="V107" i="29"/>
  <c r="U107" i="29"/>
  <c r="T107" i="29"/>
  <c r="U106" i="29"/>
  <c r="V106" i="29" s="1"/>
  <c r="T106" i="29"/>
  <c r="V105" i="29"/>
  <c r="U105" i="29"/>
  <c r="T105" i="29"/>
  <c r="U104" i="29"/>
  <c r="V104" i="29" s="1"/>
  <c r="T104" i="29"/>
  <c r="V103" i="29"/>
  <c r="U103" i="29"/>
  <c r="T103" i="29"/>
  <c r="U102" i="29"/>
  <c r="V102" i="29" s="1"/>
  <c r="T102" i="29"/>
  <c r="V101" i="29"/>
  <c r="U101" i="29"/>
  <c r="T101" i="29"/>
  <c r="U100" i="29"/>
  <c r="V100" i="29" s="1"/>
  <c r="T100" i="29"/>
  <c r="V99" i="29"/>
  <c r="U99" i="29"/>
  <c r="T99" i="29"/>
  <c r="U98" i="29"/>
  <c r="V98" i="29" s="1"/>
  <c r="T98" i="29"/>
  <c r="V97" i="29"/>
  <c r="U97" i="29"/>
  <c r="T97" i="29"/>
  <c r="U96" i="29"/>
  <c r="V96" i="29" s="1"/>
  <c r="T96" i="29"/>
  <c r="V95" i="29"/>
  <c r="U95" i="29"/>
  <c r="T95" i="29"/>
  <c r="U94" i="29"/>
  <c r="V94" i="29" s="1"/>
  <c r="T94" i="29"/>
  <c r="V93" i="29"/>
  <c r="U93" i="29"/>
  <c r="T93" i="29"/>
  <c r="U92" i="29"/>
  <c r="V92" i="29" s="1"/>
  <c r="T92" i="29"/>
  <c r="V91" i="29"/>
  <c r="U91" i="29"/>
  <c r="T91" i="29"/>
  <c r="U90" i="29"/>
  <c r="V90" i="29" s="1"/>
  <c r="T90" i="29"/>
  <c r="V89" i="29"/>
  <c r="U89" i="29"/>
  <c r="T89" i="29"/>
  <c r="U88" i="29"/>
  <c r="V88" i="29" s="1"/>
  <c r="T88" i="29"/>
  <c r="V87" i="29"/>
  <c r="U87" i="29"/>
  <c r="T87" i="29"/>
  <c r="U86" i="29"/>
  <c r="V86" i="29" s="1"/>
  <c r="T86" i="29"/>
  <c r="V85" i="29"/>
  <c r="U85" i="29"/>
  <c r="T85" i="29"/>
  <c r="U84" i="29"/>
  <c r="V84" i="29" s="1"/>
  <c r="T84" i="29"/>
  <c r="V83" i="29"/>
  <c r="U83" i="29"/>
  <c r="T83" i="29"/>
  <c r="U82" i="29"/>
  <c r="V82" i="29" s="1"/>
  <c r="T82" i="29"/>
  <c r="V81" i="29"/>
  <c r="U81" i="29"/>
  <c r="T81" i="29"/>
  <c r="U80" i="29"/>
  <c r="V80" i="29" s="1"/>
  <c r="T80" i="29"/>
  <c r="V79" i="29"/>
  <c r="U79" i="29"/>
  <c r="T79" i="29"/>
  <c r="U78" i="29"/>
  <c r="V78" i="29" s="1"/>
  <c r="T78" i="29"/>
  <c r="V77" i="29"/>
  <c r="U77" i="29"/>
  <c r="T77" i="29"/>
  <c r="U76" i="29"/>
  <c r="V76" i="29" s="1"/>
  <c r="T76" i="29"/>
  <c r="V75" i="29"/>
  <c r="U75" i="29"/>
  <c r="T75" i="29"/>
  <c r="U74" i="29"/>
  <c r="V74" i="29" s="1"/>
  <c r="T74" i="29"/>
  <c r="V73" i="29"/>
  <c r="U73" i="29"/>
  <c r="T73" i="29"/>
  <c r="U72" i="29"/>
  <c r="V72" i="29" s="1"/>
  <c r="T72" i="29"/>
  <c r="V71" i="29"/>
  <c r="U71" i="29"/>
  <c r="T71" i="29"/>
  <c r="U70" i="29"/>
  <c r="V70" i="29" s="1"/>
  <c r="T70" i="29"/>
  <c r="V69" i="29"/>
  <c r="U69" i="29"/>
  <c r="T69" i="29"/>
  <c r="U68" i="29"/>
  <c r="V68" i="29" s="1"/>
  <c r="T68" i="29"/>
  <c r="V67" i="29"/>
  <c r="U67" i="29"/>
  <c r="T67" i="29"/>
  <c r="U66" i="29"/>
  <c r="V66" i="29" s="1"/>
  <c r="T66" i="29"/>
  <c r="V65" i="29"/>
  <c r="U65" i="29"/>
  <c r="T65" i="29"/>
  <c r="U64" i="29"/>
  <c r="V64" i="29" s="1"/>
  <c r="T64" i="29"/>
  <c r="V63" i="29"/>
  <c r="U63" i="29"/>
  <c r="T63" i="29"/>
  <c r="U62" i="29"/>
  <c r="V62" i="29" s="1"/>
  <c r="T62" i="29"/>
  <c r="V61" i="29"/>
  <c r="U61" i="29"/>
  <c r="T61" i="29"/>
  <c r="U60" i="29"/>
  <c r="V60" i="29" s="1"/>
  <c r="T60" i="29"/>
  <c r="V59" i="29"/>
  <c r="U59" i="29"/>
  <c r="T59" i="29"/>
  <c r="U58" i="29"/>
  <c r="V58" i="29" s="1"/>
  <c r="T58" i="29"/>
  <c r="V57" i="29"/>
  <c r="U57" i="29"/>
  <c r="T57" i="29"/>
  <c r="U56" i="29"/>
  <c r="V56" i="29" s="1"/>
  <c r="T56" i="29"/>
  <c r="V55" i="29"/>
  <c r="U55" i="29"/>
  <c r="T55" i="29"/>
  <c r="U54" i="29"/>
  <c r="V54" i="29" s="1"/>
  <c r="T54" i="29"/>
  <c r="V53" i="29"/>
  <c r="U53" i="29"/>
  <c r="T53" i="29"/>
  <c r="U52" i="29"/>
  <c r="U132" i="29" s="1"/>
  <c r="Q132" i="29" s="1"/>
  <c r="T52" i="29"/>
  <c r="V51" i="29"/>
  <c r="U51" i="29"/>
  <c r="T51" i="29"/>
  <c r="R51" i="29"/>
  <c r="V50" i="29"/>
  <c r="U50" i="29"/>
  <c r="T50" i="29"/>
  <c r="R50" i="29"/>
  <c r="V49" i="29"/>
  <c r="U49" i="29"/>
  <c r="T49" i="29"/>
  <c r="R49" i="29"/>
  <c r="V48" i="29"/>
  <c r="U48" i="29"/>
  <c r="T48" i="29"/>
  <c r="R48" i="29"/>
  <c r="V47" i="29"/>
  <c r="U47" i="29"/>
  <c r="T47" i="29"/>
  <c r="R47" i="29"/>
  <c r="V46" i="29"/>
  <c r="U46" i="29"/>
  <c r="T46" i="29"/>
  <c r="R46" i="29"/>
  <c r="V45" i="29"/>
  <c r="U45" i="29"/>
  <c r="T45" i="29"/>
  <c r="R45" i="29"/>
  <c r="V44" i="29"/>
  <c r="U44" i="29"/>
  <c r="T44" i="29"/>
  <c r="R44" i="29"/>
  <c r="V43" i="29"/>
  <c r="U43" i="29"/>
  <c r="T43" i="29"/>
  <c r="R43" i="29"/>
  <c r="V42" i="29"/>
  <c r="U42" i="29"/>
  <c r="T42" i="29"/>
  <c r="R42" i="29"/>
  <c r="V41" i="29"/>
  <c r="U41" i="29"/>
  <c r="T41" i="29"/>
  <c r="R41" i="29"/>
  <c r="V40" i="29"/>
  <c r="U40" i="29"/>
  <c r="T40" i="29"/>
  <c r="R40" i="29"/>
  <c r="V39" i="29"/>
  <c r="U39" i="29"/>
  <c r="T39" i="29"/>
  <c r="R39" i="29"/>
  <c r="V38" i="29"/>
  <c r="U38" i="29"/>
  <c r="T38" i="29"/>
  <c r="R38" i="29"/>
  <c r="V37" i="29"/>
  <c r="U37" i="29"/>
  <c r="T37" i="29"/>
  <c r="R37" i="29"/>
  <c r="V36" i="29"/>
  <c r="U36" i="29"/>
  <c r="T36" i="29"/>
  <c r="R36" i="29"/>
  <c r="V35" i="29"/>
  <c r="U35" i="29"/>
  <c r="T35" i="29"/>
  <c r="R35" i="29"/>
  <c r="V34" i="29"/>
  <c r="U34" i="29"/>
  <c r="T34" i="29"/>
  <c r="R34" i="29"/>
  <c r="V33" i="29"/>
  <c r="U33" i="29"/>
  <c r="T33" i="29"/>
  <c r="R33" i="29"/>
  <c r="V32" i="29"/>
  <c r="U32" i="29"/>
  <c r="T32" i="29"/>
  <c r="R32" i="29"/>
  <c r="V31" i="29"/>
  <c r="U31" i="29"/>
  <c r="T31" i="29"/>
  <c r="R31" i="29"/>
  <c r="V30" i="29"/>
  <c r="U30" i="29"/>
  <c r="T30" i="29"/>
  <c r="R30" i="29"/>
  <c r="V29" i="29"/>
  <c r="U29" i="29"/>
  <c r="T29" i="29"/>
  <c r="R29" i="29"/>
  <c r="V28" i="29"/>
  <c r="U28" i="29"/>
  <c r="T28" i="29"/>
  <c r="R28" i="29"/>
  <c r="V27" i="29"/>
  <c r="U27" i="29"/>
  <c r="T27" i="29"/>
  <c r="R27" i="29"/>
  <c r="V26" i="29"/>
  <c r="U26" i="29"/>
  <c r="T26" i="29"/>
  <c r="R26" i="29"/>
  <c r="V25" i="29"/>
  <c r="U25" i="29"/>
  <c r="T25" i="29"/>
  <c r="R25" i="29"/>
  <c r="V24" i="29"/>
  <c r="U24" i="29"/>
  <c r="T24" i="29"/>
  <c r="R24" i="29"/>
  <c r="V23" i="29"/>
  <c r="U23" i="29"/>
  <c r="T23" i="29"/>
  <c r="R23" i="29"/>
  <c r="V22" i="29"/>
  <c r="U22" i="29"/>
  <c r="T22" i="29"/>
  <c r="R22" i="29"/>
  <c r="V21" i="29"/>
  <c r="U21" i="29"/>
  <c r="T21" i="29"/>
  <c r="R21" i="29"/>
  <c r="V20" i="29"/>
  <c r="U20" i="29"/>
  <c r="T20" i="29"/>
  <c r="R20" i="29"/>
  <c r="V19" i="29"/>
  <c r="U19" i="29"/>
  <c r="T19" i="29"/>
  <c r="R19" i="29"/>
  <c r="V18" i="29"/>
  <c r="U18" i="29"/>
  <c r="T18" i="29"/>
  <c r="R18" i="29"/>
  <c r="V17" i="29"/>
  <c r="U17" i="29"/>
  <c r="T17" i="29"/>
  <c r="R17" i="29"/>
  <c r="V16" i="29"/>
  <c r="U16" i="29"/>
  <c r="T16" i="29"/>
  <c r="R16" i="29"/>
  <c r="V15" i="29"/>
  <c r="U15" i="29"/>
  <c r="T15" i="29"/>
  <c r="R15" i="29"/>
  <c r="V14" i="29"/>
  <c r="U14" i="29"/>
  <c r="T14" i="29"/>
  <c r="R14" i="29"/>
  <c r="V13" i="29"/>
  <c r="U13" i="29"/>
  <c r="T13" i="29"/>
  <c r="R13" i="29"/>
  <c r="V12" i="29"/>
  <c r="U12" i="29"/>
  <c r="T12" i="29"/>
  <c r="R12" i="29"/>
  <c r="R132" i="29" s="1"/>
  <c r="V11" i="29"/>
  <c r="U11" i="29"/>
  <c r="T11" i="29"/>
  <c r="V8" i="29"/>
  <c r="U8" i="29"/>
  <c r="T8" i="29"/>
  <c r="S8" i="29"/>
  <c r="N8" i="29"/>
  <c r="U5" i="29"/>
  <c r="S5" i="29"/>
  <c r="O5" i="29"/>
  <c r="S4" i="29"/>
  <c r="P4" i="29"/>
  <c r="O4" i="29"/>
  <c r="V3" i="29"/>
  <c r="S3" i="29"/>
  <c r="O3" i="29"/>
  <c r="O132" i="28"/>
  <c r="U131" i="28"/>
  <c r="V131" i="28" s="1"/>
  <c r="T131" i="28"/>
  <c r="V130" i="28"/>
  <c r="U130" i="28"/>
  <c r="T130" i="28"/>
  <c r="U129" i="28"/>
  <c r="V129" i="28" s="1"/>
  <c r="T129" i="28"/>
  <c r="V128" i="28"/>
  <c r="U128" i="28"/>
  <c r="T128" i="28"/>
  <c r="U127" i="28"/>
  <c r="V127" i="28" s="1"/>
  <c r="T127" i="28"/>
  <c r="V126" i="28"/>
  <c r="U126" i="28"/>
  <c r="T126" i="28"/>
  <c r="U125" i="28"/>
  <c r="V125" i="28" s="1"/>
  <c r="T125" i="28"/>
  <c r="V124" i="28"/>
  <c r="U124" i="28"/>
  <c r="T124" i="28"/>
  <c r="U123" i="28"/>
  <c r="V123" i="28" s="1"/>
  <c r="T123" i="28"/>
  <c r="V122" i="28"/>
  <c r="U122" i="28"/>
  <c r="T122" i="28"/>
  <c r="U121" i="28"/>
  <c r="V121" i="28" s="1"/>
  <c r="T121" i="28"/>
  <c r="V120" i="28"/>
  <c r="U120" i="28"/>
  <c r="T120" i="28"/>
  <c r="U119" i="28"/>
  <c r="V119" i="28" s="1"/>
  <c r="T119" i="28"/>
  <c r="V118" i="28"/>
  <c r="U118" i="28"/>
  <c r="T118" i="28"/>
  <c r="U117" i="28"/>
  <c r="V117" i="28" s="1"/>
  <c r="T117" i="28"/>
  <c r="V116" i="28"/>
  <c r="U116" i="28"/>
  <c r="T116" i="28"/>
  <c r="U115" i="28"/>
  <c r="V115" i="28" s="1"/>
  <c r="T115" i="28"/>
  <c r="V114" i="28"/>
  <c r="U114" i="28"/>
  <c r="T114" i="28"/>
  <c r="U113" i="28"/>
  <c r="V113" i="28" s="1"/>
  <c r="T113" i="28"/>
  <c r="V112" i="28"/>
  <c r="U112" i="28"/>
  <c r="T112" i="28"/>
  <c r="U111" i="28"/>
  <c r="V111" i="28" s="1"/>
  <c r="T111" i="28"/>
  <c r="V110" i="28"/>
  <c r="U110" i="28"/>
  <c r="T110" i="28"/>
  <c r="U109" i="28"/>
  <c r="V109" i="28" s="1"/>
  <c r="T109" i="28"/>
  <c r="V108" i="28"/>
  <c r="U108" i="28"/>
  <c r="T108" i="28"/>
  <c r="U107" i="28"/>
  <c r="V107" i="28" s="1"/>
  <c r="T107" i="28"/>
  <c r="V106" i="28"/>
  <c r="U106" i="28"/>
  <c r="T106" i="28"/>
  <c r="U105" i="28"/>
  <c r="V105" i="28" s="1"/>
  <c r="T105" i="28"/>
  <c r="V104" i="28"/>
  <c r="U104" i="28"/>
  <c r="T104" i="28"/>
  <c r="U103" i="28"/>
  <c r="V103" i="28" s="1"/>
  <c r="T103" i="28"/>
  <c r="V102" i="28"/>
  <c r="U102" i="28"/>
  <c r="T102" i="28"/>
  <c r="U101" i="28"/>
  <c r="V101" i="28" s="1"/>
  <c r="T101" i="28"/>
  <c r="V100" i="28"/>
  <c r="U100" i="28"/>
  <c r="T100" i="28"/>
  <c r="U99" i="28"/>
  <c r="V99" i="28" s="1"/>
  <c r="T99" i="28"/>
  <c r="V98" i="28"/>
  <c r="U98" i="28"/>
  <c r="T98" i="28"/>
  <c r="U97" i="28"/>
  <c r="V97" i="28" s="1"/>
  <c r="T97" i="28"/>
  <c r="V96" i="28"/>
  <c r="U96" i="28"/>
  <c r="T96" i="28"/>
  <c r="U95" i="28"/>
  <c r="V95" i="28" s="1"/>
  <c r="T95" i="28"/>
  <c r="V94" i="28"/>
  <c r="U94" i="28"/>
  <c r="T94" i="28"/>
  <c r="U93" i="28"/>
  <c r="V93" i="28" s="1"/>
  <c r="T93" i="28"/>
  <c r="V92" i="28"/>
  <c r="U92" i="28"/>
  <c r="T92" i="28"/>
  <c r="U91" i="28"/>
  <c r="V91" i="28" s="1"/>
  <c r="T91" i="28"/>
  <c r="V90" i="28"/>
  <c r="U90" i="28"/>
  <c r="T90" i="28"/>
  <c r="U89" i="28"/>
  <c r="V89" i="28" s="1"/>
  <c r="T89" i="28"/>
  <c r="V88" i="28"/>
  <c r="U88" i="28"/>
  <c r="T88" i="28"/>
  <c r="U87" i="28"/>
  <c r="V87" i="28" s="1"/>
  <c r="T87" i="28"/>
  <c r="V86" i="28"/>
  <c r="U86" i="28"/>
  <c r="T86" i="28"/>
  <c r="U85" i="28"/>
  <c r="V85" i="28" s="1"/>
  <c r="T85" i="28"/>
  <c r="V84" i="28"/>
  <c r="U84" i="28"/>
  <c r="T84" i="28"/>
  <c r="U83" i="28"/>
  <c r="V83" i="28" s="1"/>
  <c r="T83" i="28"/>
  <c r="V82" i="28"/>
  <c r="U82" i="28"/>
  <c r="T82" i="28"/>
  <c r="U81" i="28"/>
  <c r="V81" i="28" s="1"/>
  <c r="T81" i="28"/>
  <c r="V80" i="28"/>
  <c r="U80" i="28"/>
  <c r="T80" i="28"/>
  <c r="U79" i="28"/>
  <c r="V79" i="28" s="1"/>
  <c r="T79" i="28"/>
  <c r="V78" i="28"/>
  <c r="U78" i="28"/>
  <c r="T78" i="28"/>
  <c r="U77" i="28"/>
  <c r="V77" i="28" s="1"/>
  <c r="T77" i="28"/>
  <c r="V76" i="28"/>
  <c r="U76" i="28"/>
  <c r="T76" i="28"/>
  <c r="U75" i="28"/>
  <c r="V75" i="28" s="1"/>
  <c r="T75" i="28"/>
  <c r="V74" i="28"/>
  <c r="U74" i="28"/>
  <c r="T74" i="28"/>
  <c r="U73" i="28"/>
  <c r="V73" i="28" s="1"/>
  <c r="T73" i="28"/>
  <c r="V72" i="28"/>
  <c r="U72" i="28"/>
  <c r="T72" i="28"/>
  <c r="U71" i="28"/>
  <c r="V71" i="28" s="1"/>
  <c r="T71" i="28"/>
  <c r="V70" i="28"/>
  <c r="U70" i="28"/>
  <c r="T70" i="28"/>
  <c r="U69" i="28"/>
  <c r="V69" i="28" s="1"/>
  <c r="T69" i="28"/>
  <c r="V68" i="28"/>
  <c r="U68" i="28"/>
  <c r="T68" i="28"/>
  <c r="U67" i="28"/>
  <c r="V67" i="28" s="1"/>
  <c r="T67" i="28"/>
  <c r="V66" i="28"/>
  <c r="U66" i="28"/>
  <c r="T66" i="28"/>
  <c r="U65" i="28"/>
  <c r="V65" i="28" s="1"/>
  <c r="T65" i="28"/>
  <c r="V64" i="28"/>
  <c r="U64" i="28"/>
  <c r="T64" i="28"/>
  <c r="U63" i="28"/>
  <c r="V63" i="28" s="1"/>
  <c r="T63" i="28"/>
  <c r="V62" i="28"/>
  <c r="U62" i="28"/>
  <c r="T62" i="28"/>
  <c r="U61" i="28"/>
  <c r="V61" i="28" s="1"/>
  <c r="T61" i="28"/>
  <c r="V60" i="28"/>
  <c r="U60" i="28"/>
  <c r="T60" i="28"/>
  <c r="U59" i="28"/>
  <c r="V59" i="28" s="1"/>
  <c r="T59" i="28"/>
  <c r="V58" i="28"/>
  <c r="U58" i="28"/>
  <c r="T58" i="28"/>
  <c r="U57" i="28"/>
  <c r="V57" i="28" s="1"/>
  <c r="T57" i="28"/>
  <c r="V56" i="28"/>
  <c r="U56" i="28"/>
  <c r="T56" i="28"/>
  <c r="U55" i="28"/>
  <c r="V55" i="28" s="1"/>
  <c r="T55" i="28"/>
  <c r="V54" i="28"/>
  <c r="U54" i="28"/>
  <c r="T54" i="28"/>
  <c r="U53" i="28"/>
  <c r="V53" i="28" s="1"/>
  <c r="T53" i="28"/>
  <c r="V52" i="28"/>
  <c r="U52" i="28"/>
  <c r="T52" i="28"/>
  <c r="U51" i="28"/>
  <c r="V51" i="28" s="1"/>
  <c r="T51" i="28"/>
  <c r="R51" i="28"/>
  <c r="U50" i="28"/>
  <c r="V50" i="28" s="1"/>
  <c r="T50" i="28"/>
  <c r="R50" i="28"/>
  <c r="U49" i="28"/>
  <c r="V49" i="28" s="1"/>
  <c r="T49" i="28"/>
  <c r="R49" i="28"/>
  <c r="U48" i="28"/>
  <c r="V48" i="28" s="1"/>
  <c r="T48" i="28"/>
  <c r="R48" i="28"/>
  <c r="U47" i="28"/>
  <c r="V47" i="28" s="1"/>
  <c r="T47" i="28"/>
  <c r="R47" i="28"/>
  <c r="U46" i="28"/>
  <c r="V46" i="28" s="1"/>
  <c r="T46" i="28"/>
  <c r="R46" i="28"/>
  <c r="U45" i="28"/>
  <c r="V45" i="28" s="1"/>
  <c r="T45" i="28"/>
  <c r="R45" i="28"/>
  <c r="U44" i="28"/>
  <c r="V44" i="28" s="1"/>
  <c r="T44" i="28"/>
  <c r="R44" i="28"/>
  <c r="U43" i="28"/>
  <c r="V43" i="28" s="1"/>
  <c r="T43" i="28"/>
  <c r="R43" i="28"/>
  <c r="U42" i="28"/>
  <c r="V42" i="28" s="1"/>
  <c r="T42" i="28"/>
  <c r="R42" i="28"/>
  <c r="U41" i="28"/>
  <c r="V41" i="28" s="1"/>
  <c r="T41" i="28"/>
  <c r="R41" i="28"/>
  <c r="U40" i="28"/>
  <c r="V40" i="28" s="1"/>
  <c r="T40" i="28"/>
  <c r="R40" i="28"/>
  <c r="U39" i="28"/>
  <c r="V39" i="28" s="1"/>
  <c r="T39" i="28"/>
  <c r="R39" i="28"/>
  <c r="U38" i="28"/>
  <c r="V38" i="28" s="1"/>
  <c r="T38" i="28"/>
  <c r="R38" i="28"/>
  <c r="U37" i="28"/>
  <c r="V37" i="28" s="1"/>
  <c r="T37" i="28"/>
  <c r="R37" i="28"/>
  <c r="U36" i="28"/>
  <c r="V36" i="28" s="1"/>
  <c r="T36" i="28"/>
  <c r="R36" i="28"/>
  <c r="U35" i="28"/>
  <c r="V35" i="28" s="1"/>
  <c r="T35" i="28"/>
  <c r="R35" i="28"/>
  <c r="U34" i="28"/>
  <c r="V34" i="28" s="1"/>
  <c r="T34" i="28"/>
  <c r="R34" i="28"/>
  <c r="U33" i="28"/>
  <c r="V33" i="28" s="1"/>
  <c r="T33" i="28"/>
  <c r="R33" i="28"/>
  <c r="U32" i="28"/>
  <c r="V32" i="28" s="1"/>
  <c r="T32" i="28"/>
  <c r="R32" i="28"/>
  <c r="U31" i="28"/>
  <c r="V31" i="28" s="1"/>
  <c r="T31" i="28"/>
  <c r="R31" i="28"/>
  <c r="U30" i="28"/>
  <c r="V30" i="28" s="1"/>
  <c r="T30" i="28"/>
  <c r="R30" i="28"/>
  <c r="U29" i="28"/>
  <c r="V29" i="28" s="1"/>
  <c r="T29" i="28"/>
  <c r="R29" i="28"/>
  <c r="U28" i="28"/>
  <c r="V28" i="28" s="1"/>
  <c r="T28" i="28"/>
  <c r="R28" i="28"/>
  <c r="U27" i="28"/>
  <c r="V27" i="28" s="1"/>
  <c r="T27" i="28"/>
  <c r="R27" i="28"/>
  <c r="U26" i="28"/>
  <c r="V26" i="28" s="1"/>
  <c r="T26" i="28"/>
  <c r="R26" i="28"/>
  <c r="U25" i="28"/>
  <c r="V25" i="28" s="1"/>
  <c r="T25" i="28"/>
  <c r="R25" i="28"/>
  <c r="U24" i="28"/>
  <c r="V24" i="28" s="1"/>
  <c r="T24" i="28"/>
  <c r="R24" i="28"/>
  <c r="U23" i="28"/>
  <c r="V23" i="28" s="1"/>
  <c r="T23" i="28"/>
  <c r="R23" i="28"/>
  <c r="U22" i="28"/>
  <c r="V22" i="28" s="1"/>
  <c r="T22" i="28"/>
  <c r="R22" i="28"/>
  <c r="U21" i="28"/>
  <c r="V21" i="28" s="1"/>
  <c r="T21" i="28"/>
  <c r="R21" i="28"/>
  <c r="U20" i="28"/>
  <c r="V20" i="28" s="1"/>
  <c r="T20" i="28"/>
  <c r="R20" i="28"/>
  <c r="U19" i="28"/>
  <c r="V19" i="28" s="1"/>
  <c r="T19" i="28"/>
  <c r="R19" i="28"/>
  <c r="U18" i="28"/>
  <c r="V18" i="28" s="1"/>
  <c r="T18" i="28"/>
  <c r="R18" i="28"/>
  <c r="U17" i="28"/>
  <c r="V17" i="28" s="1"/>
  <c r="T17" i="28"/>
  <c r="R17" i="28"/>
  <c r="U16" i="28"/>
  <c r="V16" i="28" s="1"/>
  <c r="T16" i="28"/>
  <c r="R16" i="28"/>
  <c r="U15" i="28"/>
  <c r="V15" i="28" s="1"/>
  <c r="T15" i="28"/>
  <c r="R15" i="28"/>
  <c r="U14" i="28"/>
  <c r="V14" i="28" s="1"/>
  <c r="T14" i="28"/>
  <c r="R14" i="28"/>
  <c r="U13" i="28"/>
  <c r="V13" i="28" s="1"/>
  <c r="T13" i="28"/>
  <c r="R13" i="28"/>
  <c r="U12" i="28"/>
  <c r="V12" i="28" s="1"/>
  <c r="T12" i="28"/>
  <c r="R12" i="28"/>
  <c r="R132" i="28" s="1"/>
  <c r="U11" i="28"/>
  <c r="U132" i="28" s="1"/>
  <c r="Q132" i="28" s="1"/>
  <c r="T11" i="28"/>
  <c r="V8" i="28"/>
  <c r="U8" i="28"/>
  <c r="T8" i="28"/>
  <c r="S8" i="28"/>
  <c r="N8" i="28"/>
  <c r="U5" i="28"/>
  <c r="S5" i="28"/>
  <c r="O5" i="28"/>
  <c r="S4" i="28"/>
  <c r="P4" i="28"/>
  <c r="O4" i="28"/>
  <c r="V3" i="28"/>
  <c r="S3" i="28"/>
  <c r="O3" i="28"/>
  <c r="R132" i="27"/>
  <c r="O132" i="27"/>
  <c r="U131" i="27"/>
  <c r="V131" i="27" s="1"/>
  <c r="T131" i="27"/>
  <c r="V130" i="27"/>
  <c r="U130" i="27"/>
  <c r="T130" i="27"/>
  <c r="V129" i="27"/>
  <c r="U129" i="27"/>
  <c r="T129" i="27"/>
  <c r="U128" i="27"/>
  <c r="V128" i="27" s="1"/>
  <c r="T128" i="27"/>
  <c r="U127" i="27"/>
  <c r="V127" i="27" s="1"/>
  <c r="T127" i="27"/>
  <c r="V126" i="27"/>
  <c r="U126" i="27"/>
  <c r="T126" i="27"/>
  <c r="V125" i="27"/>
  <c r="U125" i="27"/>
  <c r="T125" i="27"/>
  <c r="U124" i="27"/>
  <c r="V124" i="27" s="1"/>
  <c r="T124" i="27"/>
  <c r="U123" i="27"/>
  <c r="V123" i="27" s="1"/>
  <c r="T123" i="27"/>
  <c r="V122" i="27"/>
  <c r="U122" i="27"/>
  <c r="T122" i="27"/>
  <c r="V121" i="27"/>
  <c r="U121" i="27"/>
  <c r="T121" i="27"/>
  <c r="U120" i="27"/>
  <c r="V120" i="27" s="1"/>
  <c r="T120" i="27"/>
  <c r="U119" i="27"/>
  <c r="V119" i="27" s="1"/>
  <c r="T119" i="27"/>
  <c r="V118" i="27"/>
  <c r="U118" i="27"/>
  <c r="T118" i="27"/>
  <c r="V117" i="27"/>
  <c r="U117" i="27"/>
  <c r="T117" i="27"/>
  <c r="U116" i="27"/>
  <c r="V116" i="27" s="1"/>
  <c r="T116" i="27"/>
  <c r="U115" i="27"/>
  <c r="V115" i="27" s="1"/>
  <c r="T115" i="27"/>
  <c r="V114" i="27"/>
  <c r="U114" i="27"/>
  <c r="T114" i="27"/>
  <c r="V113" i="27"/>
  <c r="U113" i="27"/>
  <c r="T113" i="27"/>
  <c r="U112" i="27"/>
  <c r="V112" i="27" s="1"/>
  <c r="T112" i="27"/>
  <c r="U111" i="27"/>
  <c r="V111" i="27" s="1"/>
  <c r="T111" i="27"/>
  <c r="V110" i="27"/>
  <c r="U110" i="27"/>
  <c r="T110" i="27"/>
  <c r="V109" i="27"/>
  <c r="U109" i="27"/>
  <c r="T109" i="27"/>
  <c r="U108" i="27"/>
  <c r="V108" i="27" s="1"/>
  <c r="T108" i="27"/>
  <c r="U107" i="27"/>
  <c r="V107" i="27" s="1"/>
  <c r="T107" i="27"/>
  <c r="V106" i="27"/>
  <c r="U106" i="27"/>
  <c r="T106" i="27"/>
  <c r="V105" i="27"/>
  <c r="U105" i="27"/>
  <c r="T105" i="27"/>
  <c r="U104" i="27"/>
  <c r="V104" i="27" s="1"/>
  <c r="T104" i="27"/>
  <c r="U103" i="27"/>
  <c r="V103" i="27" s="1"/>
  <c r="T103" i="27"/>
  <c r="V102" i="27"/>
  <c r="U102" i="27"/>
  <c r="T102" i="27"/>
  <c r="V101" i="27"/>
  <c r="U101" i="27"/>
  <c r="T101" i="27"/>
  <c r="U100" i="27"/>
  <c r="V100" i="27" s="1"/>
  <c r="T100" i="27"/>
  <c r="U99" i="27"/>
  <c r="V99" i="27" s="1"/>
  <c r="T99" i="27"/>
  <c r="V98" i="27"/>
  <c r="U98" i="27"/>
  <c r="T98" i="27"/>
  <c r="V97" i="27"/>
  <c r="U97" i="27"/>
  <c r="T97" i="27"/>
  <c r="U96" i="27"/>
  <c r="V96" i="27" s="1"/>
  <c r="T96" i="27"/>
  <c r="U95" i="27"/>
  <c r="V95" i="27" s="1"/>
  <c r="T95" i="27"/>
  <c r="V94" i="27"/>
  <c r="U94" i="27"/>
  <c r="T94" i="27"/>
  <c r="V93" i="27"/>
  <c r="U93" i="27"/>
  <c r="T93" i="27"/>
  <c r="U92" i="27"/>
  <c r="V92" i="27" s="1"/>
  <c r="T92" i="27"/>
  <c r="U91" i="27"/>
  <c r="V91" i="27" s="1"/>
  <c r="T91" i="27"/>
  <c r="V90" i="27"/>
  <c r="U90" i="27"/>
  <c r="T90" i="27"/>
  <c r="V89" i="27"/>
  <c r="U89" i="27"/>
  <c r="T89" i="27"/>
  <c r="U88" i="27"/>
  <c r="V88" i="27" s="1"/>
  <c r="T88" i="27"/>
  <c r="U87" i="27"/>
  <c r="V87" i="27" s="1"/>
  <c r="T87" i="27"/>
  <c r="V86" i="27"/>
  <c r="U86" i="27"/>
  <c r="T86" i="27"/>
  <c r="V85" i="27"/>
  <c r="U85" i="27"/>
  <c r="T85" i="27"/>
  <c r="U84" i="27"/>
  <c r="V84" i="27" s="1"/>
  <c r="T84" i="27"/>
  <c r="U83" i="27"/>
  <c r="V83" i="27" s="1"/>
  <c r="T83" i="27"/>
  <c r="V82" i="27"/>
  <c r="U82" i="27"/>
  <c r="T82" i="27"/>
  <c r="V81" i="27"/>
  <c r="U81" i="27"/>
  <c r="T81" i="27"/>
  <c r="U80" i="27"/>
  <c r="V80" i="27" s="1"/>
  <c r="T80" i="27"/>
  <c r="U79" i="27"/>
  <c r="V79" i="27" s="1"/>
  <c r="T79" i="27"/>
  <c r="V78" i="27"/>
  <c r="U78" i="27"/>
  <c r="T78" i="27"/>
  <c r="V77" i="27"/>
  <c r="U77" i="27"/>
  <c r="T77" i="27"/>
  <c r="U76" i="27"/>
  <c r="V76" i="27" s="1"/>
  <c r="T76" i="27"/>
  <c r="U75" i="27"/>
  <c r="V75" i="27" s="1"/>
  <c r="T75" i="27"/>
  <c r="V74" i="27"/>
  <c r="U74" i="27"/>
  <c r="T74" i="27"/>
  <c r="V73" i="27"/>
  <c r="U73" i="27"/>
  <c r="T73" i="27"/>
  <c r="U72" i="27"/>
  <c r="V72" i="27" s="1"/>
  <c r="T72" i="27"/>
  <c r="U71" i="27"/>
  <c r="V71" i="27" s="1"/>
  <c r="T71" i="27"/>
  <c r="V70" i="27"/>
  <c r="U70" i="27"/>
  <c r="T70" i="27"/>
  <c r="V69" i="27"/>
  <c r="U69" i="27"/>
  <c r="T69" i="27"/>
  <c r="U68" i="27"/>
  <c r="V68" i="27" s="1"/>
  <c r="T68" i="27"/>
  <c r="U67" i="27"/>
  <c r="V67" i="27" s="1"/>
  <c r="T67" i="27"/>
  <c r="V66" i="27"/>
  <c r="U66" i="27"/>
  <c r="T66" i="27"/>
  <c r="V65" i="27"/>
  <c r="U65" i="27"/>
  <c r="T65" i="27"/>
  <c r="U64" i="27"/>
  <c r="V64" i="27" s="1"/>
  <c r="T64" i="27"/>
  <c r="U63" i="27"/>
  <c r="V63" i="27" s="1"/>
  <c r="T63" i="27"/>
  <c r="V62" i="27"/>
  <c r="U62" i="27"/>
  <c r="T62" i="27"/>
  <c r="V61" i="27"/>
  <c r="U61" i="27"/>
  <c r="T61" i="27"/>
  <c r="U60" i="27"/>
  <c r="V60" i="27" s="1"/>
  <c r="T60" i="27"/>
  <c r="U59" i="27"/>
  <c r="V59" i="27" s="1"/>
  <c r="T59" i="27"/>
  <c r="V58" i="27"/>
  <c r="U58" i="27"/>
  <c r="T58" i="27"/>
  <c r="V57" i="27"/>
  <c r="U57" i="27"/>
  <c r="T57" i="27"/>
  <c r="U56" i="27"/>
  <c r="V56" i="27" s="1"/>
  <c r="T56" i="27"/>
  <c r="U55" i="27"/>
  <c r="V55" i="27" s="1"/>
  <c r="T55" i="27"/>
  <c r="V54" i="27"/>
  <c r="U54" i="27"/>
  <c r="T54" i="27"/>
  <c r="V53" i="27"/>
  <c r="U53" i="27"/>
  <c r="T53" i="27"/>
  <c r="U52" i="27"/>
  <c r="V52" i="27" s="1"/>
  <c r="T52" i="27"/>
  <c r="U51" i="27"/>
  <c r="V51" i="27" s="1"/>
  <c r="T51" i="27"/>
  <c r="R51" i="27"/>
  <c r="U50" i="27"/>
  <c r="V50" i="27" s="1"/>
  <c r="T50" i="27"/>
  <c r="R50" i="27"/>
  <c r="U49" i="27"/>
  <c r="V49" i="27" s="1"/>
  <c r="T49" i="27"/>
  <c r="R49" i="27"/>
  <c r="U48" i="27"/>
  <c r="V48" i="27" s="1"/>
  <c r="T48" i="27"/>
  <c r="R48" i="27"/>
  <c r="U47" i="27"/>
  <c r="V47" i="27" s="1"/>
  <c r="T47" i="27"/>
  <c r="R47" i="27"/>
  <c r="U46" i="27"/>
  <c r="V46" i="27" s="1"/>
  <c r="T46" i="27"/>
  <c r="R46" i="27"/>
  <c r="U45" i="27"/>
  <c r="V45" i="27" s="1"/>
  <c r="T45" i="27"/>
  <c r="R45" i="27"/>
  <c r="U44" i="27"/>
  <c r="V44" i="27" s="1"/>
  <c r="T44" i="27"/>
  <c r="R44" i="27"/>
  <c r="U43" i="27"/>
  <c r="V43" i="27" s="1"/>
  <c r="T43" i="27"/>
  <c r="R43" i="27"/>
  <c r="U42" i="27"/>
  <c r="V42" i="27" s="1"/>
  <c r="T42" i="27"/>
  <c r="R42" i="27"/>
  <c r="U41" i="27"/>
  <c r="V41" i="27" s="1"/>
  <c r="T41" i="27"/>
  <c r="R41" i="27"/>
  <c r="U40" i="27"/>
  <c r="V40" i="27" s="1"/>
  <c r="T40" i="27"/>
  <c r="R40" i="27"/>
  <c r="U39" i="27"/>
  <c r="V39" i="27" s="1"/>
  <c r="T39" i="27"/>
  <c r="R39" i="27"/>
  <c r="U38" i="27"/>
  <c r="V38" i="27" s="1"/>
  <c r="T38" i="27"/>
  <c r="R38" i="27"/>
  <c r="U37" i="27"/>
  <c r="V37" i="27" s="1"/>
  <c r="T37" i="27"/>
  <c r="R37" i="27"/>
  <c r="U36" i="27"/>
  <c r="V36" i="27" s="1"/>
  <c r="T36" i="27"/>
  <c r="R36" i="27"/>
  <c r="U35" i="27"/>
  <c r="V35" i="27" s="1"/>
  <c r="T35" i="27"/>
  <c r="R35" i="27"/>
  <c r="U34" i="27"/>
  <c r="V34" i="27" s="1"/>
  <c r="T34" i="27"/>
  <c r="R34" i="27"/>
  <c r="U33" i="27"/>
  <c r="V33" i="27" s="1"/>
  <c r="T33" i="27"/>
  <c r="R33" i="27"/>
  <c r="U32" i="27"/>
  <c r="V32" i="27" s="1"/>
  <c r="T32" i="27"/>
  <c r="R32" i="27"/>
  <c r="U31" i="27"/>
  <c r="V31" i="27" s="1"/>
  <c r="T31" i="27"/>
  <c r="R31" i="27"/>
  <c r="U30" i="27"/>
  <c r="V30" i="27" s="1"/>
  <c r="T30" i="27"/>
  <c r="R30" i="27"/>
  <c r="U29" i="27"/>
  <c r="V29" i="27" s="1"/>
  <c r="T29" i="27"/>
  <c r="R29" i="27"/>
  <c r="U28" i="27"/>
  <c r="V28" i="27" s="1"/>
  <c r="T28" i="27"/>
  <c r="R28" i="27"/>
  <c r="U27" i="27"/>
  <c r="V27" i="27" s="1"/>
  <c r="T27" i="27"/>
  <c r="R27" i="27"/>
  <c r="U26" i="27"/>
  <c r="V26" i="27" s="1"/>
  <c r="T26" i="27"/>
  <c r="R26" i="27"/>
  <c r="U25" i="27"/>
  <c r="V25" i="27" s="1"/>
  <c r="T25" i="27"/>
  <c r="R25" i="27"/>
  <c r="U24" i="27"/>
  <c r="V24" i="27" s="1"/>
  <c r="T24" i="27"/>
  <c r="R24" i="27"/>
  <c r="U23" i="27"/>
  <c r="V23" i="27" s="1"/>
  <c r="T23" i="27"/>
  <c r="R23" i="27"/>
  <c r="U22" i="27"/>
  <c r="V22" i="27" s="1"/>
  <c r="T22" i="27"/>
  <c r="R22" i="27"/>
  <c r="U21" i="27"/>
  <c r="V21" i="27" s="1"/>
  <c r="T21" i="27"/>
  <c r="R21" i="27"/>
  <c r="U20" i="27"/>
  <c r="V20" i="27" s="1"/>
  <c r="T20" i="27"/>
  <c r="R20" i="27"/>
  <c r="U19" i="27"/>
  <c r="V19" i="27" s="1"/>
  <c r="T19" i="27"/>
  <c r="R19" i="27"/>
  <c r="U18" i="27"/>
  <c r="V18" i="27" s="1"/>
  <c r="T18" i="27"/>
  <c r="R18" i="27"/>
  <c r="U17" i="27"/>
  <c r="V17" i="27" s="1"/>
  <c r="T17" i="27"/>
  <c r="R17" i="27"/>
  <c r="U16" i="27"/>
  <c r="V16" i="27" s="1"/>
  <c r="T16" i="27"/>
  <c r="R16" i="27"/>
  <c r="U15" i="27"/>
  <c r="V15" i="27" s="1"/>
  <c r="T15" i="27"/>
  <c r="R15" i="27"/>
  <c r="U14" i="27"/>
  <c r="V14" i="27" s="1"/>
  <c r="T14" i="27"/>
  <c r="R14" i="27"/>
  <c r="U13" i="27"/>
  <c r="V13" i="27" s="1"/>
  <c r="T13" i="27"/>
  <c r="R13" i="27"/>
  <c r="U12" i="27"/>
  <c r="V12" i="27" s="1"/>
  <c r="T12" i="27"/>
  <c r="R12" i="27"/>
  <c r="U11" i="27"/>
  <c r="U132" i="27" s="1"/>
  <c r="Q132" i="27" s="1"/>
  <c r="T11" i="27"/>
  <c r="V8" i="27"/>
  <c r="U8" i="27"/>
  <c r="T8" i="27"/>
  <c r="S8" i="27"/>
  <c r="N8" i="27"/>
  <c r="U5" i="27"/>
  <c r="S5" i="27"/>
  <c r="O5" i="27"/>
  <c r="S4" i="27"/>
  <c r="P4" i="27"/>
  <c r="O4" i="27"/>
  <c r="V3" i="27"/>
  <c r="S3" i="27"/>
  <c r="O3" i="27"/>
  <c r="O132" i="26"/>
  <c r="U131" i="26"/>
  <c r="V131" i="26" s="1"/>
  <c r="T131" i="26"/>
  <c r="V130" i="26"/>
  <c r="U130" i="26"/>
  <c r="T130" i="26"/>
  <c r="V129" i="26"/>
  <c r="U129" i="26"/>
  <c r="T129" i="26"/>
  <c r="U128" i="26"/>
  <c r="V128" i="26" s="1"/>
  <c r="T128" i="26"/>
  <c r="U127" i="26"/>
  <c r="V127" i="26" s="1"/>
  <c r="T127" i="26"/>
  <c r="V126" i="26"/>
  <c r="U126" i="26"/>
  <c r="T126" i="26"/>
  <c r="V125" i="26"/>
  <c r="U125" i="26"/>
  <c r="T125" i="26"/>
  <c r="U124" i="26"/>
  <c r="V124" i="26" s="1"/>
  <c r="T124" i="26"/>
  <c r="U123" i="26"/>
  <c r="V123" i="26" s="1"/>
  <c r="T123" i="26"/>
  <c r="V122" i="26"/>
  <c r="U122" i="26"/>
  <c r="T122" i="26"/>
  <c r="V121" i="26"/>
  <c r="U121" i="26"/>
  <c r="T121" i="26"/>
  <c r="U120" i="26"/>
  <c r="V120" i="26" s="1"/>
  <c r="T120" i="26"/>
  <c r="U119" i="26"/>
  <c r="V119" i="26" s="1"/>
  <c r="T119" i="26"/>
  <c r="V118" i="26"/>
  <c r="U118" i="26"/>
  <c r="T118" i="26"/>
  <c r="V117" i="26"/>
  <c r="U117" i="26"/>
  <c r="T117" i="26"/>
  <c r="U116" i="26"/>
  <c r="V116" i="26" s="1"/>
  <c r="T116" i="26"/>
  <c r="U115" i="26"/>
  <c r="V115" i="26" s="1"/>
  <c r="T115" i="26"/>
  <c r="V114" i="26"/>
  <c r="U114" i="26"/>
  <c r="T114" i="26"/>
  <c r="V113" i="26"/>
  <c r="U113" i="26"/>
  <c r="T113" i="26"/>
  <c r="U112" i="26"/>
  <c r="V112" i="26" s="1"/>
  <c r="T112" i="26"/>
  <c r="U111" i="26"/>
  <c r="V111" i="26" s="1"/>
  <c r="T111" i="26"/>
  <c r="V110" i="26"/>
  <c r="U110" i="26"/>
  <c r="T110" i="26"/>
  <c r="V109" i="26"/>
  <c r="U109" i="26"/>
  <c r="T109" i="26"/>
  <c r="U108" i="26"/>
  <c r="V108" i="26" s="1"/>
  <c r="T108" i="26"/>
  <c r="U107" i="26"/>
  <c r="V107" i="26" s="1"/>
  <c r="T107" i="26"/>
  <c r="V106" i="26"/>
  <c r="U106" i="26"/>
  <c r="T106" i="26"/>
  <c r="V105" i="26"/>
  <c r="U105" i="26"/>
  <c r="T105" i="26"/>
  <c r="U104" i="26"/>
  <c r="V104" i="26" s="1"/>
  <c r="T104" i="26"/>
  <c r="U103" i="26"/>
  <c r="V103" i="26" s="1"/>
  <c r="T103" i="26"/>
  <c r="V102" i="26"/>
  <c r="U102" i="26"/>
  <c r="T102" i="26"/>
  <c r="V101" i="26"/>
  <c r="U101" i="26"/>
  <c r="T101" i="26"/>
  <c r="U100" i="26"/>
  <c r="V100" i="26" s="1"/>
  <c r="T100" i="26"/>
  <c r="U99" i="26"/>
  <c r="V99" i="26" s="1"/>
  <c r="T99" i="26"/>
  <c r="V98" i="26"/>
  <c r="U98" i="26"/>
  <c r="T98" i="26"/>
  <c r="V97" i="26"/>
  <c r="U97" i="26"/>
  <c r="T97" i="26"/>
  <c r="U96" i="26"/>
  <c r="V96" i="26" s="1"/>
  <c r="T96" i="26"/>
  <c r="U95" i="26"/>
  <c r="V95" i="26" s="1"/>
  <c r="T95" i="26"/>
  <c r="V94" i="26"/>
  <c r="U94" i="26"/>
  <c r="T94" i="26"/>
  <c r="V93" i="26"/>
  <c r="U93" i="26"/>
  <c r="T93" i="26"/>
  <c r="U92" i="26"/>
  <c r="V92" i="26" s="1"/>
  <c r="T92" i="26"/>
  <c r="U91" i="26"/>
  <c r="V91" i="26" s="1"/>
  <c r="T91" i="26"/>
  <c r="V90" i="26"/>
  <c r="U90" i="26"/>
  <c r="T90" i="26"/>
  <c r="V89" i="26"/>
  <c r="U89" i="26"/>
  <c r="T89" i="26"/>
  <c r="U88" i="26"/>
  <c r="V88" i="26" s="1"/>
  <c r="T88" i="26"/>
  <c r="U87" i="26"/>
  <c r="V87" i="26" s="1"/>
  <c r="T87" i="26"/>
  <c r="V86" i="26"/>
  <c r="U86" i="26"/>
  <c r="T86" i="26"/>
  <c r="V85" i="26"/>
  <c r="U85" i="26"/>
  <c r="T85" i="26"/>
  <c r="U84" i="26"/>
  <c r="V84" i="26" s="1"/>
  <c r="T84" i="26"/>
  <c r="U83" i="26"/>
  <c r="V83" i="26" s="1"/>
  <c r="T83" i="26"/>
  <c r="V82" i="26"/>
  <c r="U82" i="26"/>
  <c r="T82" i="26"/>
  <c r="V81" i="26"/>
  <c r="U81" i="26"/>
  <c r="T81" i="26"/>
  <c r="U80" i="26"/>
  <c r="V80" i="26" s="1"/>
  <c r="T80" i="26"/>
  <c r="U79" i="26"/>
  <c r="V79" i="26" s="1"/>
  <c r="T79" i="26"/>
  <c r="V78" i="26"/>
  <c r="U78" i="26"/>
  <c r="T78" i="26"/>
  <c r="V77" i="26"/>
  <c r="U77" i="26"/>
  <c r="T77" i="26"/>
  <c r="U76" i="26"/>
  <c r="V76" i="26" s="1"/>
  <c r="T76" i="26"/>
  <c r="U75" i="26"/>
  <c r="V75" i="26" s="1"/>
  <c r="T75" i="26"/>
  <c r="V74" i="26"/>
  <c r="U74" i="26"/>
  <c r="T74" i="26"/>
  <c r="V73" i="26"/>
  <c r="U73" i="26"/>
  <c r="T73" i="26"/>
  <c r="U72" i="26"/>
  <c r="V72" i="26" s="1"/>
  <c r="T72" i="26"/>
  <c r="U71" i="26"/>
  <c r="V71" i="26" s="1"/>
  <c r="T71" i="26"/>
  <c r="V70" i="26"/>
  <c r="U70" i="26"/>
  <c r="T70" i="26"/>
  <c r="V69" i="26"/>
  <c r="U69" i="26"/>
  <c r="T69" i="26"/>
  <c r="U68" i="26"/>
  <c r="V68" i="26" s="1"/>
  <c r="T68" i="26"/>
  <c r="U67" i="26"/>
  <c r="V67" i="26" s="1"/>
  <c r="T67" i="26"/>
  <c r="V66" i="26"/>
  <c r="U66" i="26"/>
  <c r="T66" i="26"/>
  <c r="V65" i="26"/>
  <c r="U65" i="26"/>
  <c r="T65" i="26"/>
  <c r="U64" i="26"/>
  <c r="V64" i="26" s="1"/>
  <c r="T64" i="26"/>
  <c r="U63" i="26"/>
  <c r="V63" i="26" s="1"/>
  <c r="T63" i="26"/>
  <c r="V62" i="26"/>
  <c r="U62" i="26"/>
  <c r="T62" i="26"/>
  <c r="V61" i="26"/>
  <c r="U61" i="26"/>
  <c r="T61" i="26"/>
  <c r="U60" i="26"/>
  <c r="V60" i="26" s="1"/>
  <c r="T60" i="26"/>
  <c r="U59" i="26"/>
  <c r="V59" i="26" s="1"/>
  <c r="T59" i="26"/>
  <c r="V58" i="26"/>
  <c r="U58" i="26"/>
  <c r="T58" i="26"/>
  <c r="V57" i="26"/>
  <c r="U57" i="26"/>
  <c r="T57" i="26"/>
  <c r="U56" i="26"/>
  <c r="V56" i="26" s="1"/>
  <c r="T56" i="26"/>
  <c r="U55" i="26"/>
  <c r="V55" i="26" s="1"/>
  <c r="T55" i="26"/>
  <c r="V54" i="26"/>
  <c r="U54" i="26"/>
  <c r="T54" i="26"/>
  <c r="V53" i="26"/>
  <c r="U53" i="26"/>
  <c r="T53" i="26"/>
  <c r="U52" i="26"/>
  <c r="V52" i="26" s="1"/>
  <c r="T52" i="26"/>
  <c r="U51" i="26"/>
  <c r="V51" i="26" s="1"/>
  <c r="T51" i="26"/>
  <c r="R51" i="26"/>
  <c r="U50" i="26"/>
  <c r="V50" i="26" s="1"/>
  <c r="T50" i="26"/>
  <c r="R50" i="26"/>
  <c r="U49" i="26"/>
  <c r="V49" i="26" s="1"/>
  <c r="T49" i="26"/>
  <c r="R49" i="26"/>
  <c r="U48" i="26"/>
  <c r="V48" i="26" s="1"/>
  <c r="T48" i="26"/>
  <c r="R48" i="26"/>
  <c r="U47" i="26"/>
  <c r="V47" i="26" s="1"/>
  <c r="T47" i="26"/>
  <c r="R47" i="26"/>
  <c r="U46" i="26"/>
  <c r="V46" i="26" s="1"/>
  <c r="T46" i="26"/>
  <c r="R46" i="26"/>
  <c r="U45" i="26"/>
  <c r="V45" i="26" s="1"/>
  <c r="T45" i="26"/>
  <c r="R45" i="26"/>
  <c r="U44" i="26"/>
  <c r="V44" i="26" s="1"/>
  <c r="T44" i="26"/>
  <c r="R44" i="26"/>
  <c r="U43" i="26"/>
  <c r="V43" i="26" s="1"/>
  <c r="T43" i="26"/>
  <c r="R43" i="26"/>
  <c r="U42" i="26"/>
  <c r="V42" i="26" s="1"/>
  <c r="T42" i="26"/>
  <c r="R42" i="26"/>
  <c r="U41" i="26"/>
  <c r="V41" i="26" s="1"/>
  <c r="T41" i="26"/>
  <c r="R41" i="26"/>
  <c r="U40" i="26"/>
  <c r="V40" i="26" s="1"/>
  <c r="T40" i="26"/>
  <c r="R40" i="26"/>
  <c r="U39" i="26"/>
  <c r="V39" i="26" s="1"/>
  <c r="T39" i="26"/>
  <c r="R39" i="26"/>
  <c r="U38" i="26"/>
  <c r="V38" i="26" s="1"/>
  <c r="T38" i="26"/>
  <c r="R38" i="26"/>
  <c r="U37" i="26"/>
  <c r="V37" i="26" s="1"/>
  <c r="T37" i="26"/>
  <c r="R37" i="26"/>
  <c r="U36" i="26"/>
  <c r="V36" i="26" s="1"/>
  <c r="T36" i="26"/>
  <c r="R36" i="26"/>
  <c r="U35" i="26"/>
  <c r="V35" i="26" s="1"/>
  <c r="T35" i="26"/>
  <c r="R35" i="26"/>
  <c r="U34" i="26"/>
  <c r="V34" i="26" s="1"/>
  <c r="T34" i="26"/>
  <c r="R34" i="26"/>
  <c r="U33" i="26"/>
  <c r="V33" i="26" s="1"/>
  <c r="T33" i="26"/>
  <c r="R33" i="26"/>
  <c r="U32" i="26"/>
  <c r="V32" i="26" s="1"/>
  <c r="T32" i="26"/>
  <c r="R32" i="26"/>
  <c r="U31" i="26"/>
  <c r="V31" i="26" s="1"/>
  <c r="T31" i="26"/>
  <c r="R31" i="26"/>
  <c r="U30" i="26"/>
  <c r="V30" i="26" s="1"/>
  <c r="T30" i="26"/>
  <c r="R30" i="26"/>
  <c r="U29" i="26"/>
  <c r="V29" i="26" s="1"/>
  <c r="T29" i="26"/>
  <c r="R29" i="26"/>
  <c r="U28" i="26"/>
  <c r="V28" i="26" s="1"/>
  <c r="T28" i="26"/>
  <c r="R28" i="26"/>
  <c r="U27" i="26"/>
  <c r="V27" i="26" s="1"/>
  <c r="T27" i="26"/>
  <c r="R27" i="26"/>
  <c r="U26" i="26"/>
  <c r="V26" i="26" s="1"/>
  <c r="T26" i="26"/>
  <c r="R26" i="26"/>
  <c r="U25" i="26"/>
  <c r="V25" i="26" s="1"/>
  <c r="T25" i="26"/>
  <c r="R25" i="26"/>
  <c r="U24" i="26"/>
  <c r="V24" i="26" s="1"/>
  <c r="T24" i="26"/>
  <c r="R24" i="26"/>
  <c r="U23" i="26"/>
  <c r="V23" i="26" s="1"/>
  <c r="T23" i="26"/>
  <c r="R23" i="26"/>
  <c r="U22" i="26"/>
  <c r="V22" i="26" s="1"/>
  <c r="T22" i="26"/>
  <c r="R22" i="26"/>
  <c r="U21" i="26"/>
  <c r="V21" i="26" s="1"/>
  <c r="T21" i="26"/>
  <c r="R21" i="26"/>
  <c r="U20" i="26"/>
  <c r="V20" i="26" s="1"/>
  <c r="T20" i="26"/>
  <c r="R20" i="26"/>
  <c r="U19" i="26"/>
  <c r="V19" i="26" s="1"/>
  <c r="T19" i="26"/>
  <c r="R19" i="26"/>
  <c r="U18" i="26"/>
  <c r="V18" i="26" s="1"/>
  <c r="T18" i="26"/>
  <c r="R18" i="26"/>
  <c r="U17" i="26"/>
  <c r="V17" i="26" s="1"/>
  <c r="T17" i="26"/>
  <c r="R17" i="26"/>
  <c r="U16" i="26"/>
  <c r="V16" i="26" s="1"/>
  <c r="T16" i="26"/>
  <c r="R16" i="26"/>
  <c r="U15" i="26"/>
  <c r="V15" i="26" s="1"/>
  <c r="T15" i="26"/>
  <c r="R15" i="26"/>
  <c r="U14" i="26"/>
  <c r="V14" i="26" s="1"/>
  <c r="T14" i="26"/>
  <c r="R14" i="26"/>
  <c r="U13" i="26"/>
  <c r="V13" i="26" s="1"/>
  <c r="T13" i="26"/>
  <c r="R13" i="26"/>
  <c r="U12" i="26"/>
  <c r="V12" i="26" s="1"/>
  <c r="T12" i="26"/>
  <c r="R12" i="26"/>
  <c r="R132" i="26" s="1"/>
  <c r="U11" i="26"/>
  <c r="U132" i="26" s="1"/>
  <c r="Q132" i="26" s="1"/>
  <c r="T11" i="26"/>
  <c r="V8" i="26"/>
  <c r="U8" i="26"/>
  <c r="T8" i="26"/>
  <c r="S8" i="26"/>
  <c r="N8" i="26"/>
  <c r="U5" i="26"/>
  <c r="S5" i="26"/>
  <c r="O5" i="26"/>
  <c r="S4" i="26"/>
  <c r="P4" i="26"/>
  <c r="O4" i="26"/>
  <c r="V3" i="26"/>
  <c r="S3" i="26"/>
  <c r="O3" i="26"/>
  <c r="O132" i="25"/>
  <c r="U131" i="25"/>
  <c r="V131" i="25" s="1"/>
  <c r="T131" i="25"/>
  <c r="V130" i="25"/>
  <c r="U130" i="25"/>
  <c r="T130" i="25"/>
  <c r="V129" i="25"/>
  <c r="U129" i="25"/>
  <c r="T129" i="25"/>
  <c r="U128" i="25"/>
  <c r="V128" i="25" s="1"/>
  <c r="T128" i="25"/>
  <c r="U127" i="25"/>
  <c r="V127" i="25" s="1"/>
  <c r="T127" i="25"/>
  <c r="V126" i="25"/>
  <c r="U126" i="25"/>
  <c r="T126" i="25"/>
  <c r="V125" i="25"/>
  <c r="U125" i="25"/>
  <c r="T125" i="25"/>
  <c r="U124" i="25"/>
  <c r="V124" i="25" s="1"/>
  <c r="T124" i="25"/>
  <c r="U123" i="25"/>
  <c r="V123" i="25" s="1"/>
  <c r="T123" i="25"/>
  <c r="V122" i="25"/>
  <c r="U122" i="25"/>
  <c r="T122" i="25"/>
  <c r="V121" i="25"/>
  <c r="U121" i="25"/>
  <c r="T121" i="25"/>
  <c r="U120" i="25"/>
  <c r="V120" i="25" s="1"/>
  <c r="T120" i="25"/>
  <c r="U119" i="25"/>
  <c r="V119" i="25" s="1"/>
  <c r="T119" i="25"/>
  <c r="V118" i="25"/>
  <c r="U118" i="25"/>
  <c r="T118" i="25"/>
  <c r="V117" i="25"/>
  <c r="U117" i="25"/>
  <c r="T117" i="25"/>
  <c r="U116" i="25"/>
  <c r="V116" i="25" s="1"/>
  <c r="T116" i="25"/>
  <c r="U115" i="25"/>
  <c r="V115" i="25" s="1"/>
  <c r="T115" i="25"/>
  <c r="V114" i="25"/>
  <c r="U114" i="25"/>
  <c r="T114" i="25"/>
  <c r="V113" i="25"/>
  <c r="U113" i="25"/>
  <c r="T113" i="25"/>
  <c r="U112" i="25"/>
  <c r="V112" i="25" s="1"/>
  <c r="T112" i="25"/>
  <c r="U111" i="25"/>
  <c r="V111" i="25" s="1"/>
  <c r="T111" i="25"/>
  <c r="V110" i="25"/>
  <c r="U110" i="25"/>
  <c r="T110" i="25"/>
  <c r="V109" i="25"/>
  <c r="U109" i="25"/>
  <c r="T109" i="25"/>
  <c r="U108" i="25"/>
  <c r="V108" i="25" s="1"/>
  <c r="T108" i="25"/>
  <c r="U107" i="25"/>
  <c r="V107" i="25" s="1"/>
  <c r="T107" i="25"/>
  <c r="V106" i="25"/>
  <c r="U106" i="25"/>
  <c r="T106" i="25"/>
  <c r="V105" i="25"/>
  <c r="U105" i="25"/>
  <c r="T105" i="25"/>
  <c r="U104" i="25"/>
  <c r="V104" i="25" s="1"/>
  <c r="T104" i="25"/>
  <c r="U103" i="25"/>
  <c r="V103" i="25" s="1"/>
  <c r="T103" i="25"/>
  <c r="V102" i="25"/>
  <c r="U102" i="25"/>
  <c r="T102" i="25"/>
  <c r="V101" i="25"/>
  <c r="U101" i="25"/>
  <c r="T101" i="25"/>
  <c r="U100" i="25"/>
  <c r="V100" i="25" s="1"/>
  <c r="T100" i="25"/>
  <c r="U99" i="25"/>
  <c r="V99" i="25" s="1"/>
  <c r="T99" i="25"/>
  <c r="V98" i="25"/>
  <c r="U98" i="25"/>
  <c r="T98" i="25"/>
  <c r="V97" i="25"/>
  <c r="U97" i="25"/>
  <c r="T97" i="25"/>
  <c r="U96" i="25"/>
  <c r="V96" i="25" s="1"/>
  <c r="T96" i="25"/>
  <c r="U95" i="25"/>
  <c r="V95" i="25" s="1"/>
  <c r="T95" i="25"/>
  <c r="V94" i="25"/>
  <c r="U94" i="25"/>
  <c r="T94" i="25"/>
  <c r="V93" i="25"/>
  <c r="U93" i="25"/>
  <c r="T93" i="25"/>
  <c r="U92" i="25"/>
  <c r="V92" i="25" s="1"/>
  <c r="T92" i="25"/>
  <c r="U91" i="25"/>
  <c r="V91" i="25" s="1"/>
  <c r="T91" i="25"/>
  <c r="V90" i="25"/>
  <c r="U90" i="25"/>
  <c r="T90" i="25"/>
  <c r="V89" i="25"/>
  <c r="U89" i="25"/>
  <c r="T89" i="25"/>
  <c r="U88" i="25"/>
  <c r="V88" i="25" s="1"/>
  <c r="T88" i="25"/>
  <c r="U87" i="25"/>
  <c r="V87" i="25" s="1"/>
  <c r="T87" i="25"/>
  <c r="V86" i="25"/>
  <c r="U86" i="25"/>
  <c r="T86" i="25"/>
  <c r="V85" i="25"/>
  <c r="U85" i="25"/>
  <c r="T85" i="25"/>
  <c r="U84" i="25"/>
  <c r="V84" i="25" s="1"/>
  <c r="T84" i="25"/>
  <c r="V83" i="25"/>
  <c r="U83" i="25"/>
  <c r="T83" i="25"/>
  <c r="V82" i="25"/>
  <c r="U82" i="25"/>
  <c r="T82" i="25"/>
  <c r="V81" i="25"/>
  <c r="U81" i="25"/>
  <c r="T81" i="25"/>
  <c r="U80" i="25"/>
  <c r="V80" i="25" s="1"/>
  <c r="T80" i="25"/>
  <c r="V79" i="25"/>
  <c r="U79" i="25"/>
  <c r="T79" i="25"/>
  <c r="V78" i="25"/>
  <c r="U78" i="25"/>
  <c r="T78" i="25"/>
  <c r="V77" i="25"/>
  <c r="U77" i="25"/>
  <c r="T77" i="25"/>
  <c r="U76" i="25"/>
  <c r="V76" i="25" s="1"/>
  <c r="T76" i="25"/>
  <c r="V75" i="25"/>
  <c r="U75" i="25"/>
  <c r="T75" i="25"/>
  <c r="V74" i="25"/>
  <c r="U74" i="25"/>
  <c r="T74" i="25"/>
  <c r="V73" i="25"/>
  <c r="U73" i="25"/>
  <c r="T73" i="25"/>
  <c r="U72" i="25"/>
  <c r="V72" i="25" s="1"/>
  <c r="T72" i="25"/>
  <c r="V71" i="25"/>
  <c r="U71" i="25"/>
  <c r="T71" i="25"/>
  <c r="V70" i="25"/>
  <c r="U70" i="25"/>
  <c r="T70" i="25"/>
  <c r="V69" i="25"/>
  <c r="U69" i="25"/>
  <c r="T69" i="25"/>
  <c r="U68" i="25"/>
  <c r="V68" i="25" s="1"/>
  <c r="T68" i="25"/>
  <c r="V67" i="25"/>
  <c r="U67" i="25"/>
  <c r="T67" i="25"/>
  <c r="V66" i="25"/>
  <c r="U66" i="25"/>
  <c r="T66" i="25"/>
  <c r="V65" i="25"/>
  <c r="U65" i="25"/>
  <c r="T65" i="25"/>
  <c r="U64" i="25"/>
  <c r="V64" i="25" s="1"/>
  <c r="T64" i="25"/>
  <c r="V63" i="25"/>
  <c r="U63" i="25"/>
  <c r="T63" i="25"/>
  <c r="V62" i="25"/>
  <c r="U62" i="25"/>
  <c r="T62" i="25"/>
  <c r="V61" i="25"/>
  <c r="U61" i="25"/>
  <c r="T61" i="25"/>
  <c r="U60" i="25"/>
  <c r="V60" i="25" s="1"/>
  <c r="T60" i="25"/>
  <c r="V59" i="25"/>
  <c r="U59" i="25"/>
  <c r="T59" i="25"/>
  <c r="V58" i="25"/>
  <c r="U58" i="25"/>
  <c r="T58" i="25"/>
  <c r="V57" i="25"/>
  <c r="U57" i="25"/>
  <c r="T57" i="25"/>
  <c r="U56" i="25"/>
  <c r="V56" i="25" s="1"/>
  <c r="T56" i="25"/>
  <c r="V55" i="25"/>
  <c r="U55" i="25"/>
  <c r="T55" i="25"/>
  <c r="V54" i="25"/>
  <c r="U54" i="25"/>
  <c r="T54" i="25"/>
  <c r="V53" i="25"/>
  <c r="U53" i="25"/>
  <c r="T53" i="25"/>
  <c r="U52" i="25"/>
  <c r="V52" i="25" s="1"/>
  <c r="T52" i="25"/>
  <c r="V51" i="25"/>
  <c r="U51" i="25"/>
  <c r="T51" i="25"/>
  <c r="R51" i="25"/>
  <c r="V50" i="25"/>
  <c r="U50" i="25"/>
  <c r="T50" i="25"/>
  <c r="R50" i="25"/>
  <c r="V49" i="25"/>
  <c r="U49" i="25"/>
  <c r="T49" i="25"/>
  <c r="R49" i="25"/>
  <c r="V48" i="25"/>
  <c r="U48" i="25"/>
  <c r="T48" i="25"/>
  <c r="R48" i="25"/>
  <c r="V47" i="25"/>
  <c r="U47" i="25"/>
  <c r="T47" i="25"/>
  <c r="R47" i="25"/>
  <c r="V46" i="25"/>
  <c r="U46" i="25"/>
  <c r="T46" i="25"/>
  <c r="R46" i="25"/>
  <c r="V45" i="25"/>
  <c r="U45" i="25"/>
  <c r="T45" i="25"/>
  <c r="R45" i="25"/>
  <c r="V44" i="25"/>
  <c r="U44" i="25"/>
  <c r="T44" i="25"/>
  <c r="R44" i="25"/>
  <c r="V43" i="25"/>
  <c r="U43" i="25"/>
  <c r="T43" i="25"/>
  <c r="R43" i="25"/>
  <c r="V42" i="25"/>
  <c r="U42" i="25"/>
  <c r="T42" i="25"/>
  <c r="R42" i="25"/>
  <c r="V41" i="25"/>
  <c r="U41" i="25"/>
  <c r="T41" i="25"/>
  <c r="R41" i="25"/>
  <c r="V40" i="25"/>
  <c r="U40" i="25"/>
  <c r="T40" i="25"/>
  <c r="R40" i="25"/>
  <c r="V39" i="25"/>
  <c r="U39" i="25"/>
  <c r="T39" i="25"/>
  <c r="R39" i="25"/>
  <c r="V38" i="25"/>
  <c r="U38" i="25"/>
  <c r="T38" i="25"/>
  <c r="R38" i="25"/>
  <c r="V37" i="25"/>
  <c r="U37" i="25"/>
  <c r="T37" i="25"/>
  <c r="R37" i="25"/>
  <c r="V36" i="25"/>
  <c r="U36" i="25"/>
  <c r="T36" i="25"/>
  <c r="R36" i="25"/>
  <c r="V35" i="25"/>
  <c r="U35" i="25"/>
  <c r="T35" i="25"/>
  <c r="R35" i="25"/>
  <c r="V34" i="25"/>
  <c r="U34" i="25"/>
  <c r="T34" i="25"/>
  <c r="R34" i="25"/>
  <c r="V33" i="25"/>
  <c r="U33" i="25"/>
  <c r="T33" i="25"/>
  <c r="R33" i="25"/>
  <c r="V32" i="25"/>
  <c r="U32" i="25"/>
  <c r="T32" i="25"/>
  <c r="R32" i="25"/>
  <c r="V31" i="25"/>
  <c r="U31" i="25"/>
  <c r="T31" i="25"/>
  <c r="R31" i="25"/>
  <c r="V30" i="25"/>
  <c r="U30" i="25"/>
  <c r="T30" i="25"/>
  <c r="R30" i="25"/>
  <c r="V29" i="25"/>
  <c r="U29" i="25"/>
  <c r="T29" i="25"/>
  <c r="R29" i="25"/>
  <c r="V28" i="25"/>
  <c r="U28" i="25"/>
  <c r="T28" i="25"/>
  <c r="R28" i="25"/>
  <c r="V27" i="25"/>
  <c r="U27" i="25"/>
  <c r="T27" i="25"/>
  <c r="R27" i="25"/>
  <c r="V26" i="25"/>
  <c r="U26" i="25"/>
  <c r="T26" i="25"/>
  <c r="R26" i="25"/>
  <c r="V25" i="25"/>
  <c r="U25" i="25"/>
  <c r="T25" i="25"/>
  <c r="R25" i="25"/>
  <c r="V24" i="25"/>
  <c r="U24" i="25"/>
  <c r="T24" i="25"/>
  <c r="R24" i="25"/>
  <c r="V23" i="25"/>
  <c r="U23" i="25"/>
  <c r="T23" i="25"/>
  <c r="R23" i="25"/>
  <c r="V22" i="25"/>
  <c r="U22" i="25"/>
  <c r="T22" i="25"/>
  <c r="R22" i="25"/>
  <c r="V21" i="25"/>
  <c r="U21" i="25"/>
  <c r="T21" i="25"/>
  <c r="R21" i="25"/>
  <c r="V20" i="25"/>
  <c r="U20" i="25"/>
  <c r="T20" i="25"/>
  <c r="R20" i="25"/>
  <c r="V19" i="25"/>
  <c r="U19" i="25"/>
  <c r="T19" i="25"/>
  <c r="R19" i="25"/>
  <c r="V18" i="25"/>
  <c r="U18" i="25"/>
  <c r="T18" i="25"/>
  <c r="R18" i="25"/>
  <c r="V17" i="25"/>
  <c r="U17" i="25"/>
  <c r="T17" i="25"/>
  <c r="R17" i="25"/>
  <c r="V16" i="25"/>
  <c r="U16" i="25"/>
  <c r="T16" i="25"/>
  <c r="R16" i="25"/>
  <c r="V15" i="25"/>
  <c r="U15" i="25"/>
  <c r="T15" i="25"/>
  <c r="R15" i="25"/>
  <c r="V14" i="25"/>
  <c r="U14" i="25"/>
  <c r="T14" i="25"/>
  <c r="R14" i="25"/>
  <c r="V13" i="25"/>
  <c r="U13" i="25"/>
  <c r="T13" i="25"/>
  <c r="R13" i="25"/>
  <c r="V12" i="25"/>
  <c r="U12" i="25"/>
  <c r="T12" i="25"/>
  <c r="R12" i="25"/>
  <c r="R132" i="25" s="1"/>
  <c r="V11" i="25"/>
  <c r="U11" i="25"/>
  <c r="U132" i="25" s="1"/>
  <c r="Q132" i="25" s="1"/>
  <c r="T11" i="25"/>
  <c r="V8" i="25"/>
  <c r="U8" i="25"/>
  <c r="T8" i="25"/>
  <c r="S8" i="25"/>
  <c r="N8" i="25"/>
  <c r="U5" i="25"/>
  <c r="S5" i="25"/>
  <c r="O5" i="25"/>
  <c r="S4" i="25"/>
  <c r="P4" i="25"/>
  <c r="O4" i="25"/>
  <c r="V3" i="25"/>
  <c r="S3" i="25"/>
  <c r="O3" i="25"/>
  <c r="R132" i="24"/>
  <c r="O132" i="24"/>
  <c r="U131" i="24"/>
  <c r="V131" i="24" s="1"/>
  <c r="T131" i="24"/>
  <c r="V130" i="24"/>
  <c r="U130" i="24"/>
  <c r="T130" i="24"/>
  <c r="V129" i="24"/>
  <c r="U129" i="24"/>
  <c r="T129" i="24"/>
  <c r="U128" i="24"/>
  <c r="V128" i="24" s="1"/>
  <c r="T128" i="24"/>
  <c r="U127" i="24"/>
  <c r="V127" i="24" s="1"/>
  <c r="T127" i="24"/>
  <c r="V126" i="24"/>
  <c r="U126" i="24"/>
  <c r="T126" i="24"/>
  <c r="V125" i="24"/>
  <c r="U125" i="24"/>
  <c r="T125" i="24"/>
  <c r="U124" i="24"/>
  <c r="V124" i="24" s="1"/>
  <c r="T124" i="24"/>
  <c r="U123" i="24"/>
  <c r="V123" i="24" s="1"/>
  <c r="T123" i="24"/>
  <c r="V122" i="24"/>
  <c r="U122" i="24"/>
  <c r="T122" i="24"/>
  <c r="V121" i="24"/>
  <c r="U121" i="24"/>
  <c r="T121" i="24"/>
  <c r="U120" i="24"/>
  <c r="V120" i="24" s="1"/>
  <c r="T120" i="24"/>
  <c r="U119" i="24"/>
  <c r="V119" i="24" s="1"/>
  <c r="T119" i="24"/>
  <c r="V118" i="24"/>
  <c r="U118" i="24"/>
  <c r="T118" i="24"/>
  <c r="V117" i="24"/>
  <c r="U117" i="24"/>
  <c r="T117" i="24"/>
  <c r="U116" i="24"/>
  <c r="V116" i="24" s="1"/>
  <c r="T116" i="24"/>
  <c r="U115" i="24"/>
  <c r="V115" i="24" s="1"/>
  <c r="T115" i="24"/>
  <c r="V114" i="24"/>
  <c r="U114" i="24"/>
  <c r="T114" i="24"/>
  <c r="V113" i="24"/>
  <c r="U113" i="24"/>
  <c r="T113" i="24"/>
  <c r="U112" i="24"/>
  <c r="V112" i="24" s="1"/>
  <c r="T112" i="24"/>
  <c r="U111" i="24"/>
  <c r="V111" i="24" s="1"/>
  <c r="T111" i="24"/>
  <c r="V110" i="24"/>
  <c r="U110" i="24"/>
  <c r="T110" i="24"/>
  <c r="V109" i="24"/>
  <c r="U109" i="24"/>
  <c r="T109" i="24"/>
  <c r="U108" i="24"/>
  <c r="V108" i="24" s="1"/>
  <c r="T108" i="24"/>
  <c r="U107" i="24"/>
  <c r="V107" i="24" s="1"/>
  <c r="T107" i="24"/>
  <c r="V106" i="24"/>
  <c r="U106" i="24"/>
  <c r="T106" i="24"/>
  <c r="V105" i="24"/>
  <c r="U105" i="24"/>
  <c r="T105" i="24"/>
  <c r="U104" i="24"/>
  <c r="V104" i="24" s="1"/>
  <c r="T104" i="24"/>
  <c r="U103" i="24"/>
  <c r="V103" i="24" s="1"/>
  <c r="T103" i="24"/>
  <c r="V102" i="24"/>
  <c r="U102" i="24"/>
  <c r="T102" i="24"/>
  <c r="V101" i="24"/>
  <c r="U101" i="24"/>
  <c r="T101" i="24"/>
  <c r="U100" i="24"/>
  <c r="V100" i="24" s="1"/>
  <c r="T100" i="24"/>
  <c r="U99" i="24"/>
  <c r="V99" i="24" s="1"/>
  <c r="T99" i="24"/>
  <c r="V98" i="24"/>
  <c r="U98" i="24"/>
  <c r="T98" i="24"/>
  <c r="V97" i="24"/>
  <c r="U97" i="24"/>
  <c r="T97" i="24"/>
  <c r="U96" i="24"/>
  <c r="V96" i="24" s="1"/>
  <c r="T96" i="24"/>
  <c r="U95" i="24"/>
  <c r="V95" i="24" s="1"/>
  <c r="T95" i="24"/>
  <c r="V94" i="24"/>
  <c r="U94" i="24"/>
  <c r="T94" i="24"/>
  <c r="V93" i="24"/>
  <c r="U93" i="24"/>
  <c r="T93" i="24"/>
  <c r="U92" i="24"/>
  <c r="V92" i="24" s="1"/>
  <c r="T92" i="24"/>
  <c r="U91" i="24"/>
  <c r="V91" i="24" s="1"/>
  <c r="T91" i="24"/>
  <c r="V90" i="24"/>
  <c r="U90" i="24"/>
  <c r="T90" i="24"/>
  <c r="V89" i="24"/>
  <c r="U89" i="24"/>
  <c r="T89" i="24"/>
  <c r="U88" i="24"/>
  <c r="V88" i="24" s="1"/>
  <c r="T88" i="24"/>
  <c r="U87" i="24"/>
  <c r="V87" i="24" s="1"/>
  <c r="T87" i="24"/>
  <c r="V86" i="24"/>
  <c r="U86" i="24"/>
  <c r="T86" i="24"/>
  <c r="V85" i="24"/>
  <c r="U85" i="24"/>
  <c r="T85" i="24"/>
  <c r="U84" i="24"/>
  <c r="V84" i="24" s="1"/>
  <c r="T84" i="24"/>
  <c r="U83" i="24"/>
  <c r="V83" i="24" s="1"/>
  <c r="T83" i="24"/>
  <c r="V82" i="24"/>
  <c r="U82" i="24"/>
  <c r="T82" i="24"/>
  <c r="V81" i="24"/>
  <c r="U81" i="24"/>
  <c r="T81" i="24"/>
  <c r="U80" i="24"/>
  <c r="V80" i="24" s="1"/>
  <c r="T80" i="24"/>
  <c r="U79" i="24"/>
  <c r="V79" i="24" s="1"/>
  <c r="T79" i="24"/>
  <c r="V78" i="24"/>
  <c r="U78" i="24"/>
  <c r="T78" i="24"/>
  <c r="V77" i="24"/>
  <c r="U77" i="24"/>
  <c r="T77" i="24"/>
  <c r="U76" i="24"/>
  <c r="V76" i="24" s="1"/>
  <c r="T76" i="24"/>
  <c r="U75" i="24"/>
  <c r="V75" i="24" s="1"/>
  <c r="T75" i="24"/>
  <c r="V74" i="24"/>
  <c r="U74" i="24"/>
  <c r="T74" i="24"/>
  <c r="V73" i="24"/>
  <c r="U73" i="24"/>
  <c r="T73" i="24"/>
  <c r="U72" i="24"/>
  <c r="V72" i="24" s="1"/>
  <c r="T72" i="24"/>
  <c r="U71" i="24"/>
  <c r="V71" i="24" s="1"/>
  <c r="T71" i="24"/>
  <c r="V70" i="24"/>
  <c r="U70" i="24"/>
  <c r="T70" i="24"/>
  <c r="V69" i="24"/>
  <c r="U69" i="24"/>
  <c r="T69" i="24"/>
  <c r="U68" i="24"/>
  <c r="V68" i="24" s="1"/>
  <c r="T68" i="24"/>
  <c r="U67" i="24"/>
  <c r="V67" i="24" s="1"/>
  <c r="T67" i="24"/>
  <c r="V66" i="24"/>
  <c r="U66" i="24"/>
  <c r="T66" i="24"/>
  <c r="V65" i="24"/>
  <c r="U65" i="24"/>
  <c r="T65" i="24"/>
  <c r="U64" i="24"/>
  <c r="V64" i="24" s="1"/>
  <c r="T64" i="24"/>
  <c r="U63" i="24"/>
  <c r="V63" i="24" s="1"/>
  <c r="T63" i="24"/>
  <c r="V62" i="24"/>
  <c r="U62" i="24"/>
  <c r="T62" i="24"/>
  <c r="V61" i="24"/>
  <c r="U61" i="24"/>
  <c r="T61" i="24"/>
  <c r="U60" i="24"/>
  <c r="V60" i="24" s="1"/>
  <c r="T60" i="24"/>
  <c r="U59" i="24"/>
  <c r="V59" i="24" s="1"/>
  <c r="T59" i="24"/>
  <c r="V58" i="24"/>
  <c r="U58" i="24"/>
  <c r="T58" i="24"/>
  <c r="V57" i="24"/>
  <c r="U57" i="24"/>
  <c r="T57" i="24"/>
  <c r="U56" i="24"/>
  <c r="V56" i="24" s="1"/>
  <c r="T56" i="24"/>
  <c r="U55" i="24"/>
  <c r="V55" i="24" s="1"/>
  <c r="T55" i="24"/>
  <c r="V54" i="24"/>
  <c r="U54" i="24"/>
  <c r="T54" i="24"/>
  <c r="V53" i="24"/>
  <c r="U53" i="24"/>
  <c r="T53" i="24"/>
  <c r="U52" i="24"/>
  <c r="V52" i="24" s="1"/>
  <c r="T52" i="24"/>
  <c r="U51" i="24"/>
  <c r="V51" i="24" s="1"/>
  <c r="T51" i="24"/>
  <c r="R51" i="24"/>
  <c r="U50" i="24"/>
  <c r="V50" i="24" s="1"/>
  <c r="T50" i="24"/>
  <c r="R50" i="24"/>
  <c r="U49" i="24"/>
  <c r="V49" i="24" s="1"/>
  <c r="T49" i="24"/>
  <c r="R49" i="24"/>
  <c r="U48" i="24"/>
  <c r="V48" i="24" s="1"/>
  <c r="T48" i="24"/>
  <c r="R48" i="24"/>
  <c r="U47" i="24"/>
  <c r="V47" i="24" s="1"/>
  <c r="T47" i="24"/>
  <c r="R47" i="24"/>
  <c r="U46" i="24"/>
  <c r="V46" i="24" s="1"/>
  <c r="T46" i="24"/>
  <c r="R46" i="24"/>
  <c r="U45" i="24"/>
  <c r="V45" i="24" s="1"/>
  <c r="T45" i="24"/>
  <c r="R45" i="24"/>
  <c r="U44" i="24"/>
  <c r="V44" i="24" s="1"/>
  <c r="T44" i="24"/>
  <c r="R44" i="24"/>
  <c r="U43" i="24"/>
  <c r="V43" i="24" s="1"/>
  <c r="T43" i="24"/>
  <c r="R43" i="24"/>
  <c r="U42" i="24"/>
  <c r="V42" i="24" s="1"/>
  <c r="T42" i="24"/>
  <c r="R42" i="24"/>
  <c r="U41" i="24"/>
  <c r="V41" i="24" s="1"/>
  <c r="T41" i="24"/>
  <c r="R41" i="24"/>
  <c r="U40" i="24"/>
  <c r="V40" i="24" s="1"/>
  <c r="T40" i="24"/>
  <c r="R40" i="24"/>
  <c r="U39" i="24"/>
  <c r="V39" i="24" s="1"/>
  <c r="T39" i="24"/>
  <c r="R39" i="24"/>
  <c r="U38" i="24"/>
  <c r="V38" i="24" s="1"/>
  <c r="T38" i="24"/>
  <c r="R38" i="24"/>
  <c r="U37" i="24"/>
  <c r="V37" i="24" s="1"/>
  <c r="T37" i="24"/>
  <c r="R37" i="24"/>
  <c r="U36" i="24"/>
  <c r="V36" i="24" s="1"/>
  <c r="T36" i="24"/>
  <c r="R36" i="24"/>
  <c r="U35" i="24"/>
  <c r="V35" i="24" s="1"/>
  <c r="T35" i="24"/>
  <c r="R35" i="24"/>
  <c r="U34" i="24"/>
  <c r="V34" i="24" s="1"/>
  <c r="T34" i="24"/>
  <c r="R34" i="24"/>
  <c r="U33" i="24"/>
  <c r="V33" i="24" s="1"/>
  <c r="T33" i="24"/>
  <c r="R33" i="24"/>
  <c r="U32" i="24"/>
  <c r="V32" i="24" s="1"/>
  <c r="T32" i="24"/>
  <c r="R32" i="24"/>
  <c r="U31" i="24"/>
  <c r="V31" i="24" s="1"/>
  <c r="T31" i="24"/>
  <c r="R31" i="24"/>
  <c r="U30" i="24"/>
  <c r="V30" i="24" s="1"/>
  <c r="T30" i="24"/>
  <c r="R30" i="24"/>
  <c r="U29" i="24"/>
  <c r="V29" i="24" s="1"/>
  <c r="T29" i="24"/>
  <c r="R29" i="24"/>
  <c r="U28" i="24"/>
  <c r="V28" i="24" s="1"/>
  <c r="T28" i="24"/>
  <c r="R28" i="24"/>
  <c r="U27" i="24"/>
  <c r="V27" i="24" s="1"/>
  <c r="T27" i="24"/>
  <c r="R27" i="24"/>
  <c r="U26" i="24"/>
  <c r="V26" i="24" s="1"/>
  <c r="T26" i="24"/>
  <c r="R26" i="24"/>
  <c r="U25" i="24"/>
  <c r="V25" i="24" s="1"/>
  <c r="T25" i="24"/>
  <c r="R25" i="24"/>
  <c r="U24" i="24"/>
  <c r="V24" i="24" s="1"/>
  <c r="T24" i="24"/>
  <c r="R24" i="24"/>
  <c r="U23" i="24"/>
  <c r="V23" i="24" s="1"/>
  <c r="T23" i="24"/>
  <c r="R23" i="24"/>
  <c r="U22" i="24"/>
  <c r="V22" i="24" s="1"/>
  <c r="T22" i="24"/>
  <c r="R22" i="24"/>
  <c r="U21" i="24"/>
  <c r="V21" i="24" s="1"/>
  <c r="T21" i="24"/>
  <c r="R21" i="24"/>
  <c r="U20" i="24"/>
  <c r="V20" i="24" s="1"/>
  <c r="T20" i="24"/>
  <c r="R20" i="24"/>
  <c r="U19" i="24"/>
  <c r="V19" i="24" s="1"/>
  <c r="T19" i="24"/>
  <c r="R19" i="24"/>
  <c r="U18" i="24"/>
  <c r="V18" i="24" s="1"/>
  <c r="T18" i="24"/>
  <c r="R18" i="24"/>
  <c r="U17" i="24"/>
  <c r="V17" i="24" s="1"/>
  <c r="T17" i="24"/>
  <c r="R17" i="24"/>
  <c r="U16" i="24"/>
  <c r="V16" i="24" s="1"/>
  <c r="T16" i="24"/>
  <c r="R16" i="24"/>
  <c r="U15" i="24"/>
  <c r="V15" i="24" s="1"/>
  <c r="T15" i="24"/>
  <c r="R15" i="24"/>
  <c r="U14" i="24"/>
  <c r="V14" i="24" s="1"/>
  <c r="T14" i="24"/>
  <c r="R14" i="24"/>
  <c r="U13" i="24"/>
  <c r="V13" i="24" s="1"/>
  <c r="T13" i="24"/>
  <c r="R13" i="24"/>
  <c r="U12" i="24"/>
  <c r="V12" i="24" s="1"/>
  <c r="T12" i="24"/>
  <c r="R12" i="24"/>
  <c r="U11" i="24"/>
  <c r="U132" i="24" s="1"/>
  <c r="Q132" i="24" s="1"/>
  <c r="T11" i="24"/>
  <c r="V8" i="24"/>
  <c r="U8" i="24"/>
  <c r="T8" i="24"/>
  <c r="S8" i="24"/>
  <c r="N8" i="24"/>
  <c r="U5" i="24"/>
  <c r="S5" i="24"/>
  <c r="O5" i="24"/>
  <c r="S4" i="24"/>
  <c r="P4" i="24"/>
  <c r="O4" i="24"/>
  <c r="V3" i="24"/>
  <c r="S3" i="24"/>
  <c r="O3" i="24"/>
  <c r="O132" i="23"/>
  <c r="U131" i="23"/>
  <c r="V131" i="23" s="1"/>
  <c r="T131" i="23"/>
  <c r="V130" i="23"/>
  <c r="U130" i="23"/>
  <c r="T130" i="23"/>
  <c r="V129" i="23"/>
  <c r="U129" i="23"/>
  <c r="T129" i="23"/>
  <c r="U128" i="23"/>
  <c r="V128" i="23" s="1"/>
  <c r="T128" i="23"/>
  <c r="U127" i="23"/>
  <c r="V127" i="23" s="1"/>
  <c r="T127" i="23"/>
  <c r="V126" i="23"/>
  <c r="U126" i="23"/>
  <c r="T126" i="23"/>
  <c r="V125" i="23"/>
  <c r="U125" i="23"/>
  <c r="T125" i="23"/>
  <c r="U124" i="23"/>
  <c r="V124" i="23" s="1"/>
  <c r="T124" i="23"/>
  <c r="U123" i="23"/>
  <c r="V123" i="23" s="1"/>
  <c r="T123" i="23"/>
  <c r="V122" i="23"/>
  <c r="U122" i="23"/>
  <c r="T122" i="23"/>
  <c r="V121" i="23"/>
  <c r="U121" i="23"/>
  <c r="T121" i="23"/>
  <c r="U120" i="23"/>
  <c r="V120" i="23" s="1"/>
  <c r="T120" i="23"/>
  <c r="U119" i="23"/>
  <c r="V119" i="23" s="1"/>
  <c r="T119" i="23"/>
  <c r="V118" i="23"/>
  <c r="U118" i="23"/>
  <c r="T118" i="23"/>
  <c r="V117" i="23"/>
  <c r="U117" i="23"/>
  <c r="T117" i="23"/>
  <c r="U116" i="23"/>
  <c r="V116" i="23" s="1"/>
  <c r="T116" i="23"/>
  <c r="U115" i="23"/>
  <c r="V115" i="23" s="1"/>
  <c r="T115" i="23"/>
  <c r="V114" i="23"/>
  <c r="U114" i="23"/>
  <c r="T114" i="23"/>
  <c r="V113" i="23"/>
  <c r="U113" i="23"/>
  <c r="T113" i="23"/>
  <c r="U112" i="23"/>
  <c r="V112" i="23" s="1"/>
  <c r="T112" i="23"/>
  <c r="U111" i="23"/>
  <c r="V111" i="23" s="1"/>
  <c r="T111" i="23"/>
  <c r="V110" i="23"/>
  <c r="U110" i="23"/>
  <c r="T110" i="23"/>
  <c r="V109" i="23"/>
  <c r="U109" i="23"/>
  <c r="T109" i="23"/>
  <c r="U108" i="23"/>
  <c r="V108" i="23" s="1"/>
  <c r="T108" i="23"/>
  <c r="U107" i="23"/>
  <c r="V107" i="23" s="1"/>
  <c r="T107" i="23"/>
  <c r="V106" i="23"/>
  <c r="U106" i="23"/>
  <c r="T106" i="23"/>
  <c r="V105" i="23"/>
  <c r="U105" i="23"/>
  <c r="T105" i="23"/>
  <c r="U104" i="23"/>
  <c r="V104" i="23" s="1"/>
  <c r="T104" i="23"/>
  <c r="U103" i="23"/>
  <c r="V103" i="23" s="1"/>
  <c r="T103" i="23"/>
  <c r="V102" i="23"/>
  <c r="U102" i="23"/>
  <c r="T102" i="23"/>
  <c r="V101" i="23"/>
  <c r="U101" i="23"/>
  <c r="T101" i="23"/>
  <c r="U100" i="23"/>
  <c r="V100" i="23" s="1"/>
  <c r="T100" i="23"/>
  <c r="U99" i="23"/>
  <c r="V99" i="23" s="1"/>
  <c r="T99" i="23"/>
  <c r="V98" i="23"/>
  <c r="U98" i="23"/>
  <c r="T98" i="23"/>
  <c r="V97" i="23"/>
  <c r="U97" i="23"/>
  <c r="T97" i="23"/>
  <c r="U96" i="23"/>
  <c r="V96" i="23" s="1"/>
  <c r="T96" i="23"/>
  <c r="U95" i="23"/>
  <c r="V95" i="23" s="1"/>
  <c r="T95" i="23"/>
  <c r="V94" i="23"/>
  <c r="U94" i="23"/>
  <c r="T94" i="23"/>
  <c r="V93" i="23"/>
  <c r="U93" i="23"/>
  <c r="T93" i="23"/>
  <c r="U92" i="23"/>
  <c r="V92" i="23" s="1"/>
  <c r="T92" i="23"/>
  <c r="U91" i="23"/>
  <c r="V91" i="23" s="1"/>
  <c r="T91" i="23"/>
  <c r="V90" i="23"/>
  <c r="U90" i="23"/>
  <c r="T90" i="23"/>
  <c r="V89" i="23"/>
  <c r="U89" i="23"/>
  <c r="T89" i="23"/>
  <c r="U88" i="23"/>
  <c r="V88" i="23" s="1"/>
  <c r="T88" i="23"/>
  <c r="U87" i="23"/>
  <c r="V87" i="23" s="1"/>
  <c r="T87" i="23"/>
  <c r="V86" i="23"/>
  <c r="U86" i="23"/>
  <c r="T86" i="23"/>
  <c r="V85" i="23"/>
  <c r="U85" i="23"/>
  <c r="T85" i="23"/>
  <c r="U84" i="23"/>
  <c r="V84" i="23" s="1"/>
  <c r="T84" i="23"/>
  <c r="U83" i="23"/>
  <c r="V83" i="23" s="1"/>
  <c r="T83" i="23"/>
  <c r="V82" i="23"/>
  <c r="U82" i="23"/>
  <c r="T82" i="23"/>
  <c r="V81" i="23"/>
  <c r="U81" i="23"/>
  <c r="T81" i="23"/>
  <c r="U80" i="23"/>
  <c r="V80" i="23" s="1"/>
  <c r="T80" i="23"/>
  <c r="U79" i="23"/>
  <c r="V79" i="23" s="1"/>
  <c r="T79" i="23"/>
  <c r="V78" i="23"/>
  <c r="U78" i="23"/>
  <c r="T78" i="23"/>
  <c r="V77" i="23"/>
  <c r="U77" i="23"/>
  <c r="T77" i="23"/>
  <c r="U76" i="23"/>
  <c r="V76" i="23" s="1"/>
  <c r="T76" i="23"/>
  <c r="U75" i="23"/>
  <c r="V75" i="23" s="1"/>
  <c r="T75" i="23"/>
  <c r="V74" i="23"/>
  <c r="U74" i="23"/>
  <c r="T74" i="23"/>
  <c r="V73" i="23"/>
  <c r="U73" i="23"/>
  <c r="T73" i="23"/>
  <c r="U72" i="23"/>
  <c r="V72" i="23" s="1"/>
  <c r="T72" i="23"/>
  <c r="U71" i="23"/>
  <c r="V71" i="23" s="1"/>
  <c r="T71" i="23"/>
  <c r="V70" i="23"/>
  <c r="U70" i="23"/>
  <c r="T70" i="23"/>
  <c r="V69" i="23"/>
  <c r="U69" i="23"/>
  <c r="T69" i="23"/>
  <c r="U68" i="23"/>
  <c r="V68" i="23" s="1"/>
  <c r="T68" i="23"/>
  <c r="U67" i="23"/>
  <c r="V67" i="23" s="1"/>
  <c r="T67" i="23"/>
  <c r="V66" i="23"/>
  <c r="U66" i="23"/>
  <c r="T66" i="23"/>
  <c r="V65" i="23"/>
  <c r="U65" i="23"/>
  <c r="T65" i="23"/>
  <c r="U64" i="23"/>
  <c r="V64" i="23" s="1"/>
  <c r="T64" i="23"/>
  <c r="U63" i="23"/>
  <c r="V63" i="23" s="1"/>
  <c r="T63" i="23"/>
  <c r="V62" i="23"/>
  <c r="U62" i="23"/>
  <c r="T62" i="23"/>
  <c r="V61" i="23"/>
  <c r="U61" i="23"/>
  <c r="T61" i="23"/>
  <c r="U60" i="23"/>
  <c r="V60" i="23" s="1"/>
  <c r="T60" i="23"/>
  <c r="U59" i="23"/>
  <c r="V59" i="23" s="1"/>
  <c r="T59" i="23"/>
  <c r="V58" i="23"/>
  <c r="U58" i="23"/>
  <c r="T58" i="23"/>
  <c r="V57" i="23"/>
  <c r="U57" i="23"/>
  <c r="T57" i="23"/>
  <c r="U56" i="23"/>
  <c r="V56" i="23" s="1"/>
  <c r="T56" i="23"/>
  <c r="U55" i="23"/>
  <c r="V55" i="23" s="1"/>
  <c r="T55" i="23"/>
  <c r="V54" i="23"/>
  <c r="U54" i="23"/>
  <c r="T54" i="23"/>
  <c r="V53" i="23"/>
  <c r="U53" i="23"/>
  <c r="T53" i="23"/>
  <c r="U52" i="23"/>
  <c r="V52" i="23" s="1"/>
  <c r="T52" i="23"/>
  <c r="U51" i="23"/>
  <c r="V51" i="23" s="1"/>
  <c r="T51" i="23"/>
  <c r="R51" i="23"/>
  <c r="U50" i="23"/>
  <c r="V50" i="23" s="1"/>
  <c r="T50" i="23"/>
  <c r="R50" i="23"/>
  <c r="U49" i="23"/>
  <c r="V49" i="23" s="1"/>
  <c r="T49" i="23"/>
  <c r="R49" i="23"/>
  <c r="U48" i="23"/>
  <c r="V48" i="23" s="1"/>
  <c r="T48" i="23"/>
  <c r="R48" i="23"/>
  <c r="U47" i="23"/>
  <c r="V47" i="23" s="1"/>
  <c r="T47" i="23"/>
  <c r="R47" i="23"/>
  <c r="U46" i="23"/>
  <c r="V46" i="23" s="1"/>
  <c r="T46" i="23"/>
  <c r="R46" i="23"/>
  <c r="U45" i="23"/>
  <c r="V45" i="23" s="1"/>
  <c r="T45" i="23"/>
  <c r="R45" i="23"/>
  <c r="U44" i="23"/>
  <c r="V44" i="23" s="1"/>
  <c r="T44" i="23"/>
  <c r="R44" i="23"/>
  <c r="U43" i="23"/>
  <c r="V43" i="23" s="1"/>
  <c r="T43" i="23"/>
  <c r="R43" i="23"/>
  <c r="U42" i="23"/>
  <c r="V42" i="23" s="1"/>
  <c r="T42" i="23"/>
  <c r="R42" i="23"/>
  <c r="U41" i="23"/>
  <c r="V41" i="23" s="1"/>
  <c r="T41" i="23"/>
  <c r="R41" i="23"/>
  <c r="U40" i="23"/>
  <c r="V40" i="23" s="1"/>
  <c r="T40" i="23"/>
  <c r="R40" i="23"/>
  <c r="U39" i="23"/>
  <c r="V39" i="23" s="1"/>
  <c r="T39" i="23"/>
  <c r="R39" i="23"/>
  <c r="U38" i="23"/>
  <c r="V38" i="23" s="1"/>
  <c r="T38" i="23"/>
  <c r="R38" i="23"/>
  <c r="U37" i="23"/>
  <c r="V37" i="23" s="1"/>
  <c r="T37" i="23"/>
  <c r="R37" i="23"/>
  <c r="U36" i="23"/>
  <c r="V36" i="23" s="1"/>
  <c r="T36" i="23"/>
  <c r="R36" i="23"/>
  <c r="U35" i="23"/>
  <c r="V35" i="23" s="1"/>
  <c r="T35" i="23"/>
  <c r="R35" i="23"/>
  <c r="U34" i="23"/>
  <c r="V34" i="23" s="1"/>
  <c r="T34" i="23"/>
  <c r="R34" i="23"/>
  <c r="U33" i="23"/>
  <c r="V33" i="23" s="1"/>
  <c r="T33" i="23"/>
  <c r="R33" i="23"/>
  <c r="U32" i="23"/>
  <c r="V32" i="23" s="1"/>
  <c r="T32" i="23"/>
  <c r="R32" i="23"/>
  <c r="U31" i="23"/>
  <c r="V31" i="23" s="1"/>
  <c r="T31" i="23"/>
  <c r="R31" i="23"/>
  <c r="U30" i="23"/>
  <c r="V30" i="23" s="1"/>
  <c r="T30" i="23"/>
  <c r="R30" i="23"/>
  <c r="U29" i="23"/>
  <c r="V29" i="23" s="1"/>
  <c r="T29" i="23"/>
  <c r="R29" i="23"/>
  <c r="U28" i="23"/>
  <c r="V28" i="23" s="1"/>
  <c r="T28" i="23"/>
  <c r="R28" i="23"/>
  <c r="U27" i="23"/>
  <c r="V27" i="23" s="1"/>
  <c r="T27" i="23"/>
  <c r="R27" i="23"/>
  <c r="U26" i="23"/>
  <c r="V26" i="23" s="1"/>
  <c r="T26" i="23"/>
  <c r="R26" i="23"/>
  <c r="U25" i="23"/>
  <c r="V25" i="23" s="1"/>
  <c r="T25" i="23"/>
  <c r="R25" i="23"/>
  <c r="U24" i="23"/>
  <c r="V24" i="23" s="1"/>
  <c r="T24" i="23"/>
  <c r="R24" i="23"/>
  <c r="U23" i="23"/>
  <c r="V23" i="23" s="1"/>
  <c r="T23" i="23"/>
  <c r="R23" i="23"/>
  <c r="U22" i="23"/>
  <c r="V22" i="23" s="1"/>
  <c r="T22" i="23"/>
  <c r="R22" i="23"/>
  <c r="U21" i="23"/>
  <c r="V21" i="23" s="1"/>
  <c r="T21" i="23"/>
  <c r="R21" i="23"/>
  <c r="U20" i="23"/>
  <c r="V20" i="23" s="1"/>
  <c r="T20" i="23"/>
  <c r="R20" i="23"/>
  <c r="U19" i="23"/>
  <c r="V19" i="23" s="1"/>
  <c r="T19" i="23"/>
  <c r="R19" i="23"/>
  <c r="U18" i="23"/>
  <c r="V18" i="23" s="1"/>
  <c r="T18" i="23"/>
  <c r="R18" i="23"/>
  <c r="U17" i="23"/>
  <c r="V17" i="23" s="1"/>
  <c r="T17" i="23"/>
  <c r="R17" i="23"/>
  <c r="U16" i="23"/>
  <c r="V16" i="23" s="1"/>
  <c r="T16" i="23"/>
  <c r="R16" i="23"/>
  <c r="U15" i="23"/>
  <c r="V15" i="23" s="1"/>
  <c r="T15" i="23"/>
  <c r="R15" i="23"/>
  <c r="U14" i="23"/>
  <c r="V14" i="23" s="1"/>
  <c r="T14" i="23"/>
  <c r="R14" i="23"/>
  <c r="U13" i="23"/>
  <c r="V13" i="23" s="1"/>
  <c r="T13" i="23"/>
  <c r="R13" i="23"/>
  <c r="U12" i="23"/>
  <c r="V12" i="23" s="1"/>
  <c r="T12" i="23"/>
  <c r="R12" i="23"/>
  <c r="R132" i="23" s="1"/>
  <c r="U11" i="23"/>
  <c r="U132" i="23" s="1"/>
  <c r="Q132" i="23" s="1"/>
  <c r="T11" i="23"/>
  <c r="V8" i="23"/>
  <c r="U8" i="23"/>
  <c r="T8" i="23"/>
  <c r="S8" i="23"/>
  <c r="N8" i="23"/>
  <c r="U5" i="23"/>
  <c r="S5" i="23"/>
  <c r="O5" i="23"/>
  <c r="S4" i="23"/>
  <c r="P4" i="23"/>
  <c r="O4" i="23"/>
  <c r="V3" i="23"/>
  <c r="S3" i="23"/>
  <c r="O3" i="23"/>
  <c r="O132" i="22"/>
  <c r="U131" i="22"/>
  <c r="V131" i="22" s="1"/>
  <c r="T131" i="22"/>
  <c r="V130" i="22"/>
  <c r="U130" i="22"/>
  <c r="T130" i="22"/>
  <c r="V129" i="22"/>
  <c r="U129" i="22"/>
  <c r="T129" i="22"/>
  <c r="U128" i="22"/>
  <c r="V128" i="22" s="1"/>
  <c r="T128" i="22"/>
  <c r="V127" i="22"/>
  <c r="U127" i="22"/>
  <c r="T127" i="22"/>
  <c r="V126" i="22"/>
  <c r="U126" i="22"/>
  <c r="T126" i="22"/>
  <c r="V125" i="22"/>
  <c r="U125" i="22"/>
  <c r="T125" i="22"/>
  <c r="U124" i="22"/>
  <c r="V124" i="22" s="1"/>
  <c r="T124" i="22"/>
  <c r="V123" i="22"/>
  <c r="U123" i="22"/>
  <c r="T123" i="22"/>
  <c r="V122" i="22"/>
  <c r="U122" i="22"/>
  <c r="T122" i="22"/>
  <c r="V121" i="22"/>
  <c r="U121" i="22"/>
  <c r="T121" i="22"/>
  <c r="U120" i="22"/>
  <c r="V120" i="22" s="1"/>
  <c r="T120" i="22"/>
  <c r="V119" i="22"/>
  <c r="U119" i="22"/>
  <c r="T119" i="22"/>
  <c r="V118" i="22"/>
  <c r="U118" i="22"/>
  <c r="T118" i="22"/>
  <c r="V117" i="22"/>
  <c r="U117" i="22"/>
  <c r="T117" i="22"/>
  <c r="U116" i="22"/>
  <c r="V116" i="22" s="1"/>
  <c r="T116" i="22"/>
  <c r="V115" i="22"/>
  <c r="U115" i="22"/>
  <c r="T115" i="22"/>
  <c r="V114" i="22"/>
  <c r="U114" i="22"/>
  <c r="T114" i="22"/>
  <c r="V113" i="22"/>
  <c r="U113" i="22"/>
  <c r="T113" i="22"/>
  <c r="U112" i="22"/>
  <c r="V112" i="22" s="1"/>
  <c r="T112" i="22"/>
  <c r="V111" i="22"/>
  <c r="U111" i="22"/>
  <c r="T111" i="22"/>
  <c r="V110" i="22"/>
  <c r="U110" i="22"/>
  <c r="T110" i="22"/>
  <c r="V109" i="22"/>
  <c r="U109" i="22"/>
  <c r="T109" i="22"/>
  <c r="U108" i="22"/>
  <c r="V108" i="22" s="1"/>
  <c r="T108" i="22"/>
  <c r="V107" i="22"/>
  <c r="U107" i="22"/>
  <c r="T107" i="22"/>
  <c r="V106" i="22"/>
  <c r="U106" i="22"/>
  <c r="T106" i="22"/>
  <c r="V105" i="22"/>
  <c r="U105" i="22"/>
  <c r="T105" i="22"/>
  <c r="U104" i="22"/>
  <c r="V104" i="22" s="1"/>
  <c r="T104" i="22"/>
  <c r="V103" i="22"/>
  <c r="U103" i="22"/>
  <c r="T103" i="22"/>
  <c r="V102" i="22"/>
  <c r="U102" i="22"/>
  <c r="T102" i="22"/>
  <c r="V101" i="22"/>
  <c r="U101" i="22"/>
  <c r="T101" i="22"/>
  <c r="U100" i="22"/>
  <c r="V100" i="22" s="1"/>
  <c r="T100" i="22"/>
  <c r="V99" i="22"/>
  <c r="U99" i="22"/>
  <c r="T99" i="22"/>
  <c r="V98" i="22"/>
  <c r="U98" i="22"/>
  <c r="T98" i="22"/>
  <c r="V97" i="22"/>
  <c r="U97" i="22"/>
  <c r="T97" i="22"/>
  <c r="U96" i="22"/>
  <c r="V96" i="22" s="1"/>
  <c r="T96" i="22"/>
  <c r="V95" i="22"/>
  <c r="U95" i="22"/>
  <c r="T95" i="22"/>
  <c r="V94" i="22"/>
  <c r="U94" i="22"/>
  <c r="T94" i="22"/>
  <c r="V93" i="22"/>
  <c r="U93" i="22"/>
  <c r="T93" i="22"/>
  <c r="U92" i="22"/>
  <c r="V92" i="22" s="1"/>
  <c r="T92" i="22"/>
  <c r="V91" i="22"/>
  <c r="U91" i="22"/>
  <c r="T91" i="22"/>
  <c r="V90" i="22"/>
  <c r="U90" i="22"/>
  <c r="T90" i="22"/>
  <c r="V89" i="22"/>
  <c r="U89" i="22"/>
  <c r="T89" i="22"/>
  <c r="U88" i="22"/>
  <c r="V88" i="22" s="1"/>
  <c r="T88" i="22"/>
  <c r="V87" i="22"/>
  <c r="U87" i="22"/>
  <c r="T87" i="22"/>
  <c r="V86" i="22"/>
  <c r="U86" i="22"/>
  <c r="T86" i="22"/>
  <c r="V85" i="22"/>
  <c r="U85" i="22"/>
  <c r="T85" i="22"/>
  <c r="U84" i="22"/>
  <c r="V84" i="22" s="1"/>
  <c r="T84" i="22"/>
  <c r="V83" i="22"/>
  <c r="U83" i="22"/>
  <c r="T83" i="22"/>
  <c r="V82" i="22"/>
  <c r="U82" i="22"/>
  <c r="T82" i="22"/>
  <c r="V81" i="22"/>
  <c r="U81" i="22"/>
  <c r="T81" i="22"/>
  <c r="U80" i="22"/>
  <c r="V80" i="22" s="1"/>
  <c r="T80" i="22"/>
  <c r="V79" i="22"/>
  <c r="U79" i="22"/>
  <c r="T79" i="22"/>
  <c r="V78" i="22"/>
  <c r="U78" i="22"/>
  <c r="T78" i="22"/>
  <c r="V77" i="22"/>
  <c r="U77" i="22"/>
  <c r="T77" i="22"/>
  <c r="U76" i="22"/>
  <c r="V76" i="22" s="1"/>
  <c r="T76" i="22"/>
  <c r="V75" i="22"/>
  <c r="U75" i="22"/>
  <c r="T75" i="22"/>
  <c r="V74" i="22"/>
  <c r="U74" i="22"/>
  <c r="T74" i="22"/>
  <c r="V73" i="22"/>
  <c r="U73" i="22"/>
  <c r="T73" i="22"/>
  <c r="U72" i="22"/>
  <c r="V72" i="22" s="1"/>
  <c r="T72" i="22"/>
  <c r="V71" i="22"/>
  <c r="U71" i="22"/>
  <c r="T71" i="22"/>
  <c r="V70" i="22"/>
  <c r="U70" i="22"/>
  <c r="T70" i="22"/>
  <c r="V69" i="22"/>
  <c r="U69" i="22"/>
  <c r="T69" i="22"/>
  <c r="U68" i="22"/>
  <c r="V68" i="22" s="1"/>
  <c r="T68" i="22"/>
  <c r="V67" i="22"/>
  <c r="U67" i="22"/>
  <c r="T67" i="22"/>
  <c r="V66" i="22"/>
  <c r="U66" i="22"/>
  <c r="T66" i="22"/>
  <c r="V65" i="22"/>
  <c r="U65" i="22"/>
  <c r="T65" i="22"/>
  <c r="U64" i="22"/>
  <c r="V64" i="22" s="1"/>
  <c r="T64" i="22"/>
  <c r="V63" i="22"/>
  <c r="U63" i="22"/>
  <c r="T63" i="22"/>
  <c r="V62" i="22"/>
  <c r="U62" i="22"/>
  <c r="T62" i="22"/>
  <c r="V61" i="22"/>
  <c r="U61" i="22"/>
  <c r="T61" i="22"/>
  <c r="U60" i="22"/>
  <c r="V60" i="22" s="1"/>
  <c r="T60" i="22"/>
  <c r="V59" i="22"/>
  <c r="U59" i="22"/>
  <c r="T59" i="22"/>
  <c r="V58" i="22"/>
  <c r="U58" i="22"/>
  <c r="T58" i="22"/>
  <c r="V57" i="22"/>
  <c r="U57" i="22"/>
  <c r="T57" i="22"/>
  <c r="U56" i="22"/>
  <c r="V56" i="22" s="1"/>
  <c r="T56" i="22"/>
  <c r="V55" i="22"/>
  <c r="U55" i="22"/>
  <c r="T55" i="22"/>
  <c r="V54" i="22"/>
  <c r="U54" i="22"/>
  <c r="T54" i="22"/>
  <c r="V53" i="22"/>
  <c r="U53" i="22"/>
  <c r="T53" i="22"/>
  <c r="U52" i="22"/>
  <c r="V52" i="22" s="1"/>
  <c r="T52" i="22"/>
  <c r="V51" i="22"/>
  <c r="U51" i="22"/>
  <c r="T51" i="22"/>
  <c r="R51" i="22"/>
  <c r="V50" i="22"/>
  <c r="U50" i="22"/>
  <c r="T50" i="22"/>
  <c r="R50" i="22"/>
  <c r="V49" i="22"/>
  <c r="U49" i="22"/>
  <c r="T49" i="22"/>
  <c r="R49" i="22"/>
  <c r="V48" i="22"/>
  <c r="U48" i="22"/>
  <c r="T48" i="22"/>
  <c r="R48" i="22"/>
  <c r="V47" i="22"/>
  <c r="U47" i="22"/>
  <c r="T47" i="22"/>
  <c r="R47" i="22"/>
  <c r="V46" i="22"/>
  <c r="U46" i="22"/>
  <c r="T46" i="22"/>
  <c r="R46" i="22"/>
  <c r="V45" i="22"/>
  <c r="U45" i="22"/>
  <c r="T45" i="22"/>
  <c r="R45" i="22"/>
  <c r="V44" i="22"/>
  <c r="U44" i="22"/>
  <c r="T44" i="22"/>
  <c r="R44" i="22"/>
  <c r="V43" i="22"/>
  <c r="U43" i="22"/>
  <c r="T43" i="22"/>
  <c r="R43" i="22"/>
  <c r="V42" i="22"/>
  <c r="U42" i="22"/>
  <c r="T42" i="22"/>
  <c r="R42" i="22"/>
  <c r="V41" i="22"/>
  <c r="U41" i="22"/>
  <c r="T41" i="22"/>
  <c r="R41" i="22"/>
  <c r="V40" i="22"/>
  <c r="U40" i="22"/>
  <c r="T40" i="22"/>
  <c r="R40" i="22"/>
  <c r="V39" i="22"/>
  <c r="U39" i="22"/>
  <c r="T39" i="22"/>
  <c r="R39" i="22"/>
  <c r="V38" i="22"/>
  <c r="U38" i="22"/>
  <c r="T38" i="22"/>
  <c r="R38" i="22"/>
  <c r="V37" i="22"/>
  <c r="U37" i="22"/>
  <c r="T37" i="22"/>
  <c r="R37" i="22"/>
  <c r="V36" i="22"/>
  <c r="U36" i="22"/>
  <c r="T36" i="22"/>
  <c r="R36" i="22"/>
  <c r="V35" i="22"/>
  <c r="U35" i="22"/>
  <c r="T35" i="22"/>
  <c r="R35" i="22"/>
  <c r="V34" i="22"/>
  <c r="U34" i="22"/>
  <c r="T34" i="22"/>
  <c r="R34" i="22"/>
  <c r="V33" i="22"/>
  <c r="U33" i="22"/>
  <c r="T33" i="22"/>
  <c r="R33" i="22"/>
  <c r="V32" i="22"/>
  <c r="U32" i="22"/>
  <c r="T32" i="22"/>
  <c r="R32" i="22"/>
  <c r="V31" i="22"/>
  <c r="U31" i="22"/>
  <c r="T31" i="22"/>
  <c r="R31" i="22"/>
  <c r="V30" i="22"/>
  <c r="U30" i="22"/>
  <c r="T30" i="22"/>
  <c r="R30" i="22"/>
  <c r="V29" i="22"/>
  <c r="U29" i="22"/>
  <c r="T29" i="22"/>
  <c r="R29" i="22"/>
  <c r="V28" i="22"/>
  <c r="U28" i="22"/>
  <c r="T28" i="22"/>
  <c r="R28" i="22"/>
  <c r="V27" i="22"/>
  <c r="U27" i="22"/>
  <c r="T27" i="22"/>
  <c r="R27" i="22"/>
  <c r="V26" i="22"/>
  <c r="U26" i="22"/>
  <c r="T26" i="22"/>
  <c r="R26" i="22"/>
  <c r="V25" i="22"/>
  <c r="U25" i="22"/>
  <c r="T25" i="22"/>
  <c r="R25" i="22"/>
  <c r="V24" i="22"/>
  <c r="U24" i="22"/>
  <c r="T24" i="22"/>
  <c r="R24" i="22"/>
  <c r="V23" i="22"/>
  <c r="U23" i="22"/>
  <c r="T23" i="22"/>
  <c r="R23" i="22"/>
  <c r="V22" i="22"/>
  <c r="U22" i="22"/>
  <c r="T22" i="22"/>
  <c r="R22" i="22"/>
  <c r="V21" i="22"/>
  <c r="U21" i="22"/>
  <c r="T21" i="22"/>
  <c r="R21" i="22"/>
  <c r="V20" i="22"/>
  <c r="U20" i="22"/>
  <c r="T20" i="22"/>
  <c r="R20" i="22"/>
  <c r="V19" i="22"/>
  <c r="U19" i="22"/>
  <c r="T19" i="22"/>
  <c r="R19" i="22"/>
  <c r="V18" i="22"/>
  <c r="U18" i="22"/>
  <c r="T18" i="22"/>
  <c r="R18" i="22"/>
  <c r="V17" i="22"/>
  <c r="U17" i="22"/>
  <c r="T17" i="22"/>
  <c r="R17" i="22"/>
  <c r="V16" i="22"/>
  <c r="U16" i="22"/>
  <c r="T16" i="22"/>
  <c r="R16" i="22"/>
  <c r="V15" i="22"/>
  <c r="U15" i="22"/>
  <c r="T15" i="22"/>
  <c r="R15" i="22"/>
  <c r="V14" i="22"/>
  <c r="U14" i="22"/>
  <c r="T14" i="22"/>
  <c r="R14" i="22"/>
  <c r="V13" i="22"/>
  <c r="U13" i="22"/>
  <c r="T13" i="22"/>
  <c r="R13" i="22"/>
  <c r="V12" i="22"/>
  <c r="U12" i="22"/>
  <c r="T12" i="22"/>
  <c r="R12" i="22"/>
  <c r="R132" i="22" s="1"/>
  <c r="V11" i="22"/>
  <c r="U11" i="22"/>
  <c r="U132" i="22" s="1"/>
  <c r="Q132" i="22" s="1"/>
  <c r="T11" i="22"/>
  <c r="V8" i="22"/>
  <c r="U8" i="22"/>
  <c r="T8" i="22"/>
  <c r="S8" i="22"/>
  <c r="N8" i="22"/>
  <c r="U5" i="22"/>
  <c r="S5" i="22"/>
  <c r="O5" i="22"/>
  <c r="S4" i="22"/>
  <c r="P4" i="22"/>
  <c r="O4" i="22"/>
  <c r="V3" i="22"/>
  <c r="S3" i="22"/>
  <c r="O3" i="22"/>
  <c r="O132" i="21"/>
  <c r="U131" i="21"/>
  <c r="V131" i="21" s="1"/>
  <c r="T131" i="21"/>
  <c r="V130" i="21"/>
  <c r="U130" i="21"/>
  <c r="T130" i="21"/>
  <c r="V129" i="21"/>
  <c r="U129" i="21"/>
  <c r="T129" i="21"/>
  <c r="U128" i="21"/>
  <c r="V128" i="21" s="1"/>
  <c r="T128" i="21"/>
  <c r="U127" i="21"/>
  <c r="V127" i="21" s="1"/>
  <c r="T127" i="21"/>
  <c r="V126" i="21"/>
  <c r="U126" i="21"/>
  <c r="T126" i="21"/>
  <c r="V125" i="21"/>
  <c r="U125" i="21"/>
  <c r="T125" i="21"/>
  <c r="U124" i="21"/>
  <c r="V124" i="21" s="1"/>
  <c r="T124" i="21"/>
  <c r="U123" i="21"/>
  <c r="V123" i="21" s="1"/>
  <c r="T123" i="21"/>
  <c r="V122" i="21"/>
  <c r="U122" i="21"/>
  <c r="T122" i="21"/>
  <c r="V121" i="21"/>
  <c r="U121" i="21"/>
  <c r="T121" i="21"/>
  <c r="U120" i="21"/>
  <c r="V120" i="21" s="1"/>
  <c r="T120" i="21"/>
  <c r="U119" i="21"/>
  <c r="V119" i="21" s="1"/>
  <c r="T119" i="21"/>
  <c r="V118" i="21"/>
  <c r="U118" i="21"/>
  <c r="T118" i="21"/>
  <c r="V117" i="21"/>
  <c r="U117" i="21"/>
  <c r="T117" i="21"/>
  <c r="U116" i="21"/>
  <c r="V116" i="21" s="1"/>
  <c r="T116" i="21"/>
  <c r="U115" i="21"/>
  <c r="V115" i="21" s="1"/>
  <c r="T115" i="21"/>
  <c r="V114" i="21"/>
  <c r="U114" i="21"/>
  <c r="T114" i="21"/>
  <c r="V113" i="21"/>
  <c r="U113" i="21"/>
  <c r="T113" i="21"/>
  <c r="U112" i="21"/>
  <c r="V112" i="21" s="1"/>
  <c r="T112" i="21"/>
  <c r="U111" i="21"/>
  <c r="V111" i="21" s="1"/>
  <c r="T111" i="21"/>
  <c r="V110" i="21"/>
  <c r="U110" i="21"/>
  <c r="T110" i="21"/>
  <c r="V109" i="21"/>
  <c r="U109" i="21"/>
  <c r="T109" i="21"/>
  <c r="U108" i="21"/>
  <c r="V108" i="21" s="1"/>
  <c r="T108" i="21"/>
  <c r="U107" i="21"/>
  <c r="V107" i="21" s="1"/>
  <c r="T107" i="21"/>
  <c r="V106" i="21"/>
  <c r="U106" i="21"/>
  <c r="T106" i="21"/>
  <c r="V105" i="21"/>
  <c r="U105" i="21"/>
  <c r="T105" i="21"/>
  <c r="U104" i="21"/>
  <c r="V104" i="21" s="1"/>
  <c r="T104" i="21"/>
  <c r="U103" i="21"/>
  <c r="V103" i="21" s="1"/>
  <c r="T103" i="21"/>
  <c r="V102" i="21"/>
  <c r="U102" i="21"/>
  <c r="T102" i="21"/>
  <c r="V101" i="21"/>
  <c r="U101" i="21"/>
  <c r="T101" i="21"/>
  <c r="U100" i="21"/>
  <c r="V100" i="21" s="1"/>
  <c r="T100" i="21"/>
  <c r="U99" i="21"/>
  <c r="V99" i="21" s="1"/>
  <c r="T99" i="21"/>
  <c r="V98" i="21"/>
  <c r="U98" i="21"/>
  <c r="T98" i="21"/>
  <c r="V97" i="21"/>
  <c r="U97" i="21"/>
  <c r="T97" i="21"/>
  <c r="U96" i="21"/>
  <c r="V96" i="21" s="1"/>
  <c r="T96" i="21"/>
  <c r="U95" i="21"/>
  <c r="V95" i="21" s="1"/>
  <c r="T95" i="21"/>
  <c r="V94" i="21"/>
  <c r="U94" i="21"/>
  <c r="T94" i="21"/>
  <c r="V93" i="21"/>
  <c r="U93" i="21"/>
  <c r="T93" i="21"/>
  <c r="U92" i="21"/>
  <c r="V92" i="21" s="1"/>
  <c r="T92" i="21"/>
  <c r="U91" i="21"/>
  <c r="V91" i="21" s="1"/>
  <c r="T91" i="21"/>
  <c r="V90" i="21"/>
  <c r="U90" i="21"/>
  <c r="T90" i="21"/>
  <c r="V89" i="21"/>
  <c r="U89" i="21"/>
  <c r="T89" i="21"/>
  <c r="U88" i="21"/>
  <c r="V88" i="21" s="1"/>
  <c r="T88" i="21"/>
  <c r="U87" i="21"/>
  <c r="V87" i="21" s="1"/>
  <c r="T87" i="21"/>
  <c r="V86" i="21"/>
  <c r="U86" i="21"/>
  <c r="T86" i="21"/>
  <c r="V85" i="21"/>
  <c r="U85" i="21"/>
  <c r="T85" i="21"/>
  <c r="U84" i="21"/>
  <c r="V84" i="21" s="1"/>
  <c r="T84" i="21"/>
  <c r="U83" i="21"/>
  <c r="V83" i="21" s="1"/>
  <c r="T83" i="21"/>
  <c r="V82" i="21"/>
  <c r="U82" i="21"/>
  <c r="T82" i="21"/>
  <c r="V81" i="21"/>
  <c r="U81" i="21"/>
  <c r="T81" i="21"/>
  <c r="U80" i="21"/>
  <c r="V80" i="21" s="1"/>
  <c r="T80" i="21"/>
  <c r="U79" i="21"/>
  <c r="V79" i="21" s="1"/>
  <c r="T79" i="21"/>
  <c r="V78" i="21"/>
  <c r="U78" i="21"/>
  <c r="T78" i="21"/>
  <c r="V77" i="21"/>
  <c r="U77" i="21"/>
  <c r="T77" i="21"/>
  <c r="U76" i="21"/>
  <c r="V76" i="21" s="1"/>
  <c r="T76" i="21"/>
  <c r="U75" i="21"/>
  <c r="V75" i="21" s="1"/>
  <c r="T75" i="21"/>
  <c r="V74" i="21"/>
  <c r="U74" i="21"/>
  <c r="T74" i="21"/>
  <c r="V73" i="21"/>
  <c r="U73" i="21"/>
  <c r="T73" i="21"/>
  <c r="U72" i="21"/>
  <c r="V72" i="21" s="1"/>
  <c r="T72" i="21"/>
  <c r="U71" i="21"/>
  <c r="V71" i="21" s="1"/>
  <c r="T71" i="21"/>
  <c r="V70" i="21"/>
  <c r="U70" i="21"/>
  <c r="T70" i="21"/>
  <c r="V69" i="21"/>
  <c r="U69" i="21"/>
  <c r="T69" i="21"/>
  <c r="U68" i="21"/>
  <c r="V68" i="21" s="1"/>
  <c r="T68" i="21"/>
  <c r="U67" i="21"/>
  <c r="V67" i="21" s="1"/>
  <c r="T67" i="21"/>
  <c r="V66" i="21"/>
  <c r="U66" i="21"/>
  <c r="T66" i="21"/>
  <c r="V65" i="21"/>
  <c r="U65" i="21"/>
  <c r="T65" i="21"/>
  <c r="U64" i="21"/>
  <c r="V64" i="21" s="1"/>
  <c r="T64" i="21"/>
  <c r="U63" i="21"/>
  <c r="V63" i="21" s="1"/>
  <c r="T63" i="21"/>
  <c r="V62" i="21"/>
  <c r="U62" i="21"/>
  <c r="T62" i="21"/>
  <c r="V61" i="21"/>
  <c r="U61" i="21"/>
  <c r="T61" i="21"/>
  <c r="U60" i="21"/>
  <c r="V60" i="21" s="1"/>
  <c r="T60" i="21"/>
  <c r="U59" i="21"/>
  <c r="V59" i="21" s="1"/>
  <c r="T59" i="21"/>
  <c r="V58" i="21"/>
  <c r="U58" i="21"/>
  <c r="T58" i="21"/>
  <c r="V57" i="21"/>
  <c r="U57" i="21"/>
  <c r="T57" i="21"/>
  <c r="U56" i="21"/>
  <c r="V56" i="21" s="1"/>
  <c r="T56" i="21"/>
  <c r="U55" i="21"/>
  <c r="V55" i="21" s="1"/>
  <c r="T55" i="21"/>
  <c r="V54" i="21"/>
  <c r="U54" i="21"/>
  <c r="T54" i="21"/>
  <c r="V53" i="21"/>
  <c r="U53" i="21"/>
  <c r="T53" i="21"/>
  <c r="U52" i="21"/>
  <c r="V52" i="21" s="1"/>
  <c r="T52" i="21"/>
  <c r="U51" i="21"/>
  <c r="V51" i="21" s="1"/>
  <c r="T51" i="21"/>
  <c r="R51" i="21"/>
  <c r="U50" i="21"/>
  <c r="V50" i="21" s="1"/>
  <c r="T50" i="21"/>
  <c r="R50" i="21"/>
  <c r="U49" i="21"/>
  <c r="V49" i="21" s="1"/>
  <c r="T49" i="21"/>
  <c r="R49" i="21"/>
  <c r="U48" i="21"/>
  <c r="V48" i="21" s="1"/>
  <c r="T48" i="21"/>
  <c r="R48" i="21"/>
  <c r="U47" i="21"/>
  <c r="V47" i="21" s="1"/>
  <c r="T47" i="21"/>
  <c r="R47" i="21"/>
  <c r="U46" i="21"/>
  <c r="V46" i="21" s="1"/>
  <c r="T46" i="21"/>
  <c r="R46" i="21"/>
  <c r="U45" i="21"/>
  <c r="V45" i="21" s="1"/>
  <c r="T45" i="21"/>
  <c r="R45" i="21"/>
  <c r="U44" i="21"/>
  <c r="V44" i="21" s="1"/>
  <c r="T44" i="21"/>
  <c r="R44" i="21"/>
  <c r="U43" i="21"/>
  <c r="V43" i="21" s="1"/>
  <c r="T43" i="21"/>
  <c r="R43" i="21"/>
  <c r="U42" i="21"/>
  <c r="V42" i="21" s="1"/>
  <c r="T42" i="21"/>
  <c r="R42" i="21"/>
  <c r="U41" i="21"/>
  <c r="V41" i="21" s="1"/>
  <c r="T41" i="21"/>
  <c r="R41" i="21"/>
  <c r="U40" i="21"/>
  <c r="V40" i="21" s="1"/>
  <c r="T40" i="21"/>
  <c r="R40" i="21"/>
  <c r="U39" i="21"/>
  <c r="V39" i="21" s="1"/>
  <c r="T39" i="21"/>
  <c r="R39" i="21"/>
  <c r="U38" i="21"/>
  <c r="V38" i="21" s="1"/>
  <c r="T38" i="21"/>
  <c r="R38" i="21"/>
  <c r="U37" i="21"/>
  <c r="V37" i="21" s="1"/>
  <c r="T37" i="21"/>
  <c r="R37" i="21"/>
  <c r="U36" i="21"/>
  <c r="V36" i="21" s="1"/>
  <c r="T36" i="21"/>
  <c r="R36" i="21"/>
  <c r="U35" i="21"/>
  <c r="V35" i="21" s="1"/>
  <c r="T35" i="21"/>
  <c r="R35" i="21"/>
  <c r="U34" i="21"/>
  <c r="V34" i="21" s="1"/>
  <c r="T34" i="21"/>
  <c r="R34" i="21"/>
  <c r="U33" i="21"/>
  <c r="V33" i="21" s="1"/>
  <c r="T33" i="21"/>
  <c r="R33" i="21"/>
  <c r="U32" i="21"/>
  <c r="V32" i="21" s="1"/>
  <c r="T32" i="21"/>
  <c r="R32" i="21"/>
  <c r="U31" i="21"/>
  <c r="V31" i="21" s="1"/>
  <c r="T31" i="21"/>
  <c r="R31" i="21"/>
  <c r="U30" i="21"/>
  <c r="V30" i="21" s="1"/>
  <c r="T30" i="21"/>
  <c r="R30" i="21"/>
  <c r="U29" i="21"/>
  <c r="V29" i="21" s="1"/>
  <c r="T29" i="21"/>
  <c r="R29" i="21"/>
  <c r="U28" i="21"/>
  <c r="V28" i="21" s="1"/>
  <c r="T28" i="21"/>
  <c r="R28" i="21"/>
  <c r="U27" i="21"/>
  <c r="V27" i="21" s="1"/>
  <c r="T27" i="21"/>
  <c r="R27" i="21"/>
  <c r="U26" i="21"/>
  <c r="V26" i="21" s="1"/>
  <c r="T26" i="21"/>
  <c r="R26" i="21"/>
  <c r="U25" i="21"/>
  <c r="V25" i="21" s="1"/>
  <c r="T25" i="21"/>
  <c r="R25" i="21"/>
  <c r="U24" i="21"/>
  <c r="V24" i="21" s="1"/>
  <c r="T24" i="21"/>
  <c r="R24" i="21"/>
  <c r="U23" i="21"/>
  <c r="V23" i="21" s="1"/>
  <c r="T23" i="21"/>
  <c r="R23" i="21"/>
  <c r="U22" i="21"/>
  <c r="V22" i="21" s="1"/>
  <c r="T22" i="21"/>
  <c r="R22" i="21"/>
  <c r="U21" i="21"/>
  <c r="V21" i="21" s="1"/>
  <c r="T21" i="21"/>
  <c r="R21" i="21"/>
  <c r="U20" i="21"/>
  <c r="V20" i="21" s="1"/>
  <c r="T20" i="21"/>
  <c r="R20" i="21"/>
  <c r="U19" i="21"/>
  <c r="V19" i="21" s="1"/>
  <c r="T19" i="21"/>
  <c r="R19" i="21"/>
  <c r="U18" i="21"/>
  <c r="V18" i="21" s="1"/>
  <c r="T18" i="21"/>
  <c r="R18" i="21"/>
  <c r="U17" i="21"/>
  <c r="V17" i="21" s="1"/>
  <c r="T17" i="21"/>
  <c r="R17" i="21"/>
  <c r="U16" i="21"/>
  <c r="V16" i="21" s="1"/>
  <c r="T16" i="21"/>
  <c r="R16" i="21"/>
  <c r="U15" i="21"/>
  <c r="V15" i="21" s="1"/>
  <c r="T15" i="21"/>
  <c r="R15" i="21"/>
  <c r="U14" i="21"/>
  <c r="V14" i="21" s="1"/>
  <c r="T14" i="21"/>
  <c r="R14" i="21"/>
  <c r="U13" i="21"/>
  <c r="V13" i="21" s="1"/>
  <c r="T13" i="21"/>
  <c r="R13" i="21"/>
  <c r="U12" i="21"/>
  <c r="V12" i="21" s="1"/>
  <c r="T12" i="21"/>
  <c r="R12" i="21"/>
  <c r="R132" i="21" s="1"/>
  <c r="U11" i="21"/>
  <c r="U132" i="21" s="1"/>
  <c r="Q132" i="21" s="1"/>
  <c r="T11" i="21"/>
  <c r="V8" i="21"/>
  <c r="U8" i="21"/>
  <c r="T8" i="21"/>
  <c r="S8" i="21"/>
  <c r="N8" i="21"/>
  <c r="U5" i="21"/>
  <c r="S5" i="21"/>
  <c r="O5" i="21"/>
  <c r="S4" i="21"/>
  <c r="P4" i="21"/>
  <c r="O4" i="21"/>
  <c r="V3" i="21"/>
  <c r="S3" i="21"/>
  <c r="O3" i="21"/>
  <c r="O132" i="20"/>
  <c r="U131" i="20"/>
  <c r="V131" i="20" s="1"/>
  <c r="T131" i="20"/>
  <c r="V130" i="20"/>
  <c r="U130" i="20"/>
  <c r="T130" i="20"/>
  <c r="V129" i="20"/>
  <c r="U129" i="20"/>
  <c r="T129" i="20"/>
  <c r="U128" i="20"/>
  <c r="V128" i="20" s="1"/>
  <c r="T128" i="20"/>
  <c r="U127" i="20"/>
  <c r="V127" i="20" s="1"/>
  <c r="T127" i="20"/>
  <c r="V126" i="20"/>
  <c r="U126" i="20"/>
  <c r="T126" i="20"/>
  <c r="V125" i="20"/>
  <c r="U125" i="20"/>
  <c r="T125" i="20"/>
  <c r="U124" i="20"/>
  <c r="V124" i="20" s="1"/>
  <c r="T124" i="20"/>
  <c r="U123" i="20"/>
  <c r="V123" i="20" s="1"/>
  <c r="T123" i="20"/>
  <c r="V122" i="20"/>
  <c r="U122" i="20"/>
  <c r="T122" i="20"/>
  <c r="V121" i="20"/>
  <c r="U121" i="20"/>
  <c r="T121" i="20"/>
  <c r="U120" i="20"/>
  <c r="V120" i="20" s="1"/>
  <c r="T120" i="20"/>
  <c r="U119" i="20"/>
  <c r="V119" i="20" s="1"/>
  <c r="T119" i="20"/>
  <c r="V118" i="20"/>
  <c r="U118" i="20"/>
  <c r="T118" i="20"/>
  <c r="V117" i="20"/>
  <c r="U117" i="20"/>
  <c r="T117" i="20"/>
  <c r="U116" i="20"/>
  <c r="V116" i="20" s="1"/>
  <c r="T116" i="20"/>
  <c r="U115" i="20"/>
  <c r="V115" i="20" s="1"/>
  <c r="T115" i="20"/>
  <c r="V114" i="20"/>
  <c r="U114" i="20"/>
  <c r="T114" i="20"/>
  <c r="V113" i="20"/>
  <c r="U113" i="20"/>
  <c r="T113" i="20"/>
  <c r="U112" i="20"/>
  <c r="V112" i="20" s="1"/>
  <c r="T112" i="20"/>
  <c r="U111" i="20"/>
  <c r="V111" i="20" s="1"/>
  <c r="T111" i="20"/>
  <c r="V110" i="20"/>
  <c r="U110" i="20"/>
  <c r="T110" i="20"/>
  <c r="V109" i="20"/>
  <c r="U109" i="20"/>
  <c r="T109" i="20"/>
  <c r="U108" i="20"/>
  <c r="V108" i="20" s="1"/>
  <c r="T108" i="20"/>
  <c r="U107" i="20"/>
  <c r="V107" i="20" s="1"/>
  <c r="T107" i="20"/>
  <c r="V106" i="20"/>
  <c r="U106" i="20"/>
  <c r="T106" i="20"/>
  <c r="V105" i="20"/>
  <c r="U105" i="20"/>
  <c r="T105" i="20"/>
  <c r="U104" i="20"/>
  <c r="V104" i="20" s="1"/>
  <c r="T104" i="20"/>
  <c r="U103" i="20"/>
  <c r="V103" i="20" s="1"/>
  <c r="T103" i="20"/>
  <c r="V102" i="20"/>
  <c r="U102" i="20"/>
  <c r="T102" i="20"/>
  <c r="V101" i="20"/>
  <c r="U101" i="20"/>
  <c r="T101" i="20"/>
  <c r="U100" i="20"/>
  <c r="V100" i="20" s="1"/>
  <c r="T100" i="20"/>
  <c r="U99" i="20"/>
  <c r="V99" i="20" s="1"/>
  <c r="T99" i="20"/>
  <c r="V98" i="20"/>
  <c r="U98" i="20"/>
  <c r="T98" i="20"/>
  <c r="V97" i="20"/>
  <c r="U97" i="20"/>
  <c r="T97" i="20"/>
  <c r="U96" i="20"/>
  <c r="V96" i="20" s="1"/>
  <c r="T96" i="20"/>
  <c r="U95" i="20"/>
  <c r="V95" i="20" s="1"/>
  <c r="T95" i="20"/>
  <c r="V94" i="20"/>
  <c r="U94" i="20"/>
  <c r="T94" i="20"/>
  <c r="V93" i="20"/>
  <c r="U93" i="20"/>
  <c r="T93" i="20"/>
  <c r="U92" i="20"/>
  <c r="V92" i="20" s="1"/>
  <c r="T92" i="20"/>
  <c r="V91" i="20"/>
  <c r="U91" i="20"/>
  <c r="T91" i="20"/>
  <c r="V90" i="20"/>
  <c r="U90" i="20"/>
  <c r="T90" i="20"/>
  <c r="V89" i="20"/>
  <c r="U89" i="20"/>
  <c r="T89" i="20"/>
  <c r="U88" i="20"/>
  <c r="V88" i="20" s="1"/>
  <c r="T88" i="20"/>
  <c r="V87" i="20"/>
  <c r="U87" i="20"/>
  <c r="T87" i="20"/>
  <c r="V86" i="20"/>
  <c r="U86" i="20"/>
  <c r="T86" i="20"/>
  <c r="V85" i="20"/>
  <c r="U85" i="20"/>
  <c r="T85" i="20"/>
  <c r="U84" i="20"/>
  <c r="V84" i="20" s="1"/>
  <c r="T84" i="20"/>
  <c r="V83" i="20"/>
  <c r="U83" i="20"/>
  <c r="T83" i="20"/>
  <c r="V82" i="20"/>
  <c r="U82" i="20"/>
  <c r="T82" i="20"/>
  <c r="V81" i="20"/>
  <c r="U81" i="20"/>
  <c r="T81" i="20"/>
  <c r="U80" i="20"/>
  <c r="V80" i="20" s="1"/>
  <c r="T80" i="20"/>
  <c r="V79" i="20"/>
  <c r="U79" i="20"/>
  <c r="T79" i="20"/>
  <c r="V78" i="20"/>
  <c r="U78" i="20"/>
  <c r="T78" i="20"/>
  <c r="V77" i="20"/>
  <c r="U77" i="20"/>
  <c r="T77" i="20"/>
  <c r="U76" i="20"/>
  <c r="V76" i="20" s="1"/>
  <c r="T76" i="20"/>
  <c r="V75" i="20"/>
  <c r="U75" i="20"/>
  <c r="T75" i="20"/>
  <c r="V74" i="20"/>
  <c r="U74" i="20"/>
  <c r="T74" i="20"/>
  <c r="V73" i="20"/>
  <c r="U73" i="20"/>
  <c r="T73" i="20"/>
  <c r="U72" i="20"/>
  <c r="V72" i="20" s="1"/>
  <c r="T72" i="20"/>
  <c r="V71" i="20"/>
  <c r="U71" i="20"/>
  <c r="T71" i="20"/>
  <c r="V70" i="20"/>
  <c r="U70" i="20"/>
  <c r="T70" i="20"/>
  <c r="V69" i="20"/>
  <c r="U69" i="20"/>
  <c r="T69" i="20"/>
  <c r="U68" i="20"/>
  <c r="V68" i="20" s="1"/>
  <c r="T68" i="20"/>
  <c r="V67" i="20"/>
  <c r="U67" i="20"/>
  <c r="T67" i="20"/>
  <c r="V66" i="20"/>
  <c r="U66" i="20"/>
  <c r="T66" i="20"/>
  <c r="V65" i="20"/>
  <c r="U65" i="20"/>
  <c r="T65" i="20"/>
  <c r="U64" i="20"/>
  <c r="V64" i="20" s="1"/>
  <c r="T64" i="20"/>
  <c r="V63" i="20"/>
  <c r="U63" i="20"/>
  <c r="T63" i="20"/>
  <c r="V62" i="20"/>
  <c r="U62" i="20"/>
  <c r="T62" i="20"/>
  <c r="V61" i="20"/>
  <c r="U61" i="20"/>
  <c r="T61" i="20"/>
  <c r="U60" i="20"/>
  <c r="V60" i="20" s="1"/>
  <c r="T60" i="20"/>
  <c r="V59" i="20"/>
  <c r="U59" i="20"/>
  <c r="T59" i="20"/>
  <c r="V58" i="20"/>
  <c r="U58" i="20"/>
  <c r="T58" i="20"/>
  <c r="V57" i="20"/>
  <c r="U57" i="20"/>
  <c r="T57" i="20"/>
  <c r="U56" i="20"/>
  <c r="V56" i="20" s="1"/>
  <c r="T56" i="20"/>
  <c r="V55" i="20"/>
  <c r="U55" i="20"/>
  <c r="T55" i="20"/>
  <c r="V54" i="20"/>
  <c r="U54" i="20"/>
  <c r="T54" i="20"/>
  <c r="V53" i="20"/>
  <c r="U53" i="20"/>
  <c r="T53" i="20"/>
  <c r="U52" i="20"/>
  <c r="V52" i="20" s="1"/>
  <c r="T52" i="20"/>
  <c r="V51" i="20"/>
  <c r="U51" i="20"/>
  <c r="T51" i="20"/>
  <c r="R51" i="20"/>
  <c r="V50" i="20"/>
  <c r="U50" i="20"/>
  <c r="T50" i="20"/>
  <c r="R50" i="20"/>
  <c r="V49" i="20"/>
  <c r="U49" i="20"/>
  <c r="T49" i="20"/>
  <c r="R49" i="20"/>
  <c r="V48" i="20"/>
  <c r="U48" i="20"/>
  <c r="T48" i="20"/>
  <c r="R48" i="20"/>
  <c r="V47" i="20"/>
  <c r="U47" i="20"/>
  <c r="T47" i="20"/>
  <c r="R47" i="20"/>
  <c r="V46" i="20"/>
  <c r="U46" i="20"/>
  <c r="T46" i="20"/>
  <c r="R46" i="20"/>
  <c r="V45" i="20"/>
  <c r="U45" i="20"/>
  <c r="T45" i="20"/>
  <c r="R45" i="20"/>
  <c r="V44" i="20"/>
  <c r="U44" i="20"/>
  <c r="T44" i="20"/>
  <c r="R44" i="20"/>
  <c r="V43" i="20"/>
  <c r="U43" i="20"/>
  <c r="T43" i="20"/>
  <c r="R43" i="20"/>
  <c r="V42" i="20"/>
  <c r="U42" i="20"/>
  <c r="T42" i="20"/>
  <c r="R42" i="20"/>
  <c r="V41" i="20"/>
  <c r="U41" i="20"/>
  <c r="T41" i="20"/>
  <c r="R41" i="20"/>
  <c r="V40" i="20"/>
  <c r="U40" i="20"/>
  <c r="T40" i="20"/>
  <c r="R40" i="20"/>
  <c r="V39" i="20"/>
  <c r="U39" i="20"/>
  <c r="T39" i="20"/>
  <c r="R39" i="20"/>
  <c r="V38" i="20"/>
  <c r="U38" i="20"/>
  <c r="T38" i="20"/>
  <c r="R38" i="20"/>
  <c r="V37" i="20"/>
  <c r="U37" i="20"/>
  <c r="T37" i="20"/>
  <c r="R37" i="20"/>
  <c r="V36" i="20"/>
  <c r="U36" i="20"/>
  <c r="T36" i="20"/>
  <c r="R36" i="20"/>
  <c r="V35" i="20"/>
  <c r="U35" i="20"/>
  <c r="T35" i="20"/>
  <c r="R35" i="20"/>
  <c r="V34" i="20"/>
  <c r="U34" i="20"/>
  <c r="T34" i="20"/>
  <c r="R34" i="20"/>
  <c r="V33" i="20"/>
  <c r="U33" i="20"/>
  <c r="T33" i="20"/>
  <c r="R33" i="20"/>
  <c r="V32" i="20"/>
  <c r="U32" i="20"/>
  <c r="T32" i="20"/>
  <c r="R32" i="20"/>
  <c r="V31" i="20"/>
  <c r="U31" i="20"/>
  <c r="T31" i="20"/>
  <c r="R31" i="20"/>
  <c r="V30" i="20"/>
  <c r="U30" i="20"/>
  <c r="T30" i="20"/>
  <c r="R30" i="20"/>
  <c r="V29" i="20"/>
  <c r="U29" i="20"/>
  <c r="T29" i="20"/>
  <c r="R29" i="20"/>
  <c r="V28" i="20"/>
  <c r="U28" i="20"/>
  <c r="T28" i="20"/>
  <c r="R28" i="20"/>
  <c r="V27" i="20"/>
  <c r="U27" i="20"/>
  <c r="T27" i="20"/>
  <c r="R27" i="20"/>
  <c r="V26" i="20"/>
  <c r="U26" i="20"/>
  <c r="T26" i="20"/>
  <c r="R26" i="20"/>
  <c r="V25" i="20"/>
  <c r="U25" i="20"/>
  <c r="T25" i="20"/>
  <c r="R25" i="20"/>
  <c r="V24" i="20"/>
  <c r="U24" i="20"/>
  <c r="T24" i="20"/>
  <c r="R24" i="20"/>
  <c r="V23" i="20"/>
  <c r="U23" i="20"/>
  <c r="T23" i="20"/>
  <c r="R23" i="20"/>
  <c r="V22" i="20"/>
  <c r="U22" i="20"/>
  <c r="T22" i="20"/>
  <c r="R22" i="20"/>
  <c r="V21" i="20"/>
  <c r="U21" i="20"/>
  <c r="T21" i="20"/>
  <c r="R21" i="20"/>
  <c r="V20" i="20"/>
  <c r="U20" i="20"/>
  <c r="T20" i="20"/>
  <c r="R20" i="20"/>
  <c r="V19" i="20"/>
  <c r="U19" i="20"/>
  <c r="T19" i="20"/>
  <c r="R19" i="20"/>
  <c r="V18" i="20"/>
  <c r="U18" i="20"/>
  <c r="T18" i="20"/>
  <c r="R18" i="20"/>
  <c r="V17" i="20"/>
  <c r="U17" i="20"/>
  <c r="T17" i="20"/>
  <c r="R17" i="20"/>
  <c r="V16" i="20"/>
  <c r="U16" i="20"/>
  <c r="T16" i="20"/>
  <c r="R16" i="20"/>
  <c r="V15" i="20"/>
  <c r="U15" i="20"/>
  <c r="T15" i="20"/>
  <c r="R15" i="20"/>
  <c r="V14" i="20"/>
  <c r="U14" i="20"/>
  <c r="T14" i="20"/>
  <c r="R14" i="20"/>
  <c r="V13" i="20"/>
  <c r="U13" i="20"/>
  <c r="T13" i="20"/>
  <c r="R13" i="20"/>
  <c r="V12" i="20"/>
  <c r="U12" i="20"/>
  <c r="T12" i="20"/>
  <c r="R12" i="20"/>
  <c r="R132" i="20" s="1"/>
  <c r="V11" i="20"/>
  <c r="U11" i="20"/>
  <c r="U132" i="20" s="1"/>
  <c r="Q132" i="20" s="1"/>
  <c r="T11" i="20"/>
  <c r="V8" i="20"/>
  <c r="U8" i="20"/>
  <c r="T8" i="20"/>
  <c r="S8" i="20"/>
  <c r="N8" i="20"/>
  <c r="U5" i="20"/>
  <c r="S5" i="20"/>
  <c r="O5" i="20"/>
  <c r="S4" i="20"/>
  <c r="P4" i="20"/>
  <c r="O4" i="20"/>
  <c r="V3" i="20"/>
  <c r="S3" i="20"/>
  <c r="O3" i="20"/>
  <c r="O132" i="19"/>
  <c r="U131" i="19"/>
  <c r="V131" i="19" s="1"/>
  <c r="T131" i="19"/>
  <c r="V130" i="19"/>
  <c r="U130" i="19"/>
  <c r="T130" i="19"/>
  <c r="V129" i="19"/>
  <c r="U129" i="19"/>
  <c r="T129" i="19"/>
  <c r="U128" i="19"/>
  <c r="V128" i="19" s="1"/>
  <c r="T128" i="19"/>
  <c r="U127" i="19"/>
  <c r="V127" i="19" s="1"/>
  <c r="T127" i="19"/>
  <c r="V126" i="19"/>
  <c r="U126" i="19"/>
  <c r="T126" i="19"/>
  <c r="V125" i="19"/>
  <c r="U125" i="19"/>
  <c r="T125" i="19"/>
  <c r="U124" i="19"/>
  <c r="V124" i="19" s="1"/>
  <c r="T124" i="19"/>
  <c r="U123" i="19"/>
  <c r="V123" i="19" s="1"/>
  <c r="T123" i="19"/>
  <c r="V122" i="19"/>
  <c r="U122" i="19"/>
  <c r="T122" i="19"/>
  <c r="V121" i="19"/>
  <c r="U121" i="19"/>
  <c r="T121" i="19"/>
  <c r="U120" i="19"/>
  <c r="V120" i="19" s="1"/>
  <c r="T120" i="19"/>
  <c r="U119" i="19"/>
  <c r="V119" i="19" s="1"/>
  <c r="T119" i="19"/>
  <c r="V118" i="19"/>
  <c r="U118" i="19"/>
  <c r="T118" i="19"/>
  <c r="V117" i="19"/>
  <c r="U117" i="19"/>
  <c r="T117" i="19"/>
  <c r="U116" i="19"/>
  <c r="V116" i="19" s="1"/>
  <c r="T116" i="19"/>
  <c r="U115" i="19"/>
  <c r="V115" i="19" s="1"/>
  <c r="T115" i="19"/>
  <c r="V114" i="19"/>
  <c r="U114" i="19"/>
  <c r="T114" i="19"/>
  <c r="V113" i="19"/>
  <c r="U113" i="19"/>
  <c r="T113" i="19"/>
  <c r="U112" i="19"/>
  <c r="V112" i="19" s="1"/>
  <c r="T112" i="19"/>
  <c r="U111" i="19"/>
  <c r="V111" i="19" s="1"/>
  <c r="T111" i="19"/>
  <c r="V110" i="19"/>
  <c r="U110" i="19"/>
  <c r="T110" i="19"/>
  <c r="V109" i="19"/>
  <c r="U109" i="19"/>
  <c r="T109" i="19"/>
  <c r="U108" i="19"/>
  <c r="V108" i="19" s="1"/>
  <c r="T108" i="19"/>
  <c r="U107" i="19"/>
  <c r="V107" i="19" s="1"/>
  <c r="T107" i="19"/>
  <c r="V106" i="19"/>
  <c r="U106" i="19"/>
  <c r="T106" i="19"/>
  <c r="V105" i="19"/>
  <c r="U105" i="19"/>
  <c r="T105" i="19"/>
  <c r="U104" i="19"/>
  <c r="V104" i="19" s="1"/>
  <c r="T104" i="19"/>
  <c r="U103" i="19"/>
  <c r="V103" i="19" s="1"/>
  <c r="T103" i="19"/>
  <c r="V102" i="19"/>
  <c r="U102" i="19"/>
  <c r="T102" i="19"/>
  <c r="V101" i="19"/>
  <c r="U101" i="19"/>
  <c r="T101" i="19"/>
  <c r="U100" i="19"/>
  <c r="V100" i="19" s="1"/>
  <c r="T100" i="19"/>
  <c r="U99" i="19"/>
  <c r="V99" i="19" s="1"/>
  <c r="T99" i="19"/>
  <c r="V98" i="19"/>
  <c r="U98" i="19"/>
  <c r="T98" i="19"/>
  <c r="V97" i="19"/>
  <c r="U97" i="19"/>
  <c r="T97" i="19"/>
  <c r="U96" i="19"/>
  <c r="V96" i="19" s="1"/>
  <c r="T96" i="19"/>
  <c r="U95" i="19"/>
  <c r="V95" i="19" s="1"/>
  <c r="T95" i="19"/>
  <c r="V94" i="19"/>
  <c r="U94" i="19"/>
  <c r="T94" i="19"/>
  <c r="V93" i="19"/>
  <c r="U93" i="19"/>
  <c r="T93" i="19"/>
  <c r="U92" i="19"/>
  <c r="V92" i="19" s="1"/>
  <c r="T92" i="19"/>
  <c r="U91" i="19"/>
  <c r="V91" i="19" s="1"/>
  <c r="T91" i="19"/>
  <c r="V90" i="19"/>
  <c r="U90" i="19"/>
  <c r="T90" i="19"/>
  <c r="V89" i="19"/>
  <c r="U89" i="19"/>
  <c r="T89" i="19"/>
  <c r="U88" i="19"/>
  <c r="V88" i="19" s="1"/>
  <c r="T88" i="19"/>
  <c r="U87" i="19"/>
  <c r="V87" i="19" s="1"/>
  <c r="T87" i="19"/>
  <c r="V86" i="19"/>
  <c r="U86" i="19"/>
  <c r="T86" i="19"/>
  <c r="V85" i="19"/>
  <c r="U85" i="19"/>
  <c r="T85" i="19"/>
  <c r="U84" i="19"/>
  <c r="V84" i="19" s="1"/>
  <c r="T84" i="19"/>
  <c r="U83" i="19"/>
  <c r="V83" i="19" s="1"/>
  <c r="T83" i="19"/>
  <c r="V82" i="19"/>
  <c r="U82" i="19"/>
  <c r="T82" i="19"/>
  <c r="V81" i="19"/>
  <c r="U81" i="19"/>
  <c r="T81" i="19"/>
  <c r="U80" i="19"/>
  <c r="V80" i="19" s="1"/>
  <c r="T80" i="19"/>
  <c r="U79" i="19"/>
  <c r="V79" i="19" s="1"/>
  <c r="T79" i="19"/>
  <c r="V78" i="19"/>
  <c r="U78" i="19"/>
  <c r="T78" i="19"/>
  <c r="V77" i="19"/>
  <c r="U77" i="19"/>
  <c r="T77" i="19"/>
  <c r="U76" i="19"/>
  <c r="V76" i="19" s="1"/>
  <c r="T76" i="19"/>
  <c r="U75" i="19"/>
  <c r="V75" i="19" s="1"/>
  <c r="T75" i="19"/>
  <c r="V74" i="19"/>
  <c r="U74" i="19"/>
  <c r="T74" i="19"/>
  <c r="V73" i="19"/>
  <c r="U73" i="19"/>
  <c r="T73" i="19"/>
  <c r="U72" i="19"/>
  <c r="V72" i="19" s="1"/>
  <c r="T72" i="19"/>
  <c r="U71" i="19"/>
  <c r="V71" i="19" s="1"/>
  <c r="T71" i="19"/>
  <c r="V70" i="19"/>
  <c r="U70" i="19"/>
  <c r="T70" i="19"/>
  <c r="V69" i="19"/>
  <c r="U69" i="19"/>
  <c r="T69" i="19"/>
  <c r="U68" i="19"/>
  <c r="V68" i="19" s="1"/>
  <c r="T68" i="19"/>
  <c r="U67" i="19"/>
  <c r="V67" i="19" s="1"/>
  <c r="T67" i="19"/>
  <c r="V66" i="19"/>
  <c r="U66" i="19"/>
  <c r="T66" i="19"/>
  <c r="V65" i="19"/>
  <c r="U65" i="19"/>
  <c r="T65" i="19"/>
  <c r="U64" i="19"/>
  <c r="V64" i="19" s="1"/>
  <c r="T64" i="19"/>
  <c r="U63" i="19"/>
  <c r="V63" i="19" s="1"/>
  <c r="T63" i="19"/>
  <c r="V62" i="19"/>
  <c r="U62" i="19"/>
  <c r="T62" i="19"/>
  <c r="V61" i="19"/>
  <c r="U61" i="19"/>
  <c r="T61" i="19"/>
  <c r="U60" i="19"/>
  <c r="V60" i="19" s="1"/>
  <c r="T60" i="19"/>
  <c r="U59" i="19"/>
  <c r="V59" i="19" s="1"/>
  <c r="T59" i="19"/>
  <c r="V58" i="19"/>
  <c r="U58" i="19"/>
  <c r="T58" i="19"/>
  <c r="V57" i="19"/>
  <c r="U57" i="19"/>
  <c r="T57" i="19"/>
  <c r="U56" i="19"/>
  <c r="V56" i="19" s="1"/>
  <c r="T56" i="19"/>
  <c r="U55" i="19"/>
  <c r="V55" i="19" s="1"/>
  <c r="T55" i="19"/>
  <c r="V54" i="19"/>
  <c r="U54" i="19"/>
  <c r="T54" i="19"/>
  <c r="V53" i="19"/>
  <c r="U53" i="19"/>
  <c r="T53" i="19"/>
  <c r="U52" i="19"/>
  <c r="V52" i="19" s="1"/>
  <c r="T52" i="19"/>
  <c r="U51" i="19"/>
  <c r="V51" i="19" s="1"/>
  <c r="T51" i="19"/>
  <c r="R51" i="19"/>
  <c r="U50" i="19"/>
  <c r="V50" i="19" s="1"/>
  <c r="T50" i="19"/>
  <c r="R50" i="19"/>
  <c r="U49" i="19"/>
  <c r="V49" i="19" s="1"/>
  <c r="T49" i="19"/>
  <c r="R49" i="19"/>
  <c r="U48" i="19"/>
  <c r="V48" i="19" s="1"/>
  <c r="T48" i="19"/>
  <c r="R48" i="19"/>
  <c r="U47" i="19"/>
  <c r="V47" i="19" s="1"/>
  <c r="T47" i="19"/>
  <c r="R47" i="19"/>
  <c r="U46" i="19"/>
  <c r="V46" i="19" s="1"/>
  <c r="T46" i="19"/>
  <c r="R46" i="19"/>
  <c r="U45" i="19"/>
  <c r="V45" i="19" s="1"/>
  <c r="T45" i="19"/>
  <c r="R45" i="19"/>
  <c r="U44" i="19"/>
  <c r="V44" i="19" s="1"/>
  <c r="T44" i="19"/>
  <c r="R44" i="19"/>
  <c r="U43" i="19"/>
  <c r="V43" i="19" s="1"/>
  <c r="T43" i="19"/>
  <c r="R43" i="19"/>
  <c r="U42" i="19"/>
  <c r="V42" i="19" s="1"/>
  <c r="T42" i="19"/>
  <c r="R42" i="19"/>
  <c r="U41" i="19"/>
  <c r="V41" i="19" s="1"/>
  <c r="T41" i="19"/>
  <c r="R41" i="19"/>
  <c r="U40" i="19"/>
  <c r="V40" i="19" s="1"/>
  <c r="T40" i="19"/>
  <c r="R40" i="19"/>
  <c r="U39" i="19"/>
  <c r="V39" i="19" s="1"/>
  <c r="T39" i="19"/>
  <c r="R39" i="19"/>
  <c r="U38" i="19"/>
  <c r="V38" i="19" s="1"/>
  <c r="T38" i="19"/>
  <c r="R38" i="19"/>
  <c r="U37" i="19"/>
  <c r="V37" i="19" s="1"/>
  <c r="T37" i="19"/>
  <c r="R37" i="19"/>
  <c r="U36" i="19"/>
  <c r="V36" i="19" s="1"/>
  <c r="T36" i="19"/>
  <c r="R36" i="19"/>
  <c r="U35" i="19"/>
  <c r="V35" i="19" s="1"/>
  <c r="T35" i="19"/>
  <c r="R35" i="19"/>
  <c r="U34" i="19"/>
  <c r="V34" i="19" s="1"/>
  <c r="T34" i="19"/>
  <c r="R34" i="19"/>
  <c r="U33" i="19"/>
  <c r="V33" i="19" s="1"/>
  <c r="T33" i="19"/>
  <c r="R33" i="19"/>
  <c r="U32" i="19"/>
  <c r="V32" i="19" s="1"/>
  <c r="T32" i="19"/>
  <c r="R32" i="19"/>
  <c r="U31" i="19"/>
  <c r="V31" i="19" s="1"/>
  <c r="T31" i="19"/>
  <c r="R31" i="19"/>
  <c r="U30" i="19"/>
  <c r="V30" i="19" s="1"/>
  <c r="T30" i="19"/>
  <c r="R30" i="19"/>
  <c r="U29" i="19"/>
  <c r="V29" i="19" s="1"/>
  <c r="T29" i="19"/>
  <c r="R29" i="19"/>
  <c r="U28" i="19"/>
  <c r="V28" i="19" s="1"/>
  <c r="T28" i="19"/>
  <c r="R28" i="19"/>
  <c r="U27" i="19"/>
  <c r="V27" i="19" s="1"/>
  <c r="T27" i="19"/>
  <c r="R27" i="19"/>
  <c r="U26" i="19"/>
  <c r="V26" i="19" s="1"/>
  <c r="T26" i="19"/>
  <c r="R26" i="19"/>
  <c r="U25" i="19"/>
  <c r="V25" i="19" s="1"/>
  <c r="T25" i="19"/>
  <c r="R25" i="19"/>
  <c r="U24" i="19"/>
  <c r="V24" i="19" s="1"/>
  <c r="T24" i="19"/>
  <c r="R24" i="19"/>
  <c r="U23" i="19"/>
  <c r="V23" i="19" s="1"/>
  <c r="T23" i="19"/>
  <c r="R23" i="19"/>
  <c r="U22" i="19"/>
  <c r="V22" i="19" s="1"/>
  <c r="T22" i="19"/>
  <c r="R22" i="19"/>
  <c r="U21" i="19"/>
  <c r="V21" i="19" s="1"/>
  <c r="T21" i="19"/>
  <c r="R21" i="19"/>
  <c r="U20" i="19"/>
  <c r="V20" i="19" s="1"/>
  <c r="T20" i="19"/>
  <c r="R20" i="19"/>
  <c r="U19" i="19"/>
  <c r="V19" i="19" s="1"/>
  <c r="T19" i="19"/>
  <c r="R19" i="19"/>
  <c r="U18" i="19"/>
  <c r="V18" i="19" s="1"/>
  <c r="T18" i="19"/>
  <c r="R18" i="19"/>
  <c r="U17" i="19"/>
  <c r="V17" i="19" s="1"/>
  <c r="T17" i="19"/>
  <c r="R17" i="19"/>
  <c r="U16" i="19"/>
  <c r="V16" i="19" s="1"/>
  <c r="T16" i="19"/>
  <c r="R16" i="19"/>
  <c r="U15" i="19"/>
  <c r="V15" i="19" s="1"/>
  <c r="T15" i="19"/>
  <c r="R15" i="19"/>
  <c r="U14" i="19"/>
  <c r="V14" i="19" s="1"/>
  <c r="T14" i="19"/>
  <c r="R14" i="19"/>
  <c r="U13" i="19"/>
  <c r="V13" i="19" s="1"/>
  <c r="T13" i="19"/>
  <c r="R13" i="19"/>
  <c r="U12" i="19"/>
  <c r="V12" i="19" s="1"/>
  <c r="T12" i="19"/>
  <c r="R12" i="19"/>
  <c r="R132" i="19" s="1"/>
  <c r="U11" i="19"/>
  <c r="U132" i="19" s="1"/>
  <c r="Q132" i="19" s="1"/>
  <c r="T11" i="19"/>
  <c r="V8" i="19"/>
  <c r="U8" i="19"/>
  <c r="T8" i="19"/>
  <c r="S8" i="19"/>
  <c r="N8" i="19"/>
  <c r="U5" i="19"/>
  <c r="S5" i="19"/>
  <c r="O5" i="19"/>
  <c r="S4" i="19"/>
  <c r="P4" i="19"/>
  <c r="O4" i="19"/>
  <c r="V3" i="19"/>
  <c r="S3" i="19"/>
  <c r="O3" i="19"/>
  <c r="O132" i="18"/>
  <c r="U131" i="18"/>
  <c r="V131" i="18" s="1"/>
  <c r="T131" i="18"/>
  <c r="V130" i="18"/>
  <c r="U130" i="18"/>
  <c r="T130" i="18"/>
  <c r="V129" i="18"/>
  <c r="U129" i="18"/>
  <c r="T129" i="18"/>
  <c r="U128" i="18"/>
  <c r="V128" i="18" s="1"/>
  <c r="T128" i="18"/>
  <c r="U127" i="18"/>
  <c r="V127" i="18" s="1"/>
  <c r="T127" i="18"/>
  <c r="V126" i="18"/>
  <c r="U126" i="18"/>
  <c r="T126" i="18"/>
  <c r="V125" i="18"/>
  <c r="U125" i="18"/>
  <c r="T125" i="18"/>
  <c r="U124" i="18"/>
  <c r="V124" i="18" s="1"/>
  <c r="T124" i="18"/>
  <c r="U123" i="18"/>
  <c r="V123" i="18" s="1"/>
  <c r="T123" i="18"/>
  <c r="V122" i="18"/>
  <c r="U122" i="18"/>
  <c r="T122" i="18"/>
  <c r="V121" i="18"/>
  <c r="U121" i="18"/>
  <c r="T121" i="18"/>
  <c r="U120" i="18"/>
  <c r="V120" i="18" s="1"/>
  <c r="T120" i="18"/>
  <c r="U119" i="18"/>
  <c r="V119" i="18" s="1"/>
  <c r="T119" i="18"/>
  <c r="V118" i="18"/>
  <c r="U118" i="18"/>
  <c r="T118" i="18"/>
  <c r="V117" i="18"/>
  <c r="U117" i="18"/>
  <c r="T117" i="18"/>
  <c r="U116" i="18"/>
  <c r="V116" i="18" s="1"/>
  <c r="T116" i="18"/>
  <c r="U115" i="18"/>
  <c r="V115" i="18" s="1"/>
  <c r="T115" i="18"/>
  <c r="V114" i="18"/>
  <c r="U114" i="18"/>
  <c r="T114" i="18"/>
  <c r="V113" i="18"/>
  <c r="U113" i="18"/>
  <c r="T113" i="18"/>
  <c r="U112" i="18"/>
  <c r="V112" i="18" s="1"/>
  <c r="T112" i="18"/>
  <c r="U111" i="18"/>
  <c r="V111" i="18" s="1"/>
  <c r="T111" i="18"/>
  <c r="V110" i="18"/>
  <c r="U110" i="18"/>
  <c r="T110" i="18"/>
  <c r="V109" i="18"/>
  <c r="U109" i="18"/>
  <c r="T109" i="18"/>
  <c r="U108" i="18"/>
  <c r="V108" i="18" s="1"/>
  <c r="T108" i="18"/>
  <c r="U107" i="18"/>
  <c r="V107" i="18" s="1"/>
  <c r="T107" i="18"/>
  <c r="V106" i="18"/>
  <c r="U106" i="18"/>
  <c r="T106" i="18"/>
  <c r="V105" i="18"/>
  <c r="U105" i="18"/>
  <c r="T105" i="18"/>
  <c r="U104" i="18"/>
  <c r="V104" i="18" s="1"/>
  <c r="T104" i="18"/>
  <c r="U103" i="18"/>
  <c r="V103" i="18" s="1"/>
  <c r="T103" i="18"/>
  <c r="V102" i="18"/>
  <c r="U102" i="18"/>
  <c r="T102" i="18"/>
  <c r="V101" i="18"/>
  <c r="U101" i="18"/>
  <c r="T101" i="18"/>
  <c r="U100" i="18"/>
  <c r="V100" i="18" s="1"/>
  <c r="T100" i="18"/>
  <c r="U99" i="18"/>
  <c r="V99" i="18" s="1"/>
  <c r="T99" i="18"/>
  <c r="V98" i="18"/>
  <c r="U98" i="18"/>
  <c r="T98" i="18"/>
  <c r="V97" i="18"/>
  <c r="U97" i="18"/>
  <c r="T97" i="18"/>
  <c r="U96" i="18"/>
  <c r="V96" i="18" s="1"/>
  <c r="T96" i="18"/>
  <c r="U95" i="18"/>
  <c r="V95" i="18" s="1"/>
  <c r="T95" i="18"/>
  <c r="V94" i="18"/>
  <c r="U94" i="18"/>
  <c r="T94" i="18"/>
  <c r="V93" i="18"/>
  <c r="U93" i="18"/>
  <c r="T93" i="18"/>
  <c r="U92" i="18"/>
  <c r="V92" i="18" s="1"/>
  <c r="T92" i="18"/>
  <c r="U91" i="18"/>
  <c r="V91" i="18" s="1"/>
  <c r="T91" i="18"/>
  <c r="V90" i="18"/>
  <c r="U90" i="18"/>
  <c r="T90" i="18"/>
  <c r="V89" i="18"/>
  <c r="U89" i="18"/>
  <c r="T89" i="18"/>
  <c r="U88" i="18"/>
  <c r="V88" i="18" s="1"/>
  <c r="T88" i="18"/>
  <c r="V87" i="18"/>
  <c r="U87" i="18"/>
  <c r="T87" i="18"/>
  <c r="V86" i="18"/>
  <c r="U86" i="18"/>
  <c r="T86" i="18"/>
  <c r="V85" i="18"/>
  <c r="U85" i="18"/>
  <c r="T85" i="18"/>
  <c r="U84" i="18"/>
  <c r="V84" i="18" s="1"/>
  <c r="T84" i="18"/>
  <c r="V83" i="18"/>
  <c r="U83" i="18"/>
  <c r="T83" i="18"/>
  <c r="V82" i="18"/>
  <c r="U82" i="18"/>
  <c r="T82" i="18"/>
  <c r="V81" i="18"/>
  <c r="U81" i="18"/>
  <c r="T81" i="18"/>
  <c r="U80" i="18"/>
  <c r="V80" i="18" s="1"/>
  <c r="T80" i="18"/>
  <c r="V79" i="18"/>
  <c r="U79" i="18"/>
  <c r="T79" i="18"/>
  <c r="V78" i="18"/>
  <c r="U78" i="18"/>
  <c r="T78" i="18"/>
  <c r="V77" i="18"/>
  <c r="U77" i="18"/>
  <c r="T77" i="18"/>
  <c r="U76" i="18"/>
  <c r="V76" i="18" s="1"/>
  <c r="T76" i="18"/>
  <c r="V75" i="18"/>
  <c r="U75" i="18"/>
  <c r="T75" i="18"/>
  <c r="V74" i="18"/>
  <c r="U74" i="18"/>
  <c r="T74" i="18"/>
  <c r="V73" i="18"/>
  <c r="U73" i="18"/>
  <c r="T73" i="18"/>
  <c r="U72" i="18"/>
  <c r="V72" i="18" s="1"/>
  <c r="T72" i="18"/>
  <c r="V71" i="18"/>
  <c r="U71" i="18"/>
  <c r="T71" i="18"/>
  <c r="V70" i="18"/>
  <c r="U70" i="18"/>
  <c r="T70" i="18"/>
  <c r="V69" i="18"/>
  <c r="U69" i="18"/>
  <c r="T69" i="18"/>
  <c r="U68" i="18"/>
  <c r="V68" i="18" s="1"/>
  <c r="T68" i="18"/>
  <c r="V67" i="18"/>
  <c r="U67" i="18"/>
  <c r="T67" i="18"/>
  <c r="V66" i="18"/>
  <c r="U66" i="18"/>
  <c r="T66" i="18"/>
  <c r="V65" i="18"/>
  <c r="U65" i="18"/>
  <c r="T65" i="18"/>
  <c r="U64" i="18"/>
  <c r="V64" i="18" s="1"/>
  <c r="T64" i="18"/>
  <c r="V63" i="18"/>
  <c r="U63" i="18"/>
  <c r="T63" i="18"/>
  <c r="V62" i="18"/>
  <c r="U62" i="18"/>
  <c r="T62" i="18"/>
  <c r="V61" i="18"/>
  <c r="U61" i="18"/>
  <c r="T61" i="18"/>
  <c r="U60" i="18"/>
  <c r="V60" i="18" s="1"/>
  <c r="T60" i="18"/>
  <c r="V59" i="18"/>
  <c r="U59" i="18"/>
  <c r="T59" i="18"/>
  <c r="V58" i="18"/>
  <c r="U58" i="18"/>
  <c r="T58" i="18"/>
  <c r="V57" i="18"/>
  <c r="U57" i="18"/>
  <c r="T57" i="18"/>
  <c r="U56" i="18"/>
  <c r="V56" i="18" s="1"/>
  <c r="T56" i="18"/>
  <c r="V55" i="18"/>
  <c r="U55" i="18"/>
  <c r="T55" i="18"/>
  <c r="V54" i="18"/>
  <c r="U54" i="18"/>
  <c r="T54" i="18"/>
  <c r="V53" i="18"/>
  <c r="U53" i="18"/>
  <c r="T53" i="18"/>
  <c r="U52" i="18"/>
  <c r="V52" i="18" s="1"/>
  <c r="T52" i="18"/>
  <c r="V51" i="18"/>
  <c r="U51" i="18"/>
  <c r="T51" i="18"/>
  <c r="R51" i="18"/>
  <c r="V50" i="18"/>
  <c r="U50" i="18"/>
  <c r="T50" i="18"/>
  <c r="R50" i="18"/>
  <c r="V49" i="18"/>
  <c r="U49" i="18"/>
  <c r="T49" i="18"/>
  <c r="R49" i="18"/>
  <c r="V48" i="18"/>
  <c r="U48" i="18"/>
  <c r="T48" i="18"/>
  <c r="R48" i="18"/>
  <c r="V47" i="18"/>
  <c r="U47" i="18"/>
  <c r="T47" i="18"/>
  <c r="R47" i="18"/>
  <c r="V46" i="18"/>
  <c r="U46" i="18"/>
  <c r="T46" i="18"/>
  <c r="R46" i="18"/>
  <c r="V45" i="18"/>
  <c r="U45" i="18"/>
  <c r="T45" i="18"/>
  <c r="R45" i="18"/>
  <c r="V44" i="18"/>
  <c r="U44" i="18"/>
  <c r="T44" i="18"/>
  <c r="R44" i="18"/>
  <c r="V43" i="18"/>
  <c r="U43" i="18"/>
  <c r="T43" i="18"/>
  <c r="R43" i="18"/>
  <c r="V42" i="18"/>
  <c r="U42" i="18"/>
  <c r="T42" i="18"/>
  <c r="R42" i="18"/>
  <c r="V41" i="18"/>
  <c r="U41" i="18"/>
  <c r="T41" i="18"/>
  <c r="R41" i="18"/>
  <c r="V40" i="18"/>
  <c r="U40" i="18"/>
  <c r="T40" i="18"/>
  <c r="R40" i="18"/>
  <c r="V39" i="18"/>
  <c r="U39" i="18"/>
  <c r="T39" i="18"/>
  <c r="R39" i="18"/>
  <c r="V38" i="18"/>
  <c r="U38" i="18"/>
  <c r="T38" i="18"/>
  <c r="R38" i="18"/>
  <c r="V37" i="18"/>
  <c r="U37" i="18"/>
  <c r="T37" i="18"/>
  <c r="R37" i="18"/>
  <c r="V36" i="18"/>
  <c r="U36" i="18"/>
  <c r="T36" i="18"/>
  <c r="R36" i="18"/>
  <c r="V35" i="18"/>
  <c r="U35" i="18"/>
  <c r="T35" i="18"/>
  <c r="R35" i="18"/>
  <c r="V34" i="18"/>
  <c r="U34" i="18"/>
  <c r="T34" i="18"/>
  <c r="R34" i="18"/>
  <c r="V33" i="18"/>
  <c r="U33" i="18"/>
  <c r="T33" i="18"/>
  <c r="R33" i="18"/>
  <c r="V32" i="18"/>
  <c r="U32" i="18"/>
  <c r="T32" i="18"/>
  <c r="R32" i="18"/>
  <c r="V31" i="18"/>
  <c r="U31" i="18"/>
  <c r="T31" i="18"/>
  <c r="R31" i="18"/>
  <c r="V30" i="18"/>
  <c r="U30" i="18"/>
  <c r="T30" i="18"/>
  <c r="R30" i="18"/>
  <c r="V29" i="18"/>
  <c r="U29" i="18"/>
  <c r="T29" i="18"/>
  <c r="R29" i="18"/>
  <c r="V28" i="18"/>
  <c r="U28" i="18"/>
  <c r="T28" i="18"/>
  <c r="R28" i="18"/>
  <c r="V27" i="18"/>
  <c r="U27" i="18"/>
  <c r="T27" i="18"/>
  <c r="R27" i="18"/>
  <c r="V26" i="18"/>
  <c r="U26" i="18"/>
  <c r="T26" i="18"/>
  <c r="R26" i="18"/>
  <c r="V25" i="18"/>
  <c r="U25" i="18"/>
  <c r="T25" i="18"/>
  <c r="R25" i="18"/>
  <c r="V24" i="18"/>
  <c r="U24" i="18"/>
  <c r="T24" i="18"/>
  <c r="R24" i="18"/>
  <c r="V23" i="18"/>
  <c r="U23" i="18"/>
  <c r="T23" i="18"/>
  <c r="R23" i="18"/>
  <c r="V22" i="18"/>
  <c r="U22" i="18"/>
  <c r="T22" i="18"/>
  <c r="R22" i="18"/>
  <c r="V21" i="18"/>
  <c r="U21" i="18"/>
  <c r="T21" i="18"/>
  <c r="R21" i="18"/>
  <c r="V20" i="18"/>
  <c r="U20" i="18"/>
  <c r="T20" i="18"/>
  <c r="R20" i="18"/>
  <c r="V19" i="18"/>
  <c r="U19" i="18"/>
  <c r="T19" i="18"/>
  <c r="R19" i="18"/>
  <c r="V18" i="18"/>
  <c r="U18" i="18"/>
  <c r="T18" i="18"/>
  <c r="R18" i="18"/>
  <c r="V17" i="18"/>
  <c r="U17" i="18"/>
  <c r="T17" i="18"/>
  <c r="R17" i="18"/>
  <c r="V16" i="18"/>
  <c r="U16" i="18"/>
  <c r="T16" i="18"/>
  <c r="R16" i="18"/>
  <c r="V15" i="18"/>
  <c r="U15" i="18"/>
  <c r="T15" i="18"/>
  <c r="R15" i="18"/>
  <c r="V14" i="18"/>
  <c r="U14" i="18"/>
  <c r="T14" i="18"/>
  <c r="R14" i="18"/>
  <c r="V13" i="18"/>
  <c r="U13" i="18"/>
  <c r="T13" i="18"/>
  <c r="R13" i="18"/>
  <c r="V12" i="18"/>
  <c r="U12" i="18"/>
  <c r="T12" i="18"/>
  <c r="R12" i="18"/>
  <c r="R132" i="18" s="1"/>
  <c r="V11" i="18"/>
  <c r="U11" i="18"/>
  <c r="U132" i="18" s="1"/>
  <c r="Q132" i="18" s="1"/>
  <c r="T11" i="18"/>
  <c r="V8" i="18"/>
  <c r="U8" i="18"/>
  <c r="T8" i="18"/>
  <c r="S8" i="18"/>
  <c r="N8" i="18"/>
  <c r="U5" i="18"/>
  <c r="S5" i="18"/>
  <c r="O5" i="18"/>
  <c r="S4" i="18"/>
  <c r="P4" i="18"/>
  <c r="O4" i="18"/>
  <c r="V3" i="18"/>
  <c r="S3" i="18"/>
  <c r="O3" i="18"/>
  <c r="O132" i="17"/>
  <c r="U131" i="17"/>
  <c r="V131" i="17" s="1"/>
  <c r="T131" i="17"/>
  <c r="V130" i="17"/>
  <c r="U130" i="17"/>
  <c r="T130" i="17"/>
  <c r="V129" i="17"/>
  <c r="U129" i="17"/>
  <c r="T129" i="17"/>
  <c r="U128" i="17"/>
  <c r="V128" i="17" s="1"/>
  <c r="T128" i="17"/>
  <c r="U127" i="17"/>
  <c r="V127" i="17" s="1"/>
  <c r="T127" i="17"/>
  <c r="V126" i="17"/>
  <c r="U126" i="17"/>
  <c r="T126" i="17"/>
  <c r="V125" i="17"/>
  <c r="U125" i="17"/>
  <c r="T125" i="17"/>
  <c r="U124" i="17"/>
  <c r="V124" i="17" s="1"/>
  <c r="T124" i="17"/>
  <c r="U123" i="17"/>
  <c r="V123" i="17" s="1"/>
  <c r="T123" i="17"/>
  <c r="V122" i="17"/>
  <c r="U122" i="17"/>
  <c r="T122" i="17"/>
  <c r="V121" i="17"/>
  <c r="U121" i="17"/>
  <c r="T121" i="17"/>
  <c r="U120" i="17"/>
  <c r="V120" i="17" s="1"/>
  <c r="T120" i="17"/>
  <c r="U119" i="17"/>
  <c r="V119" i="17" s="1"/>
  <c r="T119" i="17"/>
  <c r="V118" i="17"/>
  <c r="U118" i="17"/>
  <c r="T118" i="17"/>
  <c r="V117" i="17"/>
  <c r="U117" i="17"/>
  <c r="T117" i="17"/>
  <c r="U116" i="17"/>
  <c r="V116" i="17" s="1"/>
  <c r="T116" i="17"/>
  <c r="U115" i="17"/>
  <c r="V115" i="17" s="1"/>
  <c r="T115" i="17"/>
  <c r="V114" i="17"/>
  <c r="U114" i="17"/>
  <c r="T114" i="17"/>
  <c r="V113" i="17"/>
  <c r="U113" i="17"/>
  <c r="T113" i="17"/>
  <c r="U112" i="17"/>
  <c r="V112" i="17" s="1"/>
  <c r="T112" i="17"/>
  <c r="U111" i="17"/>
  <c r="V111" i="17" s="1"/>
  <c r="T111" i="17"/>
  <c r="V110" i="17"/>
  <c r="U110" i="17"/>
  <c r="T110" i="17"/>
  <c r="V109" i="17"/>
  <c r="U109" i="17"/>
  <c r="T109" i="17"/>
  <c r="U108" i="17"/>
  <c r="V108" i="17" s="1"/>
  <c r="T108" i="17"/>
  <c r="U107" i="17"/>
  <c r="V107" i="17" s="1"/>
  <c r="T107" i="17"/>
  <c r="V106" i="17"/>
  <c r="U106" i="17"/>
  <c r="T106" i="17"/>
  <c r="V105" i="17"/>
  <c r="U105" i="17"/>
  <c r="T105" i="17"/>
  <c r="U104" i="17"/>
  <c r="V104" i="17" s="1"/>
  <c r="T104" i="17"/>
  <c r="U103" i="17"/>
  <c r="V103" i="17" s="1"/>
  <c r="T103" i="17"/>
  <c r="V102" i="17"/>
  <c r="U102" i="17"/>
  <c r="T102" i="17"/>
  <c r="V101" i="17"/>
  <c r="U101" i="17"/>
  <c r="T101" i="17"/>
  <c r="U100" i="17"/>
  <c r="V100" i="17" s="1"/>
  <c r="T100" i="17"/>
  <c r="U99" i="17"/>
  <c r="V99" i="17" s="1"/>
  <c r="T99" i="17"/>
  <c r="V98" i="17"/>
  <c r="U98" i="17"/>
  <c r="T98" i="17"/>
  <c r="V97" i="17"/>
  <c r="U97" i="17"/>
  <c r="T97" i="17"/>
  <c r="U96" i="17"/>
  <c r="V96" i="17" s="1"/>
  <c r="T96" i="17"/>
  <c r="U95" i="17"/>
  <c r="V95" i="17" s="1"/>
  <c r="T95" i="17"/>
  <c r="V94" i="17"/>
  <c r="U94" i="17"/>
  <c r="T94" i="17"/>
  <c r="V93" i="17"/>
  <c r="U93" i="17"/>
  <c r="T93" i="17"/>
  <c r="U92" i="17"/>
  <c r="V92" i="17" s="1"/>
  <c r="T92" i="17"/>
  <c r="U91" i="17"/>
  <c r="V91" i="17" s="1"/>
  <c r="T91" i="17"/>
  <c r="V90" i="17"/>
  <c r="U90" i="17"/>
  <c r="T90" i="17"/>
  <c r="V89" i="17"/>
  <c r="U89" i="17"/>
  <c r="T89" i="17"/>
  <c r="U88" i="17"/>
  <c r="V88" i="17" s="1"/>
  <c r="T88" i="17"/>
  <c r="U87" i="17"/>
  <c r="V87" i="17" s="1"/>
  <c r="T87" i="17"/>
  <c r="V86" i="17"/>
  <c r="U86" i="17"/>
  <c r="T86" i="17"/>
  <c r="V85" i="17"/>
  <c r="U85" i="17"/>
  <c r="T85" i="17"/>
  <c r="U84" i="17"/>
  <c r="V84" i="17" s="1"/>
  <c r="T84" i="17"/>
  <c r="U83" i="17"/>
  <c r="V83" i="17" s="1"/>
  <c r="T83" i="17"/>
  <c r="V82" i="17"/>
  <c r="U82" i="17"/>
  <c r="T82" i="17"/>
  <c r="V81" i="17"/>
  <c r="U81" i="17"/>
  <c r="T81" i="17"/>
  <c r="U80" i="17"/>
  <c r="V80" i="17" s="1"/>
  <c r="T80" i="17"/>
  <c r="U79" i="17"/>
  <c r="V79" i="17" s="1"/>
  <c r="T79" i="17"/>
  <c r="V78" i="17"/>
  <c r="U78" i="17"/>
  <c r="T78" i="17"/>
  <c r="V77" i="17"/>
  <c r="U77" i="17"/>
  <c r="T77" i="17"/>
  <c r="U76" i="17"/>
  <c r="V76" i="17" s="1"/>
  <c r="T76" i="17"/>
  <c r="U75" i="17"/>
  <c r="V75" i="17" s="1"/>
  <c r="T75" i="17"/>
  <c r="V74" i="17"/>
  <c r="U74" i="17"/>
  <c r="T74" i="17"/>
  <c r="V73" i="17"/>
  <c r="U73" i="17"/>
  <c r="T73" i="17"/>
  <c r="U72" i="17"/>
  <c r="V72" i="17" s="1"/>
  <c r="T72" i="17"/>
  <c r="U71" i="17"/>
  <c r="V71" i="17" s="1"/>
  <c r="T71" i="17"/>
  <c r="V70" i="17"/>
  <c r="U70" i="17"/>
  <c r="T70" i="17"/>
  <c r="V69" i="17"/>
  <c r="U69" i="17"/>
  <c r="T69" i="17"/>
  <c r="U68" i="17"/>
  <c r="V68" i="17" s="1"/>
  <c r="T68" i="17"/>
  <c r="U67" i="17"/>
  <c r="V67" i="17" s="1"/>
  <c r="T67" i="17"/>
  <c r="V66" i="17"/>
  <c r="U66" i="17"/>
  <c r="T66" i="17"/>
  <c r="V65" i="17"/>
  <c r="U65" i="17"/>
  <c r="T65" i="17"/>
  <c r="U64" i="17"/>
  <c r="V64" i="17" s="1"/>
  <c r="T64" i="17"/>
  <c r="U63" i="17"/>
  <c r="V63" i="17" s="1"/>
  <c r="T63" i="17"/>
  <c r="V62" i="17"/>
  <c r="U62" i="17"/>
  <c r="T62" i="17"/>
  <c r="V61" i="17"/>
  <c r="U61" i="17"/>
  <c r="T61" i="17"/>
  <c r="U60" i="17"/>
  <c r="V60" i="17" s="1"/>
  <c r="T60" i="17"/>
  <c r="U59" i="17"/>
  <c r="V59" i="17" s="1"/>
  <c r="T59" i="17"/>
  <c r="V58" i="17"/>
  <c r="U58" i="17"/>
  <c r="T58" i="17"/>
  <c r="V57" i="17"/>
  <c r="U57" i="17"/>
  <c r="T57" i="17"/>
  <c r="U56" i="17"/>
  <c r="V56" i="17" s="1"/>
  <c r="T56" i="17"/>
  <c r="U55" i="17"/>
  <c r="V55" i="17" s="1"/>
  <c r="T55" i="17"/>
  <c r="V54" i="17"/>
  <c r="U54" i="17"/>
  <c r="T54" i="17"/>
  <c r="V53" i="17"/>
  <c r="U53" i="17"/>
  <c r="T53" i="17"/>
  <c r="U52" i="17"/>
  <c r="V52" i="17" s="1"/>
  <c r="T52" i="17"/>
  <c r="U51" i="17"/>
  <c r="V51" i="17" s="1"/>
  <c r="T51" i="17"/>
  <c r="R51" i="17"/>
  <c r="U50" i="17"/>
  <c r="V50" i="17" s="1"/>
  <c r="T50" i="17"/>
  <c r="R50" i="17"/>
  <c r="U49" i="17"/>
  <c r="V49" i="17" s="1"/>
  <c r="T49" i="17"/>
  <c r="R49" i="17"/>
  <c r="U48" i="17"/>
  <c r="V48" i="17" s="1"/>
  <c r="T48" i="17"/>
  <c r="R48" i="17"/>
  <c r="U47" i="17"/>
  <c r="V47" i="17" s="1"/>
  <c r="T47" i="17"/>
  <c r="R47" i="17"/>
  <c r="U46" i="17"/>
  <c r="V46" i="17" s="1"/>
  <c r="T46" i="17"/>
  <c r="R46" i="17"/>
  <c r="U45" i="17"/>
  <c r="V45" i="17" s="1"/>
  <c r="T45" i="17"/>
  <c r="R45" i="17"/>
  <c r="U44" i="17"/>
  <c r="V44" i="17" s="1"/>
  <c r="T44" i="17"/>
  <c r="R44" i="17"/>
  <c r="U43" i="17"/>
  <c r="V43" i="17" s="1"/>
  <c r="T43" i="17"/>
  <c r="R43" i="17"/>
  <c r="U42" i="17"/>
  <c r="V42" i="17" s="1"/>
  <c r="T42" i="17"/>
  <c r="R42" i="17"/>
  <c r="U41" i="17"/>
  <c r="V41" i="17" s="1"/>
  <c r="T41" i="17"/>
  <c r="R41" i="17"/>
  <c r="U40" i="17"/>
  <c r="V40" i="17" s="1"/>
  <c r="T40" i="17"/>
  <c r="R40" i="17"/>
  <c r="U39" i="17"/>
  <c r="V39" i="17" s="1"/>
  <c r="T39" i="17"/>
  <c r="R39" i="17"/>
  <c r="U38" i="17"/>
  <c r="V38" i="17" s="1"/>
  <c r="T38" i="17"/>
  <c r="R38" i="17"/>
  <c r="U37" i="17"/>
  <c r="V37" i="17" s="1"/>
  <c r="T37" i="17"/>
  <c r="R37" i="17"/>
  <c r="U36" i="17"/>
  <c r="V36" i="17" s="1"/>
  <c r="T36" i="17"/>
  <c r="R36" i="17"/>
  <c r="U35" i="17"/>
  <c r="V35" i="17" s="1"/>
  <c r="T35" i="17"/>
  <c r="R35" i="17"/>
  <c r="U34" i="17"/>
  <c r="V34" i="17" s="1"/>
  <c r="T34" i="17"/>
  <c r="R34" i="17"/>
  <c r="U33" i="17"/>
  <c r="V33" i="17" s="1"/>
  <c r="T33" i="17"/>
  <c r="R33" i="17"/>
  <c r="U32" i="17"/>
  <c r="V32" i="17" s="1"/>
  <c r="T32" i="17"/>
  <c r="R32" i="17"/>
  <c r="U31" i="17"/>
  <c r="V31" i="17" s="1"/>
  <c r="T31" i="17"/>
  <c r="R31" i="17"/>
  <c r="U30" i="17"/>
  <c r="V30" i="17" s="1"/>
  <c r="T30" i="17"/>
  <c r="R30" i="17"/>
  <c r="U29" i="17"/>
  <c r="V29" i="17" s="1"/>
  <c r="T29" i="17"/>
  <c r="R29" i="17"/>
  <c r="U28" i="17"/>
  <c r="V28" i="17" s="1"/>
  <c r="T28" i="17"/>
  <c r="R28" i="17"/>
  <c r="U27" i="17"/>
  <c r="V27" i="17" s="1"/>
  <c r="T27" i="17"/>
  <c r="R27" i="17"/>
  <c r="U26" i="17"/>
  <c r="V26" i="17" s="1"/>
  <c r="T26" i="17"/>
  <c r="R26" i="17"/>
  <c r="U25" i="17"/>
  <c r="V25" i="17" s="1"/>
  <c r="T25" i="17"/>
  <c r="R25" i="17"/>
  <c r="U24" i="17"/>
  <c r="V24" i="17" s="1"/>
  <c r="T24" i="17"/>
  <c r="R24" i="17"/>
  <c r="U23" i="17"/>
  <c r="V23" i="17" s="1"/>
  <c r="T23" i="17"/>
  <c r="R23" i="17"/>
  <c r="U22" i="17"/>
  <c r="V22" i="17" s="1"/>
  <c r="T22" i="17"/>
  <c r="R22" i="17"/>
  <c r="U21" i="17"/>
  <c r="V21" i="17" s="1"/>
  <c r="T21" i="17"/>
  <c r="R21" i="17"/>
  <c r="U20" i="17"/>
  <c r="V20" i="17" s="1"/>
  <c r="T20" i="17"/>
  <c r="R20" i="17"/>
  <c r="U19" i="17"/>
  <c r="V19" i="17" s="1"/>
  <c r="T19" i="17"/>
  <c r="R19" i="17"/>
  <c r="U18" i="17"/>
  <c r="V18" i="17" s="1"/>
  <c r="T18" i="17"/>
  <c r="R18" i="17"/>
  <c r="U17" i="17"/>
  <c r="V17" i="17" s="1"/>
  <c r="T17" i="17"/>
  <c r="R17" i="17"/>
  <c r="U16" i="17"/>
  <c r="V16" i="17" s="1"/>
  <c r="T16" i="17"/>
  <c r="R16" i="17"/>
  <c r="U15" i="17"/>
  <c r="V15" i="17" s="1"/>
  <c r="T15" i="17"/>
  <c r="R15" i="17"/>
  <c r="U14" i="17"/>
  <c r="V14" i="17" s="1"/>
  <c r="T14" i="17"/>
  <c r="R14" i="17"/>
  <c r="U13" i="17"/>
  <c r="V13" i="17" s="1"/>
  <c r="T13" i="17"/>
  <c r="R13" i="17"/>
  <c r="U12" i="17"/>
  <c r="V12" i="17" s="1"/>
  <c r="T12" i="17"/>
  <c r="R12" i="17"/>
  <c r="R132" i="17" s="1"/>
  <c r="U11" i="17"/>
  <c r="U132" i="17" s="1"/>
  <c r="Q132" i="17" s="1"/>
  <c r="T11" i="17"/>
  <c r="V8" i="17"/>
  <c r="U8" i="17"/>
  <c r="T8" i="17"/>
  <c r="S8" i="17"/>
  <c r="N8" i="17"/>
  <c r="U5" i="17"/>
  <c r="S5" i="17"/>
  <c r="O5" i="17"/>
  <c r="S4" i="17"/>
  <c r="P4" i="17"/>
  <c r="O4" i="17"/>
  <c r="V3" i="17"/>
  <c r="S3" i="17"/>
  <c r="O3" i="17"/>
  <c r="R132" i="16"/>
  <c r="O132" i="16"/>
  <c r="U131" i="16"/>
  <c r="V131" i="16" s="1"/>
  <c r="T131" i="16"/>
  <c r="V130" i="16"/>
  <c r="U130" i="16"/>
  <c r="T130" i="16"/>
  <c r="V129" i="16"/>
  <c r="U129" i="16"/>
  <c r="T129" i="16"/>
  <c r="U128" i="16"/>
  <c r="V128" i="16" s="1"/>
  <c r="T128" i="16"/>
  <c r="U127" i="16"/>
  <c r="V127" i="16" s="1"/>
  <c r="T127" i="16"/>
  <c r="V126" i="16"/>
  <c r="U126" i="16"/>
  <c r="T126" i="16"/>
  <c r="V125" i="16"/>
  <c r="U125" i="16"/>
  <c r="T125" i="16"/>
  <c r="U124" i="16"/>
  <c r="V124" i="16" s="1"/>
  <c r="T124" i="16"/>
  <c r="U123" i="16"/>
  <c r="V123" i="16" s="1"/>
  <c r="T123" i="16"/>
  <c r="V122" i="16"/>
  <c r="U122" i="16"/>
  <c r="T122" i="16"/>
  <c r="V121" i="16"/>
  <c r="U121" i="16"/>
  <c r="T121" i="16"/>
  <c r="U120" i="16"/>
  <c r="V120" i="16" s="1"/>
  <c r="T120" i="16"/>
  <c r="U119" i="16"/>
  <c r="V119" i="16" s="1"/>
  <c r="T119" i="16"/>
  <c r="V118" i="16"/>
  <c r="U118" i="16"/>
  <c r="T118" i="16"/>
  <c r="V117" i="16"/>
  <c r="U117" i="16"/>
  <c r="T117" i="16"/>
  <c r="U116" i="16"/>
  <c r="V116" i="16" s="1"/>
  <c r="T116" i="16"/>
  <c r="U115" i="16"/>
  <c r="V115" i="16" s="1"/>
  <c r="T115" i="16"/>
  <c r="V114" i="16"/>
  <c r="U114" i="16"/>
  <c r="T114" i="16"/>
  <c r="V113" i="16"/>
  <c r="U113" i="16"/>
  <c r="T113" i="16"/>
  <c r="U112" i="16"/>
  <c r="V112" i="16" s="1"/>
  <c r="T112" i="16"/>
  <c r="U111" i="16"/>
  <c r="V111" i="16" s="1"/>
  <c r="T111" i="16"/>
  <c r="V110" i="16"/>
  <c r="U110" i="16"/>
  <c r="T110" i="16"/>
  <c r="V109" i="16"/>
  <c r="U109" i="16"/>
  <c r="T109" i="16"/>
  <c r="U108" i="16"/>
  <c r="V108" i="16" s="1"/>
  <c r="T108" i="16"/>
  <c r="U107" i="16"/>
  <c r="V107" i="16" s="1"/>
  <c r="T107" i="16"/>
  <c r="V106" i="16"/>
  <c r="U106" i="16"/>
  <c r="T106" i="16"/>
  <c r="V105" i="16"/>
  <c r="U105" i="16"/>
  <c r="T105" i="16"/>
  <c r="U104" i="16"/>
  <c r="V104" i="16" s="1"/>
  <c r="T104" i="16"/>
  <c r="U103" i="16"/>
  <c r="V103" i="16" s="1"/>
  <c r="T103" i="16"/>
  <c r="V102" i="16"/>
  <c r="U102" i="16"/>
  <c r="T102" i="16"/>
  <c r="V101" i="16"/>
  <c r="U101" i="16"/>
  <c r="T101" i="16"/>
  <c r="U100" i="16"/>
  <c r="V100" i="16" s="1"/>
  <c r="T100" i="16"/>
  <c r="U99" i="16"/>
  <c r="V99" i="16" s="1"/>
  <c r="T99" i="16"/>
  <c r="V98" i="16"/>
  <c r="U98" i="16"/>
  <c r="T98" i="16"/>
  <c r="V97" i="16"/>
  <c r="U97" i="16"/>
  <c r="T97" i="16"/>
  <c r="U96" i="16"/>
  <c r="V96" i="16" s="1"/>
  <c r="T96" i="16"/>
  <c r="U95" i="16"/>
  <c r="V95" i="16" s="1"/>
  <c r="T95" i="16"/>
  <c r="V94" i="16"/>
  <c r="U94" i="16"/>
  <c r="T94" i="16"/>
  <c r="V93" i="16"/>
  <c r="U93" i="16"/>
  <c r="T93" i="16"/>
  <c r="U92" i="16"/>
  <c r="V92" i="16" s="1"/>
  <c r="T92" i="16"/>
  <c r="U91" i="16"/>
  <c r="V91" i="16" s="1"/>
  <c r="T91" i="16"/>
  <c r="V90" i="16"/>
  <c r="U90" i="16"/>
  <c r="T90" i="16"/>
  <c r="V89" i="16"/>
  <c r="U89" i="16"/>
  <c r="T89" i="16"/>
  <c r="U88" i="16"/>
  <c r="V88" i="16" s="1"/>
  <c r="T88" i="16"/>
  <c r="U87" i="16"/>
  <c r="V87" i="16" s="1"/>
  <c r="T87" i="16"/>
  <c r="V86" i="16"/>
  <c r="U86" i="16"/>
  <c r="T86" i="16"/>
  <c r="V85" i="16"/>
  <c r="U85" i="16"/>
  <c r="T85" i="16"/>
  <c r="U84" i="16"/>
  <c r="V84" i="16" s="1"/>
  <c r="T84" i="16"/>
  <c r="U83" i="16"/>
  <c r="V83" i="16" s="1"/>
  <c r="T83" i="16"/>
  <c r="V82" i="16"/>
  <c r="U82" i="16"/>
  <c r="T82" i="16"/>
  <c r="V81" i="16"/>
  <c r="U81" i="16"/>
  <c r="T81" i="16"/>
  <c r="U80" i="16"/>
  <c r="V80" i="16" s="1"/>
  <c r="T80" i="16"/>
  <c r="U79" i="16"/>
  <c r="V79" i="16" s="1"/>
  <c r="T79" i="16"/>
  <c r="V78" i="16"/>
  <c r="U78" i="16"/>
  <c r="T78" i="16"/>
  <c r="V77" i="16"/>
  <c r="U77" i="16"/>
  <c r="T77" i="16"/>
  <c r="U76" i="16"/>
  <c r="V76" i="16" s="1"/>
  <c r="T76" i="16"/>
  <c r="U75" i="16"/>
  <c r="V75" i="16" s="1"/>
  <c r="T75" i="16"/>
  <c r="V74" i="16"/>
  <c r="U74" i="16"/>
  <c r="T74" i="16"/>
  <c r="V73" i="16"/>
  <c r="U73" i="16"/>
  <c r="T73" i="16"/>
  <c r="U72" i="16"/>
  <c r="V72" i="16" s="1"/>
  <c r="T72" i="16"/>
  <c r="U71" i="16"/>
  <c r="V71" i="16" s="1"/>
  <c r="T71" i="16"/>
  <c r="V70" i="16"/>
  <c r="U70" i="16"/>
  <c r="T70" i="16"/>
  <c r="V69" i="16"/>
  <c r="U69" i="16"/>
  <c r="T69" i="16"/>
  <c r="U68" i="16"/>
  <c r="V68" i="16" s="1"/>
  <c r="T68" i="16"/>
  <c r="U67" i="16"/>
  <c r="V67" i="16" s="1"/>
  <c r="T67" i="16"/>
  <c r="V66" i="16"/>
  <c r="U66" i="16"/>
  <c r="T66" i="16"/>
  <c r="V65" i="16"/>
  <c r="U65" i="16"/>
  <c r="T65" i="16"/>
  <c r="U64" i="16"/>
  <c r="V64" i="16" s="1"/>
  <c r="T64" i="16"/>
  <c r="U63" i="16"/>
  <c r="V63" i="16" s="1"/>
  <c r="T63" i="16"/>
  <c r="V62" i="16"/>
  <c r="U62" i="16"/>
  <c r="T62" i="16"/>
  <c r="V61" i="16"/>
  <c r="U61" i="16"/>
  <c r="T61" i="16"/>
  <c r="U60" i="16"/>
  <c r="V60" i="16" s="1"/>
  <c r="T60" i="16"/>
  <c r="U59" i="16"/>
  <c r="V59" i="16" s="1"/>
  <c r="T59" i="16"/>
  <c r="V58" i="16"/>
  <c r="U58" i="16"/>
  <c r="T58" i="16"/>
  <c r="V57" i="16"/>
  <c r="U57" i="16"/>
  <c r="T57" i="16"/>
  <c r="U56" i="16"/>
  <c r="V56" i="16" s="1"/>
  <c r="T56" i="16"/>
  <c r="U55" i="16"/>
  <c r="V55" i="16" s="1"/>
  <c r="T55" i="16"/>
  <c r="V54" i="16"/>
  <c r="U54" i="16"/>
  <c r="T54" i="16"/>
  <c r="V53" i="16"/>
  <c r="U53" i="16"/>
  <c r="T53" i="16"/>
  <c r="U52" i="16"/>
  <c r="V52" i="16" s="1"/>
  <c r="T52" i="16"/>
  <c r="U51" i="16"/>
  <c r="V51" i="16" s="1"/>
  <c r="T51" i="16"/>
  <c r="R51" i="16"/>
  <c r="U50" i="16"/>
  <c r="V50" i="16" s="1"/>
  <c r="T50" i="16"/>
  <c r="R50" i="16"/>
  <c r="U49" i="16"/>
  <c r="V49" i="16" s="1"/>
  <c r="T49" i="16"/>
  <c r="R49" i="16"/>
  <c r="U48" i="16"/>
  <c r="V48" i="16" s="1"/>
  <c r="T48" i="16"/>
  <c r="R48" i="16"/>
  <c r="U47" i="16"/>
  <c r="V47" i="16" s="1"/>
  <c r="T47" i="16"/>
  <c r="R47" i="16"/>
  <c r="U46" i="16"/>
  <c r="V46" i="16" s="1"/>
  <c r="T46" i="16"/>
  <c r="R46" i="16"/>
  <c r="U45" i="16"/>
  <c r="V45" i="16" s="1"/>
  <c r="T45" i="16"/>
  <c r="R45" i="16"/>
  <c r="U44" i="16"/>
  <c r="V44" i="16" s="1"/>
  <c r="T44" i="16"/>
  <c r="R44" i="16"/>
  <c r="U43" i="16"/>
  <c r="V43" i="16" s="1"/>
  <c r="T43" i="16"/>
  <c r="R43" i="16"/>
  <c r="U42" i="16"/>
  <c r="V42" i="16" s="1"/>
  <c r="T42" i="16"/>
  <c r="R42" i="16"/>
  <c r="U41" i="16"/>
  <c r="V41" i="16" s="1"/>
  <c r="T41" i="16"/>
  <c r="R41" i="16"/>
  <c r="U40" i="16"/>
  <c r="V40" i="16" s="1"/>
  <c r="T40" i="16"/>
  <c r="R40" i="16"/>
  <c r="U39" i="16"/>
  <c r="V39" i="16" s="1"/>
  <c r="T39" i="16"/>
  <c r="R39" i="16"/>
  <c r="U38" i="16"/>
  <c r="V38" i="16" s="1"/>
  <c r="T38" i="16"/>
  <c r="R38" i="16"/>
  <c r="U37" i="16"/>
  <c r="V37" i="16" s="1"/>
  <c r="T37" i="16"/>
  <c r="R37" i="16"/>
  <c r="U36" i="16"/>
  <c r="V36" i="16" s="1"/>
  <c r="T36" i="16"/>
  <c r="R36" i="16"/>
  <c r="U35" i="16"/>
  <c r="V35" i="16" s="1"/>
  <c r="T35" i="16"/>
  <c r="R35" i="16"/>
  <c r="U34" i="16"/>
  <c r="V34" i="16" s="1"/>
  <c r="T34" i="16"/>
  <c r="R34" i="16"/>
  <c r="U33" i="16"/>
  <c r="V33" i="16" s="1"/>
  <c r="T33" i="16"/>
  <c r="R33" i="16"/>
  <c r="U32" i="16"/>
  <c r="V32" i="16" s="1"/>
  <c r="T32" i="16"/>
  <c r="R32" i="16"/>
  <c r="U31" i="16"/>
  <c r="V31" i="16" s="1"/>
  <c r="T31" i="16"/>
  <c r="R31" i="16"/>
  <c r="U30" i="16"/>
  <c r="V30" i="16" s="1"/>
  <c r="T30" i="16"/>
  <c r="R30" i="16"/>
  <c r="U29" i="16"/>
  <c r="V29" i="16" s="1"/>
  <c r="T29" i="16"/>
  <c r="R29" i="16"/>
  <c r="U28" i="16"/>
  <c r="V28" i="16" s="1"/>
  <c r="T28" i="16"/>
  <c r="R28" i="16"/>
  <c r="U27" i="16"/>
  <c r="V27" i="16" s="1"/>
  <c r="T27" i="16"/>
  <c r="R27" i="16"/>
  <c r="U26" i="16"/>
  <c r="V26" i="16" s="1"/>
  <c r="T26" i="16"/>
  <c r="R26" i="16"/>
  <c r="U25" i="16"/>
  <c r="V25" i="16" s="1"/>
  <c r="T25" i="16"/>
  <c r="R25" i="16"/>
  <c r="U24" i="16"/>
  <c r="V24" i="16" s="1"/>
  <c r="T24" i="16"/>
  <c r="R24" i="16"/>
  <c r="U23" i="16"/>
  <c r="V23" i="16" s="1"/>
  <c r="T23" i="16"/>
  <c r="R23" i="16"/>
  <c r="U22" i="16"/>
  <c r="V22" i="16" s="1"/>
  <c r="T22" i="16"/>
  <c r="R22" i="16"/>
  <c r="U21" i="16"/>
  <c r="V21" i="16" s="1"/>
  <c r="T21" i="16"/>
  <c r="R21" i="16"/>
  <c r="U20" i="16"/>
  <c r="V20" i="16" s="1"/>
  <c r="T20" i="16"/>
  <c r="R20" i="16"/>
  <c r="U19" i="16"/>
  <c r="V19" i="16" s="1"/>
  <c r="T19" i="16"/>
  <c r="R19" i="16"/>
  <c r="U18" i="16"/>
  <c r="V18" i="16" s="1"/>
  <c r="T18" i="16"/>
  <c r="R18" i="16"/>
  <c r="U17" i="16"/>
  <c r="V17" i="16" s="1"/>
  <c r="T17" i="16"/>
  <c r="R17" i="16"/>
  <c r="U16" i="16"/>
  <c r="V16" i="16" s="1"/>
  <c r="T16" i="16"/>
  <c r="R16" i="16"/>
  <c r="U15" i="16"/>
  <c r="V15" i="16" s="1"/>
  <c r="T15" i="16"/>
  <c r="R15" i="16"/>
  <c r="U14" i="16"/>
  <c r="V14" i="16" s="1"/>
  <c r="T14" i="16"/>
  <c r="R14" i="16"/>
  <c r="U13" i="16"/>
  <c r="V13" i="16" s="1"/>
  <c r="T13" i="16"/>
  <c r="R13" i="16"/>
  <c r="U12" i="16"/>
  <c r="V12" i="16" s="1"/>
  <c r="T12" i="16"/>
  <c r="R12" i="16"/>
  <c r="U11" i="16"/>
  <c r="U132" i="16" s="1"/>
  <c r="Q132" i="16" s="1"/>
  <c r="T11" i="16"/>
  <c r="V8" i="16"/>
  <c r="U8" i="16"/>
  <c r="T8" i="16"/>
  <c r="S8" i="16"/>
  <c r="N8" i="16"/>
  <c r="U5" i="16"/>
  <c r="S5" i="16"/>
  <c r="O5" i="16"/>
  <c r="S4" i="16"/>
  <c r="P4" i="16"/>
  <c r="O4" i="16"/>
  <c r="V3" i="16"/>
  <c r="S3" i="16"/>
  <c r="O3" i="16"/>
  <c r="O132" i="11"/>
  <c r="U131" i="11"/>
  <c r="V131" i="11" s="1"/>
  <c r="T131" i="11"/>
  <c r="V130" i="11"/>
  <c r="U130" i="11"/>
  <c r="T130" i="11"/>
  <c r="V129" i="11"/>
  <c r="U129" i="11"/>
  <c r="T129" i="11"/>
  <c r="U128" i="11"/>
  <c r="V128" i="11" s="1"/>
  <c r="T128" i="11"/>
  <c r="U127" i="11"/>
  <c r="V127" i="11" s="1"/>
  <c r="T127" i="11"/>
  <c r="V126" i="11"/>
  <c r="U126" i="11"/>
  <c r="T126" i="11"/>
  <c r="V125" i="11"/>
  <c r="U125" i="11"/>
  <c r="T125" i="11"/>
  <c r="U124" i="11"/>
  <c r="V124" i="11" s="1"/>
  <c r="T124" i="11"/>
  <c r="U123" i="11"/>
  <c r="V123" i="11" s="1"/>
  <c r="T123" i="11"/>
  <c r="V122" i="11"/>
  <c r="U122" i="11"/>
  <c r="T122" i="11"/>
  <c r="V121" i="11"/>
  <c r="U121" i="11"/>
  <c r="T121" i="11"/>
  <c r="U120" i="11"/>
  <c r="V120" i="11" s="1"/>
  <c r="T120" i="11"/>
  <c r="U119" i="11"/>
  <c r="V119" i="11" s="1"/>
  <c r="T119" i="11"/>
  <c r="V118" i="11"/>
  <c r="U118" i="11"/>
  <c r="T118" i="11"/>
  <c r="V117" i="11"/>
  <c r="U117" i="11"/>
  <c r="T117" i="11"/>
  <c r="U116" i="11"/>
  <c r="V116" i="11" s="1"/>
  <c r="T116" i="11"/>
  <c r="U115" i="11"/>
  <c r="V115" i="11" s="1"/>
  <c r="T115" i="11"/>
  <c r="V114" i="11"/>
  <c r="U114" i="11"/>
  <c r="T114" i="11"/>
  <c r="V113" i="11"/>
  <c r="U113" i="11"/>
  <c r="T113" i="11"/>
  <c r="U112" i="11"/>
  <c r="V112" i="11" s="1"/>
  <c r="T112" i="11"/>
  <c r="U111" i="11"/>
  <c r="V111" i="11" s="1"/>
  <c r="T111" i="11"/>
  <c r="V110" i="11"/>
  <c r="U110" i="11"/>
  <c r="T110" i="11"/>
  <c r="V109" i="11"/>
  <c r="U109" i="11"/>
  <c r="T109" i="11"/>
  <c r="U108" i="11"/>
  <c r="V108" i="11" s="1"/>
  <c r="T108" i="11"/>
  <c r="U107" i="11"/>
  <c r="V107" i="11" s="1"/>
  <c r="T107" i="11"/>
  <c r="V106" i="11"/>
  <c r="U106" i="11"/>
  <c r="T106" i="11"/>
  <c r="V105" i="11"/>
  <c r="U105" i="11"/>
  <c r="T105" i="11"/>
  <c r="U104" i="11"/>
  <c r="V104" i="11" s="1"/>
  <c r="T104" i="11"/>
  <c r="U103" i="11"/>
  <c r="V103" i="11" s="1"/>
  <c r="T103" i="11"/>
  <c r="V102" i="11"/>
  <c r="U102" i="11"/>
  <c r="T102" i="11"/>
  <c r="V101" i="11"/>
  <c r="U101" i="11"/>
  <c r="T101" i="11"/>
  <c r="U100" i="11"/>
  <c r="V100" i="11" s="1"/>
  <c r="T100" i="11"/>
  <c r="U99" i="11"/>
  <c r="V99" i="11" s="1"/>
  <c r="T99" i="11"/>
  <c r="V98" i="11"/>
  <c r="U98" i="11"/>
  <c r="T98" i="11"/>
  <c r="V97" i="11"/>
  <c r="U97" i="11"/>
  <c r="T97" i="11"/>
  <c r="U96" i="11"/>
  <c r="V96" i="11" s="1"/>
  <c r="T96" i="11"/>
  <c r="U95" i="11"/>
  <c r="V95" i="11" s="1"/>
  <c r="T95" i="11"/>
  <c r="V94" i="11"/>
  <c r="U94" i="11"/>
  <c r="T94" i="11"/>
  <c r="V93" i="11"/>
  <c r="U93" i="11"/>
  <c r="T93" i="11"/>
  <c r="U92" i="11"/>
  <c r="V92" i="11" s="1"/>
  <c r="T92" i="11"/>
  <c r="U91" i="11"/>
  <c r="V91" i="11" s="1"/>
  <c r="T91" i="11"/>
  <c r="V90" i="11"/>
  <c r="U90" i="11"/>
  <c r="T90" i="11"/>
  <c r="V89" i="11"/>
  <c r="U89" i="11"/>
  <c r="T89" i="11"/>
  <c r="U88" i="11"/>
  <c r="V88" i="11" s="1"/>
  <c r="T88" i="11"/>
  <c r="U87" i="11"/>
  <c r="V87" i="11" s="1"/>
  <c r="T87" i="11"/>
  <c r="V86" i="11"/>
  <c r="U86" i="11"/>
  <c r="T86" i="11"/>
  <c r="V85" i="11"/>
  <c r="U85" i="11"/>
  <c r="T85" i="11"/>
  <c r="U84" i="11"/>
  <c r="V84" i="11" s="1"/>
  <c r="T84" i="11"/>
  <c r="U83" i="11"/>
  <c r="V83" i="11" s="1"/>
  <c r="T83" i="11"/>
  <c r="V82" i="11"/>
  <c r="U82" i="11"/>
  <c r="T82" i="11"/>
  <c r="V81" i="11"/>
  <c r="U81" i="11"/>
  <c r="T81" i="11"/>
  <c r="U80" i="11"/>
  <c r="V80" i="11" s="1"/>
  <c r="T80" i="11"/>
  <c r="U79" i="11"/>
  <c r="V79" i="11" s="1"/>
  <c r="T79" i="11"/>
  <c r="V78" i="11"/>
  <c r="U78" i="11"/>
  <c r="T78" i="11"/>
  <c r="V77" i="11"/>
  <c r="U77" i="11"/>
  <c r="T77" i="11"/>
  <c r="U76" i="11"/>
  <c r="V76" i="11" s="1"/>
  <c r="T76" i="11"/>
  <c r="U75" i="11"/>
  <c r="V75" i="11" s="1"/>
  <c r="T75" i="11"/>
  <c r="V74" i="11"/>
  <c r="U74" i="11"/>
  <c r="T74" i="11"/>
  <c r="V73" i="11"/>
  <c r="U73" i="11"/>
  <c r="T73" i="11"/>
  <c r="U72" i="11"/>
  <c r="V72" i="11" s="1"/>
  <c r="T72" i="11"/>
  <c r="U71" i="11"/>
  <c r="V71" i="11" s="1"/>
  <c r="T71" i="11"/>
  <c r="V70" i="11"/>
  <c r="U70" i="11"/>
  <c r="T70" i="11"/>
  <c r="V69" i="11"/>
  <c r="U69" i="11"/>
  <c r="T69" i="11"/>
  <c r="U68" i="11"/>
  <c r="V68" i="11" s="1"/>
  <c r="T68" i="11"/>
  <c r="U67" i="11"/>
  <c r="V67" i="11" s="1"/>
  <c r="T67" i="11"/>
  <c r="V66" i="11"/>
  <c r="U66" i="11"/>
  <c r="T66" i="11"/>
  <c r="V65" i="11"/>
  <c r="U65" i="11"/>
  <c r="T65" i="11"/>
  <c r="U64" i="11"/>
  <c r="V64" i="11" s="1"/>
  <c r="T64" i="11"/>
  <c r="V63" i="11"/>
  <c r="U63" i="11"/>
  <c r="T63" i="11"/>
  <c r="V62" i="11"/>
  <c r="U62" i="11"/>
  <c r="T62" i="11"/>
  <c r="V61" i="11"/>
  <c r="U61" i="11"/>
  <c r="T61" i="11"/>
  <c r="U60" i="11"/>
  <c r="V60" i="11" s="1"/>
  <c r="T60" i="11"/>
  <c r="V59" i="11"/>
  <c r="U59" i="11"/>
  <c r="T59" i="11"/>
  <c r="V58" i="11"/>
  <c r="U58" i="11"/>
  <c r="T58" i="11"/>
  <c r="V57" i="11"/>
  <c r="U57" i="11"/>
  <c r="T57" i="11"/>
  <c r="U56" i="11"/>
  <c r="V56" i="11" s="1"/>
  <c r="T56" i="11"/>
  <c r="V55" i="11"/>
  <c r="U55" i="11"/>
  <c r="T55" i="11"/>
  <c r="V54" i="11"/>
  <c r="U54" i="11"/>
  <c r="T54" i="11"/>
  <c r="V53" i="11"/>
  <c r="U53" i="11"/>
  <c r="T53" i="11"/>
  <c r="U52" i="11"/>
  <c r="V52" i="11" s="1"/>
  <c r="T52" i="11"/>
  <c r="V51" i="11"/>
  <c r="U51" i="11"/>
  <c r="T51" i="11"/>
  <c r="R51" i="11"/>
  <c r="V50" i="11"/>
  <c r="U50" i="11"/>
  <c r="T50" i="11"/>
  <c r="R50" i="11"/>
  <c r="V49" i="11"/>
  <c r="U49" i="11"/>
  <c r="T49" i="11"/>
  <c r="R49" i="11"/>
  <c r="V48" i="11"/>
  <c r="U48" i="11"/>
  <c r="T48" i="11"/>
  <c r="R48" i="11"/>
  <c r="V47" i="11"/>
  <c r="U47" i="11"/>
  <c r="T47" i="11"/>
  <c r="R47" i="11"/>
  <c r="V46" i="11"/>
  <c r="U46" i="11"/>
  <c r="T46" i="11"/>
  <c r="R46" i="11"/>
  <c r="V45" i="11"/>
  <c r="U45" i="11"/>
  <c r="T45" i="11"/>
  <c r="R45" i="11"/>
  <c r="V44" i="11"/>
  <c r="U44" i="11"/>
  <c r="T44" i="11"/>
  <c r="R44" i="11"/>
  <c r="V43" i="11"/>
  <c r="U43" i="11"/>
  <c r="T43" i="11"/>
  <c r="R43" i="11"/>
  <c r="V42" i="11"/>
  <c r="U42" i="11"/>
  <c r="T42" i="11"/>
  <c r="R42" i="11"/>
  <c r="V41" i="11"/>
  <c r="U41" i="11"/>
  <c r="T41" i="11"/>
  <c r="R41" i="11"/>
  <c r="V40" i="11"/>
  <c r="U40" i="11"/>
  <c r="T40" i="11"/>
  <c r="R40" i="11"/>
  <c r="V39" i="11"/>
  <c r="U39" i="11"/>
  <c r="T39" i="11"/>
  <c r="R39" i="11"/>
  <c r="V38" i="11"/>
  <c r="U38" i="11"/>
  <c r="T38" i="11"/>
  <c r="R38" i="11"/>
  <c r="V37" i="11"/>
  <c r="U37" i="11"/>
  <c r="T37" i="11"/>
  <c r="R37" i="11"/>
  <c r="V36" i="11"/>
  <c r="U36" i="11"/>
  <c r="T36" i="11"/>
  <c r="R36" i="11"/>
  <c r="V35" i="11"/>
  <c r="U35" i="11"/>
  <c r="T35" i="11"/>
  <c r="R35" i="11"/>
  <c r="V34" i="11"/>
  <c r="U34" i="11"/>
  <c r="T34" i="11"/>
  <c r="R34" i="11"/>
  <c r="V33" i="11"/>
  <c r="U33" i="11"/>
  <c r="T33" i="11"/>
  <c r="R33" i="11"/>
  <c r="V32" i="11"/>
  <c r="U32" i="11"/>
  <c r="T32" i="11"/>
  <c r="R32" i="11"/>
  <c r="V31" i="11"/>
  <c r="U31" i="11"/>
  <c r="T31" i="11"/>
  <c r="R31" i="11"/>
  <c r="V30" i="11"/>
  <c r="U30" i="11"/>
  <c r="T30" i="11"/>
  <c r="R30" i="11"/>
  <c r="V29" i="11"/>
  <c r="U29" i="11"/>
  <c r="T29" i="11"/>
  <c r="R29" i="11"/>
  <c r="V28" i="11"/>
  <c r="U28" i="11"/>
  <c r="T28" i="11"/>
  <c r="R28" i="11"/>
  <c r="V27" i="11"/>
  <c r="U27" i="11"/>
  <c r="T27" i="11"/>
  <c r="R27" i="11"/>
  <c r="V26" i="11"/>
  <c r="U26" i="11"/>
  <c r="T26" i="11"/>
  <c r="R26" i="11"/>
  <c r="V25" i="11"/>
  <c r="U25" i="11"/>
  <c r="T25" i="11"/>
  <c r="R25" i="11"/>
  <c r="V24" i="11"/>
  <c r="U24" i="11"/>
  <c r="T24" i="11"/>
  <c r="R24" i="11"/>
  <c r="V23" i="11"/>
  <c r="U23" i="11"/>
  <c r="T23" i="11"/>
  <c r="R23" i="11"/>
  <c r="V22" i="11"/>
  <c r="U22" i="11"/>
  <c r="T22" i="11"/>
  <c r="R22" i="11"/>
  <c r="V21" i="11"/>
  <c r="U21" i="11"/>
  <c r="T21" i="11"/>
  <c r="R21" i="11"/>
  <c r="V20" i="11"/>
  <c r="U20" i="11"/>
  <c r="T20" i="11"/>
  <c r="R20" i="11"/>
  <c r="V19" i="11"/>
  <c r="U19" i="11"/>
  <c r="T19" i="11"/>
  <c r="R19" i="11"/>
  <c r="V18" i="11"/>
  <c r="U18" i="11"/>
  <c r="T18" i="11"/>
  <c r="R18" i="11"/>
  <c r="V17" i="11"/>
  <c r="U17" i="11"/>
  <c r="T17" i="11"/>
  <c r="R17" i="11"/>
  <c r="V16" i="11"/>
  <c r="U16" i="11"/>
  <c r="T16" i="11"/>
  <c r="R16" i="11"/>
  <c r="V15" i="11"/>
  <c r="U15" i="11"/>
  <c r="T15" i="11"/>
  <c r="R15" i="11"/>
  <c r="V14" i="11"/>
  <c r="U14" i="11"/>
  <c r="T14" i="11"/>
  <c r="R14" i="11"/>
  <c r="V13" i="11"/>
  <c r="U13" i="11"/>
  <c r="T13" i="11"/>
  <c r="R13" i="11"/>
  <c r="V12" i="11"/>
  <c r="U12" i="11"/>
  <c r="T12" i="11"/>
  <c r="R12" i="11"/>
  <c r="R132" i="11" s="1"/>
  <c r="E13" i="14" s="1"/>
  <c r="F13" i="14" s="1"/>
  <c r="V11" i="11"/>
  <c r="U11" i="11"/>
  <c r="U132" i="11" s="1"/>
  <c r="Q132" i="11" s="1"/>
  <c r="T11" i="11"/>
  <c r="V8" i="11"/>
  <c r="U8" i="11"/>
  <c r="T8" i="11"/>
  <c r="S8" i="11"/>
  <c r="N8" i="11"/>
  <c r="U5" i="11"/>
  <c r="S5" i="11"/>
  <c r="O5" i="11"/>
  <c r="S4" i="11"/>
  <c r="P4" i="11"/>
  <c r="O4" i="11"/>
  <c r="V3" i="11"/>
  <c r="S3" i="11"/>
  <c r="O3" i="11"/>
  <c r="O132" i="10"/>
  <c r="U131" i="10"/>
  <c r="V131" i="10" s="1"/>
  <c r="T131" i="10"/>
  <c r="U130" i="10"/>
  <c r="V130" i="10" s="1"/>
  <c r="T130" i="10"/>
  <c r="V129" i="10"/>
  <c r="U129" i="10"/>
  <c r="T129" i="10"/>
  <c r="U128" i="10"/>
  <c r="V128" i="10" s="1"/>
  <c r="T128" i="10"/>
  <c r="V127" i="10"/>
  <c r="U127" i="10"/>
  <c r="T127" i="10"/>
  <c r="U126" i="10"/>
  <c r="V126" i="10" s="1"/>
  <c r="T126" i="10"/>
  <c r="V125" i="10"/>
  <c r="U125" i="10"/>
  <c r="T125" i="10"/>
  <c r="U124" i="10"/>
  <c r="V124" i="10" s="1"/>
  <c r="T124" i="10"/>
  <c r="V123" i="10"/>
  <c r="U123" i="10"/>
  <c r="T123" i="10"/>
  <c r="U122" i="10"/>
  <c r="V122" i="10" s="1"/>
  <c r="T122" i="10"/>
  <c r="V121" i="10"/>
  <c r="U121" i="10"/>
  <c r="T121" i="10"/>
  <c r="U120" i="10"/>
  <c r="V120" i="10" s="1"/>
  <c r="T120" i="10"/>
  <c r="V119" i="10"/>
  <c r="U119" i="10"/>
  <c r="T119" i="10"/>
  <c r="U118" i="10"/>
  <c r="V118" i="10" s="1"/>
  <c r="T118" i="10"/>
  <c r="V117" i="10"/>
  <c r="U117" i="10"/>
  <c r="T117" i="10"/>
  <c r="U116" i="10"/>
  <c r="V116" i="10" s="1"/>
  <c r="T116" i="10"/>
  <c r="V115" i="10"/>
  <c r="U115" i="10"/>
  <c r="T115" i="10"/>
  <c r="U114" i="10"/>
  <c r="V114" i="10" s="1"/>
  <c r="T114" i="10"/>
  <c r="V113" i="10"/>
  <c r="U113" i="10"/>
  <c r="T113" i="10"/>
  <c r="U112" i="10"/>
  <c r="V112" i="10" s="1"/>
  <c r="T112" i="10"/>
  <c r="V111" i="10"/>
  <c r="U111" i="10"/>
  <c r="T111" i="10"/>
  <c r="U110" i="10"/>
  <c r="V110" i="10" s="1"/>
  <c r="T110" i="10"/>
  <c r="V109" i="10"/>
  <c r="U109" i="10"/>
  <c r="T109" i="10"/>
  <c r="U108" i="10"/>
  <c r="V108" i="10" s="1"/>
  <c r="T108" i="10"/>
  <c r="V107" i="10"/>
  <c r="U107" i="10"/>
  <c r="T107" i="10"/>
  <c r="U106" i="10"/>
  <c r="V106" i="10" s="1"/>
  <c r="T106" i="10"/>
  <c r="V105" i="10"/>
  <c r="U105" i="10"/>
  <c r="T105" i="10"/>
  <c r="U104" i="10"/>
  <c r="V104" i="10" s="1"/>
  <c r="T104" i="10"/>
  <c r="V103" i="10"/>
  <c r="U103" i="10"/>
  <c r="T103" i="10"/>
  <c r="U102" i="10"/>
  <c r="V102" i="10" s="1"/>
  <c r="T102" i="10"/>
  <c r="V101" i="10"/>
  <c r="U101" i="10"/>
  <c r="T101" i="10"/>
  <c r="U100" i="10"/>
  <c r="V100" i="10" s="1"/>
  <c r="T100" i="10"/>
  <c r="V99" i="10"/>
  <c r="U99" i="10"/>
  <c r="T99" i="10"/>
  <c r="U98" i="10"/>
  <c r="V98" i="10" s="1"/>
  <c r="T98" i="10"/>
  <c r="V97" i="10"/>
  <c r="U97" i="10"/>
  <c r="T97" i="10"/>
  <c r="U96" i="10"/>
  <c r="V96" i="10" s="1"/>
  <c r="T96" i="10"/>
  <c r="V95" i="10"/>
  <c r="U95" i="10"/>
  <c r="T95" i="10"/>
  <c r="U94" i="10"/>
  <c r="V94" i="10" s="1"/>
  <c r="T94" i="10"/>
  <c r="V93" i="10"/>
  <c r="U93" i="10"/>
  <c r="T93" i="10"/>
  <c r="U92" i="10"/>
  <c r="V92" i="10" s="1"/>
  <c r="T92" i="10"/>
  <c r="V91" i="10"/>
  <c r="U91" i="10"/>
  <c r="T91" i="10"/>
  <c r="U90" i="10"/>
  <c r="V90" i="10" s="1"/>
  <c r="T90" i="10"/>
  <c r="V89" i="10"/>
  <c r="U89" i="10"/>
  <c r="T89" i="10"/>
  <c r="U88" i="10"/>
  <c r="V88" i="10" s="1"/>
  <c r="T88" i="10"/>
  <c r="V87" i="10"/>
  <c r="U87" i="10"/>
  <c r="T87" i="10"/>
  <c r="U86" i="10"/>
  <c r="V86" i="10" s="1"/>
  <c r="T86" i="10"/>
  <c r="V85" i="10"/>
  <c r="U85" i="10"/>
  <c r="T85" i="10"/>
  <c r="U84" i="10"/>
  <c r="V84" i="10" s="1"/>
  <c r="T84" i="10"/>
  <c r="V83" i="10"/>
  <c r="U83" i="10"/>
  <c r="T83" i="10"/>
  <c r="U82" i="10"/>
  <c r="V82" i="10" s="1"/>
  <c r="T82" i="10"/>
  <c r="V81" i="10"/>
  <c r="U81" i="10"/>
  <c r="T81" i="10"/>
  <c r="U80" i="10"/>
  <c r="V80" i="10" s="1"/>
  <c r="T80" i="10"/>
  <c r="V79" i="10"/>
  <c r="U79" i="10"/>
  <c r="T79" i="10"/>
  <c r="U78" i="10"/>
  <c r="V78" i="10" s="1"/>
  <c r="T78" i="10"/>
  <c r="V77" i="10"/>
  <c r="U77" i="10"/>
  <c r="T77" i="10"/>
  <c r="U76" i="10"/>
  <c r="V76" i="10" s="1"/>
  <c r="T76" i="10"/>
  <c r="V75" i="10"/>
  <c r="U75" i="10"/>
  <c r="T75" i="10"/>
  <c r="U74" i="10"/>
  <c r="V74" i="10" s="1"/>
  <c r="T74" i="10"/>
  <c r="V73" i="10"/>
  <c r="U73" i="10"/>
  <c r="T73" i="10"/>
  <c r="U72" i="10"/>
  <c r="V72" i="10" s="1"/>
  <c r="T72" i="10"/>
  <c r="V71" i="10"/>
  <c r="U71" i="10"/>
  <c r="T71" i="10"/>
  <c r="U70" i="10"/>
  <c r="V70" i="10" s="1"/>
  <c r="T70" i="10"/>
  <c r="V69" i="10"/>
  <c r="U69" i="10"/>
  <c r="T69" i="10"/>
  <c r="U68" i="10"/>
  <c r="V68" i="10" s="1"/>
  <c r="T68" i="10"/>
  <c r="V67" i="10"/>
  <c r="U67" i="10"/>
  <c r="T67" i="10"/>
  <c r="U66" i="10"/>
  <c r="V66" i="10" s="1"/>
  <c r="T66" i="10"/>
  <c r="V65" i="10"/>
  <c r="U65" i="10"/>
  <c r="T65" i="10"/>
  <c r="U64" i="10"/>
  <c r="V64" i="10" s="1"/>
  <c r="T64" i="10"/>
  <c r="V63" i="10"/>
  <c r="U63" i="10"/>
  <c r="T63" i="10"/>
  <c r="U62" i="10"/>
  <c r="V62" i="10" s="1"/>
  <c r="T62" i="10"/>
  <c r="V61" i="10"/>
  <c r="U61" i="10"/>
  <c r="T61" i="10"/>
  <c r="U60" i="10"/>
  <c r="V60" i="10" s="1"/>
  <c r="T60" i="10"/>
  <c r="V59" i="10"/>
  <c r="U59" i="10"/>
  <c r="T59" i="10"/>
  <c r="U58" i="10"/>
  <c r="V58" i="10" s="1"/>
  <c r="T58" i="10"/>
  <c r="V57" i="10"/>
  <c r="U57" i="10"/>
  <c r="T57" i="10"/>
  <c r="U56" i="10"/>
  <c r="V56" i="10" s="1"/>
  <c r="T56" i="10"/>
  <c r="V55" i="10"/>
  <c r="U55" i="10"/>
  <c r="T55" i="10"/>
  <c r="U54" i="10"/>
  <c r="V54" i="10" s="1"/>
  <c r="T54" i="10"/>
  <c r="V53" i="10"/>
  <c r="U53" i="10"/>
  <c r="T53" i="10"/>
  <c r="U52" i="10"/>
  <c r="V52" i="10" s="1"/>
  <c r="T52" i="10"/>
  <c r="V51" i="10"/>
  <c r="U51" i="10"/>
  <c r="T51" i="10"/>
  <c r="R51" i="10"/>
  <c r="V50" i="10"/>
  <c r="U50" i="10"/>
  <c r="T50" i="10"/>
  <c r="R50" i="10"/>
  <c r="V49" i="10"/>
  <c r="U49" i="10"/>
  <c r="T49" i="10"/>
  <c r="R49" i="10"/>
  <c r="V48" i="10"/>
  <c r="U48" i="10"/>
  <c r="T48" i="10"/>
  <c r="R48" i="10"/>
  <c r="V47" i="10"/>
  <c r="U47" i="10"/>
  <c r="T47" i="10"/>
  <c r="R47" i="10"/>
  <c r="V46" i="10"/>
  <c r="U46" i="10"/>
  <c r="T46" i="10"/>
  <c r="R46" i="10"/>
  <c r="V45" i="10"/>
  <c r="U45" i="10"/>
  <c r="T45" i="10"/>
  <c r="R45" i="10"/>
  <c r="V44" i="10"/>
  <c r="U44" i="10"/>
  <c r="T44" i="10"/>
  <c r="R44" i="10"/>
  <c r="V43" i="10"/>
  <c r="U43" i="10"/>
  <c r="T43" i="10"/>
  <c r="R43" i="10"/>
  <c r="V42" i="10"/>
  <c r="U42" i="10"/>
  <c r="T42" i="10"/>
  <c r="R42" i="10"/>
  <c r="V41" i="10"/>
  <c r="U41" i="10"/>
  <c r="T41" i="10"/>
  <c r="R41" i="10"/>
  <c r="V40" i="10"/>
  <c r="U40" i="10"/>
  <c r="T40" i="10"/>
  <c r="R40" i="10"/>
  <c r="V39" i="10"/>
  <c r="U39" i="10"/>
  <c r="T39" i="10"/>
  <c r="R39" i="10"/>
  <c r="V38" i="10"/>
  <c r="U38" i="10"/>
  <c r="T38" i="10"/>
  <c r="R38" i="10"/>
  <c r="V37" i="10"/>
  <c r="U37" i="10"/>
  <c r="T37" i="10"/>
  <c r="R37" i="10"/>
  <c r="V36" i="10"/>
  <c r="U36" i="10"/>
  <c r="T36" i="10"/>
  <c r="R36" i="10"/>
  <c r="V35" i="10"/>
  <c r="U35" i="10"/>
  <c r="T35" i="10"/>
  <c r="R35" i="10"/>
  <c r="V34" i="10"/>
  <c r="U34" i="10"/>
  <c r="T34" i="10"/>
  <c r="R34" i="10"/>
  <c r="V33" i="10"/>
  <c r="U33" i="10"/>
  <c r="T33" i="10"/>
  <c r="R33" i="10"/>
  <c r="V32" i="10"/>
  <c r="U32" i="10"/>
  <c r="T32" i="10"/>
  <c r="R32" i="10"/>
  <c r="V31" i="10"/>
  <c r="U31" i="10"/>
  <c r="T31" i="10"/>
  <c r="R31" i="10"/>
  <c r="V30" i="10"/>
  <c r="U30" i="10"/>
  <c r="T30" i="10"/>
  <c r="R30" i="10"/>
  <c r="V29" i="10"/>
  <c r="U29" i="10"/>
  <c r="T29" i="10"/>
  <c r="R29" i="10"/>
  <c r="V28" i="10"/>
  <c r="U28" i="10"/>
  <c r="T28" i="10"/>
  <c r="R28" i="10"/>
  <c r="V27" i="10"/>
  <c r="U27" i="10"/>
  <c r="T27" i="10"/>
  <c r="R27" i="10"/>
  <c r="V26" i="10"/>
  <c r="U26" i="10"/>
  <c r="T26" i="10"/>
  <c r="R26" i="10"/>
  <c r="V25" i="10"/>
  <c r="U25" i="10"/>
  <c r="T25" i="10"/>
  <c r="R25" i="10"/>
  <c r="V24" i="10"/>
  <c r="U24" i="10"/>
  <c r="T24" i="10"/>
  <c r="R24" i="10"/>
  <c r="V23" i="10"/>
  <c r="U23" i="10"/>
  <c r="T23" i="10"/>
  <c r="R23" i="10"/>
  <c r="V22" i="10"/>
  <c r="U22" i="10"/>
  <c r="T22" i="10"/>
  <c r="R22" i="10"/>
  <c r="V21" i="10"/>
  <c r="U21" i="10"/>
  <c r="T21" i="10"/>
  <c r="R21" i="10"/>
  <c r="V20" i="10"/>
  <c r="U20" i="10"/>
  <c r="T20" i="10"/>
  <c r="R20" i="10"/>
  <c r="V19" i="10"/>
  <c r="U19" i="10"/>
  <c r="T19" i="10"/>
  <c r="R19" i="10"/>
  <c r="V18" i="10"/>
  <c r="U18" i="10"/>
  <c r="T18" i="10"/>
  <c r="R18" i="10"/>
  <c r="V17" i="10"/>
  <c r="U17" i="10"/>
  <c r="T17" i="10"/>
  <c r="R17" i="10"/>
  <c r="V16" i="10"/>
  <c r="U16" i="10"/>
  <c r="T16" i="10"/>
  <c r="R16" i="10"/>
  <c r="V15" i="10"/>
  <c r="U15" i="10"/>
  <c r="T15" i="10"/>
  <c r="R15" i="10"/>
  <c r="V14" i="10"/>
  <c r="U14" i="10"/>
  <c r="T14" i="10"/>
  <c r="R14" i="10"/>
  <c r="V13" i="10"/>
  <c r="U13" i="10"/>
  <c r="T13" i="10"/>
  <c r="R13" i="10"/>
  <c r="V12" i="10"/>
  <c r="U12" i="10"/>
  <c r="T12" i="10"/>
  <c r="R12" i="10"/>
  <c r="R132" i="10" s="1"/>
  <c r="E12" i="14" s="1"/>
  <c r="F12" i="14" s="1"/>
  <c r="V11" i="10"/>
  <c r="U11" i="10"/>
  <c r="U132" i="10" s="1"/>
  <c r="Q132" i="10" s="1"/>
  <c r="T11" i="10"/>
  <c r="V8" i="10"/>
  <c r="U8" i="10"/>
  <c r="T8" i="10"/>
  <c r="S8" i="10"/>
  <c r="N8" i="10"/>
  <c r="U5" i="10"/>
  <c r="S5" i="10"/>
  <c r="O5" i="10"/>
  <c r="S4" i="10"/>
  <c r="P4" i="10"/>
  <c r="O4" i="10"/>
  <c r="V3" i="10"/>
  <c r="S3" i="10"/>
  <c r="O3" i="10"/>
  <c r="O132" i="9"/>
  <c r="U131" i="9"/>
  <c r="V131" i="9" s="1"/>
  <c r="T131" i="9"/>
  <c r="V130" i="9"/>
  <c r="U130" i="9"/>
  <c r="T130" i="9"/>
  <c r="V129" i="9"/>
  <c r="U129" i="9"/>
  <c r="T129" i="9"/>
  <c r="U128" i="9"/>
  <c r="V128" i="9" s="1"/>
  <c r="T128" i="9"/>
  <c r="U127" i="9"/>
  <c r="V127" i="9" s="1"/>
  <c r="T127" i="9"/>
  <c r="V126" i="9"/>
  <c r="U126" i="9"/>
  <c r="T126" i="9"/>
  <c r="V125" i="9"/>
  <c r="U125" i="9"/>
  <c r="T125" i="9"/>
  <c r="U124" i="9"/>
  <c r="V124" i="9" s="1"/>
  <c r="T124" i="9"/>
  <c r="U123" i="9"/>
  <c r="V123" i="9" s="1"/>
  <c r="T123" i="9"/>
  <c r="V122" i="9"/>
  <c r="U122" i="9"/>
  <c r="T122" i="9"/>
  <c r="V121" i="9"/>
  <c r="U121" i="9"/>
  <c r="T121" i="9"/>
  <c r="U120" i="9"/>
  <c r="V120" i="9" s="1"/>
  <c r="T120" i="9"/>
  <c r="U119" i="9"/>
  <c r="V119" i="9" s="1"/>
  <c r="T119" i="9"/>
  <c r="V118" i="9"/>
  <c r="U118" i="9"/>
  <c r="T118" i="9"/>
  <c r="V117" i="9"/>
  <c r="U117" i="9"/>
  <c r="T117" i="9"/>
  <c r="U116" i="9"/>
  <c r="V116" i="9" s="1"/>
  <c r="T116" i="9"/>
  <c r="U115" i="9"/>
  <c r="V115" i="9" s="1"/>
  <c r="T115" i="9"/>
  <c r="V114" i="9"/>
  <c r="U114" i="9"/>
  <c r="T114" i="9"/>
  <c r="V113" i="9"/>
  <c r="U113" i="9"/>
  <c r="T113" i="9"/>
  <c r="U112" i="9"/>
  <c r="V112" i="9" s="1"/>
  <c r="T112" i="9"/>
  <c r="U111" i="9"/>
  <c r="V111" i="9" s="1"/>
  <c r="T111" i="9"/>
  <c r="V110" i="9"/>
  <c r="U110" i="9"/>
  <c r="T110" i="9"/>
  <c r="V109" i="9"/>
  <c r="U109" i="9"/>
  <c r="T109" i="9"/>
  <c r="U108" i="9"/>
  <c r="V108" i="9" s="1"/>
  <c r="T108" i="9"/>
  <c r="U107" i="9"/>
  <c r="V107" i="9" s="1"/>
  <c r="T107" i="9"/>
  <c r="V106" i="9"/>
  <c r="U106" i="9"/>
  <c r="T106" i="9"/>
  <c r="V105" i="9"/>
  <c r="U105" i="9"/>
  <c r="T105" i="9"/>
  <c r="U104" i="9"/>
  <c r="V104" i="9" s="1"/>
  <c r="T104" i="9"/>
  <c r="U103" i="9"/>
  <c r="V103" i="9" s="1"/>
  <c r="T103" i="9"/>
  <c r="V102" i="9"/>
  <c r="U102" i="9"/>
  <c r="T102" i="9"/>
  <c r="V101" i="9"/>
  <c r="U101" i="9"/>
  <c r="T101" i="9"/>
  <c r="U100" i="9"/>
  <c r="V100" i="9" s="1"/>
  <c r="T100" i="9"/>
  <c r="U99" i="9"/>
  <c r="V99" i="9" s="1"/>
  <c r="T99" i="9"/>
  <c r="V98" i="9"/>
  <c r="U98" i="9"/>
  <c r="T98" i="9"/>
  <c r="V97" i="9"/>
  <c r="U97" i="9"/>
  <c r="T97" i="9"/>
  <c r="U96" i="9"/>
  <c r="V96" i="9" s="1"/>
  <c r="T96" i="9"/>
  <c r="U95" i="9"/>
  <c r="V95" i="9" s="1"/>
  <c r="T95" i="9"/>
  <c r="V94" i="9"/>
  <c r="U94" i="9"/>
  <c r="T94" i="9"/>
  <c r="V93" i="9"/>
  <c r="U93" i="9"/>
  <c r="T93" i="9"/>
  <c r="U92" i="9"/>
  <c r="V92" i="9" s="1"/>
  <c r="T92" i="9"/>
  <c r="U91" i="9"/>
  <c r="V91" i="9" s="1"/>
  <c r="T91" i="9"/>
  <c r="V90" i="9"/>
  <c r="U90" i="9"/>
  <c r="T90" i="9"/>
  <c r="V89" i="9"/>
  <c r="U89" i="9"/>
  <c r="T89" i="9"/>
  <c r="U88" i="9"/>
  <c r="V88" i="9" s="1"/>
  <c r="T88" i="9"/>
  <c r="U87" i="9"/>
  <c r="V87" i="9" s="1"/>
  <c r="T87" i="9"/>
  <c r="V86" i="9"/>
  <c r="U86" i="9"/>
  <c r="T86" i="9"/>
  <c r="V85" i="9"/>
  <c r="U85" i="9"/>
  <c r="T85" i="9"/>
  <c r="U84" i="9"/>
  <c r="V84" i="9" s="1"/>
  <c r="T84" i="9"/>
  <c r="U83" i="9"/>
  <c r="V83" i="9" s="1"/>
  <c r="T83" i="9"/>
  <c r="V82" i="9"/>
  <c r="U82" i="9"/>
  <c r="T82" i="9"/>
  <c r="V81" i="9"/>
  <c r="U81" i="9"/>
  <c r="T81" i="9"/>
  <c r="U80" i="9"/>
  <c r="V80" i="9" s="1"/>
  <c r="T80" i="9"/>
  <c r="U79" i="9"/>
  <c r="V79" i="9" s="1"/>
  <c r="T79" i="9"/>
  <c r="V78" i="9"/>
  <c r="U78" i="9"/>
  <c r="T78" i="9"/>
  <c r="V77" i="9"/>
  <c r="U77" i="9"/>
  <c r="T77" i="9"/>
  <c r="U76" i="9"/>
  <c r="V76" i="9" s="1"/>
  <c r="T76" i="9"/>
  <c r="U75" i="9"/>
  <c r="V75" i="9" s="1"/>
  <c r="T75" i="9"/>
  <c r="V74" i="9"/>
  <c r="U74" i="9"/>
  <c r="T74" i="9"/>
  <c r="V73" i="9"/>
  <c r="U73" i="9"/>
  <c r="T73" i="9"/>
  <c r="U72" i="9"/>
  <c r="V72" i="9" s="1"/>
  <c r="T72" i="9"/>
  <c r="U71" i="9"/>
  <c r="V71" i="9" s="1"/>
  <c r="T71" i="9"/>
  <c r="V70" i="9"/>
  <c r="U70" i="9"/>
  <c r="T70" i="9"/>
  <c r="V69" i="9"/>
  <c r="U69" i="9"/>
  <c r="T69" i="9"/>
  <c r="U68" i="9"/>
  <c r="V68" i="9" s="1"/>
  <c r="T68" i="9"/>
  <c r="U67" i="9"/>
  <c r="V67" i="9" s="1"/>
  <c r="T67" i="9"/>
  <c r="V66" i="9"/>
  <c r="U66" i="9"/>
  <c r="T66" i="9"/>
  <c r="V65" i="9"/>
  <c r="U65" i="9"/>
  <c r="T65" i="9"/>
  <c r="U64" i="9"/>
  <c r="V64" i="9" s="1"/>
  <c r="T64" i="9"/>
  <c r="U63" i="9"/>
  <c r="V63" i="9" s="1"/>
  <c r="T63" i="9"/>
  <c r="V62" i="9"/>
  <c r="U62" i="9"/>
  <c r="T62" i="9"/>
  <c r="V61" i="9"/>
  <c r="U61" i="9"/>
  <c r="T61" i="9"/>
  <c r="U60" i="9"/>
  <c r="V60" i="9" s="1"/>
  <c r="T60" i="9"/>
  <c r="U59" i="9"/>
  <c r="V59" i="9" s="1"/>
  <c r="T59" i="9"/>
  <c r="V58" i="9"/>
  <c r="U58" i="9"/>
  <c r="T58" i="9"/>
  <c r="V57" i="9"/>
  <c r="U57" i="9"/>
  <c r="T57" i="9"/>
  <c r="U56" i="9"/>
  <c r="V56" i="9" s="1"/>
  <c r="T56" i="9"/>
  <c r="U55" i="9"/>
  <c r="V55" i="9" s="1"/>
  <c r="T55" i="9"/>
  <c r="V54" i="9"/>
  <c r="U54" i="9"/>
  <c r="T54" i="9"/>
  <c r="V53" i="9"/>
  <c r="U53" i="9"/>
  <c r="T53" i="9"/>
  <c r="U52" i="9"/>
  <c r="V52" i="9" s="1"/>
  <c r="T52" i="9"/>
  <c r="U51" i="9"/>
  <c r="V51" i="9" s="1"/>
  <c r="T51" i="9"/>
  <c r="R51" i="9"/>
  <c r="U50" i="9"/>
  <c r="V50" i="9" s="1"/>
  <c r="T50" i="9"/>
  <c r="R50" i="9"/>
  <c r="U49" i="9"/>
  <c r="V49" i="9" s="1"/>
  <c r="T49" i="9"/>
  <c r="R49" i="9"/>
  <c r="U48" i="9"/>
  <c r="V48" i="9" s="1"/>
  <c r="T48" i="9"/>
  <c r="R48" i="9"/>
  <c r="U47" i="9"/>
  <c r="V47" i="9" s="1"/>
  <c r="T47" i="9"/>
  <c r="R47" i="9"/>
  <c r="U46" i="9"/>
  <c r="V46" i="9" s="1"/>
  <c r="T46" i="9"/>
  <c r="R46" i="9"/>
  <c r="U45" i="9"/>
  <c r="V45" i="9" s="1"/>
  <c r="T45" i="9"/>
  <c r="R45" i="9"/>
  <c r="U44" i="9"/>
  <c r="V44" i="9" s="1"/>
  <c r="T44" i="9"/>
  <c r="R44" i="9"/>
  <c r="U43" i="9"/>
  <c r="V43" i="9" s="1"/>
  <c r="T43" i="9"/>
  <c r="R43" i="9"/>
  <c r="U42" i="9"/>
  <c r="V42" i="9" s="1"/>
  <c r="T42" i="9"/>
  <c r="R42" i="9"/>
  <c r="U41" i="9"/>
  <c r="V41" i="9" s="1"/>
  <c r="T41" i="9"/>
  <c r="R41" i="9"/>
  <c r="U40" i="9"/>
  <c r="V40" i="9" s="1"/>
  <c r="T40" i="9"/>
  <c r="R40" i="9"/>
  <c r="U39" i="9"/>
  <c r="V39" i="9" s="1"/>
  <c r="T39" i="9"/>
  <c r="R39" i="9"/>
  <c r="U38" i="9"/>
  <c r="V38" i="9" s="1"/>
  <c r="T38" i="9"/>
  <c r="R38" i="9"/>
  <c r="U37" i="9"/>
  <c r="V37" i="9" s="1"/>
  <c r="T37" i="9"/>
  <c r="R37" i="9"/>
  <c r="U36" i="9"/>
  <c r="V36" i="9" s="1"/>
  <c r="T36" i="9"/>
  <c r="R36" i="9"/>
  <c r="U35" i="9"/>
  <c r="V35" i="9" s="1"/>
  <c r="T35" i="9"/>
  <c r="R35" i="9"/>
  <c r="U34" i="9"/>
  <c r="V34" i="9" s="1"/>
  <c r="T34" i="9"/>
  <c r="R34" i="9"/>
  <c r="U33" i="9"/>
  <c r="V33" i="9" s="1"/>
  <c r="T33" i="9"/>
  <c r="R33" i="9"/>
  <c r="U32" i="9"/>
  <c r="V32" i="9" s="1"/>
  <c r="T32" i="9"/>
  <c r="R32" i="9"/>
  <c r="U31" i="9"/>
  <c r="V31" i="9" s="1"/>
  <c r="T31" i="9"/>
  <c r="R31" i="9"/>
  <c r="U30" i="9"/>
  <c r="V30" i="9" s="1"/>
  <c r="T30" i="9"/>
  <c r="R30" i="9"/>
  <c r="U29" i="9"/>
  <c r="V29" i="9" s="1"/>
  <c r="T29" i="9"/>
  <c r="R29" i="9"/>
  <c r="U28" i="9"/>
  <c r="V28" i="9" s="1"/>
  <c r="T28" i="9"/>
  <c r="R28" i="9"/>
  <c r="U27" i="9"/>
  <c r="V27" i="9" s="1"/>
  <c r="T27" i="9"/>
  <c r="R27" i="9"/>
  <c r="U26" i="9"/>
  <c r="V26" i="9" s="1"/>
  <c r="T26" i="9"/>
  <c r="R26" i="9"/>
  <c r="U25" i="9"/>
  <c r="V25" i="9" s="1"/>
  <c r="T25" i="9"/>
  <c r="R25" i="9"/>
  <c r="U24" i="9"/>
  <c r="V24" i="9" s="1"/>
  <c r="T24" i="9"/>
  <c r="R24" i="9"/>
  <c r="U23" i="9"/>
  <c r="V23" i="9" s="1"/>
  <c r="T23" i="9"/>
  <c r="R23" i="9"/>
  <c r="U22" i="9"/>
  <c r="V22" i="9" s="1"/>
  <c r="T22" i="9"/>
  <c r="R22" i="9"/>
  <c r="U21" i="9"/>
  <c r="V21" i="9" s="1"/>
  <c r="T21" i="9"/>
  <c r="R21" i="9"/>
  <c r="U20" i="9"/>
  <c r="V20" i="9" s="1"/>
  <c r="T20" i="9"/>
  <c r="R20" i="9"/>
  <c r="U19" i="9"/>
  <c r="V19" i="9" s="1"/>
  <c r="T19" i="9"/>
  <c r="R19" i="9"/>
  <c r="U18" i="9"/>
  <c r="V18" i="9" s="1"/>
  <c r="T18" i="9"/>
  <c r="R18" i="9"/>
  <c r="U17" i="9"/>
  <c r="V17" i="9" s="1"/>
  <c r="T17" i="9"/>
  <c r="R17" i="9"/>
  <c r="U16" i="9"/>
  <c r="V16" i="9" s="1"/>
  <c r="T16" i="9"/>
  <c r="R16" i="9"/>
  <c r="U15" i="9"/>
  <c r="V15" i="9" s="1"/>
  <c r="T15" i="9"/>
  <c r="R15" i="9"/>
  <c r="U14" i="9"/>
  <c r="V14" i="9" s="1"/>
  <c r="T14" i="9"/>
  <c r="R14" i="9"/>
  <c r="U13" i="9"/>
  <c r="V13" i="9" s="1"/>
  <c r="T13" i="9"/>
  <c r="R13" i="9"/>
  <c r="U12" i="9"/>
  <c r="V12" i="9" s="1"/>
  <c r="T12" i="9"/>
  <c r="R12" i="9"/>
  <c r="R132" i="9" s="1"/>
  <c r="E11" i="14" s="1"/>
  <c r="F11" i="14" s="1"/>
  <c r="U11" i="9"/>
  <c r="U132" i="9" s="1"/>
  <c r="Q132" i="9" s="1"/>
  <c r="T11" i="9"/>
  <c r="V8" i="9"/>
  <c r="U8" i="9"/>
  <c r="T8" i="9"/>
  <c r="S8" i="9"/>
  <c r="N8" i="9"/>
  <c r="U5" i="9"/>
  <c r="S5" i="9"/>
  <c r="O5" i="9"/>
  <c r="S4" i="9"/>
  <c r="P4" i="9"/>
  <c r="O4" i="9"/>
  <c r="V3" i="9"/>
  <c r="S3" i="9"/>
  <c r="O3" i="9"/>
  <c r="O132" i="8"/>
  <c r="U131" i="8"/>
  <c r="V131" i="8" s="1"/>
  <c r="T131" i="8"/>
  <c r="V130" i="8"/>
  <c r="U130" i="8"/>
  <c r="T130" i="8"/>
  <c r="U129" i="8"/>
  <c r="V129" i="8" s="1"/>
  <c r="T129" i="8"/>
  <c r="V128" i="8"/>
  <c r="U128" i="8"/>
  <c r="T128" i="8"/>
  <c r="U127" i="8"/>
  <c r="V127" i="8" s="1"/>
  <c r="T127" i="8"/>
  <c r="V126" i="8"/>
  <c r="U126" i="8"/>
  <c r="T126" i="8"/>
  <c r="U125" i="8"/>
  <c r="V125" i="8" s="1"/>
  <c r="T125" i="8"/>
  <c r="V124" i="8"/>
  <c r="U124" i="8"/>
  <c r="T124" i="8"/>
  <c r="U123" i="8"/>
  <c r="V123" i="8" s="1"/>
  <c r="T123" i="8"/>
  <c r="V122" i="8"/>
  <c r="U122" i="8"/>
  <c r="T122" i="8"/>
  <c r="U121" i="8"/>
  <c r="V121" i="8" s="1"/>
  <c r="T121" i="8"/>
  <c r="V120" i="8"/>
  <c r="U120" i="8"/>
  <c r="T120" i="8"/>
  <c r="U119" i="8"/>
  <c r="V119" i="8" s="1"/>
  <c r="T119" i="8"/>
  <c r="V118" i="8"/>
  <c r="U118" i="8"/>
  <c r="T118" i="8"/>
  <c r="U117" i="8"/>
  <c r="V117" i="8" s="1"/>
  <c r="T117" i="8"/>
  <c r="V116" i="8"/>
  <c r="U116" i="8"/>
  <c r="T116" i="8"/>
  <c r="U115" i="8"/>
  <c r="V115" i="8" s="1"/>
  <c r="T115" i="8"/>
  <c r="V114" i="8"/>
  <c r="U114" i="8"/>
  <c r="T114" i="8"/>
  <c r="U113" i="8"/>
  <c r="V113" i="8" s="1"/>
  <c r="T113" i="8"/>
  <c r="V112" i="8"/>
  <c r="U112" i="8"/>
  <c r="T112" i="8"/>
  <c r="U111" i="8"/>
  <c r="V111" i="8" s="1"/>
  <c r="T111" i="8"/>
  <c r="V110" i="8"/>
  <c r="U110" i="8"/>
  <c r="T110" i="8"/>
  <c r="U109" i="8"/>
  <c r="V109" i="8" s="1"/>
  <c r="T109" i="8"/>
  <c r="V108" i="8"/>
  <c r="U108" i="8"/>
  <c r="T108" i="8"/>
  <c r="U107" i="8"/>
  <c r="V107" i="8" s="1"/>
  <c r="T107" i="8"/>
  <c r="V106" i="8"/>
  <c r="U106" i="8"/>
  <c r="T106" i="8"/>
  <c r="U105" i="8"/>
  <c r="V105" i="8" s="1"/>
  <c r="T105" i="8"/>
  <c r="V104" i="8"/>
  <c r="U104" i="8"/>
  <c r="T104" i="8"/>
  <c r="U103" i="8"/>
  <c r="V103" i="8" s="1"/>
  <c r="T103" i="8"/>
  <c r="V102" i="8"/>
  <c r="U102" i="8"/>
  <c r="T102" i="8"/>
  <c r="U101" i="8"/>
  <c r="V101" i="8" s="1"/>
  <c r="T101" i="8"/>
  <c r="V100" i="8"/>
  <c r="U100" i="8"/>
  <c r="T100" i="8"/>
  <c r="U99" i="8"/>
  <c r="V99" i="8" s="1"/>
  <c r="T99" i="8"/>
  <c r="V98" i="8"/>
  <c r="U98" i="8"/>
  <c r="T98" i="8"/>
  <c r="U97" i="8"/>
  <c r="V97" i="8" s="1"/>
  <c r="T97" i="8"/>
  <c r="V96" i="8"/>
  <c r="U96" i="8"/>
  <c r="T96" i="8"/>
  <c r="U95" i="8"/>
  <c r="V95" i="8" s="1"/>
  <c r="T95" i="8"/>
  <c r="V94" i="8"/>
  <c r="U94" i="8"/>
  <c r="T94" i="8"/>
  <c r="U93" i="8"/>
  <c r="V93" i="8" s="1"/>
  <c r="T93" i="8"/>
  <c r="V92" i="8"/>
  <c r="U92" i="8"/>
  <c r="T92" i="8"/>
  <c r="U91" i="8"/>
  <c r="V91" i="8" s="1"/>
  <c r="T91" i="8"/>
  <c r="V90" i="8"/>
  <c r="U90" i="8"/>
  <c r="T90" i="8"/>
  <c r="U89" i="8"/>
  <c r="V89" i="8" s="1"/>
  <c r="T89" i="8"/>
  <c r="V88" i="8"/>
  <c r="U88" i="8"/>
  <c r="T88" i="8"/>
  <c r="U87" i="8"/>
  <c r="V87" i="8" s="1"/>
  <c r="T87" i="8"/>
  <c r="V86" i="8"/>
  <c r="U86" i="8"/>
  <c r="T86" i="8"/>
  <c r="U85" i="8"/>
  <c r="V85" i="8" s="1"/>
  <c r="T85" i="8"/>
  <c r="V84" i="8"/>
  <c r="U84" i="8"/>
  <c r="T84" i="8"/>
  <c r="U83" i="8"/>
  <c r="V83" i="8" s="1"/>
  <c r="T83" i="8"/>
  <c r="V82" i="8"/>
  <c r="U82" i="8"/>
  <c r="T82" i="8"/>
  <c r="U81" i="8"/>
  <c r="V81" i="8" s="1"/>
  <c r="T81" i="8"/>
  <c r="V80" i="8"/>
  <c r="U80" i="8"/>
  <c r="T80" i="8"/>
  <c r="U79" i="8"/>
  <c r="V79" i="8" s="1"/>
  <c r="T79" i="8"/>
  <c r="V78" i="8"/>
  <c r="U78" i="8"/>
  <c r="T78" i="8"/>
  <c r="U77" i="8"/>
  <c r="V77" i="8" s="1"/>
  <c r="T77" i="8"/>
  <c r="V76" i="8"/>
  <c r="U76" i="8"/>
  <c r="T76" i="8"/>
  <c r="U75" i="8"/>
  <c r="V75" i="8" s="1"/>
  <c r="T75" i="8"/>
  <c r="V74" i="8"/>
  <c r="U74" i="8"/>
  <c r="T74" i="8"/>
  <c r="U73" i="8"/>
  <c r="V73" i="8" s="1"/>
  <c r="T73" i="8"/>
  <c r="V72" i="8"/>
  <c r="U72" i="8"/>
  <c r="T72" i="8"/>
  <c r="U71" i="8"/>
  <c r="V71" i="8" s="1"/>
  <c r="T71" i="8"/>
  <c r="V70" i="8"/>
  <c r="U70" i="8"/>
  <c r="T70" i="8"/>
  <c r="U69" i="8"/>
  <c r="V69" i="8" s="1"/>
  <c r="T69" i="8"/>
  <c r="V68" i="8"/>
  <c r="U68" i="8"/>
  <c r="T68" i="8"/>
  <c r="U67" i="8"/>
  <c r="V67" i="8" s="1"/>
  <c r="T67" i="8"/>
  <c r="V66" i="8"/>
  <c r="U66" i="8"/>
  <c r="T66" i="8"/>
  <c r="U65" i="8"/>
  <c r="V65" i="8" s="1"/>
  <c r="T65" i="8"/>
  <c r="V64" i="8"/>
  <c r="U64" i="8"/>
  <c r="T64" i="8"/>
  <c r="U63" i="8"/>
  <c r="V63" i="8" s="1"/>
  <c r="T63" i="8"/>
  <c r="V62" i="8"/>
  <c r="U62" i="8"/>
  <c r="T62" i="8"/>
  <c r="U61" i="8"/>
  <c r="V61" i="8" s="1"/>
  <c r="T61" i="8"/>
  <c r="V60" i="8"/>
  <c r="U60" i="8"/>
  <c r="T60" i="8"/>
  <c r="U59" i="8"/>
  <c r="V59" i="8" s="1"/>
  <c r="T59" i="8"/>
  <c r="V58" i="8"/>
  <c r="U58" i="8"/>
  <c r="T58" i="8"/>
  <c r="U57" i="8"/>
  <c r="V57" i="8" s="1"/>
  <c r="T57" i="8"/>
  <c r="V56" i="8"/>
  <c r="U56" i="8"/>
  <c r="T56" i="8"/>
  <c r="U55" i="8"/>
  <c r="V55" i="8" s="1"/>
  <c r="T55" i="8"/>
  <c r="V54" i="8"/>
  <c r="U54" i="8"/>
  <c r="T54" i="8"/>
  <c r="U53" i="8"/>
  <c r="V53" i="8" s="1"/>
  <c r="T53" i="8"/>
  <c r="V52" i="8"/>
  <c r="U52" i="8"/>
  <c r="T52" i="8"/>
  <c r="U51" i="8"/>
  <c r="V51" i="8" s="1"/>
  <c r="T51" i="8"/>
  <c r="R51" i="8"/>
  <c r="U50" i="8"/>
  <c r="V50" i="8" s="1"/>
  <c r="T50" i="8"/>
  <c r="R50" i="8"/>
  <c r="U49" i="8"/>
  <c r="V49" i="8" s="1"/>
  <c r="T49" i="8"/>
  <c r="R49" i="8"/>
  <c r="U48" i="8"/>
  <c r="V48" i="8" s="1"/>
  <c r="T48" i="8"/>
  <c r="R48" i="8"/>
  <c r="U47" i="8"/>
  <c r="V47" i="8" s="1"/>
  <c r="T47" i="8"/>
  <c r="R47" i="8"/>
  <c r="U46" i="8"/>
  <c r="V46" i="8" s="1"/>
  <c r="T46" i="8"/>
  <c r="R46" i="8"/>
  <c r="U45" i="8"/>
  <c r="V45" i="8" s="1"/>
  <c r="T45" i="8"/>
  <c r="R45" i="8"/>
  <c r="U44" i="8"/>
  <c r="V44" i="8" s="1"/>
  <c r="T44" i="8"/>
  <c r="R44" i="8"/>
  <c r="U43" i="8"/>
  <c r="V43" i="8" s="1"/>
  <c r="T43" i="8"/>
  <c r="R43" i="8"/>
  <c r="U42" i="8"/>
  <c r="V42" i="8" s="1"/>
  <c r="T42" i="8"/>
  <c r="R42" i="8"/>
  <c r="U41" i="8"/>
  <c r="V41" i="8" s="1"/>
  <c r="T41" i="8"/>
  <c r="R41" i="8"/>
  <c r="U40" i="8"/>
  <c r="V40" i="8" s="1"/>
  <c r="T40" i="8"/>
  <c r="R40" i="8"/>
  <c r="U39" i="8"/>
  <c r="V39" i="8" s="1"/>
  <c r="T39" i="8"/>
  <c r="R39" i="8"/>
  <c r="U38" i="8"/>
  <c r="V38" i="8" s="1"/>
  <c r="T38" i="8"/>
  <c r="R38" i="8"/>
  <c r="U37" i="8"/>
  <c r="V37" i="8" s="1"/>
  <c r="T37" i="8"/>
  <c r="R37" i="8"/>
  <c r="U36" i="8"/>
  <c r="V36" i="8" s="1"/>
  <c r="T36" i="8"/>
  <c r="R36" i="8"/>
  <c r="U35" i="8"/>
  <c r="V35" i="8" s="1"/>
  <c r="T35" i="8"/>
  <c r="R35" i="8"/>
  <c r="U34" i="8"/>
  <c r="V34" i="8" s="1"/>
  <c r="T34" i="8"/>
  <c r="R34" i="8"/>
  <c r="U33" i="8"/>
  <c r="V33" i="8" s="1"/>
  <c r="T33" i="8"/>
  <c r="R33" i="8"/>
  <c r="U32" i="8"/>
  <c r="V32" i="8" s="1"/>
  <c r="T32" i="8"/>
  <c r="R32" i="8"/>
  <c r="U31" i="8"/>
  <c r="V31" i="8" s="1"/>
  <c r="T31" i="8"/>
  <c r="R31" i="8"/>
  <c r="U30" i="8"/>
  <c r="V30" i="8" s="1"/>
  <c r="T30" i="8"/>
  <c r="R30" i="8"/>
  <c r="U29" i="8"/>
  <c r="V29" i="8" s="1"/>
  <c r="T29" i="8"/>
  <c r="R29" i="8"/>
  <c r="U28" i="8"/>
  <c r="V28" i="8" s="1"/>
  <c r="T28" i="8"/>
  <c r="R28" i="8"/>
  <c r="U27" i="8"/>
  <c r="V27" i="8" s="1"/>
  <c r="T27" i="8"/>
  <c r="R27" i="8"/>
  <c r="U26" i="8"/>
  <c r="V26" i="8" s="1"/>
  <c r="T26" i="8"/>
  <c r="R26" i="8"/>
  <c r="U25" i="8"/>
  <c r="V25" i="8" s="1"/>
  <c r="T25" i="8"/>
  <c r="R25" i="8"/>
  <c r="U24" i="8"/>
  <c r="V24" i="8" s="1"/>
  <c r="T24" i="8"/>
  <c r="R24" i="8"/>
  <c r="U23" i="8"/>
  <c r="V23" i="8" s="1"/>
  <c r="T23" i="8"/>
  <c r="R23" i="8"/>
  <c r="U22" i="8"/>
  <c r="V22" i="8" s="1"/>
  <c r="T22" i="8"/>
  <c r="R22" i="8"/>
  <c r="U21" i="8"/>
  <c r="V21" i="8" s="1"/>
  <c r="T21" i="8"/>
  <c r="R21" i="8"/>
  <c r="U20" i="8"/>
  <c r="V20" i="8" s="1"/>
  <c r="T20" i="8"/>
  <c r="R20" i="8"/>
  <c r="U19" i="8"/>
  <c r="V19" i="8" s="1"/>
  <c r="T19" i="8"/>
  <c r="R19" i="8"/>
  <c r="U18" i="8"/>
  <c r="V18" i="8" s="1"/>
  <c r="T18" i="8"/>
  <c r="R18" i="8"/>
  <c r="U17" i="8"/>
  <c r="V17" i="8" s="1"/>
  <c r="T17" i="8"/>
  <c r="R17" i="8"/>
  <c r="U16" i="8"/>
  <c r="V16" i="8" s="1"/>
  <c r="T16" i="8"/>
  <c r="R16" i="8"/>
  <c r="U15" i="8"/>
  <c r="V15" i="8" s="1"/>
  <c r="T15" i="8"/>
  <c r="R15" i="8"/>
  <c r="U14" i="8"/>
  <c r="V14" i="8" s="1"/>
  <c r="T14" i="8"/>
  <c r="R14" i="8"/>
  <c r="U13" i="8"/>
  <c r="V13" i="8" s="1"/>
  <c r="T13" i="8"/>
  <c r="R13" i="8"/>
  <c r="U12" i="8"/>
  <c r="V12" i="8" s="1"/>
  <c r="T12" i="8"/>
  <c r="R12" i="8"/>
  <c r="R132" i="8" s="1"/>
  <c r="E10" i="14" s="1"/>
  <c r="F10" i="14" s="1"/>
  <c r="U11" i="8"/>
  <c r="U132" i="8" s="1"/>
  <c r="Q132" i="8" s="1"/>
  <c r="T11" i="8"/>
  <c r="V8" i="8"/>
  <c r="U8" i="8"/>
  <c r="T8" i="8"/>
  <c r="S8" i="8"/>
  <c r="N8" i="8"/>
  <c r="U5" i="8"/>
  <c r="S5" i="8"/>
  <c r="O5" i="8"/>
  <c r="S4" i="8"/>
  <c r="P4" i="8"/>
  <c r="O4" i="8"/>
  <c r="V3" i="8"/>
  <c r="S3" i="8"/>
  <c r="O3" i="8"/>
  <c r="O132" i="7"/>
  <c r="U131" i="7"/>
  <c r="V131" i="7" s="1"/>
  <c r="T131" i="7"/>
  <c r="V130" i="7"/>
  <c r="U130" i="7"/>
  <c r="T130" i="7"/>
  <c r="V129" i="7"/>
  <c r="U129" i="7"/>
  <c r="T129" i="7"/>
  <c r="U128" i="7"/>
  <c r="V128" i="7" s="1"/>
  <c r="T128" i="7"/>
  <c r="U127" i="7"/>
  <c r="V127" i="7" s="1"/>
  <c r="T127" i="7"/>
  <c r="V126" i="7"/>
  <c r="U126" i="7"/>
  <c r="T126" i="7"/>
  <c r="V125" i="7"/>
  <c r="U125" i="7"/>
  <c r="T125" i="7"/>
  <c r="U124" i="7"/>
  <c r="V124" i="7" s="1"/>
  <c r="T124" i="7"/>
  <c r="U123" i="7"/>
  <c r="V123" i="7" s="1"/>
  <c r="T123" i="7"/>
  <c r="V122" i="7"/>
  <c r="U122" i="7"/>
  <c r="T122" i="7"/>
  <c r="V121" i="7"/>
  <c r="U121" i="7"/>
  <c r="T121" i="7"/>
  <c r="U120" i="7"/>
  <c r="V120" i="7" s="1"/>
  <c r="T120" i="7"/>
  <c r="V119" i="7"/>
  <c r="U119" i="7"/>
  <c r="T119" i="7"/>
  <c r="U118" i="7"/>
  <c r="V118" i="7" s="1"/>
  <c r="T118" i="7"/>
  <c r="V117" i="7"/>
  <c r="U117" i="7"/>
  <c r="T117" i="7"/>
  <c r="U116" i="7"/>
  <c r="V116" i="7" s="1"/>
  <c r="T116" i="7"/>
  <c r="V115" i="7"/>
  <c r="U115" i="7"/>
  <c r="T115" i="7"/>
  <c r="U114" i="7"/>
  <c r="V114" i="7" s="1"/>
  <c r="T114" i="7"/>
  <c r="V113" i="7"/>
  <c r="U113" i="7"/>
  <c r="T113" i="7"/>
  <c r="U112" i="7"/>
  <c r="V112" i="7" s="1"/>
  <c r="T112" i="7"/>
  <c r="V111" i="7"/>
  <c r="U111" i="7"/>
  <c r="T111" i="7"/>
  <c r="U110" i="7"/>
  <c r="V110" i="7" s="1"/>
  <c r="T110" i="7"/>
  <c r="V109" i="7"/>
  <c r="U109" i="7"/>
  <c r="T109" i="7"/>
  <c r="U108" i="7"/>
  <c r="V108" i="7" s="1"/>
  <c r="T108" i="7"/>
  <c r="V107" i="7"/>
  <c r="U107" i="7"/>
  <c r="T107" i="7"/>
  <c r="U106" i="7"/>
  <c r="V106" i="7" s="1"/>
  <c r="T106" i="7"/>
  <c r="V105" i="7"/>
  <c r="U105" i="7"/>
  <c r="T105" i="7"/>
  <c r="U104" i="7"/>
  <c r="V104" i="7" s="1"/>
  <c r="T104" i="7"/>
  <c r="V103" i="7"/>
  <c r="U103" i="7"/>
  <c r="T103" i="7"/>
  <c r="U102" i="7"/>
  <c r="V102" i="7" s="1"/>
  <c r="T102" i="7"/>
  <c r="V101" i="7"/>
  <c r="U101" i="7"/>
  <c r="T101" i="7"/>
  <c r="U100" i="7"/>
  <c r="V100" i="7" s="1"/>
  <c r="T100" i="7"/>
  <c r="V99" i="7"/>
  <c r="U99" i="7"/>
  <c r="T99" i="7"/>
  <c r="U98" i="7"/>
  <c r="V98" i="7" s="1"/>
  <c r="T98" i="7"/>
  <c r="V97" i="7"/>
  <c r="U97" i="7"/>
  <c r="T97" i="7"/>
  <c r="U96" i="7"/>
  <c r="V96" i="7" s="1"/>
  <c r="T96" i="7"/>
  <c r="V95" i="7"/>
  <c r="U95" i="7"/>
  <c r="T95" i="7"/>
  <c r="U94" i="7"/>
  <c r="V94" i="7" s="1"/>
  <c r="T94" i="7"/>
  <c r="V93" i="7"/>
  <c r="U93" i="7"/>
  <c r="T93" i="7"/>
  <c r="U92" i="7"/>
  <c r="V92" i="7" s="1"/>
  <c r="T92" i="7"/>
  <c r="V91" i="7"/>
  <c r="U91" i="7"/>
  <c r="T91" i="7"/>
  <c r="U90" i="7"/>
  <c r="V90" i="7" s="1"/>
  <c r="T90" i="7"/>
  <c r="V89" i="7"/>
  <c r="U89" i="7"/>
  <c r="T89" i="7"/>
  <c r="U88" i="7"/>
  <c r="V88" i="7" s="1"/>
  <c r="T88" i="7"/>
  <c r="V87" i="7"/>
  <c r="U87" i="7"/>
  <c r="T87" i="7"/>
  <c r="U86" i="7"/>
  <c r="V86" i="7" s="1"/>
  <c r="T86" i="7"/>
  <c r="V85" i="7"/>
  <c r="U85" i="7"/>
  <c r="T85" i="7"/>
  <c r="U84" i="7"/>
  <c r="V84" i="7" s="1"/>
  <c r="T84" i="7"/>
  <c r="V83" i="7"/>
  <c r="U83" i="7"/>
  <c r="T83" i="7"/>
  <c r="U82" i="7"/>
  <c r="V82" i="7" s="1"/>
  <c r="T82" i="7"/>
  <c r="V81" i="7"/>
  <c r="U81" i="7"/>
  <c r="T81" i="7"/>
  <c r="U80" i="7"/>
  <c r="V80" i="7" s="1"/>
  <c r="T80" i="7"/>
  <c r="V79" i="7"/>
  <c r="U79" i="7"/>
  <c r="T79" i="7"/>
  <c r="U78" i="7"/>
  <c r="V78" i="7" s="1"/>
  <c r="T78" i="7"/>
  <c r="V77" i="7"/>
  <c r="U77" i="7"/>
  <c r="T77" i="7"/>
  <c r="U76" i="7"/>
  <c r="V76" i="7" s="1"/>
  <c r="T76" i="7"/>
  <c r="V75" i="7"/>
  <c r="U75" i="7"/>
  <c r="T75" i="7"/>
  <c r="U74" i="7"/>
  <c r="V74" i="7" s="1"/>
  <c r="T74" i="7"/>
  <c r="V73" i="7"/>
  <c r="U73" i="7"/>
  <c r="T73" i="7"/>
  <c r="U72" i="7"/>
  <c r="V72" i="7" s="1"/>
  <c r="T72" i="7"/>
  <c r="V71" i="7"/>
  <c r="U71" i="7"/>
  <c r="T71" i="7"/>
  <c r="U70" i="7"/>
  <c r="V70" i="7" s="1"/>
  <c r="T70" i="7"/>
  <c r="V69" i="7"/>
  <c r="U69" i="7"/>
  <c r="T69" i="7"/>
  <c r="U68" i="7"/>
  <c r="V68" i="7" s="1"/>
  <c r="T68" i="7"/>
  <c r="V67" i="7"/>
  <c r="U67" i="7"/>
  <c r="T67" i="7"/>
  <c r="U66" i="7"/>
  <c r="V66" i="7" s="1"/>
  <c r="T66" i="7"/>
  <c r="V65" i="7"/>
  <c r="U65" i="7"/>
  <c r="T65" i="7"/>
  <c r="U64" i="7"/>
  <c r="V64" i="7" s="1"/>
  <c r="T64" i="7"/>
  <c r="V63" i="7"/>
  <c r="U63" i="7"/>
  <c r="T63" i="7"/>
  <c r="U62" i="7"/>
  <c r="V62" i="7" s="1"/>
  <c r="T62" i="7"/>
  <c r="V61" i="7"/>
  <c r="U61" i="7"/>
  <c r="T61" i="7"/>
  <c r="U60" i="7"/>
  <c r="V60" i="7" s="1"/>
  <c r="T60" i="7"/>
  <c r="V59" i="7"/>
  <c r="U59" i="7"/>
  <c r="T59" i="7"/>
  <c r="U58" i="7"/>
  <c r="V58" i="7" s="1"/>
  <c r="T58" i="7"/>
  <c r="V57" i="7"/>
  <c r="U57" i="7"/>
  <c r="T57" i="7"/>
  <c r="U56" i="7"/>
  <c r="V56" i="7" s="1"/>
  <c r="T56" i="7"/>
  <c r="V55" i="7"/>
  <c r="U55" i="7"/>
  <c r="T55" i="7"/>
  <c r="U54" i="7"/>
  <c r="V54" i="7" s="1"/>
  <c r="T54" i="7"/>
  <c r="V53" i="7"/>
  <c r="U53" i="7"/>
  <c r="T53" i="7"/>
  <c r="U52" i="7"/>
  <c r="V52" i="7" s="1"/>
  <c r="T52" i="7"/>
  <c r="V51" i="7"/>
  <c r="U51" i="7"/>
  <c r="T51" i="7"/>
  <c r="R51" i="7"/>
  <c r="V50" i="7"/>
  <c r="U50" i="7"/>
  <c r="T50" i="7"/>
  <c r="R50" i="7"/>
  <c r="V49" i="7"/>
  <c r="U49" i="7"/>
  <c r="T49" i="7"/>
  <c r="R49" i="7"/>
  <c r="V48" i="7"/>
  <c r="U48" i="7"/>
  <c r="T48" i="7"/>
  <c r="R48" i="7"/>
  <c r="V47" i="7"/>
  <c r="U47" i="7"/>
  <c r="T47" i="7"/>
  <c r="R47" i="7"/>
  <c r="V46" i="7"/>
  <c r="U46" i="7"/>
  <c r="T46" i="7"/>
  <c r="R46" i="7"/>
  <c r="V45" i="7"/>
  <c r="U45" i="7"/>
  <c r="T45" i="7"/>
  <c r="R45" i="7"/>
  <c r="V44" i="7"/>
  <c r="U44" i="7"/>
  <c r="T44" i="7"/>
  <c r="R44" i="7"/>
  <c r="V43" i="7"/>
  <c r="U43" i="7"/>
  <c r="T43" i="7"/>
  <c r="R43" i="7"/>
  <c r="V42" i="7"/>
  <c r="U42" i="7"/>
  <c r="T42" i="7"/>
  <c r="R42" i="7"/>
  <c r="V41" i="7"/>
  <c r="U41" i="7"/>
  <c r="T41" i="7"/>
  <c r="R41" i="7"/>
  <c r="V40" i="7"/>
  <c r="U40" i="7"/>
  <c r="T40" i="7"/>
  <c r="R40" i="7"/>
  <c r="V39" i="7"/>
  <c r="U39" i="7"/>
  <c r="T39" i="7"/>
  <c r="R39" i="7"/>
  <c r="V38" i="7"/>
  <c r="U38" i="7"/>
  <c r="T38" i="7"/>
  <c r="R38" i="7"/>
  <c r="V37" i="7"/>
  <c r="U37" i="7"/>
  <c r="T37" i="7"/>
  <c r="R37" i="7"/>
  <c r="V36" i="7"/>
  <c r="U36" i="7"/>
  <c r="T36" i="7"/>
  <c r="R36" i="7"/>
  <c r="V35" i="7"/>
  <c r="U35" i="7"/>
  <c r="T35" i="7"/>
  <c r="R35" i="7"/>
  <c r="V34" i="7"/>
  <c r="U34" i="7"/>
  <c r="T34" i="7"/>
  <c r="R34" i="7"/>
  <c r="V33" i="7"/>
  <c r="U33" i="7"/>
  <c r="T33" i="7"/>
  <c r="R33" i="7"/>
  <c r="V32" i="7"/>
  <c r="U32" i="7"/>
  <c r="T32" i="7"/>
  <c r="R32" i="7"/>
  <c r="V31" i="7"/>
  <c r="U31" i="7"/>
  <c r="T31" i="7"/>
  <c r="R31" i="7"/>
  <c r="V30" i="7"/>
  <c r="U30" i="7"/>
  <c r="T30" i="7"/>
  <c r="R30" i="7"/>
  <c r="V29" i="7"/>
  <c r="U29" i="7"/>
  <c r="T29" i="7"/>
  <c r="R29" i="7"/>
  <c r="V28" i="7"/>
  <c r="U28" i="7"/>
  <c r="T28" i="7"/>
  <c r="R28" i="7"/>
  <c r="V27" i="7"/>
  <c r="U27" i="7"/>
  <c r="T27" i="7"/>
  <c r="R27" i="7"/>
  <c r="V26" i="7"/>
  <c r="U26" i="7"/>
  <c r="T26" i="7"/>
  <c r="R26" i="7"/>
  <c r="V25" i="7"/>
  <c r="U25" i="7"/>
  <c r="T25" i="7"/>
  <c r="R25" i="7"/>
  <c r="V24" i="7"/>
  <c r="U24" i="7"/>
  <c r="T24" i="7"/>
  <c r="R24" i="7"/>
  <c r="V23" i="7"/>
  <c r="U23" i="7"/>
  <c r="T23" i="7"/>
  <c r="R23" i="7"/>
  <c r="V22" i="7"/>
  <c r="U22" i="7"/>
  <c r="T22" i="7"/>
  <c r="R22" i="7"/>
  <c r="V21" i="7"/>
  <c r="U21" i="7"/>
  <c r="T21" i="7"/>
  <c r="R21" i="7"/>
  <c r="V20" i="7"/>
  <c r="U20" i="7"/>
  <c r="T20" i="7"/>
  <c r="R20" i="7"/>
  <c r="V19" i="7"/>
  <c r="U19" i="7"/>
  <c r="T19" i="7"/>
  <c r="R19" i="7"/>
  <c r="V18" i="7"/>
  <c r="U18" i="7"/>
  <c r="T18" i="7"/>
  <c r="R18" i="7"/>
  <c r="V17" i="7"/>
  <c r="U17" i="7"/>
  <c r="T17" i="7"/>
  <c r="R17" i="7"/>
  <c r="V16" i="7"/>
  <c r="U16" i="7"/>
  <c r="T16" i="7"/>
  <c r="R16" i="7"/>
  <c r="V15" i="7"/>
  <c r="U15" i="7"/>
  <c r="T15" i="7"/>
  <c r="R15" i="7"/>
  <c r="V14" i="7"/>
  <c r="U14" i="7"/>
  <c r="T14" i="7"/>
  <c r="R14" i="7"/>
  <c r="V13" i="7"/>
  <c r="U13" i="7"/>
  <c r="T13" i="7"/>
  <c r="R13" i="7"/>
  <c r="V12" i="7"/>
  <c r="U12" i="7"/>
  <c r="T12" i="7"/>
  <c r="R12" i="7"/>
  <c r="R132" i="7" s="1"/>
  <c r="E9" i="14" s="1"/>
  <c r="F9" i="14" s="1"/>
  <c r="V11" i="7"/>
  <c r="U11" i="7"/>
  <c r="U132" i="7" s="1"/>
  <c r="Q132" i="7" s="1"/>
  <c r="T11" i="7"/>
  <c r="V8" i="7"/>
  <c r="U8" i="7"/>
  <c r="T8" i="7"/>
  <c r="S8" i="7"/>
  <c r="N8" i="7"/>
  <c r="U5" i="7"/>
  <c r="S5" i="7"/>
  <c r="O5" i="7"/>
  <c r="S4" i="7"/>
  <c r="P4" i="7"/>
  <c r="O4" i="7"/>
  <c r="V3" i="7"/>
  <c r="S3" i="7"/>
  <c r="O3" i="7"/>
  <c r="O132" i="6"/>
  <c r="U131" i="6"/>
  <c r="V131" i="6" s="1"/>
  <c r="T131" i="6"/>
  <c r="V130" i="6"/>
  <c r="U130" i="6"/>
  <c r="T130" i="6"/>
  <c r="V129" i="6"/>
  <c r="U129" i="6"/>
  <c r="T129" i="6"/>
  <c r="U128" i="6"/>
  <c r="V128" i="6" s="1"/>
  <c r="T128" i="6"/>
  <c r="U127" i="6"/>
  <c r="V127" i="6" s="1"/>
  <c r="T127" i="6"/>
  <c r="V126" i="6"/>
  <c r="U126" i="6"/>
  <c r="T126" i="6"/>
  <c r="V125" i="6"/>
  <c r="U125" i="6"/>
  <c r="T125" i="6"/>
  <c r="U124" i="6"/>
  <c r="V124" i="6" s="1"/>
  <c r="T124" i="6"/>
  <c r="U123" i="6"/>
  <c r="V123" i="6" s="1"/>
  <c r="T123" i="6"/>
  <c r="V122" i="6"/>
  <c r="U122" i="6"/>
  <c r="T122" i="6"/>
  <c r="V121" i="6"/>
  <c r="U121" i="6"/>
  <c r="T121" i="6"/>
  <c r="U120" i="6"/>
  <c r="V120" i="6" s="1"/>
  <c r="T120" i="6"/>
  <c r="U119" i="6"/>
  <c r="V119" i="6" s="1"/>
  <c r="T119" i="6"/>
  <c r="V118" i="6"/>
  <c r="U118" i="6"/>
  <c r="T118" i="6"/>
  <c r="V117" i="6"/>
  <c r="U117" i="6"/>
  <c r="T117" i="6"/>
  <c r="U116" i="6"/>
  <c r="V116" i="6" s="1"/>
  <c r="T116" i="6"/>
  <c r="U115" i="6"/>
  <c r="V115" i="6" s="1"/>
  <c r="T115" i="6"/>
  <c r="V114" i="6"/>
  <c r="U114" i="6"/>
  <c r="T114" i="6"/>
  <c r="V113" i="6"/>
  <c r="U113" i="6"/>
  <c r="T113" i="6"/>
  <c r="U112" i="6"/>
  <c r="V112" i="6" s="1"/>
  <c r="T112" i="6"/>
  <c r="U111" i="6"/>
  <c r="V111" i="6" s="1"/>
  <c r="T111" i="6"/>
  <c r="V110" i="6"/>
  <c r="U110" i="6"/>
  <c r="T110" i="6"/>
  <c r="V109" i="6"/>
  <c r="U109" i="6"/>
  <c r="T109" i="6"/>
  <c r="U108" i="6"/>
  <c r="V108" i="6" s="1"/>
  <c r="T108" i="6"/>
  <c r="U107" i="6"/>
  <c r="V107" i="6" s="1"/>
  <c r="T107" i="6"/>
  <c r="V106" i="6"/>
  <c r="U106" i="6"/>
  <c r="T106" i="6"/>
  <c r="V105" i="6"/>
  <c r="U105" i="6"/>
  <c r="T105" i="6"/>
  <c r="U104" i="6"/>
  <c r="V104" i="6" s="1"/>
  <c r="T104" i="6"/>
  <c r="U103" i="6"/>
  <c r="V103" i="6" s="1"/>
  <c r="T103" i="6"/>
  <c r="V102" i="6"/>
  <c r="U102" i="6"/>
  <c r="T102" i="6"/>
  <c r="V101" i="6"/>
  <c r="U101" i="6"/>
  <c r="T101" i="6"/>
  <c r="U100" i="6"/>
  <c r="V100" i="6" s="1"/>
  <c r="T100" i="6"/>
  <c r="U99" i="6"/>
  <c r="V99" i="6" s="1"/>
  <c r="T99" i="6"/>
  <c r="V98" i="6"/>
  <c r="U98" i="6"/>
  <c r="T98" i="6"/>
  <c r="V97" i="6"/>
  <c r="U97" i="6"/>
  <c r="T97" i="6"/>
  <c r="U96" i="6"/>
  <c r="V96" i="6" s="1"/>
  <c r="T96" i="6"/>
  <c r="U95" i="6"/>
  <c r="V95" i="6" s="1"/>
  <c r="T95" i="6"/>
  <c r="V94" i="6"/>
  <c r="U94" i="6"/>
  <c r="T94" i="6"/>
  <c r="V93" i="6"/>
  <c r="U93" i="6"/>
  <c r="T93" i="6"/>
  <c r="U92" i="6"/>
  <c r="V92" i="6" s="1"/>
  <c r="T92" i="6"/>
  <c r="U91" i="6"/>
  <c r="V91" i="6" s="1"/>
  <c r="T91" i="6"/>
  <c r="V90" i="6"/>
  <c r="U90" i="6"/>
  <c r="T90" i="6"/>
  <c r="V89" i="6"/>
  <c r="U89" i="6"/>
  <c r="T89" i="6"/>
  <c r="U88" i="6"/>
  <c r="V88" i="6" s="1"/>
  <c r="T88" i="6"/>
  <c r="U87" i="6"/>
  <c r="V87" i="6" s="1"/>
  <c r="T87" i="6"/>
  <c r="V86" i="6"/>
  <c r="U86" i="6"/>
  <c r="T86" i="6"/>
  <c r="V85" i="6"/>
  <c r="U85" i="6"/>
  <c r="T85" i="6"/>
  <c r="U84" i="6"/>
  <c r="V84" i="6" s="1"/>
  <c r="T84" i="6"/>
  <c r="U83" i="6"/>
  <c r="V83" i="6" s="1"/>
  <c r="T83" i="6"/>
  <c r="V82" i="6"/>
  <c r="U82" i="6"/>
  <c r="T82" i="6"/>
  <c r="V81" i="6"/>
  <c r="U81" i="6"/>
  <c r="T81" i="6"/>
  <c r="U80" i="6"/>
  <c r="V80" i="6" s="1"/>
  <c r="T80" i="6"/>
  <c r="U79" i="6"/>
  <c r="V79" i="6" s="1"/>
  <c r="T79" i="6"/>
  <c r="V78" i="6"/>
  <c r="U78" i="6"/>
  <c r="T78" i="6"/>
  <c r="V77" i="6"/>
  <c r="U77" i="6"/>
  <c r="T77" i="6"/>
  <c r="U76" i="6"/>
  <c r="V76" i="6" s="1"/>
  <c r="T76" i="6"/>
  <c r="U75" i="6"/>
  <c r="V75" i="6" s="1"/>
  <c r="T75" i="6"/>
  <c r="V74" i="6"/>
  <c r="U74" i="6"/>
  <c r="T74" i="6"/>
  <c r="V73" i="6"/>
  <c r="U73" i="6"/>
  <c r="T73" i="6"/>
  <c r="U72" i="6"/>
  <c r="V72" i="6" s="1"/>
  <c r="T72" i="6"/>
  <c r="U71" i="6"/>
  <c r="V71" i="6" s="1"/>
  <c r="T71" i="6"/>
  <c r="V70" i="6"/>
  <c r="U70" i="6"/>
  <c r="T70" i="6"/>
  <c r="V69" i="6"/>
  <c r="U69" i="6"/>
  <c r="T69" i="6"/>
  <c r="U68" i="6"/>
  <c r="V68" i="6" s="1"/>
  <c r="T68" i="6"/>
  <c r="U67" i="6"/>
  <c r="V67" i="6" s="1"/>
  <c r="T67" i="6"/>
  <c r="V66" i="6"/>
  <c r="U66" i="6"/>
  <c r="T66" i="6"/>
  <c r="V65" i="6"/>
  <c r="U65" i="6"/>
  <c r="T65" i="6"/>
  <c r="U64" i="6"/>
  <c r="V64" i="6" s="1"/>
  <c r="T64" i="6"/>
  <c r="U63" i="6"/>
  <c r="V63" i="6" s="1"/>
  <c r="T63" i="6"/>
  <c r="V62" i="6"/>
  <c r="U62" i="6"/>
  <c r="T62" i="6"/>
  <c r="V61" i="6"/>
  <c r="U61" i="6"/>
  <c r="T61" i="6"/>
  <c r="U60" i="6"/>
  <c r="V60" i="6" s="1"/>
  <c r="T60" i="6"/>
  <c r="U59" i="6"/>
  <c r="V59" i="6" s="1"/>
  <c r="T59" i="6"/>
  <c r="V58" i="6"/>
  <c r="U58" i="6"/>
  <c r="T58" i="6"/>
  <c r="V57" i="6"/>
  <c r="U57" i="6"/>
  <c r="T57" i="6"/>
  <c r="U56" i="6"/>
  <c r="V56" i="6" s="1"/>
  <c r="T56" i="6"/>
  <c r="U55" i="6"/>
  <c r="V55" i="6" s="1"/>
  <c r="T55" i="6"/>
  <c r="V54" i="6"/>
  <c r="U54" i="6"/>
  <c r="T54" i="6"/>
  <c r="V53" i="6"/>
  <c r="U53" i="6"/>
  <c r="T53" i="6"/>
  <c r="U52" i="6"/>
  <c r="V52" i="6" s="1"/>
  <c r="T52" i="6"/>
  <c r="V51" i="6"/>
  <c r="U51" i="6"/>
  <c r="T51" i="6"/>
  <c r="R51" i="6"/>
  <c r="V50" i="6"/>
  <c r="U50" i="6"/>
  <c r="T50" i="6"/>
  <c r="R50" i="6"/>
  <c r="V49" i="6"/>
  <c r="U49" i="6"/>
  <c r="T49" i="6"/>
  <c r="R49" i="6"/>
  <c r="V48" i="6"/>
  <c r="U48" i="6"/>
  <c r="T48" i="6"/>
  <c r="R48" i="6"/>
  <c r="V47" i="6"/>
  <c r="U47" i="6"/>
  <c r="T47" i="6"/>
  <c r="R47" i="6"/>
  <c r="V46" i="6"/>
  <c r="U46" i="6"/>
  <c r="T46" i="6"/>
  <c r="R46" i="6"/>
  <c r="V45" i="6"/>
  <c r="U45" i="6"/>
  <c r="T45" i="6"/>
  <c r="R45" i="6"/>
  <c r="V44" i="6"/>
  <c r="U44" i="6"/>
  <c r="T44" i="6"/>
  <c r="R44" i="6"/>
  <c r="V43" i="6"/>
  <c r="U43" i="6"/>
  <c r="T43" i="6"/>
  <c r="R43" i="6"/>
  <c r="V42" i="6"/>
  <c r="U42" i="6"/>
  <c r="T42" i="6"/>
  <c r="R42" i="6"/>
  <c r="V41" i="6"/>
  <c r="U41" i="6"/>
  <c r="T41" i="6"/>
  <c r="R41" i="6"/>
  <c r="V40" i="6"/>
  <c r="U40" i="6"/>
  <c r="T40" i="6"/>
  <c r="R40" i="6"/>
  <c r="V39" i="6"/>
  <c r="U39" i="6"/>
  <c r="T39" i="6"/>
  <c r="R39" i="6"/>
  <c r="V38" i="6"/>
  <c r="U38" i="6"/>
  <c r="T38" i="6"/>
  <c r="R38" i="6"/>
  <c r="V37" i="6"/>
  <c r="U37" i="6"/>
  <c r="T37" i="6"/>
  <c r="R37" i="6"/>
  <c r="V36" i="6"/>
  <c r="U36" i="6"/>
  <c r="T36" i="6"/>
  <c r="R36" i="6"/>
  <c r="V35" i="6"/>
  <c r="U35" i="6"/>
  <c r="T35" i="6"/>
  <c r="R35" i="6"/>
  <c r="V34" i="6"/>
  <c r="U34" i="6"/>
  <c r="T34" i="6"/>
  <c r="R34" i="6"/>
  <c r="V33" i="6"/>
  <c r="U33" i="6"/>
  <c r="T33" i="6"/>
  <c r="R33" i="6"/>
  <c r="V32" i="6"/>
  <c r="U32" i="6"/>
  <c r="T32" i="6"/>
  <c r="R32" i="6"/>
  <c r="V31" i="6"/>
  <c r="U31" i="6"/>
  <c r="T31" i="6"/>
  <c r="R31" i="6"/>
  <c r="V30" i="6"/>
  <c r="U30" i="6"/>
  <c r="T30" i="6"/>
  <c r="R30" i="6"/>
  <c r="V29" i="6"/>
  <c r="U29" i="6"/>
  <c r="T29" i="6"/>
  <c r="R29" i="6"/>
  <c r="V28" i="6"/>
  <c r="U28" i="6"/>
  <c r="T28" i="6"/>
  <c r="R28" i="6"/>
  <c r="V27" i="6"/>
  <c r="U27" i="6"/>
  <c r="T27" i="6"/>
  <c r="R27" i="6"/>
  <c r="V26" i="6"/>
  <c r="U26" i="6"/>
  <c r="T26" i="6"/>
  <c r="R26" i="6"/>
  <c r="V25" i="6"/>
  <c r="U25" i="6"/>
  <c r="T25" i="6"/>
  <c r="R25" i="6"/>
  <c r="V24" i="6"/>
  <c r="U24" i="6"/>
  <c r="T24" i="6"/>
  <c r="R24" i="6"/>
  <c r="V23" i="6"/>
  <c r="U23" i="6"/>
  <c r="T23" i="6"/>
  <c r="R23" i="6"/>
  <c r="V22" i="6"/>
  <c r="U22" i="6"/>
  <c r="T22" i="6"/>
  <c r="R22" i="6"/>
  <c r="V21" i="6"/>
  <c r="U21" i="6"/>
  <c r="T21" i="6"/>
  <c r="R21" i="6"/>
  <c r="V20" i="6"/>
  <c r="U20" i="6"/>
  <c r="T20" i="6"/>
  <c r="R20" i="6"/>
  <c r="V19" i="6"/>
  <c r="U19" i="6"/>
  <c r="T19" i="6"/>
  <c r="R19" i="6"/>
  <c r="V18" i="6"/>
  <c r="U18" i="6"/>
  <c r="T18" i="6"/>
  <c r="R18" i="6"/>
  <c r="V17" i="6"/>
  <c r="U17" i="6"/>
  <c r="T17" i="6"/>
  <c r="R17" i="6"/>
  <c r="V16" i="6"/>
  <c r="U16" i="6"/>
  <c r="T16" i="6"/>
  <c r="R16" i="6"/>
  <c r="V15" i="6"/>
  <c r="U15" i="6"/>
  <c r="T15" i="6"/>
  <c r="R15" i="6"/>
  <c r="V14" i="6"/>
  <c r="U14" i="6"/>
  <c r="T14" i="6"/>
  <c r="R14" i="6"/>
  <c r="V13" i="6"/>
  <c r="U13" i="6"/>
  <c r="T13" i="6"/>
  <c r="R13" i="6"/>
  <c r="V12" i="6"/>
  <c r="U12" i="6"/>
  <c r="T12" i="6"/>
  <c r="R12" i="6"/>
  <c r="R132" i="6" s="1"/>
  <c r="E8" i="14" s="1"/>
  <c r="F8" i="14" s="1"/>
  <c r="V11" i="6"/>
  <c r="U11" i="6"/>
  <c r="U132" i="6" s="1"/>
  <c r="Q132" i="6" s="1"/>
  <c r="T11" i="6"/>
  <c r="V8" i="6"/>
  <c r="U8" i="6"/>
  <c r="T8" i="6"/>
  <c r="S8" i="6"/>
  <c r="N8" i="6"/>
  <c r="U5" i="6"/>
  <c r="S5" i="6"/>
  <c r="O5" i="6"/>
  <c r="S4" i="6"/>
  <c r="P4" i="6"/>
  <c r="O4" i="6"/>
  <c r="V3" i="6"/>
  <c r="S3" i="6"/>
  <c r="O3" i="6"/>
  <c r="O132" i="5"/>
  <c r="U131" i="5"/>
  <c r="V131" i="5" s="1"/>
  <c r="T131" i="5"/>
  <c r="V130" i="5"/>
  <c r="U130" i="5"/>
  <c r="T130" i="5"/>
  <c r="V129" i="5"/>
  <c r="U129" i="5"/>
  <c r="T129" i="5"/>
  <c r="U128" i="5"/>
  <c r="V128" i="5" s="1"/>
  <c r="T128" i="5"/>
  <c r="U127" i="5"/>
  <c r="V127" i="5" s="1"/>
  <c r="T127" i="5"/>
  <c r="V126" i="5"/>
  <c r="U126" i="5"/>
  <c r="T126" i="5"/>
  <c r="V125" i="5"/>
  <c r="U125" i="5"/>
  <c r="T125" i="5"/>
  <c r="U124" i="5"/>
  <c r="V124" i="5" s="1"/>
  <c r="T124" i="5"/>
  <c r="U123" i="5"/>
  <c r="V123" i="5" s="1"/>
  <c r="T123" i="5"/>
  <c r="V122" i="5"/>
  <c r="U122" i="5"/>
  <c r="T122" i="5"/>
  <c r="V121" i="5"/>
  <c r="U121" i="5"/>
  <c r="T121" i="5"/>
  <c r="U120" i="5"/>
  <c r="V120" i="5" s="1"/>
  <c r="T120" i="5"/>
  <c r="U119" i="5"/>
  <c r="V119" i="5" s="1"/>
  <c r="T119" i="5"/>
  <c r="V118" i="5"/>
  <c r="U118" i="5"/>
  <c r="T118" i="5"/>
  <c r="V117" i="5"/>
  <c r="U117" i="5"/>
  <c r="T117" i="5"/>
  <c r="U116" i="5"/>
  <c r="V116" i="5" s="1"/>
  <c r="T116" i="5"/>
  <c r="U115" i="5"/>
  <c r="V115" i="5" s="1"/>
  <c r="T115" i="5"/>
  <c r="V114" i="5"/>
  <c r="U114" i="5"/>
  <c r="T114" i="5"/>
  <c r="V113" i="5"/>
  <c r="U113" i="5"/>
  <c r="T113" i="5"/>
  <c r="U112" i="5"/>
  <c r="V112" i="5" s="1"/>
  <c r="T112" i="5"/>
  <c r="U111" i="5"/>
  <c r="V111" i="5" s="1"/>
  <c r="T111" i="5"/>
  <c r="V110" i="5"/>
  <c r="U110" i="5"/>
  <c r="T110" i="5"/>
  <c r="V109" i="5"/>
  <c r="U109" i="5"/>
  <c r="T109" i="5"/>
  <c r="U108" i="5"/>
  <c r="V108" i="5" s="1"/>
  <c r="T108" i="5"/>
  <c r="U107" i="5"/>
  <c r="V107" i="5" s="1"/>
  <c r="T107" i="5"/>
  <c r="V106" i="5"/>
  <c r="U106" i="5"/>
  <c r="T106" i="5"/>
  <c r="V105" i="5"/>
  <c r="U105" i="5"/>
  <c r="T105" i="5"/>
  <c r="U104" i="5"/>
  <c r="V104" i="5" s="1"/>
  <c r="T104" i="5"/>
  <c r="U103" i="5"/>
  <c r="V103" i="5" s="1"/>
  <c r="T103" i="5"/>
  <c r="V102" i="5"/>
  <c r="U102" i="5"/>
  <c r="T102" i="5"/>
  <c r="V101" i="5"/>
  <c r="U101" i="5"/>
  <c r="T101" i="5"/>
  <c r="U100" i="5"/>
  <c r="V100" i="5" s="1"/>
  <c r="T100" i="5"/>
  <c r="U99" i="5"/>
  <c r="V99" i="5" s="1"/>
  <c r="T99" i="5"/>
  <c r="V98" i="5"/>
  <c r="U98" i="5"/>
  <c r="T98" i="5"/>
  <c r="V97" i="5"/>
  <c r="U97" i="5"/>
  <c r="T97" i="5"/>
  <c r="U96" i="5"/>
  <c r="V96" i="5" s="1"/>
  <c r="T96" i="5"/>
  <c r="U95" i="5"/>
  <c r="V95" i="5" s="1"/>
  <c r="T95" i="5"/>
  <c r="V94" i="5"/>
  <c r="U94" i="5"/>
  <c r="T94" i="5"/>
  <c r="V93" i="5"/>
  <c r="U93" i="5"/>
  <c r="T93" i="5"/>
  <c r="U92" i="5"/>
  <c r="V92" i="5" s="1"/>
  <c r="T92" i="5"/>
  <c r="U91" i="5"/>
  <c r="V91" i="5" s="1"/>
  <c r="T91" i="5"/>
  <c r="V90" i="5"/>
  <c r="U90" i="5"/>
  <c r="T90" i="5"/>
  <c r="V89" i="5"/>
  <c r="U89" i="5"/>
  <c r="T89" i="5"/>
  <c r="U88" i="5"/>
  <c r="V88" i="5" s="1"/>
  <c r="T88" i="5"/>
  <c r="U87" i="5"/>
  <c r="V87" i="5" s="1"/>
  <c r="T87" i="5"/>
  <c r="V86" i="5"/>
  <c r="U86" i="5"/>
  <c r="T86" i="5"/>
  <c r="V85" i="5"/>
  <c r="U85" i="5"/>
  <c r="T85" i="5"/>
  <c r="U84" i="5"/>
  <c r="V84" i="5" s="1"/>
  <c r="T84" i="5"/>
  <c r="U83" i="5"/>
  <c r="V83" i="5" s="1"/>
  <c r="T83" i="5"/>
  <c r="V82" i="5"/>
  <c r="U82" i="5"/>
  <c r="T82" i="5"/>
  <c r="V81" i="5"/>
  <c r="U81" i="5"/>
  <c r="T81" i="5"/>
  <c r="U80" i="5"/>
  <c r="V80" i="5" s="1"/>
  <c r="T80" i="5"/>
  <c r="U79" i="5"/>
  <c r="V79" i="5" s="1"/>
  <c r="T79" i="5"/>
  <c r="V78" i="5"/>
  <c r="U78" i="5"/>
  <c r="T78" i="5"/>
  <c r="V77" i="5"/>
  <c r="U77" i="5"/>
  <c r="T77" i="5"/>
  <c r="U76" i="5"/>
  <c r="V76" i="5" s="1"/>
  <c r="T76" i="5"/>
  <c r="U75" i="5"/>
  <c r="V75" i="5" s="1"/>
  <c r="T75" i="5"/>
  <c r="V74" i="5"/>
  <c r="U74" i="5"/>
  <c r="T74" i="5"/>
  <c r="V73" i="5"/>
  <c r="U73" i="5"/>
  <c r="T73" i="5"/>
  <c r="U72" i="5"/>
  <c r="V72" i="5" s="1"/>
  <c r="T72" i="5"/>
  <c r="U71" i="5"/>
  <c r="V71" i="5" s="1"/>
  <c r="T71" i="5"/>
  <c r="V70" i="5"/>
  <c r="U70" i="5"/>
  <c r="T70" i="5"/>
  <c r="V69" i="5"/>
  <c r="U69" i="5"/>
  <c r="T69" i="5"/>
  <c r="U68" i="5"/>
  <c r="V68" i="5" s="1"/>
  <c r="T68" i="5"/>
  <c r="U67" i="5"/>
  <c r="V67" i="5" s="1"/>
  <c r="T67" i="5"/>
  <c r="V66" i="5"/>
  <c r="U66" i="5"/>
  <c r="T66" i="5"/>
  <c r="V65" i="5"/>
  <c r="U65" i="5"/>
  <c r="T65" i="5"/>
  <c r="U64" i="5"/>
  <c r="V64" i="5" s="1"/>
  <c r="T64" i="5"/>
  <c r="U63" i="5"/>
  <c r="V63" i="5" s="1"/>
  <c r="T63" i="5"/>
  <c r="V62" i="5"/>
  <c r="U62" i="5"/>
  <c r="T62" i="5"/>
  <c r="V61" i="5"/>
  <c r="U61" i="5"/>
  <c r="T61" i="5"/>
  <c r="U60" i="5"/>
  <c r="V60" i="5" s="1"/>
  <c r="T60" i="5"/>
  <c r="U59" i="5"/>
  <c r="V59" i="5" s="1"/>
  <c r="T59" i="5"/>
  <c r="V58" i="5"/>
  <c r="U58" i="5"/>
  <c r="T58" i="5"/>
  <c r="V57" i="5"/>
  <c r="U57" i="5"/>
  <c r="T57" i="5"/>
  <c r="U56" i="5"/>
  <c r="V56" i="5" s="1"/>
  <c r="T56" i="5"/>
  <c r="U55" i="5"/>
  <c r="V55" i="5" s="1"/>
  <c r="T55" i="5"/>
  <c r="V54" i="5"/>
  <c r="U54" i="5"/>
  <c r="T54" i="5"/>
  <c r="V53" i="5"/>
  <c r="U53" i="5"/>
  <c r="T53" i="5"/>
  <c r="U52" i="5"/>
  <c r="V52" i="5" s="1"/>
  <c r="T52" i="5"/>
  <c r="U51" i="5"/>
  <c r="V51" i="5" s="1"/>
  <c r="T51" i="5"/>
  <c r="R51" i="5"/>
  <c r="U50" i="5"/>
  <c r="V50" i="5" s="1"/>
  <c r="T50" i="5"/>
  <c r="R50" i="5"/>
  <c r="U49" i="5"/>
  <c r="V49" i="5" s="1"/>
  <c r="T49" i="5"/>
  <c r="R49" i="5"/>
  <c r="U48" i="5"/>
  <c r="V48" i="5" s="1"/>
  <c r="T48" i="5"/>
  <c r="R48" i="5"/>
  <c r="U47" i="5"/>
  <c r="V47" i="5" s="1"/>
  <c r="T47" i="5"/>
  <c r="R47" i="5"/>
  <c r="U46" i="5"/>
  <c r="V46" i="5" s="1"/>
  <c r="T46" i="5"/>
  <c r="R46" i="5"/>
  <c r="U45" i="5"/>
  <c r="V45" i="5" s="1"/>
  <c r="T45" i="5"/>
  <c r="R45" i="5"/>
  <c r="U44" i="5"/>
  <c r="V44" i="5" s="1"/>
  <c r="T44" i="5"/>
  <c r="R44" i="5"/>
  <c r="U43" i="5"/>
  <c r="V43" i="5" s="1"/>
  <c r="T43" i="5"/>
  <c r="R43" i="5"/>
  <c r="U42" i="5"/>
  <c r="V42" i="5" s="1"/>
  <c r="T42" i="5"/>
  <c r="R42" i="5"/>
  <c r="U41" i="5"/>
  <c r="V41" i="5" s="1"/>
  <c r="T41" i="5"/>
  <c r="R41" i="5"/>
  <c r="U40" i="5"/>
  <c r="V40" i="5" s="1"/>
  <c r="T40" i="5"/>
  <c r="R40" i="5"/>
  <c r="U39" i="5"/>
  <c r="V39" i="5" s="1"/>
  <c r="T39" i="5"/>
  <c r="R39" i="5"/>
  <c r="U38" i="5"/>
  <c r="V38" i="5" s="1"/>
  <c r="T38" i="5"/>
  <c r="R38" i="5"/>
  <c r="U37" i="5"/>
  <c r="V37" i="5" s="1"/>
  <c r="T37" i="5"/>
  <c r="R37" i="5"/>
  <c r="U36" i="5"/>
  <c r="V36" i="5" s="1"/>
  <c r="T36" i="5"/>
  <c r="R36" i="5"/>
  <c r="U35" i="5"/>
  <c r="V35" i="5" s="1"/>
  <c r="T35" i="5"/>
  <c r="R35" i="5"/>
  <c r="U34" i="5"/>
  <c r="V34" i="5" s="1"/>
  <c r="T34" i="5"/>
  <c r="R34" i="5"/>
  <c r="U33" i="5"/>
  <c r="V33" i="5" s="1"/>
  <c r="T33" i="5"/>
  <c r="R33" i="5"/>
  <c r="U32" i="5"/>
  <c r="V32" i="5" s="1"/>
  <c r="T32" i="5"/>
  <c r="R32" i="5"/>
  <c r="U31" i="5"/>
  <c r="V31" i="5" s="1"/>
  <c r="T31" i="5"/>
  <c r="R31" i="5"/>
  <c r="U30" i="5"/>
  <c r="V30" i="5" s="1"/>
  <c r="T30" i="5"/>
  <c r="R30" i="5"/>
  <c r="U29" i="5"/>
  <c r="V29" i="5" s="1"/>
  <c r="T29" i="5"/>
  <c r="R29" i="5"/>
  <c r="U28" i="5"/>
  <c r="V28" i="5" s="1"/>
  <c r="T28" i="5"/>
  <c r="R28" i="5"/>
  <c r="U27" i="5"/>
  <c r="V27" i="5" s="1"/>
  <c r="T27" i="5"/>
  <c r="R27" i="5"/>
  <c r="U26" i="5"/>
  <c r="V26" i="5" s="1"/>
  <c r="T26" i="5"/>
  <c r="R26" i="5"/>
  <c r="U25" i="5"/>
  <c r="V25" i="5" s="1"/>
  <c r="T25" i="5"/>
  <c r="R25" i="5"/>
  <c r="U24" i="5"/>
  <c r="V24" i="5" s="1"/>
  <c r="T24" i="5"/>
  <c r="R24" i="5"/>
  <c r="U23" i="5"/>
  <c r="V23" i="5" s="1"/>
  <c r="T23" i="5"/>
  <c r="R23" i="5"/>
  <c r="U22" i="5"/>
  <c r="V22" i="5" s="1"/>
  <c r="T22" i="5"/>
  <c r="R22" i="5"/>
  <c r="U21" i="5"/>
  <c r="V21" i="5" s="1"/>
  <c r="T21" i="5"/>
  <c r="R21" i="5"/>
  <c r="U20" i="5"/>
  <c r="V20" i="5" s="1"/>
  <c r="T20" i="5"/>
  <c r="R20" i="5"/>
  <c r="U19" i="5"/>
  <c r="V19" i="5" s="1"/>
  <c r="T19" i="5"/>
  <c r="R19" i="5"/>
  <c r="U18" i="5"/>
  <c r="V18" i="5" s="1"/>
  <c r="T18" i="5"/>
  <c r="R18" i="5"/>
  <c r="U17" i="5"/>
  <c r="V17" i="5" s="1"/>
  <c r="T17" i="5"/>
  <c r="R17" i="5"/>
  <c r="U16" i="5"/>
  <c r="V16" i="5" s="1"/>
  <c r="T16" i="5"/>
  <c r="R16" i="5"/>
  <c r="U15" i="5"/>
  <c r="V15" i="5" s="1"/>
  <c r="T15" i="5"/>
  <c r="R15" i="5"/>
  <c r="U14" i="5"/>
  <c r="V14" i="5" s="1"/>
  <c r="T14" i="5"/>
  <c r="R14" i="5"/>
  <c r="U13" i="5"/>
  <c r="V13" i="5" s="1"/>
  <c r="T13" i="5"/>
  <c r="R13" i="5"/>
  <c r="U12" i="5"/>
  <c r="V12" i="5" s="1"/>
  <c r="T12" i="5"/>
  <c r="R12" i="5"/>
  <c r="R132" i="5" s="1"/>
  <c r="E7" i="14" s="1"/>
  <c r="F7" i="14" s="1"/>
  <c r="U11" i="5"/>
  <c r="U132" i="5" s="1"/>
  <c r="Q132" i="5" s="1"/>
  <c r="T11" i="5"/>
  <c r="V8" i="5"/>
  <c r="U8" i="5"/>
  <c r="T8" i="5"/>
  <c r="S8" i="5"/>
  <c r="N8" i="5"/>
  <c r="U5" i="5"/>
  <c r="S5" i="5"/>
  <c r="O5" i="5"/>
  <c r="S4" i="5"/>
  <c r="P4" i="5"/>
  <c r="O4" i="5"/>
  <c r="V3" i="5"/>
  <c r="S3" i="5"/>
  <c r="O3" i="5"/>
  <c r="O132" i="4"/>
  <c r="U131" i="4"/>
  <c r="V131" i="4" s="1"/>
  <c r="T131" i="4"/>
  <c r="V130" i="4"/>
  <c r="U130" i="4"/>
  <c r="T130" i="4"/>
  <c r="U129" i="4"/>
  <c r="V129" i="4" s="1"/>
  <c r="T129" i="4"/>
  <c r="V128" i="4"/>
  <c r="U128" i="4"/>
  <c r="T128" i="4"/>
  <c r="U127" i="4"/>
  <c r="V127" i="4" s="1"/>
  <c r="T127" i="4"/>
  <c r="V126" i="4"/>
  <c r="U126" i="4"/>
  <c r="T126" i="4"/>
  <c r="U125" i="4"/>
  <c r="V125" i="4" s="1"/>
  <c r="T125" i="4"/>
  <c r="V124" i="4"/>
  <c r="U124" i="4"/>
  <c r="T124" i="4"/>
  <c r="U123" i="4"/>
  <c r="V123" i="4" s="1"/>
  <c r="T123" i="4"/>
  <c r="V122" i="4"/>
  <c r="U122" i="4"/>
  <c r="T122" i="4"/>
  <c r="U121" i="4"/>
  <c r="V121" i="4" s="1"/>
  <c r="T121" i="4"/>
  <c r="V120" i="4"/>
  <c r="U120" i="4"/>
  <c r="T120" i="4"/>
  <c r="U119" i="4"/>
  <c r="V119" i="4" s="1"/>
  <c r="T119" i="4"/>
  <c r="V118" i="4"/>
  <c r="U118" i="4"/>
  <c r="T118" i="4"/>
  <c r="U117" i="4"/>
  <c r="V117" i="4" s="1"/>
  <c r="T117" i="4"/>
  <c r="V116" i="4"/>
  <c r="U116" i="4"/>
  <c r="T116" i="4"/>
  <c r="U115" i="4"/>
  <c r="V115" i="4" s="1"/>
  <c r="T115" i="4"/>
  <c r="V114" i="4"/>
  <c r="U114" i="4"/>
  <c r="T114" i="4"/>
  <c r="U113" i="4"/>
  <c r="V113" i="4" s="1"/>
  <c r="T113" i="4"/>
  <c r="V112" i="4"/>
  <c r="U112" i="4"/>
  <c r="T112" i="4"/>
  <c r="U111" i="4"/>
  <c r="V111" i="4" s="1"/>
  <c r="T111" i="4"/>
  <c r="V110" i="4"/>
  <c r="U110" i="4"/>
  <c r="T110" i="4"/>
  <c r="U109" i="4"/>
  <c r="V109" i="4" s="1"/>
  <c r="T109" i="4"/>
  <c r="V108" i="4"/>
  <c r="U108" i="4"/>
  <c r="T108" i="4"/>
  <c r="U107" i="4"/>
  <c r="V107" i="4" s="1"/>
  <c r="T107" i="4"/>
  <c r="V106" i="4"/>
  <c r="U106" i="4"/>
  <c r="T106" i="4"/>
  <c r="U105" i="4"/>
  <c r="V105" i="4" s="1"/>
  <c r="T105" i="4"/>
  <c r="V104" i="4"/>
  <c r="U104" i="4"/>
  <c r="T104" i="4"/>
  <c r="U103" i="4"/>
  <c r="V103" i="4" s="1"/>
  <c r="T103" i="4"/>
  <c r="V102" i="4"/>
  <c r="U102" i="4"/>
  <c r="T102" i="4"/>
  <c r="U101" i="4"/>
  <c r="V101" i="4" s="1"/>
  <c r="T101" i="4"/>
  <c r="V100" i="4"/>
  <c r="U100" i="4"/>
  <c r="T100" i="4"/>
  <c r="U99" i="4"/>
  <c r="V99" i="4" s="1"/>
  <c r="T99" i="4"/>
  <c r="V98" i="4"/>
  <c r="U98" i="4"/>
  <c r="T98" i="4"/>
  <c r="U97" i="4"/>
  <c r="V97" i="4" s="1"/>
  <c r="T97" i="4"/>
  <c r="V96" i="4"/>
  <c r="U96" i="4"/>
  <c r="T96" i="4"/>
  <c r="U95" i="4"/>
  <c r="V95" i="4" s="1"/>
  <c r="T95" i="4"/>
  <c r="V94" i="4"/>
  <c r="U94" i="4"/>
  <c r="T94" i="4"/>
  <c r="U93" i="4"/>
  <c r="V93" i="4" s="1"/>
  <c r="T93" i="4"/>
  <c r="V92" i="4"/>
  <c r="U92" i="4"/>
  <c r="T92" i="4"/>
  <c r="U91" i="4"/>
  <c r="V91" i="4" s="1"/>
  <c r="T91" i="4"/>
  <c r="V90" i="4"/>
  <c r="U90" i="4"/>
  <c r="T90" i="4"/>
  <c r="U89" i="4"/>
  <c r="V89" i="4" s="1"/>
  <c r="T89" i="4"/>
  <c r="V88" i="4"/>
  <c r="U88" i="4"/>
  <c r="T88" i="4"/>
  <c r="U87" i="4"/>
  <c r="V87" i="4" s="1"/>
  <c r="T87" i="4"/>
  <c r="V86" i="4"/>
  <c r="U86" i="4"/>
  <c r="T86" i="4"/>
  <c r="U85" i="4"/>
  <c r="V85" i="4" s="1"/>
  <c r="T85" i="4"/>
  <c r="V84" i="4"/>
  <c r="U84" i="4"/>
  <c r="T84" i="4"/>
  <c r="U83" i="4"/>
  <c r="V83" i="4" s="1"/>
  <c r="T83" i="4"/>
  <c r="V82" i="4"/>
  <c r="U82" i="4"/>
  <c r="T82" i="4"/>
  <c r="U81" i="4"/>
  <c r="V81" i="4" s="1"/>
  <c r="T81" i="4"/>
  <c r="V80" i="4"/>
  <c r="U80" i="4"/>
  <c r="T80" i="4"/>
  <c r="U79" i="4"/>
  <c r="V79" i="4" s="1"/>
  <c r="T79" i="4"/>
  <c r="V78" i="4"/>
  <c r="U78" i="4"/>
  <c r="T78" i="4"/>
  <c r="U77" i="4"/>
  <c r="V77" i="4" s="1"/>
  <c r="T77" i="4"/>
  <c r="V76" i="4"/>
  <c r="U76" i="4"/>
  <c r="T76" i="4"/>
  <c r="U75" i="4"/>
  <c r="V75" i="4" s="1"/>
  <c r="T75" i="4"/>
  <c r="V74" i="4"/>
  <c r="U74" i="4"/>
  <c r="T74" i="4"/>
  <c r="U73" i="4"/>
  <c r="V73" i="4" s="1"/>
  <c r="T73" i="4"/>
  <c r="V72" i="4"/>
  <c r="U72" i="4"/>
  <c r="T72" i="4"/>
  <c r="U71" i="4"/>
  <c r="V71" i="4" s="1"/>
  <c r="T71" i="4"/>
  <c r="V70" i="4"/>
  <c r="U70" i="4"/>
  <c r="T70" i="4"/>
  <c r="U69" i="4"/>
  <c r="V69" i="4" s="1"/>
  <c r="T69" i="4"/>
  <c r="V68" i="4"/>
  <c r="U68" i="4"/>
  <c r="T68" i="4"/>
  <c r="U67" i="4"/>
  <c r="V67" i="4" s="1"/>
  <c r="T67" i="4"/>
  <c r="V66" i="4"/>
  <c r="U66" i="4"/>
  <c r="T66" i="4"/>
  <c r="U65" i="4"/>
  <c r="V65" i="4" s="1"/>
  <c r="T65" i="4"/>
  <c r="V64" i="4"/>
  <c r="U64" i="4"/>
  <c r="T64" i="4"/>
  <c r="U63" i="4"/>
  <c r="V63" i="4" s="1"/>
  <c r="T63" i="4"/>
  <c r="V62" i="4"/>
  <c r="U62" i="4"/>
  <c r="T62" i="4"/>
  <c r="U61" i="4"/>
  <c r="V61" i="4" s="1"/>
  <c r="T61" i="4"/>
  <c r="V60" i="4"/>
  <c r="U60" i="4"/>
  <c r="T60" i="4"/>
  <c r="U59" i="4"/>
  <c r="V59" i="4" s="1"/>
  <c r="T59" i="4"/>
  <c r="V58" i="4"/>
  <c r="U58" i="4"/>
  <c r="T58" i="4"/>
  <c r="U57" i="4"/>
  <c r="V57" i="4" s="1"/>
  <c r="T57" i="4"/>
  <c r="V56" i="4"/>
  <c r="U56" i="4"/>
  <c r="T56" i="4"/>
  <c r="U55" i="4"/>
  <c r="V55" i="4" s="1"/>
  <c r="T55" i="4"/>
  <c r="V54" i="4"/>
  <c r="U54" i="4"/>
  <c r="T54" i="4"/>
  <c r="U53" i="4"/>
  <c r="V53" i="4" s="1"/>
  <c r="T53" i="4"/>
  <c r="V52" i="4"/>
  <c r="U52" i="4"/>
  <c r="T52" i="4"/>
  <c r="U51" i="4"/>
  <c r="V51" i="4" s="1"/>
  <c r="T51" i="4"/>
  <c r="R51" i="4"/>
  <c r="U50" i="4"/>
  <c r="V50" i="4" s="1"/>
  <c r="T50" i="4"/>
  <c r="R50" i="4"/>
  <c r="U49" i="4"/>
  <c r="V49" i="4" s="1"/>
  <c r="T49" i="4"/>
  <c r="R49" i="4"/>
  <c r="U48" i="4"/>
  <c r="V48" i="4" s="1"/>
  <c r="T48" i="4"/>
  <c r="R48" i="4"/>
  <c r="U47" i="4"/>
  <c r="V47" i="4" s="1"/>
  <c r="T47" i="4"/>
  <c r="R47" i="4"/>
  <c r="U46" i="4"/>
  <c r="V46" i="4" s="1"/>
  <c r="T46" i="4"/>
  <c r="R46" i="4"/>
  <c r="U45" i="4"/>
  <c r="V45" i="4" s="1"/>
  <c r="T45" i="4"/>
  <c r="R45" i="4"/>
  <c r="U44" i="4"/>
  <c r="V44" i="4" s="1"/>
  <c r="T44" i="4"/>
  <c r="R44" i="4"/>
  <c r="U43" i="4"/>
  <c r="V43" i="4" s="1"/>
  <c r="T43" i="4"/>
  <c r="R43" i="4"/>
  <c r="U42" i="4"/>
  <c r="V42" i="4" s="1"/>
  <c r="T42" i="4"/>
  <c r="R42" i="4"/>
  <c r="U41" i="4"/>
  <c r="V41" i="4" s="1"/>
  <c r="T41" i="4"/>
  <c r="R41" i="4"/>
  <c r="U40" i="4"/>
  <c r="V40" i="4" s="1"/>
  <c r="T40" i="4"/>
  <c r="R40" i="4"/>
  <c r="U39" i="4"/>
  <c r="V39" i="4" s="1"/>
  <c r="T39" i="4"/>
  <c r="R39" i="4"/>
  <c r="U38" i="4"/>
  <c r="V38" i="4" s="1"/>
  <c r="T38" i="4"/>
  <c r="R38" i="4"/>
  <c r="U37" i="4"/>
  <c r="V37" i="4" s="1"/>
  <c r="T37" i="4"/>
  <c r="R37" i="4"/>
  <c r="U36" i="4"/>
  <c r="V36" i="4" s="1"/>
  <c r="T36" i="4"/>
  <c r="R36" i="4"/>
  <c r="U35" i="4"/>
  <c r="V35" i="4" s="1"/>
  <c r="T35" i="4"/>
  <c r="R35" i="4"/>
  <c r="U34" i="4"/>
  <c r="V34" i="4" s="1"/>
  <c r="T34" i="4"/>
  <c r="R34" i="4"/>
  <c r="U33" i="4"/>
  <c r="V33" i="4" s="1"/>
  <c r="T33" i="4"/>
  <c r="R33" i="4"/>
  <c r="U32" i="4"/>
  <c r="V32" i="4" s="1"/>
  <c r="T32" i="4"/>
  <c r="R32" i="4"/>
  <c r="U31" i="4"/>
  <c r="V31" i="4" s="1"/>
  <c r="T31" i="4"/>
  <c r="R31" i="4"/>
  <c r="U30" i="4"/>
  <c r="V30" i="4" s="1"/>
  <c r="T30" i="4"/>
  <c r="R30" i="4"/>
  <c r="U29" i="4"/>
  <c r="V29" i="4" s="1"/>
  <c r="T29" i="4"/>
  <c r="R29" i="4"/>
  <c r="U28" i="4"/>
  <c r="V28" i="4" s="1"/>
  <c r="T28" i="4"/>
  <c r="R28" i="4"/>
  <c r="U27" i="4"/>
  <c r="V27" i="4" s="1"/>
  <c r="T27" i="4"/>
  <c r="R27" i="4"/>
  <c r="U26" i="4"/>
  <c r="V26" i="4" s="1"/>
  <c r="T26" i="4"/>
  <c r="R26" i="4"/>
  <c r="U25" i="4"/>
  <c r="V25" i="4" s="1"/>
  <c r="T25" i="4"/>
  <c r="R25" i="4"/>
  <c r="U24" i="4"/>
  <c r="V24" i="4" s="1"/>
  <c r="T24" i="4"/>
  <c r="R24" i="4"/>
  <c r="U23" i="4"/>
  <c r="V23" i="4" s="1"/>
  <c r="T23" i="4"/>
  <c r="R23" i="4"/>
  <c r="U22" i="4"/>
  <c r="V22" i="4" s="1"/>
  <c r="T22" i="4"/>
  <c r="R22" i="4"/>
  <c r="U21" i="4"/>
  <c r="V21" i="4" s="1"/>
  <c r="T21" i="4"/>
  <c r="R21" i="4"/>
  <c r="U20" i="4"/>
  <c r="V20" i="4" s="1"/>
  <c r="T20" i="4"/>
  <c r="R20" i="4"/>
  <c r="U19" i="4"/>
  <c r="V19" i="4" s="1"/>
  <c r="T19" i="4"/>
  <c r="R19" i="4"/>
  <c r="U18" i="4"/>
  <c r="V18" i="4" s="1"/>
  <c r="T18" i="4"/>
  <c r="R18" i="4"/>
  <c r="U17" i="4"/>
  <c r="V17" i="4" s="1"/>
  <c r="T17" i="4"/>
  <c r="R17" i="4"/>
  <c r="U16" i="4"/>
  <c r="V16" i="4" s="1"/>
  <c r="T16" i="4"/>
  <c r="R16" i="4"/>
  <c r="U15" i="4"/>
  <c r="V15" i="4" s="1"/>
  <c r="T15" i="4"/>
  <c r="R15" i="4"/>
  <c r="U14" i="4"/>
  <c r="V14" i="4" s="1"/>
  <c r="T14" i="4"/>
  <c r="R14" i="4"/>
  <c r="U13" i="4"/>
  <c r="V13" i="4" s="1"/>
  <c r="T13" i="4"/>
  <c r="R13" i="4"/>
  <c r="U12" i="4"/>
  <c r="V12" i="4" s="1"/>
  <c r="T12" i="4"/>
  <c r="R12" i="4"/>
  <c r="R132" i="4" s="1"/>
  <c r="E6" i="14" s="1"/>
  <c r="F6" i="14" s="1"/>
  <c r="U11" i="4"/>
  <c r="U132" i="4" s="1"/>
  <c r="Q132" i="4" s="1"/>
  <c r="T11" i="4"/>
  <c r="V8" i="4"/>
  <c r="U8" i="4"/>
  <c r="T8" i="4"/>
  <c r="S8" i="4"/>
  <c r="N8" i="4"/>
  <c r="U5" i="4"/>
  <c r="S5" i="4"/>
  <c r="O5" i="4"/>
  <c r="S4" i="4"/>
  <c r="P4" i="4"/>
  <c r="O4" i="4"/>
  <c r="V3" i="4"/>
  <c r="S3" i="4"/>
  <c r="O3" i="4"/>
  <c r="O132" i="3"/>
  <c r="U131" i="3"/>
  <c r="V131" i="3" s="1"/>
  <c r="T131" i="3"/>
  <c r="V130" i="3"/>
  <c r="U130" i="3"/>
  <c r="T130" i="3"/>
  <c r="V129" i="3"/>
  <c r="U129" i="3"/>
  <c r="T129" i="3"/>
  <c r="U128" i="3"/>
  <c r="V128" i="3" s="1"/>
  <c r="T128" i="3"/>
  <c r="U127" i="3"/>
  <c r="V127" i="3" s="1"/>
  <c r="T127" i="3"/>
  <c r="V126" i="3"/>
  <c r="U126" i="3"/>
  <c r="T126" i="3"/>
  <c r="V125" i="3"/>
  <c r="U125" i="3"/>
  <c r="T125" i="3"/>
  <c r="U124" i="3"/>
  <c r="V124" i="3" s="1"/>
  <c r="T124" i="3"/>
  <c r="V123" i="3"/>
  <c r="U123" i="3"/>
  <c r="T123" i="3"/>
  <c r="U122" i="3"/>
  <c r="V122" i="3" s="1"/>
  <c r="T122" i="3"/>
  <c r="V121" i="3"/>
  <c r="U121" i="3"/>
  <c r="T121" i="3"/>
  <c r="U120" i="3"/>
  <c r="V120" i="3" s="1"/>
  <c r="T120" i="3"/>
  <c r="V119" i="3"/>
  <c r="U119" i="3"/>
  <c r="T119" i="3"/>
  <c r="U118" i="3"/>
  <c r="V118" i="3" s="1"/>
  <c r="T118" i="3"/>
  <c r="V117" i="3"/>
  <c r="U117" i="3"/>
  <c r="T117" i="3"/>
  <c r="U116" i="3"/>
  <c r="V116" i="3" s="1"/>
  <c r="T116" i="3"/>
  <c r="V115" i="3"/>
  <c r="U115" i="3"/>
  <c r="T115" i="3"/>
  <c r="U114" i="3"/>
  <c r="V114" i="3" s="1"/>
  <c r="T114" i="3"/>
  <c r="V113" i="3"/>
  <c r="U113" i="3"/>
  <c r="T113" i="3"/>
  <c r="U112" i="3"/>
  <c r="V112" i="3" s="1"/>
  <c r="T112" i="3"/>
  <c r="V111" i="3"/>
  <c r="U111" i="3"/>
  <c r="T111" i="3"/>
  <c r="U110" i="3"/>
  <c r="V110" i="3" s="1"/>
  <c r="T110" i="3"/>
  <c r="V109" i="3"/>
  <c r="U109" i="3"/>
  <c r="T109" i="3"/>
  <c r="U108" i="3"/>
  <c r="V108" i="3" s="1"/>
  <c r="T108" i="3"/>
  <c r="V107" i="3"/>
  <c r="U107" i="3"/>
  <c r="T107" i="3"/>
  <c r="U106" i="3"/>
  <c r="V106" i="3" s="1"/>
  <c r="T106" i="3"/>
  <c r="V105" i="3"/>
  <c r="U105" i="3"/>
  <c r="T105" i="3"/>
  <c r="U104" i="3"/>
  <c r="V104" i="3" s="1"/>
  <c r="T104" i="3"/>
  <c r="V103" i="3"/>
  <c r="U103" i="3"/>
  <c r="T103" i="3"/>
  <c r="U102" i="3"/>
  <c r="V102" i="3" s="1"/>
  <c r="T102" i="3"/>
  <c r="V101" i="3"/>
  <c r="U101" i="3"/>
  <c r="T101" i="3"/>
  <c r="U100" i="3"/>
  <c r="V100" i="3" s="1"/>
  <c r="T100" i="3"/>
  <c r="V99" i="3"/>
  <c r="U99" i="3"/>
  <c r="T99" i="3"/>
  <c r="U98" i="3"/>
  <c r="V98" i="3" s="1"/>
  <c r="T98" i="3"/>
  <c r="V97" i="3"/>
  <c r="U97" i="3"/>
  <c r="T97" i="3"/>
  <c r="U96" i="3"/>
  <c r="V96" i="3" s="1"/>
  <c r="T96" i="3"/>
  <c r="V95" i="3"/>
  <c r="U95" i="3"/>
  <c r="T95" i="3"/>
  <c r="U94" i="3"/>
  <c r="V94" i="3" s="1"/>
  <c r="T94" i="3"/>
  <c r="V93" i="3"/>
  <c r="U93" i="3"/>
  <c r="T93" i="3"/>
  <c r="U92" i="3"/>
  <c r="V92" i="3" s="1"/>
  <c r="T92" i="3"/>
  <c r="V91" i="3"/>
  <c r="U91" i="3"/>
  <c r="T91" i="3"/>
  <c r="U90" i="3"/>
  <c r="V90" i="3" s="1"/>
  <c r="T90" i="3"/>
  <c r="V89" i="3"/>
  <c r="U89" i="3"/>
  <c r="T89" i="3"/>
  <c r="U88" i="3"/>
  <c r="V88" i="3" s="1"/>
  <c r="T88" i="3"/>
  <c r="V87" i="3"/>
  <c r="U87" i="3"/>
  <c r="T87" i="3"/>
  <c r="U86" i="3"/>
  <c r="V86" i="3" s="1"/>
  <c r="T86" i="3"/>
  <c r="V85" i="3"/>
  <c r="U85" i="3"/>
  <c r="T85" i="3"/>
  <c r="U84" i="3"/>
  <c r="V84" i="3" s="1"/>
  <c r="T84" i="3"/>
  <c r="V83" i="3"/>
  <c r="U83" i="3"/>
  <c r="T83" i="3"/>
  <c r="U82" i="3"/>
  <c r="V82" i="3" s="1"/>
  <c r="T82" i="3"/>
  <c r="V81" i="3"/>
  <c r="U81" i="3"/>
  <c r="T81" i="3"/>
  <c r="U80" i="3"/>
  <c r="V80" i="3" s="1"/>
  <c r="T80" i="3"/>
  <c r="V79" i="3"/>
  <c r="U79" i="3"/>
  <c r="T79" i="3"/>
  <c r="U78" i="3"/>
  <c r="V78" i="3" s="1"/>
  <c r="T78" i="3"/>
  <c r="V77" i="3"/>
  <c r="U77" i="3"/>
  <c r="T77" i="3"/>
  <c r="U76" i="3"/>
  <c r="V76" i="3" s="1"/>
  <c r="T76" i="3"/>
  <c r="V75" i="3"/>
  <c r="U75" i="3"/>
  <c r="T75" i="3"/>
  <c r="U74" i="3"/>
  <c r="V74" i="3" s="1"/>
  <c r="T74" i="3"/>
  <c r="V73" i="3"/>
  <c r="U73" i="3"/>
  <c r="T73" i="3"/>
  <c r="U72" i="3"/>
  <c r="V72" i="3" s="1"/>
  <c r="T72" i="3"/>
  <c r="V71" i="3"/>
  <c r="U71" i="3"/>
  <c r="T71" i="3"/>
  <c r="U70" i="3"/>
  <c r="V70" i="3" s="1"/>
  <c r="T70" i="3"/>
  <c r="V69" i="3"/>
  <c r="U69" i="3"/>
  <c r="T69" i="3"/>
  <c r="U68" i="3"/>
  <c r="V68" i="3" s="1"/>
  <c r="T68" i="3"/>
  <c r="V67" i="3"/>
  <c r="U67" i="3"/>
  <c r="T67" i="3"/>
  <c r="U66" i="3"/>
  <c r="V66" i="3" s="1"/>
  <c r="T66" i="3"/>
  <c r="V65" i="3"/>
  <c r="U65" i="3"/>
  <c r="T65" i="3"/>
  <c r="U64" i="3"/>
  <c r="V64" i="3" s="1"/>
  <c r="T64" i="3"/>
  <c r="V63" i="3"/>
  <c r="U63" i="3"/>
  <c r="T63" i="3"/>
  <c r="U62" i="3"/>
  <c r="V62" i="3" s="1"/>
  <c r="T62" i="3"/>
  <c r="V61" i="3"/>
  <c r="U61" i="3"/>
  <c r="T61" i="3"/>
  <c r="U60" i="3"/>
  <c r="V60" i="3" s="1"/>
  <c r="T60" i="3"/>
  <c r="V59" i="3"/>
  <c r="U59" i="3"/>
  <c r="T59" i="3"/>
  <c r="U58" i="3"/>
  <c r="V58" i="3" s="1"/>
  <c r="T58" i="3"/>
  <c r="V57" i="3"/>
  <c r="U57" i="3"/>
  <c r="T57" i="3"/>
  <c r="U56" i="3"/>
  <c r="V56" i="3" s="1"/>
  <c r="T56" i="3"/>
  <c r="V55" i="3"/>
  <c r="U55" i="3"/>
  <c r="T55" i="3"/>
  <c r="U54" i="3"/>
  <c r="V54" i="3" s="1"/>
  <c r="T54" i="3"/>
  <c r="V53" i="3"/>
  <c r="U53" i="3"/>
  <c r="T53" i="3"/>
  <c r="U52" i="3"/>
  <c r="V52" i="3" s="1"/>
  <c r="T52" i="3"/>
  <c r="V51" i="3"/>
  <c r="U51" i="3"/>
  <c r="T51" i="3"/>
  <c r="R51" i="3"/>
  <c r="V50" i="3"/>
  <c r="U50" i="3"/>
  <c r="T50" i="3"/>
  <c r="R50" i="3"/>
  <c r="V49" i="3"/>
  <c r="U49" i="3"/>
  <c r="T49" i="3"/>
  <c r="R49" i="3"/>
  <c r="V48" i="3"/>
  <c r="U48" i="3"/>
  <c r="T48" i="3"/>
  <c r="R48" i="3"/>
  <c r="V47" i="3"/>
  <c r="U47" i="3"/>
  <c r="T47" i="3"/>
  <c r="R47" i="3"/>
  <c r="V46" i="3"/>
  <c r="U46" i="3"/>
  <c r="T46" i="3"/>
  <c r="R46" i="3"/>
  <c r="V45" i="3"/>
  <c r="U45" i="3"/>
  <c r="T45" i="3"/>
  <c r="R45" i="3"/>
  <c r="V44" i="3"/>
  <c r="U44" i="3"/>
  <c r="T44" i="3"/>
  <c r="R44" i="3"/>
  <c r="V43" i="3"/>
  <c r="U43" i="3"/>
  <c r="T43" i="3"/>
  <c r="R43" i="3"/>
  <c r="V42" i="3"/>
  <c r="U42" i="3"/>
  <c r="T42" i="3"/>
  <c r="R42" i="3"/>
  <c r="V41" i="3"/>
  <c r="U41" i="3"/>
  <c r="T41" i="3"/>
  <c r="R41" i="3"/>
  <c r="V40" i="3"/>
  <c r="U40" i="3"/>
  <c r="T40" i="3"/>
  <c r="R40" i="3"/>
  <c r="V39" i="3"/>
  <c r="U39" i="3"/>
  <c r="T39" i="3"/>
  <c r="R39" i="3"/>
  <c r="V38" i="3"/>
  <c r="U38" i="3"/>
  <c r="T38" i="3"/>
  <c r="R38" i="3"/>
  <c r="V37" i="3"/>
  <c r="U37" i="3"/>
  <c r="T37" i="3"/>
  <c r="R37" i="3"/>
  <c r="V36" i="3"/>
  <c r="U36" i="3"/>
  <c r="T36" i="3"/>
  <c r="R36" i="3"/>
  <c r="V35" i="3"/>
  <c r="U35" i="3"/>
  <c r="T35" i="3"/>
  <c r="R35" i="3"/>
  <c r="V34" i="3"/>
  <c r="U34" i="3"/>
  <c r="T34" i="3"/>
  <c r="R34" i="3"/>
  <c r="V33" i="3"/>
  <c r="U33" i="3"/>
  <c r="T33" i="3"/>
  <c r="R33" i="3"/>
  <c r="V32" i="3"/>
  <c r="U32" i="3"/>
  <c r="T32" i="3"/>
  <c r="R32" i="3"/>
  <c r="V31" i="3"/>
  <c r="U31" i="3"/>
  <c r="T31" i="3"/>
  <c r="R31" i="3"/>
  <c r="V30" i="3"/>
  <c r="U30" i="3"/>
  <c r="T30" i="3"/>
  <c r="R30" i="3"/>
  <c r="V29" i="3"/>
  <c r="U29" i="3"/>
  <c r="T29" i="3"/>
  <c r="R29" i="3"/>
  <c r="V28" i="3"/>
  <c r="U28" i="3"/>
  <c r="T28" i="3"/>
  <c r="R28" i="3"/>
  <c r="V27" i="3"/>
  <c r="U27" i="3"/>
  <c r="T27" i="3"/>
  <c r="R27" i="3"/>
  <c r="V26" i="3"/>
  <c r="U26" i="3"/>
  <c r="T26" i="3"/>
  <c r="R26" i="3"/>
  <c r="V25" i="3"/>
  <c r="U25" i="3"/>
  <c r="T25" i="3"/>
  <c r="R25" i="3"/>
  <c r="V24" i="3"/>
  <c r="U24" i="3"/>
  <c r="T24" i="3"/>
  <c r="R24" i="3"/>
  <c r="V23" i="3"/>
  <c r="U23" i="3"/>
  <c r="T23" i="3"/>
  <c r="R23" i="3"/>
  <c r="V22" i="3"/>
  <c r="U22" i="3"/>
  <c r="T22" i="3"/>
  <c r="R22" i="3"/>
  <c r="V21" i="3"/>
  <c r="U21" i="3"/>
  <c r="T21" i="3"/>
  <c r="R21" i="3"/>
  <c r="V20" i="3"/>
  <c r="U20" i="3"/>
  <c r="T20" i="3"/>
  <c r="R20" i="3"/>
  <c r="V19" i="3"/>
  <c r="U19" i="3"/>
  <c r="T19" i="3"/>
  <c r="R19" i="3"/>
  <c r="V18" i="3"/>
  <c r="U18" i="3"/>
  <c r="T18" i="3"/>
  <c r="R18" i="3"/>
  <c r="V17" i="3"/>
  <c r="U17" i="3"/>
  <c r="T17" i="3"/>
  <c r="R17" i="3"/>
  <c r="V16" i="3"/>
  <c r="U16" i="3"/>
  <c r="T16" i="3"/>
  <c r="R16" i="3"/>
  <c r="V15" i="3"/>
  <c r="U15" i="3"/>
  <c r="T15" i="3"/>
  <c r="R15" i="3"/>
  <c r="V14" i="3"/>
  <c r="U14" i="3"/>
  <c r="T14" i="3"/>
  <c r="R14" i="3"/>
  <c r="V13" i="3"/>
  <c r="U13" i="3"/>
  <c r="T13" i="3"/>
  <c r="R13" i="3"/>
  <c r="V12" i="3"/>
  <c r="U12" i="3"/>
  <c r="T12" i="3"/>
  <c r="R12" i="3"/>
  <c r="R132" i="3" s="1"/>
  <c r="E5" i="14" s="1"/>
  <c r="F5" i="14" s="1"/>
  <c r="V11" i="3"/>
  <c r="U11" i="3"/>
  <c r="U132" i="3" s="1"/>
  <c r="Q132" i="3" s="1"/>
  <c r="T11" i="3"/>
  <c r="V8" i="3"/>
  <c r="U8" i="3"/>
  <c r="T8" i="3"/>
  <c r="S8" i="3"/>
  <c r="N8" i="3"/>
  <c r="U5" i="3"/>
  <c r="S5" i="3"/>
  <c r="O5" i="3"/>
  <c r="S4" i="3"/>
  <c r="P4" i="3"/>
  <c r="O4" i="3"/>
  <c r="V3" i="3"/>
  <c r="S3" i="3"/>
  <c r="O3" i="3"/>
  <c r="R132" i="2"/>
  <c r="E4" i="14" s="1"/>
  <c r="F4" i="14" s="1"/>
  <c r="O132" i="2"/>
  <c r="U131" i="2"/>
  <c r="V131" i="2" s="1"/>
  <c r="T131" i="2"/>
  <c r="V130" i="2"/>
  <c r="U130" i="2"/>
  <c r="T130" i="2"/>
  <c r="V129" i="2"/>
  <c r="U129" i="2"/>
  <c r="T129" i="2"/>
  <c r="U128" i="2"/>
  <c r="V128" i="2" s="1"/>
  <c r="T128" i="2"/>
  <c r="U127" i="2"/>
  <c r="V127" i="2" s="1"/>
  <c r="T127" i="2"/>
  <c r="V126" i="2"/>
  <c r="U126" i="2"/>
  <c r="T126" i="2"/>
  <c r="V125" i="2"/>
  <c r="U125" i="2"/>
  <c r="T125" i="2"/>
  <c r="U124" i="2"/>
  <c r="V124" i="2" s="1"/>
  <c r="T124" i="2"/>
  <c r="U123" i="2"/>
  <c r="V123" i="2" s="1"/>
  <c r="T123" i="2"/>
  <c r="V122" i="2"/>
  <c r="U122" i="2"/>
  <c r="T122" i="2"/>
  <c r="V121" i="2"/>
  <c r="U121" i="2"/>
  <c r="T121" i="2"/>
  <c r="U120" i="2"/>
  <c r="V120" i="2" s="1"/>
  <c r="T120" i="2"/>
  <c r="U119" i="2"/>
  <c r="V119" i="2" s="1"/>
  <c r="T119" i="2"/>
  <c r="V118" i="2"/>
  <c r="U118" i="2"/>
  <c r="T118" i="2"/>
  <c r="V117" i="2"/>
  <c r="U117" i="2"/>
  <c r="T117" i="2"/>
  <c r="U116" i="2"/>
  <c r="V116" i="2" s="1"/>
  <c r="T116" i="2"/>
  <c r="U115" i="2"/>
  <c r="V115" i="2" s="1"/>
  <c r="T115" i="2"/>
  <c r="V114" i="2"/>
  <c r="U114" i="2"/>
  <c r="T114" i="2"/>
  <c r="V113" i="2"/>
  <c r="U113" i="2"/>
  <c r="T113" i="2"/>
  <c r="U112" i="2"/>
  <c r="V112" i="2" s="1"/>
  <c r="T112" i="2"/>
  <c r="U111" i="2"/>
  <c r="V111" i="2" s="1"/>
  <c r="T111" i="2"/>
  <c r="V110" i="2"/>
  <c r="U110" i="2"/>
  <c r="T110" i="2"/>
  <c r="V109" i="2"/>
  <c r="U109" i="2"/>
  <c r="T109" i="2"/>
  <c r="U108" i="2"/>
  <c r="V108" i="2" s="1"/>
  <c r="T108" i="2"/>
  <c r="U107" i="2"/>
  <c r="V107" i="2" s="1"/>
  <c r="T107" i="2"/>
  <c r="V106" i="2"/>
  <c r="U106" i="2"/>
  <c r="T106" i="2"/>
  <c r="V105" i="2"/>
  <c r="U105" i="2"/>
  <c r="T105" i="2"/>
  <c r="U104" i="2"/>
  <c r="V104" i="2" s="1"/>
  <c r="T104" i="2"/>
  <c r="U103" i="2"/>
  <c r="V103" i="2" s="1"/>
  <c r="T103" i="2"/>
  <c r="V102" i="2"/>
  <c r="U102" i="2"/>
  <c r="T102" i="2"/>
  <c r="V101" i="2"/>
  <c r="U101" i="2"/>
  <c r="T101" i="2"/>
  <c r="U100" i="2"/>
  <c r="V100" i="2" s="1"/>
  <c r="T100" i="2"/>
  <c r="U99" i="2"/>
  <c r="V99" i="2" s="1"/>
  <c r="T99" i="2"/>
  <c r="V98" i="2"/>
  <c r="U98" i="2"/>
  <c r="T98" i="2"/>
  <c r="V97" i="2"/>
  <c r="U97" i="2"/>
  <c r="T97" i="2"/>
  <c r="U96" i="2"/>
  <c r="V96" i="2" s="1"/>
  <c r="T96" i="2"/>
  <c r="U95" i="2"/>
  <c r="V95" i="2" s="1"/>
  <c r="T95" i="2"/>
  <c r="V94" i="2"/>
  <c r="U94" i="2"/>
  <c r="T94" i="2"/>
  <c r="V93" i="2"/>
  <c r="U93" i="2"/>
  <c r="T93" i="2"/>
  <c r="U92" i="2"/>
  <c r="V92" i="2" s="1"/>
  <c r="T92" i="2"/>
  <c r="U91" i="2"/>
  <c r="V91" i="2" s="1"/>
  <c r="T91" i="2"/>
  <c r="V90" i="2"/>
  <c r="U90" i="2"/>
  <c r="T90" i="2"/>
  <c r="V89" i="2"/>
  <c r="U89" i="2"/>
  <c r="T89" i="2"/>
  <c r="U88" i="2"/>
  <c r="V88" i="2" s="1"/>
  <c r="T88" i="2"/>
  <c r="U87" i="2"/>
  <c r="V87" i="2" s="1"/>
  <c r="T87" i="2"/>
  <c r="U86" i="2"/>
  <c r="V86" i="2" s="1"/>
  <c r="T86" i="2"/>
  <c r="V85" i="2"/>
  <c r="U85" i="2"/>
  <c r="T85" i="2"/>
  <c r="U84" i="2"/>
  <c r="V84" i="2" s="1"/>
  <c r="T84" i="2"/>
  <c r="U83" i="2"/>
  <c r="V83" i="2" s="1"/>
  <c r="T83" i="2"/>
  <c r="U82" i="2"/>
  <c r="V82" i="2" s="1"/>
  <c r="T82" i="2"/>
  <c r="V81" i="2"/>
  <c r="U81" i="2"/>
  <c r="T81" i="2"/>
  <c r="U80" i="2"/>
  <c r="V80" i="2" s="1"/>
  <c r="T80" i="2"/>
  <c r="U79" i="2"/>
  <c r="V79" i="2" s="1"/>
  <c r="T79" i="2"/>
  <c r="U78" i="2"/>
  <c r="V78" i="2" s="1"/>
  <c r="T78" i="2"/>
  <c r="V77" i="2"/>
  <c r="U77" i="2"/>
  <c r="T77" i="2"/>
  <c r="U76" i="2"/>
  <c r="V76" i="2" s="1"/>
  <c r="T76" i="2"/>
  <c r="U75" i="2"/>
  <c r="V75" i="2" s="1"/>
  <c r="T75" i="2"/>
  <c r="U74" i="2"/>
  <c r="V74" i="2" s="1"/>
  <c r="T74" i="2"/>
  <c r="V73" i="2"/>
  <c r="U73" i="2"/>
  <c r="T73" i="2"/>
  <c r="U72" i="2"/>
  <c r="V72" i="2" s="1"/>
  <c r="T72" i="2"/>
  <c r="U71" i="2"/>
  <c r="V71" i="2" s="1"/>
  <c r="T71" i="2"/>
  <c r="U70" i="2"/>
  <c r="V70" i="2" s="1"/>
  <c r="T70" i="2"/>
  <c r="V69" i="2"/>
  <c r="U69" i="2"/>
  <c r="T69" i="2"/>
  <c r="U68" i="2"/>
  <c r="V68" i="2" s="1"/>
  <c r="T68" i="2"/>
  <c r="U67" i="2"/>
  <c r="V67" i="2" s="1"/>
  <c r="T67" i="2"/>
  <c r="U66" i="2"/>
  <c r="V66" i="2" s="1"/>
  <c r="T66" i="2"/>
  <c r="V65" i="2"/>
  <c r="U65" i="2"/>
  <c r="T65" i="2"/>
  <c r="U64" i="2"/>
  <c r="V64" i="2" s="1"/>
  <c r="T64" i="2"/>
  <c r="U63" i="2"/>
  <c r="V63" i="2" s="1"/>
  <c r="T63" i="2"/>
  <c r="U62" i="2"/>
  <c r="V62" i="2" s="1"/>
  <c r="T62" i="2"/>
  <c r="V61" i="2"/>
  <c r="U61" i="2"/>
  <c r="T61" i="2"/>
  <c r="U60" i="2"/>
  <c r="V60" i="2" s="1"/>
  <c r="T60" i="2"/>
  <c r="U59" i="2"/>
  <c r="V59" i="2" s="1"/>
  <c r="T59" i="2"/>
  <c r="U58" i="2"/>
  <c r="V58" i="2" s="1"/>
  <c r="T58" i="2"/>
  <c r="V57" i="2"/>
  <c r="U57" i="2"/>
  <c r="T57" i="2"/>
  <c r="U56" i="2"/>
  <c r="V56" i="2" s="1"/>
  <c r="T56" i="2"/>
  <c r="U55" i="2"/>
  <c r="V55" i="2" s="1"/>
  <c r="T55" i="2"/>
  <c r="U54" i="2"/>
  <c r="V54" i="2" s="1"/>
  <c r="T54" i="2"/>
  <c r="V53" i="2"/>
  <c r="U53" i="2"/>
  <c r="T53" i="2"/>
  <c r="U52" i="2"/>
  <c r="V52" i="2" s="1"/>
  <c r="T52" i="2"/>
  <c r="U51" i="2"/>
  <c r="V51" i="2" s="1"/>
  <c r="T51" i="2"/>
  <c r="R51" i="2"/>
  <c r="U50" i="2"/>
  <c r="V50" i="2" s="1"/>
  <c r="T50" i="2"/>
  <c r="R50" i="2"/>
  <c r="U49" i="2"/>
  <c r="V49" i="2" s="1"/>
  <c r="T49" i="2"/>
  <c r="R49" i="2"/>
  <c r="U48" i="2"/>
  <c r="V48" i="2" s="1"/>
  <c r="T48" i="2"/>
  <c r="R48" i="2"/>
  <c r="U47" i="2"/>
  <c r="V47" i="2" s="1"/>
  <c r="T47" i="2"/>
  <c r="R47" i="2"/>
  <c r="U46" i="2"/>
  <c r="V46" i="2" s="1"/>
  <c r="T46" i="2"/>
  <c r="R46" i="2"/>
  <c r="U45" i="2"/>
  <c r="V45" i="2" s="1"/>
  <c r="T45" i="2"/>
  <c r="R45" i="2"/>
  <c r="U44" i="2"/>
  <c r="V44" i="2" s="1"/>
  <c r="T44" i="2"/>
  <c r="R44" i="2"/>
  <c r="U43" i="2"/>
  <c r="V43" i="2" s="1"/>
  <c r="T43" i="2"/>
  <c r="R43" i="2"/>
  <c r="U42" i="2"/>
  <c r="V42" i="2" s="1"/>
  <c r="T42" i="2"/>
  <c r="R42" i="2"/>
  <c r="U41" i="2"/>
  <c r="V41" i="2" s="1"/>
  <c r="T41" i="2"/>
  <c r="R41" i="2"/>
  <c r="U40" i="2"/>
  <c r="V40" i="2" s="1"/>
  <c r="T40" i="2"/>
  <c r="R40" i="2"/>
  <c r="U39" i="2"/>
  <c r="V39" i="2" s="1"/>
  <c r="T39" i="2"/>
  <c r="R39" i="2"/>
  <c r="U38" i="2"/>
  <c r="V38" i="2" s="1"/>
  <c r="T38" i="2"/>
  <c r="R38" i="2"/>
  <c r="U37" i="2"/>
  <c r="V37" i="2" s="1"/>
  <c r="T37" i="2"/>
  <c r="R37" i="2"/>
  <c r="U36" i="2"/>
  <c r="V36" i="2" s="1"/>
  <c r="T36" i="2"/>
  <c r="R36" i="2"/>
  <c r="U35" i="2"/>
  <c r="V35" i="2" s="1"/>
  <c r="T35" i="2"/>
  <c r="R35" i="2"/>
  <c r="U34" i="2"/>
  <c r="V34" i="2" s="1"/>
  <c r="T34" i="2"/>
  <c r="R34" i="2"/>
  <c r="U33" i="2"/>
  <c r="V33" i="2" s="1"/>
  <c r="T33" i="2"/>
  <c r="R33" i="2"/>
  <c r="U32" i="2"/>
  <c r="V32" i="2" s="1"/>
  <c r="T32" i="2"/>
  <c r="R32" i="2"/>
  <c r="U31" i="2"/>
  <c r="V31" i="2" s="1"/>
  <c r="T31" i="2"/>
  <c r="R31" i="2"/>
  <c r="U30" i="2"/>
  <c r="V30" i="2" s="1"/>
  <c r="T30" i="2"/>
  <c r="R30" i="2"/>
  <c r="U29" i="2"/>
  <c r="V29" i="2" s="1"/>
  <c r="T29" i="2"/>
  <c r="R29" i="2"/>
  <c r="U28" i="2"/>
  <c r="V28" i="2" s="1"/>
  <c r="T28" i="2"/>
  <c r="R28" i="2"/>
  <c r="U27" i="2"/>
  <c r="V27" i="2" s="1"/>
  <c r="T27" i="2"/>
  <c r="R27" i="2"/>
  <c r="U26" i="2"/>
  <c r="V26" i="2" s="1"/>
  <c r="T26" i="2"/>
  <c r="R26" i="2"/>
  <c r="U25" i="2"/>
  <c r="V25" i="2" s="1"/>
  <c r="T25" i="2"/>
  <c r="R25" i="2"/>
  <c r="U24" i="2"/>
  <c r="V24" i="2" s="1"/>
  <c r="T24" i="2"/>
  <c r="R24" i="2"/>
  <c r="U23" i="2"/>
  <c r="V23" i="2" s="1"/>
  <c r="T23" i="2"/>
  <c r="R23" i="2"/>
  <c r="U22" i="2"/>
  <c r="V22" i="2" s="1"/>
  <c r="T22" i="2"/>
  <c r="R22" i="2"/>
  <c r="U21" i="2"/>
  <c r="V21" i="2" s="1"/>
  <c r="T21" i="2"/>
  <c r="R21" i="2"/>
  <c r="U20" i="2"/>
  <c r="V20" i="2" s="1"/>
  <c r="T20" i="2"/>
  <c r="R20" i="2"/>
  <c r="U19" i="2"/>
  <c r="V19" i="2" s="1"/>
  <c r="T19" i="2"/>
  <c r="R19" i="2"/>
  <c r="U18" i="2"/>
  <c r="V18" i="2" s="1"/>
  <c r="T18" i="2"/>
  <c r="R18" i="2"/>
  <c r="U17" i="2"/>
  <c r="V17" i="2" s="1"/>
  <c r="T17" i="2"/>
  <c r="R17" i="2"/>
  <c r="U16" i="2"/>
  <c r="V16" i="2" s="1"/>
  <c r="T16" i="2"/>
  <c r="R16" i="2"/>
  <c r="U15" i="2"/>
  <c r="V15" i="2" s="1"/>
  <c r="T15" i="2"/>
  <c r="R15" i="2"/>
  <c r="U14" i="2"/>
  <c r="V14" i="2" s="1"/>
  <c r="T14" i="2"/>
  <c r="R14" i="2"/>
  <c r="U13" i="2"/>
  <c r="V13" i="2" s="1"/>
  <c r="T13" i="2"/>
  <c r="R13" i="2"/>
  <c r="U12" i="2"/>
  <c r="V12" i="2" s="1"/>
  <c r="T12" i="2"/>
  <c r="R12" i="2"/>
  <c r="U11" i="2"/>
  <c r="U132" i="2" s="1"/>
  <c r="Q132" i="2" s="1"/>
  <c r="T11" i="2"/>
  <c r="V8" i="2"/>
  <c r="U8" i="2"/>
  <c r="T8" i="2"/>
  <c r="S8" i="2"/>
  <c r="N8" i="2"/>
  <c r="U5" i="2"/>
  <c r="S5" i="2"/>
  <c r="O5" i="2"/>
  <c r="S4" i="2"/>
  <c r="P4" i="2"/>
  <c r="O4" i="2"/>
  <c r="V3" i="2"/>
  <c r="S3" i="2"/>
  <c r="O3" i="2"/>
  <c r="F14" i="14"/>
  <c r="F16" i="14"/>
  <c r="F19" i="14"/>
  <c r="F20" i="14"/>
  <c r="F23" i="14"/>
  <c r="F24" i="14"/>
  <c r="F27" i="14"/>
  <c r="F28" i="14"/>
  <c r="F32" i="14"/>
  <c r="F35" i="14"/>
  <c r="F36" i="14"/>
  <c r="F39" i="14"/>
  <c r="F40" i="14"/>
  <c r="K33" i="14" l="1"/>
  <c r="K36" i="14"/>
  <c r="K42" i="14"/>
  <c r="K38" i="14"/>
  <c r="K41" i="14"/>
  <c r="K40" i="14"/>
  <c r="K39" i="14"/>
  <c r="K37" i="14"/>
  <c r="K35" i="14"/>
  <c r="K34" i="14"/>
  <c r="K32" i="14"/>
  <c r="K22" i="14"/>
  <c r="K23" i="14"/>
  <c r="K24" i="14"/>
  <c r="K28" i="14"/>
  <c r="K29" i="14"/>
  <c r="K20" i="14"/>
  <c r="K31" i="14"/>
  <c r="K30" i="14"/>
  <c r="K17" i="14"/>
  <c r="K26" i="14"/>
  <c r="K25" i="14"/>
  <c r="K21" i="14"/>
  <c r="K19" i="14"/>
  <c r="K18" i="14"/>
  <c r="K6" i="14"/>
  <c r="K16" i="14"/>
  <c r="K8" i="14"/>
  <c r="K15" i="14"/>
  <c r="K14" i="14"/>
  <c r="K13" i="14"/>
  <c r="K12" i="14"/>
  <c r="K5" i="14"/>
  <c r="K11" i="14"/>
  <c r="K10" i="14"/>
  <c r="K9" i="14"/>
  <c r="K7" i="14"/>
  <c r="K4" i="14"/>
  <c r="H38" i="14"/>
  <c r="H42" i="14"/>
  <c r="H41" i="14"/>
  <c r="H28" i="14"/>
  <c r="H35" i="14"/>
  <c r="H23" i="14"/>
  <c r="H20" i="14"/>
  <c r="H18" i="14"/>
  <c r="H16" i="14"/>
  <c r="H13" i="14"/>
  <c r="H12" i="14"/>
  <c r="H8" i="14"/>
  <c r="H9" i="14"/>
  <c r="H5" i="14"/>
  <c r="V132" i="44"/>
  <c r="N1" i="44" s="1"/>
  <c r="V132" i="43"/>
  <c r="N1" i="43" s="1"/>
  <c r="V11" i="42"/>
  <c r="V11" i="41"/>
  <c r="V132" i="40"/>
  <c r="N1" i="40" s="1"/>
  <c r="V11" i="39"/>
  <c r="V11" i="38"/>
  <c r="V132" i="37"/>
  <c r="N1" i="37" s="1"/>
  <c r="V11" i="36"/>
  <c r="V11" i="35"/>
  <c r="V11" i="34"/>
  <c r="V11" i="33"/>
  <c r="V11" i="32"/>
  <c r="V11" i="31"/>
  <c r="V132" i="30"/>
  <c r="N1" i="30" s="1"/>
  <c r="V52" i="29"/>
  <c r="V132" i="29" s="1"/>
  <c r="N1" i="29" s="1"/>
  <c r="V11" i="28"/>
  <c r="V11" i="27"/>
  <c r="V11" i="26"/>
  <c r="V132" i="25"/>
  <c r="N1" i="25" s="1"/>
  <c r="V11" i="24"/>
  <c r="V11" i="23"/>
  <c r="V132" i="22"/>
  <c r="N1" i="22" s="1"/>
  <c r="V132" i="20"/>
  <c r="N1" i="20" s="1"/>
  <c r="V11" i="21"/>
  <c r="V11" i="19"/>
  <c r="V132" i="18"/>
  <c r="N1" i="18" s="1"/>
  <c r="V11" i="17"/>
  <c r="V11" i="16"/>
  <c r="V132" i="11"/>
  <c r="N1" i="11" s="1"/>
  <c r="V132" i="10"/>
  <c r="N1" i="10" s="1"/>
  <c r="V11" i="9"/>
  <c r="V11" i="8"/>
  <c r="V132" i="7"/>
  <c r="N1" i="7" s="1"/>
  <c r="V132" i="6"/>
  <c r="N1" i="6" s="1"/>
  <c r="V11" i="5"/>
  <c r="V11" i="4"/>
  <c r="V132" i="3"/>
  <c r="N1" i="3" s="1"/>
  <c r="V11" i="2"/>
  <c r="B133" i="1"/>
  <c r="H132" i="1"/>
  <c r="I132" i="1" s="1"/>
  <c r="G132" i="1"/>
  <c r="H131" i="1"/>
  <c r="I131" i="1" s="1"/>
  <c r="G131" i="1"/>
  <c r="H130" i="1"/>
  <c r="I130" i="1" s="1"/>
  <c r="G130" i="1"/>
  <c r="H129" i="1"/>
  <c r="I129" i="1" s="1"/>
  <c r="G129" i="1"/>
  <c r="H128" i="1"/>
  <c r="I128" i="1" s="1"/>
  <c r="G128" i="1"/>
  <c r="H127" i="1"/>
  <c r="I127" i="1" s="1"/>
  <c r="G127" i="1"/>
  <c r="H126" i="1"/>
  <c r="I126" i="1" s="1"/>
  <c r="G126" i="1"/>
  <c r="H125" i="1"/>
  <c r="I125" i="1" s="1"/>
  <c r="G125" i="1"/>
  <c r="H124" i="1"/>
  <c r="I124" i="1" s="1"/>
  <c r="G124" i="1"/>
  <c r="H123" i="1"/>
  <c r="I123" i="1" s="1"/>
  <c r="G123" i="1"/>
  <c r="H122" i="1"/>
  <c r="I122" i="1" s="1"/>
  <c r="G122" i="1"/>
  <c r="H121" i="1"/>
  <c r="I121" i="1" s="1"/>
  <c r="G121" i="1"/>
  <c r="H120" i="1"/>
  <c r="I120" i="1" s="1"/>
  <c r="G120" i="1"/>
  <c r="H119" i="1"/>
  <c r="I119" i="1" s="1"/>
  <c r="G119" i="1"/>
  <c r="H118" i="1"/>
  <c r="I118" i="1" s="1"/>
  <c r="G118" i="1"/>
  <c r="H117" i="1"/>
  <c r="I117" i="1" s="1"/>
  <c r="G117" i="1"/>
  <c r="H116" i="1"/>
  <c r="I116" i="1" s="1"/>
  <c r="G116" i="1"/>
  <c r="H115" i="1"/>
  <c r="I115" i="1" s="1"/>
  <c r="G115" i="1"/>
  <c r="H114" i="1"/>
  <c r="I114" i="1" s="1"/>
  <c r="G114" i="1"/>
  <c r="H113" i="1"/>
  <c r="I113" i="1" s="1"/>
  <c r="G113" i="1"/>
  <c r="H112" i="1"/>
  <c r="I112" i="1" s="1"/>
  <c r="G112" i="1"/>
  <c r="H111" i="1"/>
  <c r="I111" i="1" s="1"/>
  <c r="G111" i="1"/>
  <c r="H110" i="1"/>
  <c r="I110" i="1" s="1"/>
  <c r="G110" i="1"/>
  <c r="H109" i="1"/>
  <c r="I109" i="1" s="1"/>
  <c r="G109" i="1"/>
  <c r="H108" i="1"/>
  <c r="I108" i="1" s="1"/>
  <c r="G108" i="1"/>
  <c r="H107" i="1"/>
  <c r="I107" i="1" s="1"/>
  <c r="G107" i="1"/>
  <c r="H106" i="1"/>
  <c r="I106" i="1" s="1"/>
  <c r="G106" i="1"/>
  <c r="H105" i="1"/>
  <c r="I105" i="1" s="1"/>
  <c r="G105" i="1"/>
  <c r="H104" i="1"/>
  <c r="I104" i="1" s="1"/>
  <c r="G104" i="1"/>
  <c r="H103" i="1"/>
  <c r="I103" i="1" s="1"/>
  <c r="G103" i="1"/>
  <c r="I102" i="1"/>
  <c r="H102" i="1"/>
  <c r="G102" i="1"/>
  <c r="H101" i="1"/>
  <c r="I101" i="1" s="1"/>
  <c r="G101" i="1"/>
  <c r="H100" i="1"/>
  <c r="I100" i="1" s="1"/>
  <c r="G100" i="1"/>
  <c r="H99" i="1"/>
  <c r="I99" i="1" s="1"/>
  <c r="G99" i="1"/>
  <c r="H98" i="1"/>
  <c r="I98" i="1" s="1"/>
  <c r="G98" i="1"/>
  <c r="H97" i="1"/>
  <c r="I97" i="1" s="1"/>
  <c r="G97" i="1"/>
  <c r="H96" i="1"/>
  <c r="I96" i="1" s="1"/>
  <c r="G96" i="1"/>
  <c r="H95" i="1"/>
  <c r="I95" i="1" s="1"/>
  <c r="G95" i="1"/>
  <c r="H94" i="1"/>
  <c r="I94" i="1" s="1"/>
  <c r="G94" i="1"/>
  <c r="H93" i="1"/>
  <c r="I93" i="1" s="1"/>
  <c r="G93" i="1"/>
  <c r="H92" i="1"/>
  <c r="I92" i="1" s="1"/>
  <c r="G92" i="1"/>
  <c r="H91" i="1"/>
  <c r="I91" i="1" s="1"/>
  <c r="G91" i="1"/>
  <c r="H90" i="1"/>
  <c r="I90" i="1" s="1"/>
  <c r="G90" i="1"/>
  <c r="H89" i="1"/>
  <c r="I89" i="1" s="1"/>
  <c r="G89" i="1"/>
  <c r="H88" i="1"/>
  <c r="I88" i="1" s="1"/>
  <c r="G88" i="1"/>
  <c r="H87" i="1"/>
  <c r="I87" i="1" s="1"/>
  <c r="G87" i="1"/>
  <c r="H86" i="1"/>
  <c r="I86" i="1" s="1"/>
  <c r="G86" i="1"/>
  <c r="H85" i="1"/>
  <c r="I85" i="1" s="1"/>
  <c r="G85" i="1"/>
  <c r="H84" i="1"/>
  <c r="I84" i="1" s="1"/>
  <c r="G84" i="1"/>
  <c r="H83" i="1"/>
  <c r="I83" i="1" s="1"/>
  <c r="G83" i="1"/>
  <c r="H82" i="1"/>
  <c r="I82" i="1" s="1"/>
  <c r="G82" i="1"/>
  <c r="H81" i="1"/>
  <c r="I81" i="1" s="1"/>
  <c r="G81" i="1"/>
  <c r="H80" i="1"/>
  <c r="I80" i="1" s="1"/>
  <c r="G80" i="1"/>
  <c r="H79" i="1"/>
  <c r="I79" i="1" s="1"/>
  <c r="G79" i="1"/>
  <c r="I78" i="1"/>
  <c r="H78" i="1"/>
  <c r="G78" i="1"/>
  <c r="H77" i="1"/>
  <c r="I77" i="1" s="1"/>
  <c r="G77" i="1"/>
  <c r="H76" i="1"/>
  <c r="I76" i="1" s="1"/>
  <c r="G76" i="1"/>
  <c r="H75" i="1"/>
  <c r="I75" i="1" s="1"/>
  <c r="G75" i="1"/>
  <c r="H74" i="1"/>
  <c r="I74" i="1" s="1"/>
  <c r="G74" i="1"/>
  <c r="H73" i="1"/>
  <c r="I73" i="1" s="1"/>
  <c r="G73" i="1"/>
  <c r="H72" i="1"/>
  <c r="I72" i="1" s="1"/>
  <c r="G72" i="1"/>
  <c r="H71" i="1"/>
  <c r="I71" i="1" s="1"/>
  <c r="G71" i="1"/>
  <c r="H70" i="1"/>
  <c r="I70" i="1" s="1"/>
  <c r="G70" i="1"/>
  <c r="H69" i="1"/>
  <c r="I69" i="1" s="1"/>
  <c r="G69" i="1"/>
  <c r="H68" i="1"/>
  <c r="I68" i="1" s="1"/>
  <c r="G68" i="1"/>
  <c r="H67" i="1"/>
  <c r="I67" i="1" s="1"/>
  <c r="G67" i="1"/>
  <c r="H66" i="1"/>
  <c r="I66" i="1" s="1"/>
  <c r="G66" i="1"/>
  <c r="H65" i="1"/>
  <c r="I65" i="1" s="1"/>
  <c r="G65" i="1"/>
  <c r="H64" i="1"/>
  <c r="I64" i="1" s="1"/>
  <c r="G64" i="1"/>
  <c r="H63" i="1"/>
  <c r="I63" i="1" s="1"/>
  <c r="G63" i="1"/>
  <c r="I62" i="1"/>
  <c r="H62" i="1"/>
  <c r="G62" i="1"/>
  <c r="H61" i="1"/>
  <c r="I61" i="1" s="1"/>
  <c r="G61" i="1"/>
  <c r="H60" i="1"/>
  <c r="I60" i="1" s="1"/>
  <c r="G60" i="1"/>
  <c r="H59" i="1"/>
  <c r="I59" i="1" s="1"/>
  <c r="G59" i="1"/>
  <c r="H58" i="1"/>
  <c r="I58" i="1" s="1"/>
  <c r="G58" i="1"/>
  <c r="H57" i="1"/>
  <c r="I57" i="1" s="1"/>
  <c r="G57" i="1"/>
  <c r="H56" i="1"/>
  <c r="I56" i="1" s="1"/>
  <c r="G56" i="1"/>
  <c r="H55" i="1"/>
  <c r="I55" i="1" s="1"/>
  <c r="G55" i="1"/>
  <c r="H54" i="1"/>
  <c r="I54" i="1" s="1"/>
  <c r="G54" i="1"/>
  <c r="H53" i="1"/>
  <c r="I53" i="1" s="1"/>
  <c r="G53" i="1"/>
  <c r="H52" i="1"/>
  <c r="I52" i="1" s="1"/>
  <c r="G52" i="1"/>
  <c r="E52" i="1"/>
  <c r="H51" i="1"/>
  <c r="I51" i="1" s="1"/>
  <c r="G51" i="1"/>
  <c r="E51" i="1"/>
  <c r="H50" i="1"/>
  <c r="I50" i="1" s="1"/>
  <c r="G50" i="1"/>
  <c r="E50" i="1"/>
  <c r="H49" i="1"/>
  <c r="I49" i="1" s="1"/>
  <c r="G49" i="1"/>
  <c r="E49" i="1"/>
  <c r="H48" i="1"/>
  <c r="I48" i="1" s="1"/>
  <c r="G48" i="1"/>
  <c r="E48" i="1"/>
  <c r="H47" i="1"/>
  <c r="I47" i="1" s="1"/>
  <c r="G47" i="1"/>
  <c r="E47" i="1"/>
  <c r="H46" i="1"/>
  <c r="I46" i="1" s="1"/>
  <c r="G46" i="1"/>
  <c r="E46" i="1"/>
  <c r="H45" i="1"/>
  <c r="I45" i="1" s="1"/>
  <c r="G45" i="1"/>
  <c r="E45" i="1"/>
  <c r="H44" i="1"/>
  <c r="I44" i="1" s="1"/>
  <c r="G44" i="1"/>
  <c r="E44" i="1"/>
  <c r="H43" i="1"/>
  <c r="I43" i="1" s="1"/>
  <c r="G43" i="1"/>
  <c r="E43" i="1"/>
  <c r="H42" i="1"/>
  <c r="I42" i="1" s="1"/>
  <c r="G42" i="1"/>
  <c r="E42" i="1"/>
  <c r="H41" i="1"/>
  <c r="I41" i="1" s="1"/>
  <c r="G41" i="1"/>
  <c r="E41" i="1"/>
  <c r="H40" i="1"/>
  <c r="I40" i="1" s="1"/>
  <c r="G40" i="1"/>
  <c r="E40" i="1"/>
  <c r="H39" i="1"/>
  <c r="I39" i="1" s="1"/>
  <c r="G39" i="1"/>
  <c r="E39" i="1"/>
  <c r="H38" i="1"/>
  <c r="I38" i="1" s="1"/>
  <c r="G38" i="1"/>
  <c r="E38" i="1"/>
  <c r="H37" i="1"/>
  <c r="I37" i="1" s="1"/>
  <c r="G37" i="1"/>
  <c r="E37" i="1"/>
  <c r="H36" i="1"/>
  <c r="I36" i="1" s="1"/>
  <c r="G36" i="1"/>
  <c r="E36" i="1"/>
  <c r="H35" i="1"/>
  <c r="I35" i="1" s="1"/>
  <c r="G35" i="1"/>
  <c r="E35" i="1"/>
  <c r="H34" i="1"/>
  <c r="I34" i="1" s="1"/>
  <c r="G34" i="1"/>
  <c r="E34" i="1"/>
  <c r="H33" i="1"/>
  <c r="I33" i="1" s="1"/>
  <c r="G33" i="1"/>
  <c r="E33" i="1"/>
  <c r="H32" i="1"/>
  <c r="I32" i="1" s="1"/>
  <c r="G32" i="1"/>
  <c r="E32" i="1"/>
  <c r="H31" i="1"/>
  <c r="I31" i="1" s="1"/>
  <c r="G31" i="1"/>
  <c r="E31" i="1"/>
  <c r="H30" i="1"/>
  <c r="I30" i="1" s="1"/>
  <c r="G30" i="1"/>
  <c r="E30" i="1"/>
  <c r="H29" i="1"/>
  <c r="I29" i="1" s="1"/>
  <c r="G29" i="1"/>
  <c r="E29" i="1"/>
  <c r="H28" i="1"/>
  <c r="I28" i="1" s="1"/>
  <c r="G28" i="1"/>
  <c r="E28" i="1"/>
  <c r="H27" i="1"/>
  <c r="I27" i="1" s="1"/>
  <c r="G27" i="1"/>
  <c r="E27" i="1"/>
  <c r="H26" i="1"/>
  <c r="I26" i="1" s="1"/>
  <c r="G26" i="1"/>
  <c r="E26" i="1"/>
  <c r="H25" i="1"/>
  <c r="I25" i="1" s="1"/>
  <c r="G25" i="1"/>
  <c r="E25" i="1"/>
  <c r="H24" i="1"/>
  <c r="I24" i="1" s="1"/>
  <c r="G24" i="1"/>
  <c r="E24" i="1"/>
  <c r="H23" i="1"/>
  <c r="I23" i="1" s="1"/>
  <c r="G23" i="1"/>
  <c r="E23" i="1"/>
  <c r="H22" i="1"/>
  <c r="I22" i="1" s="1"/>
  <c r="G22" i="1"/>
  <c r="E22" i="1"/>
  <c r="H21" i="1"/>
  <c r="I21" i="1" s="1"/>
  <c r="G21" i="1"/>
  <c r="E21" i="1"/>
  <c r="H20" i="1"/>
  <c r="I20" i="1" s="1"/>
  <c r="G20" i="1"/>
  <c r="E20" i="1"/>
  <c r="H19" i="1"/>
  <c r="I19" i="1" s="1"/>
  <c r="G19" i="1"/>
  <c r="E19" i="1"/>
  <c r="H18" i="1"/>
  <c r="I18" i="1" s="1"/>
  <c r="G18" i="1"/>
  <c r="E18" i="1"/>
  <c r="H17" i="1"/>
  <c r="I17" i="1" s="1"/>
  <c r="G17" i="1"/>
  <c r="E17" i="1"/>
  <c r="H16" i="1"/>
  <c r="I16" i="1" s="1"/>
  <c r="G16" i="1"/>
  <c r="E16" i="1"/>
  <c r="H15" i="1"/>
  <c r="I15" i="1" s="1"/>
  <c r="G15" i="1"/>
  <c r="E15" i="1"/>
  <c r="H14" i="1"/>
  <c r="I14" i="1" s="1"/>
  <c r="G14" i="1"/>
  <c r="E14" i="1"/>
  <c r="H13" i="1"/>
  <c r="I13" i="1" s="1"/>
  <c r="G13" i="1"/>
  <c r="E13" i="1"/>
  <c r="L5" i="12"/>
  <c r="L6" i="12"/>
  <c r="L7" i="12"/>
  <c r="L8" i="12"/>
  <c r="L9" i="12"/>
  <c r="L10" i="12"/>
  <c r="L11" i="12"/>
  <c r="L12" i="12"/>
  <c r="L13" i="12"/>
  <c r="L14" i="12"/>
  <c r="L15" i="12"/>
  <c r="L16" i="12"/>
  <c r="L17" i="12"/>
  <c r="L18" i="12"/>
  <c r="L19" i="12"/>
  <c r="L20" i="12"/>
  <c r="L21" i="12"/>
  <c r="L22" i="12"/>
  <c r="L23" i="12"/>
  <c r="L24" i="12"/>
  <c r="L25" i="12"/>
  <c r="L26" i="12"/>
  <c r="L27" i="12"/>
  <c r="L28" i="12"/>
  <c r="L29" i="12"/>
  <c r="L30" i="12"/>
  <c r="L31" i="12"/>
  <c r="L32" i="12"/>
  <c r="L33" i="12"/>
  <c r="L34" i="12"/>
  <c r="L35" i="12"/>
  <c r="L36" i="12"/>
  <c r="L37" i="12"/>
  <c r="L38" i="12"/>
  <c r="L39" i="12"/>
  <c r="L40" i="12"/>
  <c r="L41" i="12"/>
  <c r="L42" i="12"/>
  <c r="L43" i="12"/>
  <c r="L44" i="12"/>
  <c r="L45" i="12"/>
  <c r="L46" i="12"/>
  <c r="L47" i="12"/>
  <c r="L48" i="12"/>
  <c r="L49" i="12"/>
  <c r="L50" i="12"/>
  <c r="L51" i="12"/>
  <c r="L52" i="12"/>
  <c r="L53" i="12"/>
  <c r="L54" i="12"/>
  <c r="L55" i="12"/>
  <c r="L56" i="12"/>
  <c r="L57" i="12"/>
  <c r="L58" i="12"/>
  <c r="L59" i="12"/>
  <c r="L60" i="12"/>
  <c r="L61" i="12"/>
  <c r="L62" i="12"/>
  <c r="L63" i="12"/>
  <c r="L64" i="12"/>
  <c r="L65" i="12"/>
  <c r="L66" i="12"/>
  <c r="L67" i="12"/>
  <c r="L68" i="12"/>
  <c r="L69" i="12"/>
  <c r="L70" i="12"/>
  <c r="L71" i="12"/>
  <c r="L72" i="12"/>
  <c r="L73" i="12"/>
  <c r="L74" i="12"/>
  <c r="L75" i="12"/>
  <c r="L76" i="12"/>
  <c r="L77" i="12"/>
  <c r="L78" i="12"/>
  <c r="L79" i="12"/>
  <c r="L80" i="12"/>
  <c r="L81" i="12"/>
  <c r="L82" i="12"/>
  <c r="L83" i="12"/>
  <c r="L84" i="12"/>
  <c r="L85" i="12"/>
  <c r="L86" i="12"/>
  <c r="L87" i="12"/>
  <c r="L88" i="12"/>
  <c r="L89" i="12"/>
  <c r="L90" i="12"/>
  <c r="L91" i="12"/>
  <c r="L92" i="12"/>
  <c r="L93" i="12"/>
  <c r="L94" i="12"/>
  <c r="L95" i="12"/>
  <c r="L96" i="12"/>
  <c r="L97" i="12"/>
  <c r="L98" i="12"/>
  <c r="L99" i="12"/>
  <c r="L100" i="12"/>
  <c r="L101" i="12"/>
  <c r="L102" i="12"/>
  <c r="L103" i="12"/>
  <c r="L104" i="12"/>
  <c r="L105" i="12"/>
  <c r="L106" i="12"/>
  <c r="L107" i="12"/>
  <c r="L108" i="12"/>
  <c r="L109" i="12"/>
  <c r="L110" i="12"/>
  <c r="L111" i="12"/>
  <c r="L112" i="12"/>
  <c r="L113" i="12"/>
  <c r="L114" i="12"/>
  <c r="L115" i="12"/>
  <c r="L116" i="12"/>
  <c r="L117" i="12"/>
  <c r="L118" i="12"/>
  <c r="L119" i="12"/>
  <c r="L120" i="12"/>
  <c r="L121" i="12"/>
  <c r="L122" i="12"/>
  <c r="L123" i="12"/>
  <c r="L124" i="12"/>
  <c r="L125" i="12"/>
  <c r="L126" i="12"/>
  <c r="L127" i="12"/>
  <c r="L128" i="12"/>
  <c r="L129" i="12"/>
  <c r="L130" i="12"/>
  <c r="L131" i="12"/>
  <c r="L132" i="12"/>
  <c r="L133" i="12"/>
  <c r="L134" i="12"/>
  <c r="L135" i="12"/>
  <c r="L136" i="12"/>
  <c r="L137" i="12"/>
  <c r="L138" i="12"/>
  <c r="L139" i="12"/>
  <c r="L140" i="12"/>
  <c r="L141" i="12"/>
  <c r="L142" i="12"/>
  <c r="L143" i="12"/>
  <c r="L144" i="12"/>
  <c r="L145" i="12"/>
  <c r="L146" i="12"/>
  <c r="L147" i="12"/>
  <c r="L148" i="12"/>
  <c r="L149" i="12"/>
  <c r="L150" i="12"/>
  <c r="L151" i="12"/>
  <c r="L152" i="12"/>
  <c r="L153" i="12"/>
  <c r="L154" i="12"/>
  <c r="L155" i="12"/>
  <c r="L156" i="12"/>
  <c r="L157" i="12"/>
  <c r="L158" i="12"/>
  <c r="L159" i="12"/>
  <c r="L160" i="12"/>
  <c r="L161" i="12"/>
  <c r="L162" i="12"/>
  <c r="L163" i="12"/>
  <c r="L164" i="12"/>
  <c r="L165" i="12"/>
  <c r="L166" i="12"/>
  <c r="L167" i="12"/>
  <c r="L168" i="12"/>
  <c r="L169" i="12"/>
  <c r="L170" i="12"/>
  <c r="L171" i="12"/>
  <c r="L172" i="12"/>
  <c r="L173" i="12"/>
  <c r="L174" i="12"/>
  <c r="L175" i="12"/>
  <c r="L176" i="12"/>
  <c r="L177" i="12"/>
  <c r="L178" i="12"/>
  <c r="L179" i="12"/>
  <c r="L180" i="12"/>
  <c r="L181" i="12"/>
  <c r="L182" i="12"/>
  <c r="L183" i="12"/>
  <c r="L184" i="12"/>
  <c r="L185" i="12"/>
  <c r="L186" i="12"/>
  <c r="L187" i="12"/>
  <c r="L188" i="12"/>
  <c r="L189" i="12"/>
  <c r="L190" i="12"/>
  <c r="L191" i="12"/>
  <c r="L192" i="12"/>
  <c r="L193" i="12"/>
  <c r="L194" i="12"/>
  <c r="L195" i="12"/>
  <c r="L196" i="12"/>
  <c r="L197" i="12"/>
  <c r="L198" i="12"/>
  <c r="L199" i="12"/>
  <c r="L200" i="12"/>
  <c r="L201" i="12"/>
  <c r="L202" i="12"/>
  <c r="L203" i="12"/>
  <c r="L204" i="12"/>
  <c r="L205" i="12"/>
  <c r="L206" i="12"/>
  <c r="L207" i="12"/>
  <c r="L208" i="12"/>
  <c r="L209" i="12"/>
  <c r="L210" i="12"/>
  <c r="L211" i="12"/>
  <c r="L212" i="12"/>
  <c r="L213" i="12"/>
  <c r="L214" i="12"/>
  <c r="L215" i="12"/>
  <c r="L216" i="12"/>
  <c r="L217" i="12"/>
  <c r="L218" i="12"/>
  <c r="L219" i="12"/>
  <c r="L220" i="12"/>
  <c r="L221" i="12"/>
  <c r="L222" i="12"/>
  <c r="L223" i="12"/>
  <c r="L224" i="12"/>
  <c r="L225" i="12"/>
  <c r="L226" i="12"/>
  <c r="L227" i="12"/>
  <c r="L228" i="12"/>
  <c r="L229" i="12"/>
  <c r="L230" i="12"/>
  <c r="L231" i="12"/>
  <c r="L232" i="12"/>
  <c r="L233" i="12"/>
  <c r="L234" i="12"/>
  <c r="L235" i="12"/>
  <c r="L236" i="12"/>
  <c r="L237" i="12"/>
  <c r="L238" i="12"/>
  <c r="L239" i="12"/>
  <c r="L240" i="12"/>
  <c r="L241" i="12"/>
  <c r="L242" i="12"/>
  <c r="L243" i="12"/>
  <c r="L244" i="12"/>
  <c r="L245" i="12"/>
  <c r="L246" i="12"/>
  <c r="L247" i="12"/>
  <c r="L248" i="12"/>
  <c r="L249" i="12"/>
  <c r="L250" i="12"/>
  <c r="L251" i="12"/>
  <c r="L252" i="12"/>
  <c r="L253" i="12"/>
  <c r="L254" i="12"/>
  <c r="L255" i="12"/>
  <c r="L256" i="12"/>
  <c r="L257" i="12"/>
  <c r="L258" i="12"/>
  <c r="L259" i="12"/>
  <c r="L260" i="12"/>
  <c r="L261" i="12"/>
  <c r="L262" i="12"/>
  <c r="L263" i="12"/>
  <c r="L264" i="12"/>
  <c r="L265" i="12"/>
  <c r="L266" i="12"/>
  <c r="L267" i="12"/>
  <c r="L268" i="12"/>
  <c r="L269" i="12"/>
  <c r="L270" i="12"/>
  <c r="L271" i="12"/>
  <c r="L272" i="12"/>
  <c r="L273" i="12"/>
  <c r="L274" i="12"/>
  <c r="L275" i="12"/>
  <c r="L276" i="12"/>
  <c r="L277" i="12"/>
  <c r="L278" i="12"/>
  <c r="L279" i="12"/>
  <c r="L280" i="12"/>
  <c r="L281" i="12"/>
  <c r="L282" i="12"/>
  <c r="L283" i="12"/>
  <c r="L284" i="12"/>
  <c r="L285" i="12"/>
  <c r="L286" i="12"/>
  <c r="L287" i="12"/>
  <c r="L288" i="12"/>
  <c r="L289" i="12"/>
  <c r="L290" i="12"/>
  <c r="L291" i="12"/>
  <c r="L292" i="12"/>
  <c r="L293" i="12"/>
  <c r="L294" i="12"/>
  <c r="L295" i="12"/>
  <c r="L296" i="12"/>
  <c r="L297" i="12"/>
  <c r="L298" i="12"/>
  <c r="L299" i="12"/>
  <c r="L300" i="12"/>
  <c r="L301" i="12"/>
  <c r="L302" i="12"/>
  <c r="L303" i="12"/>
  <c r="L304" i="12"/>
  <c r="L305" i="12"/>
  <c r="L306" i="12"/>
  <c r="L307" i="12"/>
  <c r="L308" i="12"/>
  <c r="L309" i="12"/>
  <c r="L310" i="12"/>
  <c r="L311" i="12"/>
  <c r="L312" i="12"/>
  <c r="L313" i="12"/>
  <c r="L314" i="12"/>
  <c r="L315" i="12"/>
  <c r="L316" i="12"/>
  <c r="L317" i="12"/>
  <c r="L318" i="12"/>
  <c r="L319" i="12"/>
  <c r="L320" i="12"/>
  <c r="L321" i="12"/>
  <c r="L322" i="12"/>
  <c r="L323" i="12"/>
  <c r="L324" i="12"/>
  <c r="L325" i="12"/>
  <c r="L326" i="12"/>
  <c r="L327" i="12"/>
  <c r="L328" i="12"/>
  <c r="L329" i="12"/>
  <c r="L330" i="12"/>
  <c r="L331" i="12"/>
  <c r="L332" i="12"/>
  <c r="L333" i="12"/>
  <c r="L334" i="12"/>
  <c r="L335" i="12"/>
  <c r="L336" i="12"/>
  <c r="L337" i="12"/>
  <c r="L338" i="12"/>
  <c r="L339" i="12"/>
  <c r="L340" i="12"/>
  <c r="L341" i="12"/>
  <c r="L342" i="12"/>
  <c r="L343" i="12"/>
  <c r="L344" i="12"/>
  <c r="L345" i="12"/>
  <c r="L346" i="12"/>
  <c r="L347" i="12"/>
  <c r="L348" i="12"/>
  <c r="L349" i="12"/>
  <c r="L350" i="12"/>
  <c r="L351" i="12"/>
  <c r="L352" i="12"/>
  <c r="L353" i="12"/>
  <c r="L354" i="12"/>
  <c r="L355" i="12"/>
  <c r="L356" i="12"/>
  <c r="L357" i="12"/>
  <c r="L358" i="12"/>
  <c r="L359" i="12"/>
  <c r="L360" i="12"/>
  <c r="L361" i="12"/>
  <c r="L362" i="12"/>
  <c r="L363" i="12"/>
  <c r="L364" i="12"/>
  <c r="L365" i="12"/>
  <c r="L366" i="12"/>
  <c r="L367" i="12"/>
  <c r="L368" i="12"/>
  <c r="L369" i="12"/>
  <c r="L370" i="12"/>
  <c r="L371" i="12"/>
  <c r="L372" i="12"/>
  <c r="L373" i="12"/>
  <c r="L374" i="12"/>
  <c r="L375" i="12"/>
  <c r="L376" i="12"/>
  <c r="L377" i="12"/>
  <c r="L378" i="12"/>
  <c r="L379" i="12"/>
  <c r="L380" i="12"/>
  <c r="L381" i="12"/>
  <c r="L382" i="12"/>
  <c r="L383" i="12"/>
  <c r="L384" i="12"/>
  <c r="L385" i="12"/>
  <c r="L386" i="12"/>
  <c r="L387" i="12"/>
  <c r="L388" i="12"/>
  <c r="L389" i="12"/>
  <c r="L390" i="12"/>
  <c r="L391" i="12"/>
  <c r="L392" i="12"/>
  <c r="L393" i="12"/>
  <c r="L394" i="12"/>
  <c r="L395" i="12"/>
  <c r="L396" i="12"/>
  <c r="L397" i="12"/>
  <c r="L398" i="12"/>
  <c r="L399" i="12"/>
  <c r="L400" i="12"/>
  <c r="L401" i="12"/>
  <c r="L402" i="12"/>
  <c r="L4" i="12"/>
  <c r="L3" i="12"/>
  <c r="H133" i="1" l="1"/>
  <c r="D133" i="1" s="1"/>
  <c r="P3" i="12"/>
  <c r="K85" i="14"/>
  <c r="L85" i="14" s="1"/>
  <c r="K89" i="14"/>
  <c r="K93" i="14"/>
  <c r="K97" i="14"/>
  <c r="K101" i="14"/>
  <c r="K105" i="14"/>
  <c r="K109" i="14"/>
  <c r="K113" i="14"/>
  <c r="L113" i="14" s="1"/>
  <c r="K117" i="14"/>
  <c r="K121" i="14"/>
  <c r="K125" i="14"/>
  <c r="K129" i="14"/>
  <c r="K133" i="14"/>
  <c r="L133" i="14" s="1"/>
  <c r="K137" i="14"/>
  <c r="K141" i="14"/>
  <c r="K145" i="14"/>
  <c r="K149" i="14"/>
  <c r="K153" i="14"/>
  <c r="K157" i="14"/>
  <c r="K161" i="14"/>
  <c r="K165" i="14"/>
  <c r="K169" i="14"/>
  <c r="K173" i="14"/>
  <c r="K177" i="14"/>
  <c r="L177" i="14" s="1"/>
  <c r="K181" i="14"/>
  <c r="K185" i="14"/>
  <c r="K189" i="14"/>
  <c r="K193" i="14"/>
  <c r="K197" i="14"/>
  <c r="L197" i="14" s="1"/>
  <c r="K201" i="14"/>
  <c r="K205" i="14"/>
  <c r="K209" i="14"/>
  <c r="K213" i="14"/>
  <c r="K217" i="14"/>
  <c r="K221" i="14"/>
  <c r="L221" i="14" s="1"/>
  <c r="K225" i="14"/>
  <c r="L225" i="14" s="1"/>
  <c r="K229" i="14"/>
  <c r="L229" i="14" s="1"/>
  <c r="K233" i="14"/>
  <c r="L233" i="14" s="1"/>
  <c r="K237" i="14"/>
  <c r="L237" i="14" s="1"/>
  <c r="K241" i="14"/>
  <c r="L241" i="14" s="1"/>
  <c r="K245" i="14"/>
  <c r="L245" i="14" s="1"/>
  <c r="K249" i="14"/>
  <c r="L249" i="14" s="1"/>
  <c r="K253" i="14"/>
  <c r="L253" i="14" s="1"/>
  <c r="K257" i="14"/>
  <c r="L257" i="14" s="1"/>
  <c r="K261" i="14"/>
  <c r="L261" i="14" s="1"/>
  <c r="K265" i="14"/>
  <c r="L265" i="14" s="1"/>
  <c r="K269" i="14"/>
  <c r="L269" i="14" s="1"/>
  <c r="K273" i="14"/>
  <c r="L273" i="14" s="1"/>
  <c r="K277" i="14"/>
  <c r="L277" i="14" s="1"/>
  <c r="K281" i="14"/>
  <c r="L281" i="14" s="1"/>
  <c r="K285" i="14"/>
  <c r="L285" i="14" s="1"/>
  <c r="K289" i="14"/>
  <c r="L289" i="14" s="1"/>
  <c r="K293" i="14"/>
  <c r="L293" i="14" s="1"/>
  <c r="K297" i="14"/>
  <c r="L297" i="14" s="1"/>
  <c r="K301" i="14"/>
  <c r="L301" i="14" s="1"/>
  <c r="K305" i="14"/>
  <c r="L305" i="14" s="1"/>
  <c r="K309" i="14"/>
  <c r="L309" i="14" s="1"/>
  <c r="K313" i="14"/>
  <c r="L313" i="14" s="1"/>
  <c r="K317" i="14"/>
  <c r="L317" i="14" s="1"/>
  <c r="K321" i="14"/>
  <c r="L321" i="14" s="1"/>
  <c r="K325" i="14"/>
  <c r="L325" i="14" s="1"/>
  <c r="K329" i="14"/>
  <c r="L329" i="14" s="1"/>
  <c r="K333" i="14"/>
  <c r="L333" i="14" s="1"/>
  <c r="K337" i="14"/>
  <c r="L337" i="14" s="1"/>
  <c r="K341" i="14"/>
  <c r="L341" i="14" s="1"/>
  <c r="K345" i="14"/>
  <c r="L345" i="14" s="1"/>
  <c r="K349" i="14"/>
  <c r="L349" i="14" s="1"/>
  <c r="K353" i="14"/>
  <c r="L353" i="14" s="1"/>
  <c r="K357" i="14"/>
  <c r="L357" i="14" s="1"/>
  <c r="K361" i="14"/>
  <c r="L361" i="14" s="1"/>
  <c r="K365" i="14"/>
  <c r="L365" i="14" s="1"/>
  <c r="K369" i="14"/>
  <c r="L369" i="14" s="1"/>
  <c r="K373" i="14"/>
  <c r="L373" i="14" s="1"/>
  <c r="K377" i="14"/>
  <c r="L377" i="14" s="1"/>
  <c r="K381" i="14"/>
  <c r="L381" i="14" s="1"/>
  <c r="K385" i="14"/>
  <c r="L385" i="14" s="1"/>
  <c r="K389" i="14"/>
  <c r="L389" i="14" s="1"/>
  <c r="K393" i="14"/>
  <c r="L393" i="14" s="1"/>
  <c r="K397" i="14"/>
  <c r="L397" i="14" s="1"/>
  <c r="K401" i="14"/>
  <c r="L401" i="14" s="1"/>
  <c r="K86" i="14"/>
  <c r="K90" i="14"/>
  <c r="K94" i="14"/>
  <c r="K98" i="14"/>
  <c r="K102" i="14"/>
  <c r="K106" i="14"/>
  <c r="K110" i="14"/>
  <c r="K114" i="14"/>
  <c r="L114" i="14" s="1"/>
  <c r="K118" i="14"/>
  <c r="K122" i="14"/>
  <c r="K126" i="14"/>
  <c r="K130" i="14"/>
  <c r="K134" i="14"/>
  <c r="K138" i="14"/>
  <c r="K142" i="14"/>
  <c r="K146" i="14"/>
  <c r="K150" i="14"/>
  <c r="K154" i="14"/>
  <c r="K158" i="14"/>
  <c r="K162" i="14"/>
  <c r="K166" i="14"/>
  <c r="K170" i="14"/>
  <c r="K174" i="14"/>
  <c r="K178" i="14"/>
  <c r="K182" i="14"/>
  <c r="K186" i="14"/>
  <c r="K190" i="14"/>
  <c r="K194" i="14"/>
  <c r="K198" i="14"/>
  <c r="L198" i="14" s="1"/>
  <c r="K202" i="14"/>
  <c r="K206" i="14"/>
  <c r="K210" i="14"/>
  <c r="K214" i="14"/>
  <c r="K218" i="14"/>
  <c r="K222" i="14"/>
  <c r="L222" i="14" s="1"/>
  <c r="K226" i="14"/>
  <c r="L226" i="14" s="1"/>
  <c r="K230" i="14"/>
  <c r="L230" i="14" s="1"/>
  <c r="K234" i="14"/>
  <c r="L234" i="14" s="1"/>
  <c r="K238" i="14"/>
  <c r="L238" i="14" s="1"/>
  <c r="K242" i="14"/>
  <c r="L242" i="14" s="1"/>
  <c r="K246" i="14"/>
  <c r="L246" i="14" s="1"/>
  <c r="K250" i="14"/>
  <c r="L250" i="14" s="1"/>
  <c r="K254" i="14"/>
  <c r="L254" i="14" s="1"/>
  <c r="K258" i="14"/>
  <c r="L258" i="14" s="1"/>
  <c r="K262" i="14"/>
  <c r="L262" i="14" s="1"/>
  <c r="K266" i="14"/>
  <c r="L266" i="14" s="1"/>
  <c r="K270" i="14"/>
  <c r="L270" i="14" s="1"/>
  <c r="K274" i="14"/>
  <c r="L274" i="14" s="1"/>
  <c r="K278" i="14"/>
  <c r="L278" i="14" s="1"/>
  <c r="K282" i="14"/>
  <c r="L282" i="14" s="1"/>
  <c r="K286" i="14"/>
  <c r="L286" i="14" s="1"/>
  <c r="K290" i="14"/>
  <c r="L290" i="14" s="1"/>
  <c r="K294" i="14"/>
  <c r="L294" i="14" s="1"/>
  <c r="K298" i="14"/>
  <c r="L298" i="14" s="1"/>
  <c r="K302" i="14"/>
  <c r="L302" i="14" s="1"/>
  <c r="K306" i="14"/>
  <c r="L306" i="14" s="1"/>
  <c r="K310" i="14"/>
  <c r="L310" i="14" s="1"/>
  <c r="K314" i="14"/>
  <c r="L314" i="14" s="1"/>
  <c r="K318" i="14"/>
  <c r="L318" i="14" s="1"/>
  <c r="K322" i="14"/>
  <c r="L322" i="14" s="1"/>
  <c r="K326" i="14"/>
  <c r="L326" i="14" s="1"/>
  <c r="K330" i="14"/>
  <c r="L330" i="14" s="1"/>
  <c r="K334" i="14"/>
  <c r="L334" i="14" s="1"/>
  <c r="K338" i="14"/>
  <c r="L338" i="14" s="1"/>
  <c r="K342" i="14"/>
  <c r="L342" i="14" s="1"/>
  <c r="K346" i="14"/>
  <c r="L346" i="14" s="1"/>
  <c r="K350" i="14"/>
  <c r="L350" i="14" s="1"/>
  <c r="K354" i="14"/>
  <c r="L354" i="14" s="1"/>
  <c r="K358" i="14"/>
  <c r="L358" i="14" s="1"/>
  <c r="K362" i="14"/>
  <c r="L362" i="14" s="1"/>
  <c r="K366" i="14"/>
  <c r="L366" i="14" s="1"/>
  <c r="K370" i="14"/>
  <c r="L370" i="14" s="1"/>
  <c r="K374" i="14"/>
  <c r="L374" i="14" s="1"/>
  <c r="K378" i="14"/>
  <c r="L378" i="14" s="1"/>
  <c r="K382" i="14"/>
  <c r="L382" i="14" s="1"/>
  <c r="K386" i="14"/>
  <c r="L386" i="14" s="1"/>
  <c r="K390" i="14"/>
  <c r="L390" i="14" s="1"/>
  <c r="K394" i="14"/>
  <c r="L394" i="14" s="1"/>
  <c r="K398" i="14"/>
  <c r="L398" i="14" s="1"/>
  <c r="K402" i="14"/>
  <c r="L402" i="14" s="1"/>
  <c r="K87" i="14"/>
  <c r="K91" i="14"/>
  <c r="K95" i="14"/>
  <c r="K99" i="14"/>
  <c r="K103" i="14"/>
  <c r="K107" i="14"/>
  <c r="K111" i="14"/>
  <c r="K115" i="14"/>
  <c r="K119" i="14"/>
  <c r="K123" i="14"/>
  <c r="K127" i="14"/>
  <c r="K131" i="14"/>
  <c r="K135" i="14"/>
  <c r="K139" i="14"/>
  <c r="K143" i="14"/>
  <c r="K147" i="14"/>
  <c r="K151" i="14"/>
  <c r="K155" i="14"/>
  <c r="K159" i="14"/>
  <c r="K163" i="14"/>
  <c r="L163" i="14" s="1"/>
  <c r="K167" i="14"/>
  <c r="K171" i="14"/>
  <c r="K175" i="14"/>
  <c r="K179" i="14"/>
  <c r="K183" i="14"/>
  <c r="K187" i="14"/>
  <c r="K191" i="14"/>
  <c r="K195" i="14"/>
  <c r="K199" i="14"/>
  <c r="K203" i="14"/>
  <c r="K207" i="14"/>
  <c r="K211" i="14"/>
  <c r="K215" i="14"/>
  <c r="K219" i="14"/>
  <c r="K223" i="14"/>
  <c r="L223" i="14" s="1"/>
  <c r="K227" i="14"/>
  <c r="L227" i="14" s="1"/>
  <c r="K231" i="14"/>
  <c r="L231" i="14" s="1"/>
  <c r="K235" i="14"/>
  <c r="L235" i="14" s="1"/>
  <c r="K239" i="14"/>
  <c r="L239" i="14" s="1"/>
  <c r="K243" i="14"/>
  <c r="L243" i="14" s="1"/>
  <c r="K247" i="14"/>
  <c r="L247" i="14" s="1"/>
  <c r="K251" i="14"/>
  <c r="L251" i="14" s="1"/>
  <c r="K255" i="14"/>
  <c r="L255" i="14" s="1"/>
  <c r="K259" i="14"/>
  <c r="L259" i="14" s="1"/>
  <c r="K263" i="14"/>
  <c r="L263" i="14" s="1"/>
  <c r="K267" i="14"/>
  <c r="L267" i="14" s="1"/>
  <c r="K271" i="14"/>
  <c r="L271" i="14" s="1"/>
  <c r="K275" i="14"/>
  <c r="L275" i="14" s="1"/>
  <c r="K279" i="14"/>
  <c r="L279" i="14" s="1"/>
  <c r="K283" i="14"/>
  <c r="L283" i="14" s="1"/>
  <c r="K287" i="14"/>
  <c r="L287" i="14" s="1"/>
  <c r="K291" i="14"/>
  <c r="L291" i="14" s="1"/>
  <c r="K295" i="14"/>
  <c r="L295" i="14" s="1"/>
  <c r="K299" i="14"/>
  <c r="L299" i="14" s="1"/>
  <c r="K303" i="14"/>
  <c r="L303" i="14" s="1"/>
  <c r="K307" i="14"/>
  <c r="L307" i="14" s="1"/>
  <c r="K311" i="14"/>
  <c r="L311" i="14" s="1"/>
  <c r="K315" i="14"/>
  <c r="L315" i="14" s="1"/>
  <c r="K319" i="14"/>
  <c r="L319" i="14" s="1"/>
  <c r="K323" i="14"/>
  <c r="L323" i="14" s="1"/>
  <c r="K327" i="14"/>
  <c r="L327" i="14" s="1"/>
  <c r="K331" i="14"/>
  <c r="L331" i="14" s="1"/>
  <c r="K335" i="14"/>
  <c r="L335" i="14" s="1"/>
  <c r="K339" i="14"/>
  <c r="L339" i="14" s="1"/>
  <c r="K343" i="14"/>
  <c r="L343" i="14" s="1"/>
  <c r="K347" i="14"/>
  <c r="L347" i="14" s="1"/>
  <c r="K351" i="14"/>
  <c r="L351" i="14" s="1"/>
  <c r="K355" i="14"/>
  <c r="L355" i="14" s="1"/>
  <c r="K359" i="14"/>
  <c r="L359" i="14" s="1"/>
  <c r="K363" i="14"/>
  <c r="L363" i="14" s="1"/>
  <c r="K367" i="14"/>
  <c r="L367" i="14" s="1"/>
  <c r="K371" i="14"/>
  <c r="L371" i="14" s="1"/>
  <c r="K375" i="14"/>
  <c r="L375" i="14" s="1"/>
  <c r="K379" i="14"/>
  <c r="L379" i="14" s="1"/>
  <c r="K383" i="14"/>
  <c r="L383" i="14" s="1"/>
  <c r="K387" i="14"/>
  <c r="L387" i="14" s="1"/>
  <c r="K391" i="14"/>
  <c r="L391" i="14" s="1"/>
  <c r="K395" i="14"/>
  <c r="L395" i="14" s="1"/>
  <c r="K399" i="14"/>
  <c r="L399" i="14" s="1"/>
  <c r="K88" i="14"/>
  <c r="K100" i="14"/>
  <c r="K104" i="14"/>
  <c r="K92" i="14"/>
  <c r="K116" i="14"/>
  <c r="K132" i="14"/>
  <c r="L132" i="14" s="1"/>
  <c r="K148" i="14"/>
  <c r="K164" i="14"/>
  <c r="K180" i="14"/>
  <c r="L180" i="14" s="1"/>
  <c r="K196" i="14"/>
  <c r="K212" i="14"/>
  <c r="K228" i="14"/>
  <c r="L228" i="14" s="1"/>
  <c r="K244" i="14"/>
  <c r="L244" i="14" s="1"/>
  <c r="K260" i="14"/>
  <c r="L260" i="14" s="1"/>
  <c r="K276" i="14"/>
  <c r="L276" i="14" s="1"/>
  <c r="K292" i="14"/>
  <c r="L292" i="14" s="1"/>
  <c r="K308" i="14"/>
  <c r="L308" i="14" s="1"/>
  <c r="K324" i="14"/>
  <c r="L324" i="14" s="1"/>
  <c r="K340" i="14"/>
  <c r="L340" i="14" s="1"/>
  <c r="K356" i="14"/>
  <c r="L356" i="14" s="1"/>
  <c r="K372" i="14"/>
  <c r="L372" i="14" s="1"/>
  <c r="K388" i="14"/>
  <c r="L388" i="14" s="1"/>
  <c r="K96" i="14"/>
  <c r="K120" i="14"/>
  <c r="K136" i="14"/>
  <c r="L136" i="14" s="1"/>
  <c r="K152" i="14"/>
  <c r="L152" i="14" s="1"/>
  <c r="K168" i="14"/>
  <c r="K184" i="14"/>
  <c r="K200" i="14"/>
  <c r="K216" i="14"/>
  <c r="K232" i="14"/>
  <c r="L232" i="14" s="1"/>
  <c r="K248" i="14"/>
  <c r="L248" i="14" s="1"/>
  <c r="K264" i="14"/>
  <c r="L264" i="14" s="1"/>
  <c r="K280" i="14"/>
  <c r="L280" i="14" s="1"/>
  <c r="K296" i="14"/>
  <c r="L296" i="14" s="1"/>
  <c r="K312" i="14"/>
  <c r="L312" i="14" s="1"/>
  <c r="K328" i="14"/>
  <c r="L328" i="14" s="1"/>
  <c r="K344" i="14"/>
  <c r="L344" i="14" s="1"/>
  <c r="K360" i="14"/>
  <c r="L360" i="14" s="1"/>
  <c r="K376" i="14"/>
  <c r="L376" i="14" s="1"/>
  <c r="K392" i="14"/>
  <c r="L392" i="14" s="1"/>
  <c r="K108" i="14"/>
  <c r="K124" i="14"/>
  <c r="K140" i="14"/>
  <c r="K156" i="14"/>
  <c r="K172" i="14"/>
  <c r="K188" i="14"/>
  <c r="K204" i="14"/>
  <c r="K220" i="14"/>
  <c r="L220" i="14" s="1"/>
  <c r="K236" i="14"/>
  <c r="L236" i="14" s="1"/>
  <c r="K252" i="14"/>
  <c r="L252" i="14" s="1"/>
  <c r="K268" i="14"/>
  <c r="L268" i="14" s="1"/>
  <c r="K284" i="14"/>
  <c r="L284" i="14" s="1"/>
  <c r="K300" i="14"/>
  <c r="L300" i="14" s="1"/>
  <c r="K316" i="14"/>
  <c r="L316" i="14" s="1"/>
  <c r="K332" i="14"/>
  <c r="L332" i="14" s="1"/>
  <c r="K348" i="14"/>
  <c r="L348" i="14" s="1"/>
  <c r="K364" i="14"/>
  <c r="L364" i="14" s="1"/>
  <c r="K380" i="14"/>
  <c r="L380" i="14" s="1"/>
  <c r="K396" i="14"/>
  <c r="L396" i="14" s="1"/>
  <c r="K112" i="14"/>
  <c r="K128" i="14"/>
  <c r="K144" i="14"/>
  <c r="K160" i="14"/>
  <c r="K176" i="14"/>
  <c r="K192" i="14"/>
  <c r="K208" i="14"/>
  <c r="K224" i="14"/>
  <c r="L224" i="14" s="1"/>
  <c r="K240" i="14"/>
  <c r="L240" i="14" s="1"/>
  <c r="K256" i="14"/>
  <c r="L256" i="14" s="1"/>
  <c r="K272" i="14"/>
  <c r="L272" i="14" s="1"/>
  <c r="K288" i="14"/>
  <c r="L288" i="14" s="1"/>
  <c r="K304" i="14"/>
  <c r="L304" i="14" s="1"/>
  <c r="K320" i="14"/>
  <c r="L320" i="14" s="1"/>
  <c r="K336" i="14"/>
  <c r="L336" i="14" s="1"/>
  <c r="K352" i="14"/>
  <c r="L352" i="14" s="1"/>
  <c r="K368" i="14"/>
  <c r="L368" i="14" s="1"/>
  <c r="K384" i="14"/>
  <c r="L384" i="14" s="1"/>
  <c r="K400" i="14"/>
  <c r="L400" i="14" s="1"/>
  <c r="K80" i="14"/>
  <c r="K84" i="14"/>
  <c r="K81" i="14"/>
  <c r="K82" i="14"/>
  <c r="K83" i="14"/>
  <c r="K79" i="14"/>
  <c r="L79" i="14" s="1"/>
  <c r="K64" i="14"/>
  <c r="K68" i="14"/>
  <c r="K72" i="14"/>
  <c r="K76" i="14"/>
  <c r="K71" i="14"/>
  <c r="K65" i="14"/>
  <c r="K69" i="14"/>
  <c r="K73" i="14"/>
  <c r="K77" i="14"/>
  <c r="K66" i="14"/>
  <c r="K70" i="14"/>
  <c r="K74" i="14"/>
  <c r="K78" i="14"/>
  <c r="K67" i="14"/>
  <c r="K75" i="14"/>
  <c r="K63" i="14"/>
  <c r="L63" i="14" s="1"/>
  <c r="K44" i="14"/>
  <c r="K48" i="14"/>
  <c r="K52" i="14"/>
  <c r="K56" i="14"/>
  <c r="K60" i="14"/>
  <c r="K45" i="14"/>
  <c r="K49" i="14"/>
  <c r="K53" i="14"/>
  <c r="K57" i="14"/>
  <c r="K61" i="14"/>
  <c r="K46" i="14"/>
  <c r="K50" i="14"/>
  <c r="K54" i="14"/>
  <c r="K58" i="14"/>
  <c r="K62" i="14"/>
  <c r="L62" i="14" s="1"/>
  <c r="K47" i="14"/>
  <c r="K51" i="14"/>
  <c r="K55" i="14"/>
  <c r="K59" i="14"/>
  <c r="K43" i="14"/>
  <c r="K27" i="14"/>
  <c r="V132" i="42"/>
  <c r="N1" i="42" s="1"/>
  <c r="H40" i="14"/>
  <c r="V132" i="41"/>
  <c r="N1" i="41" s="1"/>
  <c r="H39" i="14"/>
  <c r="V132" i="39"/>
  <c r="N1" i="39" s="1"/>
  <c r="H37" i="14"/>
  <c r="V132" i="38"/>
  <c r="N1" i="38" s="1"/>
  <c r="H36" i="14"/>
  <c r="V132" i="36"/>
  <c r="N1" i="36" s="1"/>
  <c r="H34" i="14"/>
  <c r="V132" i="35"/>
  <c r="N1" i="35" s="1"/>
  <c r="H33" i="14"/>
  <c r="V132" i="34"/>
  <c r="N1" i="34" s="1"/>
  <c r="H32" i="14"/>
  <c r="V132" i="33"/>
  <c r="N1" i="33" s="1"/>
  <c r="H31" i="14"/>
  <c r="V132" i="32"/>
  <c r="N1" i="32" s="1"/>
  <c r="H30" i="14"/>
  <c r="V132" i="31"/>
  <c r="N1" i="31" s="1"/>
  <c r="H29" i="14"/>
  <c r="H27" i="14"/>
  <c r="V132" i="28"/>
  <c r="N1" i="28" s="1"/>
  <c r="H26" i="14"/>
  <c r="V132" i="27"/>
  <c r="N1" i="27" s="1"/>
  <c r="H25" i="14"/>
  <c r="V132" i="26"/>
  <c r="N1" i="26" s="1"/>
  <c r="H24" i="14"/>
  <c r="V132" i="24"/>
  <c r="N1" i="24" s="1"/>
  <c r="H22" i="14"/>
  <c r="V132" i="23"/>
  <c r="N1" i="23" s="1"/>
  <c r="H21" i="14"/>
  <c r="V132" i="21"/>
  <c r="N1" i="21" s="1"/>
  <c r="H19" i="14"/>
  <c r="V132" i="19"/>
  <c r="N1" i="19" s="1"/>
  <c r="H17" i="14"/>
  <c r="V132" i="17"/>
  <c r="N1" i="17" s="1"/>
  <c r="H15" i="14"/>
  <c r="V132" i="16"/>
  <c r="N1" i="16" s="1"/>
  <c r="H14" i="14"/>
  <c r="V132" i="9"/>
  <c r="N1" i="9" s="1"/>
  <c r="H11" i="14"/>
  <c r="V132" i="8"/>
  <c r="N1" i="8" s="1"/>
  <c r="H10" i="14"/>
  <c r="V132" i="5"/>
  <c r="N1" i="5" s="1"/>
  <c r="H7" i="14"/>
  <c r="V132" i="4"/>
  <c r="N1" i="4" s="1"/>
  <c r="H6" i="14"/>
  <c r="V132" i="2"/>
  <c r="N1" i="2" s="1"/>
  <c r="H4" i="14"/>
  <c r="K3" i="14"/>
  <c r="E133" i="1"/>
  <c r="I401" i="13"/>
  <c r="H401" i="13"/>
  <c r="M401" i="13" s="1"/>
  <c r="G401" i="13"/>
  <c r="M400" i="13"/>
  <c r="I400" i="13"/>
  <c r="H400" i="13"/>
  <c r="G400" i="13"/>
  <c r="I399" i="13"/>
  <c r="H399" i="13"/>
  <c r="L399" i="13" s="1"/>
  <c r="G399" i="13"/>
  <c r="M398" i="13"/>
  <c r="K398" i="13"/>
  <c r="I398" i="13"/>
  <c r="H398" i="13"/>
  <c r="J398" i="13" s="1"/>
  <c r="G398" i="13"/>
  <c r="J397" i="13"/>
  <c r="I397" i="13"/>
  <c r="H397" i="13"/>
  <c r="M397" i="13" s="1"/>
  <c r="G397" i="13"/>
  <c r="M396" i="13"/>
  <c r="I396" i="13"/>
  <c r="H396" i="13"/>
  <c r="K396" i="13" s="1"/>
  <c r="G396" i="13"/>
  <c r="I395" i="13"/>
  <c r="H395" i="13"/>
  <c r="G395" i="13"/>
  <c r="I394" i="13"/>
  <c r="H394" i="13"/>
  <c r="G394" i="13"/>
  <c r="I393" i="13"/>
  <c r="H393" i="13"/>
  <c r="G393" i="13"/>
  <c r="I392" i="13"/>
  <c r="H392" i="13"/>
  <c r="G392" i="13"/>
  <c r="I391" i="13"/>
  <c r="H391" i="13"/>
  <c r="G391" i="13"/>
  <c r="I390" i="13"/>
  <c r="H390" i="13"/>
  <c r="G390" i="13"/>
  <c r="I389" i="13"/>
  <c r="H389" i="13"/>
  <c r="G389" i="13"/>
  <c r="M388" i="13"/>
  <c r="K388" i="13"/>
  <c r="I388" i="13"/>
  <c r="H388" i="13"/>
  <c r="G388" i="13"/>
  <c r="I387" i="13"/>
  <c r="H387" i="13"/>
  <c r="L387" i="13" s="1"/>
  <c r="G387" i="13"/>
  <c r="I386" i="13"/>
  <c r="H386" i="13"/>
  <c r="G386" i="13"/>
  <c r="I385" i="13"/>
  <c r="H385" i="13"/>
  <c r="G385" i="13"/>
  <c r="I384" i="13"/>
  <c r="H384" i="13"/>
  <c r="L384" i="13" s="1"/>
  <c r="G384" i="13"/>
  <c r="I383" i="13"/>
  <c r="H383" i="13"/>
  <c r="G383" i="13"/>
  <c r="I382" i="13"/>
  <c r="H382" i="13"/>
  <c r="J382" i="13" s="1"/>
  <c r="G382" i="13"/>
  <c r="I381" i="13"/>
  <c r="H381" i="13"/>
  <c r="M381" i="13" s="1"/>
  <c r="G381" i="13"/>
  <c r="M380" i="13"/>
  <c r="I380" i="13"/>
  <c r="H380" i="13"/>
  <c r="G380" i="13"/>
  <c r="I379" i="13"/>
  <c r="H379" i="13"/>
  <c r="L379" i="13" s="1"/>
  <c r="G379" i="13"/>
  <c r="I378" i="13"/>
  <c r="H378" i="13"/>
  <c r="M378" i="13" s="1"/>
  <c r="G378" i="13"/>
  <c r="I377" i="13"/>
  <c r="H377" i="13"/>
  <c r="G377" i="13"/>
  <c r="I376" i="13"/>
  <c r="H376" i="13"/>
  <c r="K376" i="13" s="1"/>
  <c r="G376" i="13"/>
  <c r="I375" i="13"/>
  <c r="H375" i="13"/>
  <c r="G375" i="13"/>
  <c r="I374" i="13"/>
  <c r="H374" i="13"/>
  <c r="G374" i="13"/>
  <c r="I373" i="13"/>
  <c r="H373" i="13"/>
  <c r="G373" i="13"/>
  <c r="M372" i="13"/>
  <c r="I372" i="13"/>
  <c r="H372" i="13"/>
  <c r="G372" i="13"/>
  <c r="I371" i="13"/>
  <c r="H371" i="13"/>
  <c r="L371" i="13" s="1"/>
  <c r="G371" i="13"/>
  <c r="I370" i="13"/>
  <c r="H370" i="13"/>
  <c r="G370" i="13"/>
  <c r="I369" i="13"/>
  <c r="H369" i="13"/>
  <c r="M369" i="13" s="1"/>
  <c r="G369" i="13"/>
  <c r="I368" i="13"/>
  <c r="H368" i="13"/>
  <c r="M368" i="13" s="1"/>
  <c r="G368" i="13"/>
  <c r="I367" i="13"/>
  <c r="H367" i="13"/>
  <c r="G367" i="13"/>
  <c r="I366" i="13"/>
  <c r="H366" i="13"/>
  <c r="M366" i="13" s="1"/>
  <c r="G366" i="13"/>
  <c r="I365" i="13"/>
  <c r="H365" i="13"/>
  <c r="G365" i="13"/>
  <c r="I364" i="13"/>
  <c r="H364" i="13"/>
  <c r="G364" i="13"/>
  <c r="I363" i="13"/>
  <c r="H363" i="13"/>
  <c r="L363" i="13" s="1"/>
  <c r="G363" i="13"/>
  <c r="I362" i="13"/>
  <c r="H362" i="13"/>
  <c r="J362" i="13" s="1"/>
  <c r="G362" i="13"/>
  <c r="I361" i="13"/>
  <c r="H361" i="13"/>
  <c r="M361" i="13" s="1"/>
  <c r="G361" i="13"/>
  <c r="I360" i="13"/>
  <c r="H360" i="13"/>
  <c r="G360" i="13"/>
  <c r="I359" i="13"/>
  <c r="H359" i="13"/>
  <c r="G359" i="13"/>
  <c r="I358" i="13"/>
  <c r="H358" i="13"/>
  <c r="G358" i="13"/>
  <c r="I357" i="13"/>
  <c r="H357" i="13"/>
  <c r="G357" i="13"/>
  <c r="I356" i="13"/>
  <c r="H356" i="13"/>
  <c r="K356" i="13" s="1"/>
  <c r="G356" i="13"/>
  <c r="I355" i="13"/>
  <c r="H355" i="13"/>
  <c r="G355" i="13"/>
  <c r="I354" i="13"/>
  <c r="H354" i="13"/>
  <c r="L354" i="13" s="1"/>
  <c r="G354" i="13"/>
  <c r="I353" i="13"/>
  <c r="H353" i="13"/>
  <c r="M353" i="13" s="1"/>
  <c r="G353" i="13"/>
  <c r="I352" i="13"/>
  <c r="H352" i="13"/>
  <c r="G352" i="13"/>
  <c r="I351" i="13"/>
  <c r="H351" i="13"/>
  <c r="L351" i="13" s="1"/>
  <c r="G351" i="13"/>
  <c r="I350" i="13"/>
  <c r="H350" i="13"/>
  <c r="M350" i="13" s="1"/>
  <c r="G350" i="13"/>
  <c r="I349" i="13"/>
  <c r="H349" i="13"/>
  <c r="G349" i="13"/>
  <c r="M348" i="13"/>
  <c r="K348" i="13"/>
  <c r="I348" i="13"/>
  <c r="H348" i="13"/>
  <c r="L348" i="13" s="1"/>
  <c r="G348" i="13"/>
  <c r="L347" i="13"/>
  <c r="I347" i="13"/>
  <c r="H347" i="13"/>
  <c r="G347" i="13"/>
  <c r="I346" i="13"/>
  <c r="H346" i="13"/>
  <c r="G346" i="13"/>
  <c r="I345" i="13"/>
  <c r="H345" i="13"/>
  <c r="G345" i="13"/>
  <c r="I344" i="13"/>
  <c r="H344" i="13"/>
  <c r="G344" i="13"/>
  <c r="I343" i="13"/>
  <c r="H343" i="13"/>
  <c r="L343" i="13" s="1"/>
  <c r="G343" i="13"/>
  <c r="K342" i="13"/>
  <c r="I342" i="13"/>
  <c r="H342" i="13"/>
  <c r="L342" i="13" s="1"/>
  <c r="G342" i="13"/>
  <c r="I341" i="13"/>
  <c r="H341" i="13"/>
  <c r="L341" i="13" s="1"/>
  <c r="G341" i="13"/>
  <c r="I340" i="13"/>
  <c r="H340" i="13"/>
  <c r="M340" i="13" s="1"/>
  <c r="G340" i="13"/>
  <c r="I339" i="13"/>
  <c r="H339" i="13"/>
  <c r="G339" i="13"/>
  <c r="M338" i="13"/>
  <c r="I338" i="13"/>
  <c r="H338" i="13"/>
  <c r="G338" i="13"/>
  <c r="I337" i="13"/>
  <c r="H337" i="13"/>
  <c r="G337" i="13"/>
  <c r="I336" i="13"/>
  <c r="H336" i="13"/>
  <c r="G336" i="13"/>
  <c r="I335" i="13"/>
  <c r="H335" i="13"/>
  <c r="G335" i="13"/>
  <c r="I334" i="13"/>
  <c r="H334" i="13"/>
  <c r="G334" i="13"/>
  <c r="I333" i="13"/>
  <c r="H333" i="13"/>
  <c r="G333" i="13"/>
  <c r="M332" i="13"/>
  <c r="K332" i="13"/>
  <c r="I332" i="13"/>
  <c r="H332" i="13"/>
  <c r="L332" i="13" s="1"/>
  <c r="G332" i="13"/>
  <c r="I331" i="13"/>
  <c r="H331" i="13"/>
  <c r="G331" i="13"/>
  <c r="M330" i="13"/>
  <c r="K330" i="13"/>
  <c r="I330" i="13"/>
  <c r="H330" i="13"/>
  <c r="J330" i="13" s="1"/>
  <c r="G330" i="13"/>
  <c r="J329" i="13"/>
  <c r="I329" i="13"/>
  <c r="H329" i="13"/>
  <c r="L329" i="13" s="1"/>
  <c r="G329" i="13"/>
  <c r="M328" i="13"/>
  <c r="I328" i="13"/>
  <c r="H328" i="13"/>
  <c r="L328" i="13" s="1"/>
  <c r="G328" i="13"/>
  <c r="I327" i="13"/>
  <c r="H327" i="13"/>
  <c r="G327" i="13"/>
  <c r="M326" i="13"/>
  <c r="I326" i="13"/>
  <c r="H326" i="13"/>
  <c r="J326" i="13" s="1"/>
  <c r="G326" i="13"/>
  <c r="I325" i="13"/>
  <c r="H325" i="13"/>
  <c r="L325" i="13" s="1"/>
  <c r="G325" i="13"/>
  <c r="I324" i="13"/>
  <c r="H324" i="13"/>
  <c r="M324" i="13" s="1"/>
  <c r="G324" i="13"/>
  <c r="I323" i="13"/>
  <c r="H323" i="13"/>
  <c r="G323" i="13"/>
  <c r="I322" i="13"/>
  <c r="H322" i="13"/>
  <c r="G322" i="13"/>
  <c r="I321" i="13"/>
  <c r="H321" i="13"/>
  <c r="G321" i="13"/>
  <c r="I320" i="13"/>
  <c r="H320" i="13"/>
  <c r="G320" i="13"/>
  <c r="I319" i="13"/>
  <c r="H319" i="13"/>
  <c r="G319" i="13"/>
  <c r="K318" i="13"/>
  <c r="I318" i="13"/>
  <c r="H318" i="13"/>
  <c r="G318" i="13"/>
  <c r="J317" i="13"/>
  <c r="I317" i="13"/>
  <c r="H317" i="13"/>
  <c r="L317" i="13" s="1"/>
  <c r="G317" i="13"/>
  <c r="M316" i="13"/>
  <c r="I316" i="13"/>
  <c r="H316" i="13"/>
  <c r="L316" i="13" s="1"/>
  <c r="G316" i="13"/>
  <c r="I315" i="13"/>
  <c r="H315" i="13"/>
  <c r="G315" i="13"/>
  <c r="M314" i="13"/>
  <c r="I314" i="13"/>
  <c r="H314" i="13"/>
  <c r="J314" i="13" s="1"/>
  <c r="G314" i="13"/>
  <c r="I313" i="13"/>
  <c r="H313" i="13"/>
  <c r="L313" i="13" s="1"/>
  <c r="G313" i="13"/>
  <c r="I312" i="13"/>
  <c r="H312" i="13"/>
  <c r="G312" i="13"/>
  <c r="I311" i="13"/>
  <c r="H311" i="13"/>
  <c r="G311" i="13"/>
  <c r="I310" i="13"/>
  <c r="H310" i="13"/>
  <c r="G310" i="13"/>
  <c r="I309" i="13"/>
  <c r="H309" i="13"/>
  <c r="G309" i="13"/>
  <c r="I308" i="13"/>
  <c r="H308" i="13"/>
  <c r="G308" i="13"/>
  <c r="I307" i="13"/>
  <c r="H307" i="13"/>
  <c r="G307" i="13"/>
  <c r="K306" i="13"/>
  <c r="I306" i="13"/>
  <c r="H306" i="13"/>
  <c r="G306" i="13"/>
  <c r="L305" i="13"/>
  <c r="I305" i="13"/>
  <c r="H305" i="13"/>
  <c r="G305" i="13"/>
  <c r="M304" i="13"/>
  <c r="I304" i="13"/>
  <c r="H304" i="13"/>
  <c r="G304" i="13"/>
  <c r="I303" i="13"/>
  <c r="H303" i="13"/>
  <c r="G303" i="13"/>
  <c r="I302" i="13"/>
  <c r="H302" i="13"/>
  <c r="G302" i="13"/>
  <c r="I301" i="13"/>
  <c r="H301" i="13"/>
  <c r="G301" i="13"/>
  <c r="I300" i="13"/>
  <c r="H300" i="13"/>
  <c r="G300" i="13"/>
  <c r="I299" i="13"/>
  <c r="H299" i="13"/>
  <c r="G299" i="13"/>
  <c r="I298" i="13"/>
  <c r="H298" i="13"/>
  <c r="G298" i="13"/>
  <c r="I297" i="13"/>
  <c r="H297" i="13"/>
  <c r="L297" i="13" s="1"/>
  <c r="G297" i="13"/>
  <c r="I296" i="13"/>
  <c r="H296" i="13"/>
  <c r="J296" i="13" s="1"/>
  <c r="G296" i="13"/>
  <c r="I295" i="13"/>
  <c r="H295" i="13"/>
  <c r="M295" i="13" s="1"/>
  <c r="G295" i="13"/>
  <c r="I294" i="13"/>
  <c r="H294" i="13"/>
  <c r="G294" i="13"/>
  <c r="I293" i="13"/>
  <c r="H293" i="13"/>
  <c r="L293" i="13" s="1"/>
  <c r="G293" i="13"/>
  <c r="K292" i="13"/>
  <c r="I292" i="13"/>
  <c r="H292" i="13"/>
  <c r="G292" i="13"/>
  <c r="J291" i="13"/>
  <c r="I291" i="13"/>
  <c r="H291" i="13"/>
  <c r="M291" i="13" s="1"/>
  <c r="G291" i="13"/>
  <c r="M290" i="13"/>
  <c r="I290" i="13"/>
  <c r="H290" i="13"/>
  <c r="L290" i="13" s="1"/>
  <c r="G290" i="13"/>
  <c r="I289" i="13"/>
  <c r="H289" i="13"/>
  <c r="G289" i="13"/>
  <c r="M288" i="13"/>
  <c r="I288" i="13"/>
  <c r="H288" i="13"/>
  <c r="J288" i="13" s="1"/>
  <c r="G288" i="13"/>
  <c r="I287" i="13"/>
  <c r="H287" i="13"/>
  <c r="M287" i="13" s="1"/>
  <c r="G287" i="13"/>
  <c r="I286" i="13"/>
  <c r="H286" i="13"/>
  <c r="G286" i="13"/>
  <c r="I285" i="13"/>
  <c r="H285" i="13"/>
  <c r="L285" i="13" s="1"/>
  <c r="G285" i="13"/>
  <c r="I284" i="13"/>
  <c r="H284" i="13"/>
  <c r="G284" i="13"/>
  <c r="I283" i="13"/>
  <c r="H283" i="13"/>
  <c r="G283" i="13"/>
  <c r="I282" i="13"/>
  <c r="H282" i="13"/>
  <c r="G282" i="13"/>
  <c r="I281" i="13"/>
  <c r="H281" i="13"/>
  <c r="G281" i="13"/>
  <c r="K280" i="13"/>
  <c r="I280" i="13"/>
  <c r="H280" i="13"/>
  <c r="G280" i="13"/>
  <c r="I279" i="13"/>
  <c r="H279" i="13"/>
  <c r="G279" i="13"/>
  <c r="I278" i="13"/>
  <c r="H278" i="13"/>
  <c r="G278" i="13"/>
  <c r="I277" i="13"/>
  <c r="H277" i="13"/>
  <c r="L277" i="13" s="1"/>
  <c r="G277" i="13"/>
  <c r="I276" i="13"/>
  <c r="H276" i="13"/>
  <c r="G276" i="13"/>
  <c r="I275" i="13"/>
  <c r="H275" i="13"/>
  <c r="G275" i="13"/>
  <c r="M274" i="13"/>
  <c r="I274" i="13"/>
  <c r="H274" i="13"/>
  <c r="G274" i="13"/>
  <c r="I273" i="13"/>
  <c r="H273" i="13"/>
  <c r="L273" i="13" s="1"/>
  <c r="G273" i="13"/>
  <c r="I272" i="13"/>
  <c r="H272" i="13"/>
  <c r="G272" i="13"/>
  <c r="I271" i="13"/>
  <c r="H271" i="13"/>
  <c r="G271" i="13"/>
  <c r="I270" i="13"/>
  <c r="H270" i="13"/>
  <c r="M270" i="13" s="1"/>
  <c r="G270" i="13"/>
  <c r="I269" i="13"/>
  <c r="H269" i="13"/>
  <c r="L269" i="13" s="1"/>
  <c r="G269" i="13"/>
  <c r="I268" i="13"/>
  <c r="H268" i="13"/>
  <c r="G268" i="13"/>
  <c r="I267" i="13"/>
  <c r="H267" i="13"/>
  <c r="G267" i="13"/>
  <c r="I266" i="13"/>
  <c r="H266" i="13"/>
  <c r="G266" i="13"/>
  <c r="I265" i="13"/>
  <c r="H265" i="13"/>
  <c r="L265" i="13" s="1"/>
  <c r="G265" i="13"/>
  <c r="I264" i="13"/>
  <c r="H264" i="13"/>
  <c r="G264" i="13"/>
  <c r="L263" i="13"/>
  <c r="J263" i="13"/>
  <c r="I263" i="13"/>
  <c r="H263" i="13"/>
  <c r="G263" i="13"/>
  <c r="M262" i="13"/>
  <c r="I262" i="13"/>
  <c r="H262" i="13"/>
  <c r="G262" i="13"/>
  <c r="I261" i="13"/>
  <c r="H261" i="13"/>
  <c r="L261" i="13" s="1"/>
  <c r="G261" i="13"/>
  <c r="I260" i="13"/>
  <c r="H260" i="13"/>
  <c r="M260" i="13" s="1"/>
  <c r="G260" i="13"/>
  <c r="I259" i="13"/>
  <c r="H259" i="13"/>
  <c r="G259" i="13"/>
  <c r="M258" i="13"/>
  <c r="K258" i="13"/>
  <c r="I258" i="13"/>
  <c r="H258" i="13"/>
  <c r="L258" i="13" s="1"/>
  <c r="G258" i="13"/>
  <c r="I257" i="13"/>
  <c r="H257" i="13"/>
  <c r="L257" i="13" s="1"/>
  <c r="G257" i="13"/>
  <c r="M256" i="13"/>
  <c r="K256" i="13"/>
  <c r="I256" i="13"/>
  <c r="H256" i="13"/>
  <c r="J256" i="13" s="1"/>
  <c r="G256" i="13"/>
  <c r="I255" i="13"/>
  <c r="H255" i="13"/>
  <c r="J255" i="13" s="1"/>
  <c r="G255" i="13"/>
  <c r="I254" i="13"/>
  <c r="H254" i="13"/>
  <c r="G254" i="13"/>
  <c r="I253" i="13"/>
  <c r="H253" i="13"/>
  <c r="L253" i="13" s="1"/>
  <c r="G253" i="13"/>
  <c r="I252" i="13"/>
  <c r="H252" i="13"/>
  <c r="M252" i="13" s="1"/>
  <c r="G252" i="13"/>
  <c r="I251" i="13"/>
  <c r="H251" i="13"/>
  <c r="L251" i="13" s="1"/>
  <c r="G251" i="13"/>
  <c r="I250" i="13"/>
  <c r="H250" i="13"/>
  <c r="L250" i="13" s="1"/>
  <c r="G250" i="13"/>
  <c r="I249" i="13"/>
  <c r="H249" i="13"/>
  <c r="L249" i="13" s="1"/>
  <c r="G249" i="13"/>
  <c r="I248" i="13"/>
  <c r="H248" i="13"/>
  <c r="J248" i="13" s="1"/>
  <c r="G248" i="13"/>
  <c r="I247" i="13"/>
  <c r="H247" i="13"/>
  <c r="G247" i="13"/>
  <c r="I246" i="13"/>
  <c r="H246" i="13"/>
  <c r="G246" i="13"/>
  <c r="I245" i="13"/>
  <c r="H245" i="13"/>
  <c r="L245" i="13" s="1"/>
  <c r="G245" i="13"/>
  <c r="I244" i="13"/>
  <c r="H244" i="13"/>
  <c r="G244" i="13"/>
  <c r="I243" i="13"/>
  <c r="H243" i="13"/>
  <c r="G243" i="13"/>
  <c r="I242" i="13"/>
  <c r="H242" i="13"/>
  <c r="L242" i="13" s="1"/>
  <c r="G242" i="13"/>
  <c r="I241" i="13"/>
  <c r="H241" i="13"/>
  <c r="L241" i="13" s="1"/>
  <c r="G241" i="13"/>
  <c r="I240" i="13"/>
  <c r="H240" i="13"/>
  <c r="J240" i="13" s="1"/>
  <c r="G240" i="13"/>
  <c r="L239" i="13"/>
  <c r="J239" i="13"/>
  <c r="I239" i="13"/>
  <c r="H239" i="13"/>
  <c r="G239" i="13"/>
  <c r="M238" i="13"/>
  <c r="I238" i="13"/>
  <c r="H238" i="13"/>
  <c r="G238" i="13"/>
  <c r="I237" i="13"/>
  <c r="H237" i="13"/>
  <c r="L237" i="13" s="1"/>
  <c r="G237" i="13"/>
  <c r="I236" i="13"/>
  <c r="H236" i="13"/>
  <c r="G236" i="13"/>
  <c r="I235" i="13"/>
  <c r="H235" i="13"/>
  <c r="G235" i="13"/>
  <c r="I234" i="13"/>
  <c r="H234" i="13"/>
  <c r="G234" i="13"/>
  <c r="K233" i="13"/>
  <c r="I233" i="13"/>
  <c r="H233" i="13"/>
  <c r="G233" i="13"/>
  <c r="I232" i="13"/>
  <c r="H232" i="13"/>
  <c r="K232" i="13" s="1"/>
  <c r="G232" i="13"/>
  <c r="I231" i="13"/>
  <c r="H231" i="13"/>
  <c r="G231" i="13"/>
  <c r="I230" i="13"/>
  <c r="H230" i="13"/>
  <c r="L230" i="13" s="1"/>
  <c r="G230" i="13"/>
  <c r="I229" i="13"/>
  <c r="H229" i="13"/>
  <c r="G229" i="13"/>
  <c r="M228" i="13"/>
  <c r="I228" i="13"/>
  <c r="H228" i="13"/>
  <c r="J228" i="13" s="1"/>
  <c r="G228" i="13"/>
  <c r="I227" i="13"/>
  <c r="H227" i="13"/>
  <c r="G227" i="13"/>
  <c r="I226" i="13"/>
  <c r="H226" i="13"/>
  <c r="L226" i="13" s="1"/>
  <c r="G226" i="13"/>
  <c r="I225" i="13"/>
  <c r="H225" i="13"/>
  <c r="G225" i="13"/>
  <c r="I224" i="13"/>
  <c r="H224" i="13"/>
  <c r="M224" i="13" s="1"/>
  <c r="G224" i="13"/>
  <c r="I223" i="13"/>
  <c r="H223" i="13"/>
  <c r="G223" i="13"/>
  <c r="I222" i="13"/>
  <c r="H222" i="13"/>
  <c r="L222" i="13" s="1"/>
  <c r="G222" i="13"/>
  <c r="I221" i="13"/>
  <c r="H221" i="13"/>
  <c r="K221" i="13" s="1"/>
  <c r="G221" i="13"/>
  <c r="K220" i="13"/>
  <c r="J220" i="13"/>
  <c r="I220" i="13"/>
  <c r="H220" i="13"/>
  <c r="L220" i="13" s="1"/>
  <c r="G220" i="13"/>
  <c r="M219" i="13"/>
  <c r="I219" i="13"/>
  <c r="H219" i="13"/>
  <c r="L219" i="13" s="1"/>
  <c r="G219" i="13"/>
  <c r="I218" i="13"/>
  <c r="H218" i="13"/>
  <c r="G218" i="13"/>
  <c r="K217" i="13"/>
  <c r="J217" i="13"/>
  <c r="I217" i="13"/>
  <c r="H217" i="13"/>
  <c r="M217" i="13" s="1"/>
  <c r="G217" i="13"/>
  <c r="I216" i="13"/>
  <c r="H216" i="13"/>
  <c r="G216" i="13"/>
  <c r="I215" i="13"/>
  <c r="H215" i="13"/>
  <c r="G215" i="13"/>
  <c r="I214" i="13"/>
  <c r="H214" i="13"/>
  <c r="L214" i="13" s="1"/>
  <c r="G214" i="13"/>
  <c r="I213" i="13"/>
  <c r="H213" i="13"/>
  <c r="J213" i="13" s="1"/>
  <c r="G213" i="13"/>
  <c r="I212" i="13"/>
  <c r="H212" i="13"/>
  <c r="M212" i="13" s="1"/>
  <c r="G212" i="13"/>
  <c r="I211" i="13"/>
  <c r="H211" i="13"/>
  <c r="G211" i="13"/>
  <c r="I210" i="13"/>
  <c r="H210" i="13"/>
  <c r="G210" i="13"/>
  <c r="K209" i="13"/>
  <c r="I209" i="13"/>
  <c r="H209" i="13"/>
  <c r="G209" i="13"/>
  <c r="I208" i="13"/>
  <c r="H208" i="13"/>
  <c r="G208" i="13"/>
  <c r="I207" i="13"/>
  <c r="H207" i="13"/>
  <c r="G207" i="13"/>
  <c r="I206" i="13"/>
  <c r="H206" i="13"/>
  <c r="L206" i="13" s="1"/>
  <c r="G206" i="13"/>
  <c r="I205" i="13"/>
  <c r="H205" i="13"/>
  <c r="J205" i="13" s="1"/>
  <c r="G205" i="13"/>
  <c r="M204" i="13"/>
  <c r="K204" i="13"/>
  <c r="I204" i="13"/>
  <c r="H204" i="13"/>
  <c r="G204" i="13"/>
  <c r="I203" i="13"/>
  <c r="H203" i="13"/>
  <c r="G203" i="13"/>
  <c r="I202" i="13"/>
  <c r="H202" i="13"/>
  <c r="G202" i="13"/>
  <c r="I201" i="13"/>
  <c r="H201" i="13"/>
  <c r="G201" i="13"/>
  <c r="K200" i="13"/>
  <c r="I200" i="13"/>
  <c r="H200" i="13"/>
  <c r="L200" i="13" s="1"/>
  <c r="G200" i="13"/>
  <c r="I199" i="13"/>
  <c r="H199" i="13"/>
  <c r="M199" i="13" s="1"/>
  <c r="G199" i="13"/>
  <c r="I198" i="13"/>
  <c r="H198" i="13"/>
  <c r="L198" i="13" s="1"/>
  <c r="G198" i="13"/>
  <c r="I197" i="13"/>
  <c r="H197" i="13"/>
  <c r="K197" i="13" s="1"/>
  <c r="G197" i="13"/>
  <c r="I196" i="13"/>
  <c r="H196" i="13"/>
  <c r="G196" i="13"/>
  <c r="I195" i="13"/>
  <c r="H195" i="13"/>
  <c r="G195" i="13"/>
  <c r="I194" i="13"/>
  <c r="H194" i="13"/>
  <c r="G194" i="13"/>
  <c r="I193" i="13"/>
  <c r="H193" i="13"/>
  <c r="G193" i="13"/>
  <c r="I192" i="13"/>
  <c r="H192" i="13"/>
  <c r="G192" i="13"/>
  <c r="I191" i="13"/>
  <c r="H191" i="13"/>
  <c r="G191" i="13"/>
  <c r="I190" i="13"/>
  <c r="H190" i="13"/>
  <c r="L190" i="13" s="1"/>
  <c r="G190" i="13"/>
  <c r="I189" i="13"/>
  <c r="H189" i="13"/>
  <c r="K189" i="13" s="1"/>
  <c r="G189" i="13"/>
  <c r="I188" i="13"/>
  <c r="H188" i="13"/>
  <c r="M188" i="13" s="1"/>
  <c r="G188" i="13"/>
  <c r="I187" i="13"/>
  <c r="H187" i="13"/>
  <c r="M187" i="13" s="1"/>
  <c r="G187" i="13"/>
  <c r="I186" i="13"/>
  <c r="H186" i="13"/>
  <c r="G186" i="13"/>
  <c r="I185" i="13"/>
  <c r="H185" i="13"/>
  <c r="G185" i="13"/>
  <c r="I184" i="13"/>
  <c r="H184" i="13"/>
  <c r="G184" i="13"/>
  <c r="I183" i="13"/>
  <c r="H183" i="13"/>
  <c r="G183" i="13"/>
  <c r="I182" i="13"/>
  <c r="H182" i="13"/>
  <c r="K182" i="13" s="1"/>
  <c r="G182" i="13"/>
  <c r="I181" i="13"/>
  <c r="H181" i="13"/>
  <c r="G181" i="13"/>
  <c r="K180" i="13"/>
  <c r="J180" i="13"/>
  <c r="I180" i="13"/>
  <c r="H180" i="13"/>
  <c r="L180" i="13" s="1"/>
  <c r="G180" i="13"/>
  <c r="I179" i="13"/>
  <c r="H179" i="13"/>
  <c r="L179" i="13" s="1"/>
  <c r="G179" i="13"/>
  <c r="I178" i="13"/>
  <c r="H178" i="13"/>
  <c r="G178" i="13"/>
  <c r="I177" i="13"/>
  <c r="H177" i="13"/>
  <c r="K177" i="13" s="1"/>
  <c r="G177" i="13"/>
  <c r="I176" i="13"/>
  <c r="H176" i="13"/>
  <c r="L176" i="13" s="1"/>
  <c r="G176" i="13"/>
  <c r="I175" i="13"/>
  <c r="H175" i="13"/>
  <c r="G175" i="13"/>
  <c r="I174" i="13"/>
  <c r="H174" i="13"/>
  <c r="L174" i="13" s="1"/>
  <c r="G174" i="13"/>
  <c r="I173" i="13"/>
  <c r="H173" i="13"/>
  <c r="G173" i="13"/>
  <c r="I172" i="13"/>
  <c r="H172" i="13"/>
  <c r="G172" i="13"/>
  <c r="I171" i="13"/>
  <c r="H171" i="13"/>
  <c r="M171" i="13" s="1"/>
  <c r="G171" i="13"/>
  <c r="I170" i="13"/>
  <c r="H170" i="13"/>
  <c r="G170" i="13"/>
  <c r="I169" i="13"/>
  <c r="H169" i="13"/>
  <c r="M169" i="13" s="1"/>
  <c r="G169" i="13"/>
  <c r="I168" i="13"/>
  <c r="H168" i="13"/>
  <c r="G168" i="13"/>
  <c r="I167" i="13"/>
  <c r="H167" i="13"/>
  <c r="M167" i="13" s="1"/>
  <c r="G167" i="13"/>
  <c r="I166" i="13"/>
  <c r="H166" i="13"/>
  <c r="G166" i="13"/>
  <c r="I165" i="13"/>
  <c r="H165" i="13"/>
  <c r="L165" i="13" s="1"/>
  <c r="G165" i="13"/>
  <c r="I164" i="13"/>
  <c r="H164" i="13"/>
  <c r="G164" i="13"/>
  <c r="I163" i="13"/>
  <c r="H163" i="13"/>
  <c r="G163" i="13"/>
  <c r="I162" i="13"/>
  <c r="H162" i="13"/>
  <c r="G162" i="13"/>
  <c r="I161" i="13"/>
  <c r="H161" i="13"/>
  <c r="L161" i="13" s="1"/>
  <c r="G161" i="13"/>
  <c r="I160" i="13"/>
  <c r="H160" i="13"/>
  <c r="G160" i="13"/>
  <c r="I159" i="13"/>
  <c r="H159" i="13"/>
  <c r="G159" i="13"/>
  <c r="I158" i="13"/>
  <c r="H158" i="13"/>
  <c r="G158" i="13"/>
  <c r="I157" i="13"/>
  <c r="H157" i="13"/>
  <c r="G157" i="13"/>
  <c r="I156" i="13"/>
  <c r="H156" i="13"/>
  <c r="L156" i="13" s="1"/>
  <c r="G156" i="13"/>
  <c r="M155" i="13"/>
  <c r="J155" i="13"/>
  <c r="I155" i="13"/>
  <c r="H155" i="13"/>
  <c r="L155" i="13" s="1"/>
  <c r="G155" i="13"/>
  <c r="M154" i="13"/>
  <c r="I154" i="13"/>
  <c r="H154" i="13"/>
  <c r="L154" i="13" s="1"/>
  <c r="G154" i="13"/>
  <c r="L153" i="13"/>
  <c r="I153" i="13"/>
  <c r="H153" i="13"/>
  <c r="G153" i="13"/>
  <c r="I152" i="13"/>
  <c r="H152" i="13"/>
  <c r="G152" i="13"/>
  <c r="M151" i="13"/>
  <c r="J151" i="13"/>
  <c r="I151" i="13"/>
  <c r="H151" i="13"/>
  <c r="L151" i="13" s="1"/>
  <c r="G151" i="13"/>
  <c r="M150" i="13"/>
  <c r="I150" i="13"/>
  <c r="H150" i="13"/>
  <c r="L150" i="13" s="1"/>
  <c r="G150" i="13"/>
  <c r="L149" i="13"/>
  <c r="I149" i="13"/>
  <c r="H149" i="13"/>
  <c r="G149" i="13"/>
  <c r="M148" i="13"/>
  <c r="K148" i="13"/>
  <c r="I148" i="13"/>
  <c r="H148" i="13"/>
  <c r="G148" i="13"/>
  <c r="I147" i="13"/>
  <c r="H147" i="13"/>
  <c r="G147" i="13"/>
  <c r="I146" i="13"/>
  <c r="H146" i="13"/>
  <c r="G146" i="13"/>
  <c r="I145" i="13"/>
  <c r="H145" i="13"/>
  <c r="G145" i="13"/>
  <c r="I144" i="13"/>
  <c r="H144" i="13"/>
  <c r="L144" i="13" s="1"/>
  <c r="G144" i="13"/>
  <c r="M143" i="13"/>
  <c r="I143" i="13"/>
  <c r="H143" i="13"/>
  <c r="G143" i="13"/>
  <c r="I142" i="13"/>
  <c r="H142" i="13"/>
  <c r="G142" i="13"/>
  <c r="I141" i="13"/>
  <c r="H141" i="13"/>
  <c r="G141" i="13"/>
  <c r="I140" i="13"/>
  <c r="H140" i="13"/>
  <c r="K140" i="13" s="1"/>
  <c r="G140" i="13"/>
  <c r="I139" i="13"/>
  <c r="H139" i="13"/>
  <c r="G139" i="13"/>
  <c r="I138" i="13"/>
  <c r="H138" i="13"/>
  <c r="G138" i="13"/>
  <c r="I137" i="13"/>
  <c r="H137" i="13"/>
  <c r="L137" i="13" s="1"/>
  <c r="G137" i="13"/>
  <c r="I136" i="13"/>
  <c r="H136" i="13"/>
  <c r="G136" i="13"/>
  <c r="I135" i="13"/>
  <c r="H135" i="13"/>
  <c r="G135" i="13"/>
  <c r="I134" i="13"/>
  <c r="H134" i="13"/>
  <c r="G134" i="13"/>
  <c r="I133" i="13"/>
  <c r="H133" i="13"/>
  <c r="L133" i="13" s="1"/>
  <c r="G133" i="13"/>
  <c r="K132" i="13"/>
  <c r="J132" i="13"/>
  <c r="I132" i="13"/>
  <c r="H132" i="13"/>
  <c r="L132" i="13" s="1"/>
  <c r="G132" i="13"/>
  <c r="M131" i="13"/>
  <c r="I131" i="13"/>
  <c r="H131" i="13"/>
  <c r="G131" i="13"/>
  <c r="I130" i="13"/>
  <c r="H130" i="13"/>
  <c r="G130" i="13"/>
  <c r="I129" i="13"/>
  <c r="H129" i="13"/>
  <c r="L129" i="13" s="1"/>
  <c r="G129" i="13"/>
  <c r="M128" i="13"/>
  <c r="I128" i="13"/>
  <c r="H128" i="13"/>
  <c r="G128" i="13"/>
  <c r="I127" i="13"/>
  <c r="H127" i="13"/>
  <c r="G127" i="13"/>
  <c r="I126" i="13"/>
  <c r="H126" i="13"/>
  <c r="G126" i="13"/>
  <c r="I125" i="13"/>
  <c r="H125" i="13"/>
  <c r="G125" i="13"/>
  <c r="I124" i="13"/>
  <c r="H124" i="13"/>
  <c r="G124" i="13"/>
  <c r="I123" i="13"/>
  <c r="H123" i="13"/>
  <c r="G123" i="13"/>
  <c r="I122" i="13"/>
  <c r="H122" i="13"/>
  <c r="G122" i="13"/>
  <c r="I121" i="13"/>
  <c r="H121" i="13"/>
  <c r="L121" i="13" s="1"/>
  <c r="G121" i="13"/>
  <c r="I120" i="13"/>
  <c r="H120" i="13"/>
  <c r="G120" i="13"/>
  <c r="I119" i="13"/>
  <c r="H119" i="13"/>
  <c r="M119" i="13" s="1"/>
  <c r="G119" i="13"/>
  <c r="I118" i="13"/>
  <c r="H118" i="13"/>
  <c r="G118" i="13"/>
  <c r="I117" i="13"/>
  <c r="H117" i="13"/>
  <c r="G117" i="13"/>
  <c r="I116" i="13"/>
  <c r="H116" i="13"/>
  <c r="G116" i="13"/>
  <c r="I115" i="13"/>
  <c r="H115" i="13"/>
  <c r="G115" i="13"/>
  <c r="I114" i="13"/>
  <c r="H114" i="13"/>
  <c r="G114" i="13"/>
  <c r="I113" i="13"/>
  <c r="H113" i="13"/>
  <c r="L113" i="13" s="1"/>
  <c r="G113" i="13"/>
  <c r="K112" i="13"/>
  <c r="J112" i="13"/>
  <c r="I112" i="13"/>
  <c r="H112" i="13"/>
  <c r="M112" i="13" s="1"/>
  <c r="G112" i="13"/>
  <c r="M111" i="13"/>
  <c r="I111" i="13"/>
  <c r="H111" i="13"/>
  <c r="L111" i="13" s="1"/>
  <c r="G111" i="13"/>
  <c r="I110" i="13"/>
  <c r="H110" i="13"/>
  <c r="L110" i="13" s="1"/>
  <c r="G110" i="13"/>
  <c r="I109" i="13"/>
  <c r="H109" i="13"/>
  <c r="G109" i="13"/>
  <c r="I108" i="13"/>
  <c r="H108" i="13"/>
  <c r="G108" i="13"/>
  <c r="I107" i="13"/>
  <c r="H107" i="13"/>
  <c r="M107" i="13" s="1"/>
  <c r="G107" i="13"/>
  <c r="I106" i="13"/>
  <c r="H106" i="13"/>
  <c r="G106" i="13"/>
  <c r="I105" i="13"/>
  <c r="H105" i="13"/>
  <c r="L105" i="13" s="1"/>
  <c r="G105" i="13"/>
  <c r="I104" i="13"/>
  <c r="H104" i="13"/>
  <c r="G104" i="13"/>
  <c r="I103" i="13"/>
  <c r="H103" i="13"/>
  <c r="G103" i="13"/>
  <c r="M102" i="13"/>
  <c r="I102" i="13"/>
  <c r="H102" i="13"/>
  <c r="L102" i="13" s="1"/>
  <c r="G102" i="13"/>
  <c r="I101" i="13"/>
  <c r="H101" i="13"/>
  <c r="G101" i="13"/>
  <c r="J100" i="13"/>
  <c r="I100" i="13"/>
  <c r="H100" i="13"/>
  <c r="G100" i="13"/>
  <c r="M99" i="13"/>
  <c r="J99" i="13"/>
  <c r="I99" i="13"/>
  <c r="H99" i="13"/>
  <c r="L99" i="13" s="1"/>
  <c r="G99" i="13"/>
  <c r="M98" i="13"/>
  <c r="I98" i="13"/>
  <c r="H98" i="13"/>
  <c r="L98" i="13" s="1"/>
  <c r="G98" i="13"/>
  <c r="L97" i="13"/>
  <c r="I97" i="13"/>
  <c r="H97" i="13"/>
  <c r="G97" i="13"/>
  <c r="K96" i="13"/>
  <c r="I96" i="13"/>
  <c r="H96" i="13"/>
  <c r="G96" i="13"/>
  <c r="I95" i="13"/>
  <c r="H95" i="13"/>
  <c r="G95" i="13"/>
  <c r="I94" i="13"/>
  <c r="H94" i="13"/>
  <c r="G94" i="13"/>
  <c r="I93" i="13"/>
  <c r="H93" i="13"/>
  <c r="G93" i="13"/>
  <c r="I92" i="13"/>
  <c r="H92" i="13"/>
  <c r="G92" i="13"/>
  <c r="M91" i="13"/>
  <c r="I91" i="13"/>
  <c r="H91" i="13"/>
  <c r="L91" i="13" s="1"/>
  <c r="G91" i="13"/>
  <c r="I90" i="13"/>
  <c r="H90" i="13"/>
  <c r="L90" i="13" s="1"/>
  <c r="G90" i="13"/>
  <c r="I89" i="13"/>
  <c r="H89" i="13"/>
  <c r="L89" i="13" s="1"/>
  <c r="G89" i="13"/>
  <c r="I88" i="13"/>
  <c r="H88" i="13"/>
  <c r="M88" i="13" s="1"/>
  <c r="G88" i="13"/>
  <c r="I87" i="13"/>
  <c r="H87" i="13"/>
  <c r="G87" i="13"/>
  <c r="I86" i="13"/>
  <c r="H86" i="13"/>
  <c r="G86" i="13"/>
  <c r="I85" i="13"/>
  <c r="H85" i="13"/>
  <c r="G85" i="13"/>
  <c r="I84" i="13"/>
  <c r="H84" i="13"/>
  <c r="K84" i="13" s="1"/>
  <c r="G84" i="13"/>
  <c r="I83" i="13"/>
  <c r="H83" i="13"/>
  <c r="J83" i="13" s="1"/>
  <c r="G83" i="13"/>
  <c r="I82" i="13"/>
  <c r="H82" i="13"/>
  <c r="L82" i="13" s="1"/>
  <c r="G82" i="13"/>
  <c r="I81" i="13"/>
  <c r="H81" i="13"/>
  <c r="L81" i="13" s="1"/>
  <c r="G81" i="13"/>
  <c r="I80" i="13"/>
  <c r="H80" i="13"/>
  <c r="G80" i="13"/>
  <c r="I79" i="13"/>
  <c r="H79" i="13"/>
  <c r="L79" i="13" s="1"/>
  <c r="G79" i="13"/>
  <c r="I78" i="13"/>
  <c r="H78" i="13"/>
  <c r="L78" i="13" s="1"/>
  <c r="G78" i="13"/>
  <c r="I77" i="13"/>
  <c r="H77" i="13"/>
  <c r="G77" i="13"/>
  <c r="I76" i="13"/>
  <c r="H76" i="13"/>
  <c r="M76" i="13" s="1"/>
  <c r="G76" i="13"/>
  <c r="I75" i="13"/>
  <c r="H75" i="13"/>
  <c r="G75" i="13"/>
  <c r="I74" i="13"/>
  <c r="H74" i="13"/>
  <c r="M74" i="13" s="1"/>
  <c r="G74" i="13"/>
  <c r="I73" i="13"/>
  <c r="H73" i="13"/>
  <c r="L73" i="13" s="1"/>
  <c r="G73" i="13"/>
  <c r="K72" i="13"/>
  <c r="I72" i="13"/>
  <c r="H72" i="13"/>
  <c r="G72" i="13"/>
  <c r="J71" i="13"/>
  <c r="I71" i="13"/>
  <c r="H71" i="13"/>
  <c r="G71" i="13"/>
  <c r="M70" i="13"/>
  <c r="I70" i="13"/>
  <c r="H70" i="13"/>
  <c r="L70" i="13" s="1"/>
  <c r="G70" i="13"/>
  <c r="I69" i="13"/>
  <c r="H69" i="13"/>
  <c r="L69" i="13" s="1"/>
  <c r="G69" i="13"/>
  <c r="I68" i="13"/>
  <c r="H68" i="13"/>
  <c r="G68" i="13"/>
  <c r="I67" i="13"/>
  <c r="H67" i="13"/>
  <c r="G67" i="13"/>
  <c r="I66" i="13"/>
  <c r="H66" i="13"/>
  <c r="M66" i="13" s="1"/>
  <c r="G66" i="13"/>
  <c r="I65" i="13"/>
  <c r="H65" i="13"/>
  <c r="L65" i="13" s="1"/>
  <c r="G65" i="13"/>
  <c r="I64" i="13"/>
  <c r="H64" i="13"/>
  <c r="K64" i="13" s="1"/>
  <c r="G64" i="13"/>
  <c r="I63" i="13"/>
  <c r="H63" i="13"/>
  <c r="L63" i="13" s="1"/>
  <c r="G63" i="13"/>
  <c r="I62" i="13"/>
  <c r="H62" i="13"/>
  <c r="M62" i="13" s="1"/>
  <c r="G62" i="13"/>
  <c r="I61" i="13"/>
  <c r="H61" i="13"/>
  <c r="G61" i="13"/>
  <c r="K60" i="13"/>
  <c r="I60" i="13"/>
  <c r="H60" i="13"/>
  <c r="M60" i="13" s="1"/>
  <c r="G60" i="13"/>
  <c r="I59" i="13"/>
  <c r="H59" i="13"/>
  <c r="L59" i="13" s="1"/>
  <c r="G59" i="13"/>
  <c r="I58" i="13"/>
  <c r="H58" i="13"/>
  <c r="M58" i="13" s="1"/>
  <c r="G58" i="13"/>
  <c r="I57" i="13"/>
  <c r="H57" i="13"/>
  <c r="G57" i="13"/>
  <c r="I56" i="13"/>
  <c r="H56" i="13"/>
  <c r="M56" i="13" s="1"/>
  <c r="G56" i="13"/>
  <c r="I55" i="13"/>
  <c r="H55" i="13"/>
  <c r="G55" i="13"/>
  <c r="I54" i="13"/>
  <c r="H54" i="13"/>
  <c r="M54" i="13" s="1"/>
  <c r="G54" i="13"/>
  <c r="I53" i="13"/>
  <c r="H53" i="13"/>
  <c r="K53" i="13" s="1"/>
  <c r="G53" i="13"/>
  <c r="I52" i="13"/>
  <c r="H52" i="13"/>
  <c r="K52" i="13" s="1"/>
  <c r="G52" i="13"/>
  <c r="I51" i="13"/>
  <c r="H51" i="13"/>
  <c r="J51" i="13" s="1"/>
  <c r="G51" i="13"/>
  <c r="I50" i="13"/>
  <c r="H50" i="13"/>
  <c r="M50" i="13" s="1"/>
  <c r="G50" i="13"/>
  <c r="I49" i="13"/>
  <c r="H49" i="13"/>
  <c r="K49" i="13" s="1"/>
  <c r="G49" i="13"/>
  <c r="I48" i="13"/>
  <c r="H48" i="13"/>
  <c r="J48" i="13" s="1"/>
  <c r="G48" i="13"/>
  <c r="I47" i="13"/>
  <c r="H47" i="13"/>
  <c r="L47" i="13" s="1"/>
  <c r="G47" i="13"/>
  <c r="I46" i="13"/>
  <c r="H46" i="13"/>
  <c r="M46" i="13" s="1"/>
  <c r="G46" i="13"/>
  <c r="I45" i="13"/>
  <c r="H45" i="13"/>
  <c r="G45" i="13"/>
  <c r="I44" i="13"/>
  <c r="H44" i="13"/>
  <c r="M44" i="13" s="1"/>
  <c r="G44" i="13"/>
  <c r="I43" i="13"/>
  <c r="H43" i="13"/>
  <c r="L43" i="13" s="1"/>
  <c r="G43" i="13"/>
  <c r="I42" i="13"/>
  <c r="H42" i="13"/>
  <c r="M42" i="13" s="1"/>
  <c r="G42" i="13"/>
  <c r="I41" i="13"/>
  <c r="H41" i="13"/>
  <c r="G41" i="13"/>
  <c r="I40" i="13"/>
  <c r="H40" i="13"/>
  <c r="G40" i="13"/>
  <c r="I39" i="13"/>
  <c r="H39" i="13"/>
  <c r="G39" i="13"/>
  <c r="I38" i="13"/>
  <c r="H38" i="13"/>
  <c r="M38" i="13" s="1"/>
  <c r="G38" i="13"/>
  <c r="I37" i="13"/>
  <c r="H37" i="13"/>
  <c r="G37" i="13"/>
  <c r="I36" i="13"/>
  <c r="H36" i="13"/>
  <c r="K36" i="13" s="1"/>
  <c r="G36" i="13"/>
  <c r="I35" i="13"/>
  <c r="H35" i="13"/>
  <c r="J35" i="13" s="1"/>
  <c r="G35" i="13"/>
  <c r="I34" i="13"/>
  <c r="H34" i="13"/>
  <c r="M34" i="13" s="1"/>
  <c r="G34" i="13"/>
  <c r="I33" i="13"/>
  <c r="H33" i="13"/>
  <c r="G33" i="13"/>
  <c r="I32" i="13"/>
  <c r="H32" i="13"/>
  <c r="G32" i="13"/>
  <c r="J31" i="13"/>
  <c r="I31" i="13"/>
  <c r="H31" i="13"/>
  <c r="G31" i="13"/>
  <c r="M30" i="13"/>
  <c r="I30" i="13"/>
  <c r="H30" i="13"/>
  <c r="G30" i="13"/>
  <c r="I29" i="13"/>
  <c r="H29" i="13"/>
  <c r="G29" i="13"/>
  <c r="J28" i="13"/>
  <c r="I28" i="13"/>
  <c r="H28" i="13"/>
  <c r="G28" i="13"/>
  <c r="M27" i="13"/>
  <c r="I27" i="13"/>
  <c r="H27" i="13"/>
  <c r="L27" i="13" s="1"/>
  <c r="G27" i="13"/>
  <c r="I26" i="13"/>
  <c r="H26" i="13"/>
  <c r="M26" i="13" s="1"/>
  <c r="G26" i="13"/>
  <c r="I25" i="13"/>
  <c r="H25" i="13"/>
  <c r="G25" i="13"/>
  <c r="I24" i="13"/>
  <c r="H24" i="13"/>
  <c r="M24" i="13" s="1"/>
  <c r="G24" i="13"/>
  <c r="I23" i="13"/>
  <c r="H23" i="13"/>
  <c r="M23" i="13" s="1"/>
  <c r="G23" i="13"/>
  <c r="I22" i="13"/>
  <c r="H22" i="13"/>
  <c r="M22" i="13" s="1"/>
  <c r="G22" i="13"/>
  <c r="I21" i="13"/>
  <c r="H21" i="13"/>
  <c r="G21" i="13"/>
  <c r="I20" i="13"/>
  <c r="H20" i="13"/>
  <c r="G20" i="13"/>
  <c r="I19" i="13"/>
  <c r="H19" i="13"/>
  <c r="G19" i="13"/>
  <c r="I18" i="13"/>
  <c r="H18" i="13"/>
  <c r="M18" i="13" s="1"/>
  <c r="G18" i="13"/>
  <c r="I17" i="13"/>
  <c r="H17" i="13"/>
  <c r="G17" i="13"/>
  <c r="I16" i="13"/>
  <c r="H16" i="13"/>
  <c r="G16" i="13"/>
  <c r="I15" i="13"/>
  <c r="H15" i="13"/>
  <c r="G15" i="13"/>
  <c r="I14" i="13"/>
  <c r="H14" i="13"/>
  <c r="M14" i="13" s="1"/>
  <c r="G14" i="13"/>
  <c r="I13" i="13"/>
  <c r="H13" i="13"/>
  <c r="K13" i="13" s="1"/>
  <c r="G13" i="13"/>
  <c r="I12" i="13"/>
  <c r="H12" i="13"/>
  <c r="J12" i="13" s="1"/>
  <c r="G12" i="13"/>
  <c r="I11" i="13"/>
  <c r="H11" i="13"/>
  <c r="L11" i="13" s="1"/>
  <c r="G11" i="13"/>
  <c r="I10" i="13"/>
  <c r="H10" i="13"/>
  <c r="M10" i="13" s="1"/>
  <c r="G10" i="13"/>
  <c r="I9" i="13"/>
  <c r="H9" i="13"/>
  <c r="K9" i="13" s="1"/>
  <c r="G9" i="13"/>
  <c r="I8" i="13"/>
  <c r="H8" i="13"/>
  <c r="J8" i="13" s="1"/>
  <c r="G8" i="13"/>
  <c r="M7" i="13"/>
  <c r="I7" i="13"/>
  <c r="H7" i="13"/>
  <c r="J7" i="13" s="1"/>
  <c r="G7" i="13"/>
  <c r="I6" i="13"/>
  <c r="H6" i="13"/>
  <c r="L6" i="13" s="1"/>
  <c r="G6" i="13"/>
  <c r="I5" i="13"/>
  <c r="H5" i="13"/>
  <c r="K5" i="13" s="1"/>
  <c r="G5" i="13"/>
  <c r="I4" i="13"/>
  <c r="H4" i="13"/>
  <c r="J4" i="13" s="1"/>
  <c r="G4" i="13"/>
  <c r="I3" i="13"/>
  <c r="H3" i="13"/>
  <c r="L3" i="13" s="1"/>
  <c r="G3" i="13"/>
  <c r="P4" i="12"/>
  <c r="P5" i="12"/>
  <c r="P6" i="12"/>
  <c r="P7" i="12"/>
  <c r="P8" i="12"/>
  <c r="P9" i="12"/>
  <c r="P10" i="12"/>
  <c r="P11" i="12"/>
  <c r="P12" i="12"/>
  <c r="P13" i="12"/>
  <c r="P14" i="12"/>
  <c r="P15" i="12"/>
  <c r="P16" i="12"/>
  <c r="P17" i="12"/>
  <c r="P18" i="12"/>
  <c r="P19" i="12"/>
  <c r="P20" i="12"/>
  <c r="P21" i="12"/>
  <c r="P22" i="12"/>
  <c r="P23" i="12"/>
  <c r="P24" i="12"/>
  <c r="P25" i="12"/>
  <c r="P26" i="12"/>
  <c r="P27" i="12"/>
  <c r="P28" i="12"/>
  <c r="P29" i="12"/>
  <c r="P30" i="12"/>
  <c r="P31" i="12"/>
  <c r="P32" i="12"/>
  <c r="P33" i="12"/>
  <c r="P34" i="12"/>
  <c r="P35" i="12"/>
  <c r="P36" i="12"/>
  <c r="P37" i="12"/>
  <c r="P38" i="12"/>
  <c r="P39" i="12"/>
  <c r="P40" i="12"/>
  <c r="P41" i="12"/>
  <c r="P42" i="12"/>
  <c r="P43" i="12"/>
  <c r="P44" i="12"/>
  <c r="P45" i="12"/>
  <c r="P46" i="12"/>
  <c r="P47" i="12"/>
  <c r="P48" i="12"/>
  <c r="P49" i="12"/>
  <c r="P50" i="12"/>
  <c r="P51" i="12"/>
  <c r="P52" i="12"/>
  <c r="P53" i="12"/>
  <c r="P54" i="12"/>
  <c r="P55" i="12"/>
  <c r="P56" i="12"/>
  <c r="P57" i="12"/>
  <c r="P58" i="12"/>
  <c r="P59" i="12"/>
  <c r="P60" i="12"/>
  <c r="P61" i="12"/>
  <c r="P62" i="12"/>
  <c r="P63" i="12"/>
  <c r="P64" i="12"/>
  <c r="P65" i="12"/>
  <c r="P66" i="12"/>
  <c r="P67" i="12"/>
  <c r="P68" i="12"/>
  <c r="P69" i="12"/>
  <c r="P70" i="12"/>
  <c r="P71" i="12"/>
  <c r="P72" i="12"/>
  <c r="P73" i="12"/>
  <c r="P74" i="12"/>
  <c r="P75" i="12"/>
  <c r="P76" i="12"/>
  <c r="P77" i="12"/>
  <c r="P78" i="12"/>
  <c r="P79" i="12"/>
  <c r="P80" i="12"/>
  <c r="P81" i="12"/>
  <c r="P82" i="12"/>
  <c r="P83" i="12"/>
  <c r="P84" i="12"/>
  <c r="P85" i="12"/>
  <c r="P86" i="12"/>
  <c r="P87" i="12"/>
  <c r="P88" i="12"/>
  <c r="P89" i="12"/>
  <c r="P90" i="12"/>
  <c r="P91" i="12"/>
  <c r="P92" i="12"/>
  <c r="P93" i="12"/>
  <c r="P94" i="12"/>
  <c r="P95" i="12"/>
  <c r="P96" i="12"/>
  <c r="P97" i="12"/>
  <c r="P98" i="12"/>
  <c r="P99" i="12"/>
  <c r="P100" i="12"/>
  <c r="P101" i="12"/>
  <c r="P102" i="12"/>
  <c r="P103" i="12"/>
  <c r="P104" i="12"/>
  <c r="P105" i="12"/>
  <c r="P106" i="12"/>
  <c r="P107" i="12"/>
  <c r="P108" i="12"/>
  <c r="P109" i="12"/>
  <c r="P110" i="12"/>
  <c r="P111" i="12"/>
  <c r="P112" i="12"/>
  <c r="P113" i="12"/>
  <c r="P114" i="12"/>
  <c r="P115" i="12"/>
  <c r="P116" i="12"/>
  <c r="P117" i="12"/>
  <c r="P118" i="12"/>
  <c r="P119" i="12"/>
  <c r="P120" i="12"/>
  <c r="P121" i="12"/>
  <c r="P122" i="12"/>
  <c r="P123" i="12"/>
  <c r="P124" i="12"/>
  <c r="P125" i="12"/>
  <c r="P126" i="12"/>
  <c r="P127" i="12"/>
  <c r="P128" i="12"/>
  <c r="P129" i="12"/>
  <c r="P130" i="12"/>
  <c r="P131" i="12"/>
  <c r="P132" i="12"/>
  <c r="P133" i="12"/>
  <c r="P134" i="12"/>
  <c r="P135" i="12"/>
  <c r="P136" i="12"/>
  <c r="P137" i="12"/>
  <c r="P138" i="12"/>
  <c r="P139" i="12"/>
  <c r="P140" i="12"/>
  <c r="P141" i="12"/>
  <c r="P142" i="12"/>
  <c r="P143" i="12"/>
  <c r="P144" i="12"/>
  <c r="P145" i="12"/>
  <c r="P146" i="12"/>
  <c r="P147" i="12"/>
  <c r="P148" i="12"/>
  <c r="P149" i="12"/>
  <c r="P150" i="12"/>
  <c r="P151" i="12"/>
  <c r="P152" i="12"/>
  <c r="P153" i="12"/>
  <c r="P154" i="12"/>
  <c r="P155" i="12"/>
  <c r="P156" i="12"/>
  <c r="P157" i="12"/>
  <c r="P158" i="12"/>
  <c r="P159" i="12"/>
  <c r="P160" i="12"/>
  <c r="P161" i="12"/>
  <c r="P162" i="12"/>
  <c r="P163" i="12"/>
  <c r="P164" i="12"/>
  <c r="P165" i="12"/>
  <c r="P166" i="12"/>
  <c r="P167" i="12"/>
  <c r="P168" i="12"/>
  <c r="P169" i="12"/>
  <c r="P170" i="12"/>
  <c r="P171" i="12"/>
  <c r="P172" i="12"/>
  <c r="P173" i="12"/>
  <c r="P174" i="12"/>
  <c r="P175" i="12"/>
  <c r="P176" i="12"/>
  <c r="P177" i="12"/>
  <c r="P178" i="12"/>
  <c r="P179" i="12"/>
  <c r="P180" i="12"/>
  <c r="P181" i="12"/>
  <c r="P182" i="12"/>
  <c r="P183" i="12"/>
  <c r="P184" i="12"/>
  <c r="P185" i="12"/>
  <c r="P186" i="12"/>
  <c r="P187" i="12"/>
  <c r="P188" i="12"/>
  <c r="P189" i="12"/>
  <c r="P190" i="12"/>
  <c r="P191" i="12"/>
  <c r="P192" i="12"/>
  <c r="P193" i="12"/>
  <c r="P194" i="12"/>
  <c r="P195" i="12"/>
  <c r="P196" i="12"/>
  <c r="P197" i="12"/>
  <c r="P198" i="12"/>
  <c r="P199" i="12"/>
  <c r="P200" i="12"/>
  <c r="P201" i="12"/>
  <c r="P202" i="12"/>
  <c r="P203" i="12"/>
  <c r="P204" i="12"/>
  <c r="P205" i="12"/>
  <c r="P206" i="12"/>
  <c r="P207" i="12"/>
  <c r="P208" i="12"/>
  <c r="P209" i="12"/>
  <c r="P210" i="12"/>
  <c r="P211" i="12"/>
  <c r="P212" i="12"/>
  <c r="P213" i="12"/>
  <c r="P214" i="12"/>
  <c r="P215" i="12"/>
  <c r="P216" i="12"/>
  <c r="P217" i="12"/>
  <c r="P218" i="12"/>
  <c r="P219" i="12"/>
  <c r="P220" i="12"/>
  <c r="P221" i="12"/>
  <c r="P222" i="12"/>
  <c r="P223" i="12"/>
  <c r="P224" i="12"/>
  <c r="P225" i="12"/>
  <c r="P226" i="12"/>
  <c r="P227" i="12"/>
  <c r="P228" i="12"/>
  <c r="P229" i="12"/>
  <c r="P230" i="12"/>
  <c r="P231" i="12"/>
  <c r="P232" i="12"/>
  <c r="P233" i="12"/>
  <c r="P234" i="12"/>
  <c r="P235" i="12"/>
  <c r="P236" i="12"/>
  <c r="P237" i="12"/>
  <c r="P238" i="12"/>
  <c r="P239" i="12"/>
  <c r="P240" i="12"/>
  <c r="P241" i="12"/>
  <c r="P242" i="12"/>
  <c r="P243" i="12"/>
  <c r="P244" i="12"/>
  <c r="P245" i="12"/>
  <c r="P246" i="12"/>
  <c r="P247" i="12"/>
  <c r="P248" i="12"/>
  <c r="P249" i="12"/>
  <c r="P250" i="12"/>
  <c r="P251" i="12"/>
  <c r="P252" i="12"/>
  <c r="P253" i="12"/>
  <c r="P254" i="12"/>
  <c r="P255" i="12"/>
  <c r="P256" i="12"/>
  <c r="P257" i="12"/>
  <c r="P258" i="12"/>
  <c r="P259" i="12"/>
  <c r="P260" i="12"/>
  <c r="P261" i="12"/>
  <c r="P262" i="12"/>
  <c r="P263" i="12"/>
  <c r="P264" i="12"/>
  <c r="P265" i="12"/>
  <c r="P266" i="12"/>
  <c r="P267" i="12"/>
  <c r="P268" i="12"/>
  <c r="P269" i="12"/>
  <c r="P270" i="12"/>
  <c r="P271" i="12"/>
  <c r="P272" i="12"/>
  <c r="P273" i="12"/>
  <c r="P274" i="12"/>
  <c r="P275" i="12"/>
  <c r="P276" i="12"/>
  <c r="P277" i="12"/>
  <c r="P278" i="12"/>
  <c r="P279" i="12"/>
  <c r="P280" i="12"/>
  <c r="P281" i="12"/>
  <c r="P282" i="12"/>
  <c r="P283" i="12"/>
  <c r="P284" i="12"/>
  <c r="P285" i="12"/>
  <c r="P286" i="12"/>
  <c r="P287" i="12"/>
  <c r="P288" i="12"/>
  <c r="P289" i="12"/>
  <c r="P290" i="12"/>
  <c r="P291" i="12"/>
  <c r="P292" i="12"/>
  <c r="P293" i="12"/>
  <c r="P294" i="12"/>
  <c r="P295" i="12"/>
  <c r="P296" i="12"/>
  <c r="P297" i="12"/>
  <c r="P298" i="12"/>
  <c r="P299" i="12"/>
  <c r="P300" i="12"/>
  <c r="P301" i="12"/>
  <c r="P302" i="12"/>
  <c r="P303" i="12"/>
  <c r="P304" i="12"/>
  <c r="P305" i="12"/>
  <c r="P306" i="12"/>
  <c r="P307" i="12"/>
  <c r="P308" i="12"/>
  <c r="P309" i="12"/>
  <c r="P310" i="12"/>
  <c r="P311" i="12"/>
  <c r="P312" i="12"/>
  <c r="P313" i="12"/>
  <c r="P314" i="12"/>
  <c r="P315" i="12"/>
  <c r="P316" i="12"/>
  <c r="P317" i="12"/>
  <c r="P318" i="12"/>
  <c r="P319" i="12"/>
  <c r="P320" i="12"/>
  <c r="P321" i="12"/>
  <c r="P322" i="12"/>
  <c r="P323" i="12"/>
  <c r="P324" i="12"/>
  <c r="P325" i="12"/>
  <c r="P326" i="12"/>
  <c r="P327" i="12"/>
  <c r="P328" i="12"/>
  <c r="P329" i="12"/>
  <c r="P330" i="12"/>
  <c r="P331" i="12"/>
  <c r="P332" i="12"/>
  <c r="P333" i="12"/>
  <c r="P334" i="12"/>
  <c r="P335" i="12"/>
  <c r="P336" i="12"/>
  <c r="P337" i="12"/>
  <c r="P338" i="12"/>
  <c r="P339" i="12"/>
  <c r="P340" i="12"/>
  <c r="P341" i="12"/>
  <c r="P342" i="12"/>
  <c r="P343" i="12"/>
  <c r="P344" i="12"/>
  <c r="P345" i="12"/>
  <c r="P346" i="12"/>
  <c r="P347" i="12"/>
  <c r="P348" i="12"/>
  <c r="P349" i="12"/>
  <c r="P350" i="12"/>
  <c r="P351" i="12"/>
  <c r="P352" i="12"/>
  <c r="P353" i="12"/>
  <c r="P354" i="12"/>
  <c r="P355" i="12"/>
  <c r="P356" i="12"/>
  <c r="P357" i="12"/>
  <c r="P358" i="12"/>
  <c r="P359" i="12"/>
  <c r="P360" i="12"/>
  <c r="P361" i="12"/>
  <c r="P362" i="12"/>
  <c r="P363" i="12"/>
  <c r="P364" i="12"/>
  <c r="P365" i="12"/>
  <c r="P366" i="12"/>
  <c r="P367" i="12"/>
  <c r="P368" i="12"/>
  <c r="P369" i="12"/>
  <c r="P370" i="12"/>
  <c r="P371" i="12"/>
  <c r="P372" i="12"/>
  <c r="P373" i="12"/>
  <c r="P374" i="12"/>
  <c r="P375" i="12"/>
  <c r="P376" i="12"/>
  <c r="P377" i="12"/>
  <c r="P378" i="12"/>
  <c r="P379" i="12"/>
  <c r="P380" i="12"/>
  <c r="P381" i="12"/>
  <c r="P382" i="12"/>
  <c r="P383" i="12"/>
  <c r="P384" i="12"/>
  <c r="P385" i="12"/>
  <c r="P386" i="12"/>
  <c r="P387" i="12"/>
  <c r="P388" i="12"/>
  <c r="P389" i="12"/>
  <c r="P390" i="12"/>
  <c r="P391" i="12"/>
  <c r="P392" i="12"/>
  <c r="P393" i="12"/>
  <c r="P394" i="12"/>
  <c r="P395" i="12"/>
  <c r="P396" i="12"/>
  <c r="P397" i="12"/>
  <c r="P398" i="12"/>
  <c r="P399" i="12"/>
  <c r="P400" i="12"/>
  <c r="P401" i="12"/>
  <c r="P402" i="12"/>
  <c r="E45" i="14" l="1"/>
  <c r="F45" i="14" s="1"/>
  <c r="E49" i="14"/>
  <c r="F49" i="14" s="1"/>
  <c r="E53" i="14"/>
  <c r="F53" i="14" s="1"/>
  <c r="E57" i="14"/>
  <c r="F57" i="14" s="1"/>
  <c r="E61" i="14"/>
  <c r="F61" i="14" s="1"/>
  <c r="E65" i="14"/>
  <c r="F65" i="14" s="1"/>
  <c r="E69" i="14"/>
  <c r="F69" i="14" s="1"/>
  <c r="E73" i="14"/>
  <c r="F73" i="14" s="1"/>
  <c r="E77" i="14"/>
  <c r="F77" i="14" s="1"/>
  <c r="E81" i="14"/>
  <c r="F81" i="14" s="1"/>
  <c r="E85" i="14"/>
  <c r="F85" i="14" s="1"/>
  <c r="E89" i="14"/>
  <c r="F89" i="14" s="1"/>
  <c r="E93" i="14"/>
  <c r="F93" i="14" s="1"/>
  <c r="E97" i="14"/>
  <c r="F97" i="14" s="1"/>
  <c r="E101" i="14"/>
  <c r="F101" i="14" s="1"/>
  <c r="E105" i="14"/>
  <c r="F105" i="14" s="1"/>
  <c r="E109" i="14"/>
  <c r="F109" i="14" s="1"/>
  <c r="E113" i="14"/>
  <c r="E117" i="14"/>
  <c r="F117" i="14" s="1"/>
  <c r="E121" i="14"/>
  <c r="F121" i="14" s="1"/>
  <c r="E125" i="14"/>
  <c r="F125" i="14" s="1"/>
  <c r="E129" i="14"/>
  <c r="F129" i="14" s="1"/>
  <c r="E133" i="14"/>
  <c r="E137" i="14"/>
  <c r="F137" i="14" s="1"/>
  <c r="E141" i="14"/>
  <c r="F141" i="14" s="1"/>
  <c r="E145" i="14"/>
  <c r="F145" i="14" s="1"/>
  <c r="E149" i="14"/>
  <c r="F149" i="14" s="1"/>
  <c r="E153" i="14"/>
  <c r="F153" i="14" s="1"/>
  <c r="E157" i="14"/>
  <c r="F157" i="14" s="1"/>
  <c r="E161" i="14"/>
  <c r="F161" i="14" s="1"/>
  <c r="E165" i="14"/>
  <c r="F165" i="14" s="1"/>
  <c r="E169" i="14"/>
  <c r="F169" i="14" s="1"/>
  <c r="E173" i="14"/>
  <c r="F173" i="14" s="1"/>
  <c r="E177" i="14"/>
  <c r="E181" i="14"/>
  <c r="F181" i="14" s="1"/>
  <c r="E185" i="14"/>
  <c r="F185" i="14" s="1"/>
  <c r="E189" i="14"/>
  <c r="F189" i="14" s="1"/>
  <c r="E193" i="14"/>
  <c r="F193" i="14" s="1"/>
  <c r="E197" i="14"/>
  <c r="E201" i="14"/>
  <c r="F201" i="14" s="1"/>
  <c r="E205" i="14"/>
  <c r="F205" i="14" s="1"/>
  <c r="E209" i="14"/>
  <c r="F209" i="14" s="1"/>
  <c r="E213" i="14"/>
  <c r="F213" i="14" s="1"/>
  <c r="E217" i="14"/>
  <c r="F217" i="14" s="1"/>
  <c r="E221" i="14"/>
  <c r="E225" i="14"/>
  <c r="E229" i="14"/>
  <c r="E233" i="14"/>
  <c r="E237" i="14"/>
  <c r="E241" i="14"/>
  <c r="E245" i="14"/>
  <c r="E249" i="14"/>
  <c r="E253" i="14"/>
  <c r="E257" i="14"/>
  <c r="E261" i="14"/>
  <c r="E265" i="14"/>
  <c r="E269" i="14"/>
  <c r="E273" i="14"/>
  <c r="E277" i="14"/>
  <c r="E281" i="14"/>
  <c r="E285" i="14"/>
  <c r="E289" i="14"/>
  <c r="E293" i="14"/>
  <c r="E297" i="14"/>
  <c r="E301" i="14"/>
  <c r="E305" i="14"/>
  <c r="E309" i="14"/>
  <c r="E313" i="14"/>
  <c r="E317" i="14"/>
  <c r="E321" i="14"/>
  <c r="E325" i="14"/>
  <c r="E329" i="14"/>
  <c r="E333" i="14"/>
  <c r="E337" i="14"/>
  <c r="E341" i="14"/>
  <c r="E345" i="14"/>
  <c r="E349" i="14"/>
  <c r="E353" i="14"/>
  <c r="E357" i="14"/>
  <c r="E361" i="14"/>
  <c r="E365" i="14"/>
  <c r="E369" i="14"/>
  <c r="E373" i="14"/>
  <c r="E377" i="14"/>
  <c r="E381" i="14"/>
  <c r="E46" i="14"/>
  <c r="F46" i="14" s="1"/>
  <c r="E51" i="14"/>
  <c r="F51" i="14" s="1"/>
  <c r="E56" i="14"/>
  <c r="F56" i="14" s="1"/>
  <c r="E62" i="14"/>
  <c r="F62" i="14" s="1"/>
  <c r="E67" i="14"/>
  <c r="F67" i="14" s="1"/>
  <c r="E72" i="14"/>
  <c r="F72" i="14" s="1"/>
  <c r="E78" i="14"/>
  <c r="F78" i="14" s="1"/>
  <c r="E83" i="14"/>
  <c r="F83" i="14" s="1"/>
  <c r="E88" i="14"/>
  <c r="F88" i="14" s="1"/>
  <c r="E94" i="14"/>
  <c r="F94" i="14" s="1"/>
  <c r="E99" i="14"/>
  <c r="F99" i="14" s="1"/>
  <c r="E104" i="14"/>
  <c r="F104" i="14" s="1"/>
  <c r="E110" i="14"/>
  <c r="F110" i="14" s="1"/>
  <c r="E115" i="14"/>
  <c r="F115" i="14" s="1"/>
  <c r="E120" i="14"/>
  <c r="F120" i="14" s="1"/>
  <c r="E126" i="14"/>
  <c r="F126" i="14" s="1"/>
  <c r="E131" i="14"/>
  <c r="F131" i="14" s="1"/>
  <c r="E136" i="14"/>
  <c r="E142" i="14"/>
  <c r="F142" i="14" s="1"/>
  <c r="E147" i="14"/>
  <c r="F147" i="14" s="1"/>
  <c r="E152" i="14"/>
  <c r="E158" i="14"/>
  <c r="F158" i="14" s="1"/>
  <c r="E163" i="14"/>
  <c r="E168" i="14"/>
  <c r="F168" i="14" s="1"/>
  <c r="E174" i="14"/>
  <c r="F174" i="14" s="1"/>
  <c r="E179" i="14"/>
  <c r="F179" i="14" s="1"/>
  <c r="E184" i="14"/>
  <c r="F184" i="14" s="1"/>
  <c r="E190" i="14"/>
  <c r="F190" i="14" s="1"/>
  <c r="E195" i="14"/>
  <c r="F195" i="14" s="1"/>
  <c r="E200" i="14"/>
  <c r="F200" i="14" s="1"/>
  <c r="E206" i="14"/>
  <c r="F206" i="14" s="1"/>
  <c r="E211" i="14"/>
  <c r="F211" i="14" s="1"/>
  <c r="E216" i="14"/>
  <c r="F216" i="14" s="1"/>
  <c r="E222" i="14"/>
  <c r="E227" i="14"/>
  <c r="E232" i="14"/>
  <c r="E238" i="14"/>
  <c r="E243" i="14"/>
  <c r="E248" i="14"/>
  <c r="E254" i="14"/>
  <c r="E259" i="14"/>
  <c r="E264" i="14"/>
  <c r="E270" i="14"/>
  <c r="E275" i="14"/>
  <c r="E280" i="14"/>
  <c r="E286" i="14"/>
  <c r="E291" i="14"/>
  <c r="E296" i="14"/>
  <c r="E302" i="14"/>
  <c r="E307" i="14"/>
  <c r="E312" i="14"/>
  <c r="E318" i="14"/>
  <c r="E323" i="14"/>
  <c r="E328" i="14"/>
  <c r="E334" i="14"/>
  <c r="E339" i="14"/>
  <c r="E344" i="14"/>
  <c r="E350" i="14"/>
  <c r="E355" i="14"/>
  <c r="E360" i="14"/>
  <c r="E366" i="14"/>
  <c r="E371" i="14"/>
  <c r="E376" i="14"/>
  <c r="E382" i="14"/>
  <c r="E386" i="14"/>
  <c r="E390" i="14"/>
  <c r="E394" i="14"/>
  <c r="E398" i="14"/>
  <c r="E402" i="14"/>
  <c r="E47" i="14"/>
  <c r="F47" i="14" s="1"/>
  <c r="E52" i="14"/>
  <c r="F52" i="14" s="1"/>
  <c r="E58" i="14"/>
  <c r="F58" i="14" s="1"/>
  <c r="E68" i="14"/>
  <c r="F68" i="14" s="1"/>
  <c r="E74" i="14"/>
  <c r="F74" i="14" s="1"/>
  <c r="E79" i="14"/>
  <c r="F79" i="14" s="1"/>
  <c r="E90" i="14"/>
  <c r="F90" i="14" s="1"/>
  <c r="E95" i="14"/>
  <c r="F95" i="14" s="1"/>
  <c r="E100" i="14"/>
  <c r="F100" i="14" s="1"/>
  <c r="E111" i="14"/>
  <c r="F111" i="14" s="1"/>
  <c r="E116" i="14"/>
  <c r="F116" i="14" s="1"/>
  <c r="E127" i="14"/>
  <c r="F127" i="14" s="1"/>
  <c r="E132" i="14"/>
  <c r="E138" i="14"/>
  <c r="F138" i="14" s="1"/>
  <c r="E148" i="14"/>
  <c r="F148" i="14" s="1"/>
  <c r="E154" i="14"/>
  <c r="F154" i="14" s="1"/>
  <c r="E164" i="14"/>
  <c r="F164" i="14" s="1"/>
  <c r="E170" i="14"/>
  <c r="F170" i="14" s="1"/>
  <c r="E180" i="14"/>
  <c r="E186" i="14"/>
  <c r="F186" i="14" s="1"/>
  <c r="E196" i="14"/>
  <c r="F196" i="14" s="1"/>
  <c r="E202" i="14"/>
  <c r="F202" i="14" s="1"/>
  <c r="E212" i="14"/>
  <c r="F212" i="14" s="1"/>
  <c r="E218" i="14"/>
  <c r="F218" i="14" s="1"/>
  <c r="E223" i="14"/>
  <c r="E234" i="14"/>
  <c r="E239" i="14"/>
  <c r="E244" i="14"/>
  <c r="E255" i="14"/>
  <c r="E260" i="14"/>
  <c r="E271" i="14"/>
  <c r="E276" i="14"/>
  <c r="E287" i="14"/>
  <c r="E292" i="14"/>
  <c r="E298" i="14"/>
  <c r="E308" i="14"/>
  <c r="E314" i="14"/>
  <c r="E324" i="14"/>
  <c r="E335" i="14"/>
  <c r="E340" i="14"/>
  <c r="E351" i="14"/>
  <c r="E356" i="14"/>
  <c r="E367" i="14"/>
  <c r="E372" i="14"/>
  <c r="E383" i="14"/>
  <c r="E387" i="14"/>
  <c r="E395" i="14"/>
  <c r="E399" i="14"/>
  <c r="E54" i="14"/>
  <c r="F54" i="14" s="1"/>
  <c r="E75" i="14"/>
  <c r="F75" i="14" s="1"/>
  <c r="E91" i="14"/>
  <c r="F91" i="14" s="1"/>
  <c r="E107" i="14"/>
  <c r="F107" i="14" s="1"/>
  <c r="E128" i="14"/>
  <c r="F128" i="14" s="1"/>
  <c r="E144" i="14"/>
  <c r="F144" i="14" s="1"/>
  <c r="E171" i="14"/>
  <c r="F171" i="14" s="1"/>
  <c r="E198" i="14"/>
  <c r="E214" i="14"/>
  <c r="F214" i="14" s="1"/>
  <c r="E235" i="14"/>
  <c r="E262" i="14"/>
  <c r="E288" i="14"/>
  <c r="E315" i="14"/>
  <c r="E342" i="14"/>
  <c r="E368" i="14"/>
  <c r="E400" i="14"/>
  <c r="E50" i="14"/>
  <c r="F50" i="14" s="1"/>
  <c r="E76" i="14"/>
  <c r="F76" i="14" s="1"/>
  <c r="E114" i="14"/>
  <c r="E140" i="14"/>
  <c r="F140" i="14" s="1"/>
  <c r="E167" i="14"/>
  <c r="F167" i="14" s="1"/>
  <c r="E183" i="14"/>
  <c r="F183" i="14" s="1"/>
  <c r="E215" i="14"/>
  <c r="F215" i="14" s="1"/>
  <c r="E247" i="14"/>
  <c r="E274" i="14"/>
  <c r="E311" i="14"/>
  <c r="E332" i="14"/>
  <c r="E364" i="14"/>
  <c r="E393" i="14"/>
  <c r="E63" i="14"/>
  <c r="E84" i="14"/>
  <c r="F84" i="14" s="1"/>
  <c r="E106" i="14"/>
  <c r="F106" i="14" s="1"/>
  <c r="E122" i="14"/>
  <c r="F122" i="14" s="1"/>
  <c r="E143" i="14"/>
  <c r="F143" i="14" s="1"/>
  <c r="E159" i="14"/>
  <c r="F159" i="14" s="1"/>
  <c r="E175" i="14"/>
  <c r="F175" i="14" s="1"/>
  <c r="E191" i="14"/>
  <c r="F191" i="14" s="1"/>
  <c r="E207" i="14"/>
  <c r="F207" i="14" s="1"/>
  <c r="E228" i="14"/>
  <c r="E250" i="14"/>
  <c r="E266" i="14"/>
  <c r="E282" i="14"/>
  <c r="E303" i="14"/>
  <c r="E319" i="14"/>
  <c r="E330" i="14"/>
  <c r="E346" i="14"/>
  <c r="E362" i="14"/>
  <c r="E378" i="14"/>
  <c r="E391" i="14"/>
  <c r="E3" i="14"/>
  <c r="F3" i="14" s="1"/>
  <c r="E64" i="14"/>
  <c r="F64" i="14" s="1"/>
  <c r="E80" i="14"/>
  <c r="F80" i="14" s="1"/>
  <c r="E96" i="14"/>
  <c r="F96" i="14" s="1"/>
  <c r="E118" i="14"/>
  <c r="F118" i="14" s="1"/>
  <c r="E134" i="14"/>
  <c r="F134" i="14" s="1"/>
  <c r="E150" i="14"/>
  <c r="F150" i="14" s="1"/>
  <c r="E166" i="14"/>
  <c r="F166" i="14" s="1"/>
  <c r="E182" i="14"/>
  <c r="F182" i="14" s="1"/>
  <c r="E192" i="14"/>
  <c r="F192" i="14" s="1"/>
  <c r="E203" i="14"/>
  <c r="F203" i="14" s="1"/>
  <c r="E219" i="14"/>
  <c r="F219" i="14" s="1"/>
  <c r="E230" i="14"/>
  <c r="E246" i="14"/>
  <c r="E256" i="14"/>
  <c r="E272" i="14"/>
  <c r="E278" i="14"/>
  <c r="E294" i="14"/>
  <c r="E299" i="14"/>
  <c r="E310" i="14"/>
  <c r="E326" i="14"/>
  <c r="E331" i="14"/>
  <c r="E347" i="14"/>
  <c r="E363" i="14"/>
  <c r="E379" i="14"/>
  <c r="E388" i="14"/>
  <c r="E396" i="14"/>
  <c r="E44" i="14"/>
  <c r="F44" i="14" s="1"/>
  <c r="E55" i="14"/>
  <c r="F55" i="14" s="1"/>
  <c r="E66" i="14"/>
  <c r="F66" i="14" s="1"/>
  <c r="E71" i="14"/>
  <c r="F71" i="14" s="1"/>
  <c r="E87" i="14"/>
  <c r="F87" i="14" s="1"/>
  <c r="E98" i="14"/>
  <c r="F98" i="14" s="1"/>
  <c r="E108" i="14"/>
  <c r="F108" i="14" s="1"/>
  <c r="E124" i="14"/>
  <c r="F124" i="14" s="1"/>
  <c r="E135" i="14"/>
  <c r="F135" i="14" s="1"/>
  <c r="E151" i="14"/>
  <c r="F151" i="14" s="1"/>
  <c r="E162" i="14"/>
  <c r="F162" i="14" s="1"/>
  <c r="E178" i="14"/>
  <c r="F178" i="14" s="1"/>
  <c r="E194" i="14"/>
  <c r="F194" i="14" s="1"/>
  <c r="E204" i="14"/>
  <c r="F204" i="14" s="1"/>
  <c r="E220" i="14"/>
  <c r="E231" i="14"/>
  <c r="E242" i="14"/>
  <c r="E258" i="14"/>
  <c r="E268" i="14"/>
  <c r="E284" i="14"/>
  <c r="E290" i="14"/>
  <c r="E300" i="14"/>
  <c r="E316" i="14"/>
  <c r="E327" i="14"/>
  <c r="E343" i="14"/>
  <c r="E348" i="14"/>
  <c r="E359" i="14"/>
  <c r="E375" i="14"/>
  <c r="E385" i="14"/>
  <c r="E397" i="14"/>
  <c r="E43" i="14"/>
  <c r="F43" i="14" s="1"/>
  <c r="E48" i="14"/>
  <c r="F48" i="14" s="1"/>
  <c r="E59" i="14"/>
  <c r="F59" i="14" s="1"/>
  <c r="E70" i="14"/>
  <c r="F70" i="14" s="1"/>
  <c r="E86" i="14"/>
  <c r="F86" i="14" s="1"/>
  <c r="E102" i="14"/>
  <c r="F102" i="14" s="1"/>
  <c r="E112" i="14"/>
  <c r="F112" i="14" s="1"/>
  <c r="E123" i="14"/>
  <c r="F123" i="14" s="1"/>
  <c r="E139" i="14"/>
  <c r="F139" i="14" s="1"/>
  <c r="E155" i="14"/>
  <c r="F155" i="14" s="1"/>
  <c r="E160" i="14"/>
  <c r="F160" i="14" s="1"/>
  <c r="E176" i="14"/>
  <c r="F176" i="14" s="1"/>
  <c r="E187" i="14"/>
  <c r="F187" i="14" s="1"/>
  <c r="E208" i="14"/>
  <c r="F208" i="14" s="1"/>
  <c r="E224" i="14"/>
  <c r="E240" i="14"/>
  <c r="E251" i="14"/>
  <c r="E267" i="14"/>
  <c r="E283" i="14"/>
  <c r="E304" i="14"/>
  <c r="E320" i="14"/>
  <c r="E336" i="14"/>
  <c r="E352" i="14"/>
  <c r="E358" i="14"/>
  <c r="E374" i="14"/>
  <c r="E384" i="14"/>
  <c r="E392" i="14"/>
  <c r="E60" i="14"/>
  <c r="F60" i="14" s="1"/>
  <c r="E82" i="14"/>
  <c r="F82" i="14" s="1"/>
  <c r="E92" i="14"/>
  <c r="F92" i="14" s="1"/>
  <c r="E103" i="14"/>
  <c r="F103" i="14" s="1"/>
  <c r="E119" i="14"/>
  <c r="F119" i="14" s="1"/>
  <c r="E130" i="14"/>
  <c r="F130" i="14" s="1"/>
  <c r="E146" i="14"/>
  <c r="F146" i="14" s="1"/>
  <c r="E156" i="14"/>
  <c r="F156" i="14" s="1"/>
  <c r="E172" i="14"/>
  <c r="F172" i="14" s="1"/>
  <c r="E188" i="14"/>
  <c r="F188" i="14" s="1"/>
  <c r="E199" i="14"/>
  <c r="F199" i="14" s="1"/>
  <c r="E210" i="14"/>
  <c r="F210" i="14" s="1"/>
  <c r="E226" i="14"/>
  <c r="E236" i="14"/>
  <c r="E252" i="14"/>
  <c r="E263" i="14"/>
  <c r="E279" i="14"/>
  <c r="E295" i="14"/>
  <c r="E306" i="14"/>
  <c r="E322" i="14"/>
  <c r="E338" i="14"/>
  <c r="E354" i="14"/>
  <c r="E370" i="14"/>
  <c r="E380" i="14"/>
  <c r="E389" i="14"/>
  <c r="E401" i="14"/>
  <c r="I4" i="14"/>
  <c r="I8" i="14"/>
  <c r="I12" i="14"/>
  <c r="I16" i="14"/>
  <c r="I24" i="14"/>
  <c r="I28" i="14"/>
  <c r="I32" i="14"/>
  <c r="I36" i="14"/>
  <c r="I40" i="14"/>
  <c r="H44" i="14"/>
  <c r="I44" i="14" s="1"/>
  <c r="H48" i="14"/>
  <c r="I48" i="14" s="1"/>
  <c r="H52" i="14"/>
  <c r="I52" i="14" s="1"/>
  <c r="H56" i="14"/>
  <c r="I56" i="14" s="1"/>
  <c r="H60" i="14"/>
  <c r="I60" i="14" s="1"/>
  <c r="H64" i="14"/>
  <c r="I64" i="14" s="1"/>
  <c r="H68" i="14"/>
  <c r="I68" i="14" s="1"/>
  <c r="H72" i="14"/>
  <c r="I72" i="14" s="1"/>
  <c r="H76" i="14"/>
  <c r="I76" i="14" s="1"/>
  <c r="H80" i="14"/>
  <c r="I80" i="14" s="1"/>
  <c r="H84" i="14"/>
  <c r="I84" i="14" s="1"/>
  <c r="H88" i="14"/>
  <c r="I88" i="14" s="1"/>
  <c r="H92" i="14"/>
  <c r="I92" i="14" s="1"/>
  <c r="H96" i="14"/>
  <c r="I96" i="14" s="1"/>
  <c r="H100" i="14"/>
  <c r="I100" i="14" s="1"/>
  <c r="H104" i="14"/>
  <c r="I104" i="14" s="1"/>
  <c r="H108" i="14"/>
  <c r="I108" i="14" s="1"/>
  <c r="H112" i="14"/>
  <c r="I112" i="14" s="1"/>
  <c r="H116" i="14"/>
  <c r="I116" i="14" s="1"/>
  <c r="H120" i="14"/>
  <c r="I120" i="14" s="1"/>
  <c r="H124" i="14"/>
  <c r="I124" i="14" s="1"/>
  <c r="H128" i="14"/>
  <c r="I128" i="14" s="1"/>
  <c r="H132" i="14"/>
  <c r="I132" i="14" s="1"/>
  <c r="H136" i="14"/>
  <c r="I136" i="14" s="1"/>
  <c r="H140" i="14"/>
  <c r="I140" i="14" s="1"/>
  <c r="H144" i="14"/>
  <c r="I144" i="14" s="1"/>
  <c r="H148" i="14"/>
  <c r="I148" i="14" s="1"/>
  <c r="H152" i="14"/>
  <c r="I152" i="14" s="1"/>
  <c r="H156" i="14"/>
  <c r="I156" i="14" s="1"/>
  <c r="H160" i="14"/>
  <c r="I160" i="14" s="1"/>
  <c r="H164" i="14"/>
  <c r="I164" i="14" s="1"/>
  <c r="H168" i="14"/>
  <c r="I168" i="14" s="1"/>
  <c r="H172" i="14"/>
  <c r="I172" i="14" s="1"/>
  <c r="H176" i="14"/>
  <c r="I176" i="14" s="1"/>
  <c r="H180" i="14"/>
  <c r="I180" i="14" s="1"/>
  <c r="H184" i="14"/>
  <c r="I184" i="14" s="1"/>
  <c r="H188" i="14"/>
  <c r="I188" i="14" s="1"/>
  <c r="H192" i="14"/>
  <c r="I192" i="14" s="1"/>
  <c r="H196" i="14"/>
  <c r="I196" i="14" s="1"/>
  <c r="H200" i="14"/>
  <c r="I200" i="14" s="1"/>
  <c r="H204" i="14"/>
  <c r="I204" i="14" s="1"/>
  <c r="H208" i="14"/>
  <c r="I208" i="14" s="1"/>
  <c r="H212" i="14"/>
  <c r="I212" i="14" s="1"/>
  <c r="H216" i="14"/>
  <c r="I216" i="14" s="1"/>
  <c r="H220" i="14"/>
  <c r="I220" i="14" s="1"/>
  <c r="H224" i="14"/>
  <c r="I224" i="14" s="1"/>
  <c r="H228" i="14"/>
  <c r="I228" i="14" s="1"/>
  <c r="H232" i="14"/>
  <c r="I232" i="14" s="1"/>
  <c r="H236" i="14"/>
  <c r="I236" i="14" s="1"/>
  <c r="H240" i="14"/>
  <c r="I240" i="14" s="1"/>
  <c r="H244" i="14"/>
  <c r="I244" i="14" s="1"/>
  <c r="H248" i="14"/>
  <c r="I248" i="14" s="1"/>
  <c r="H252" i="14"/>
  <c r="I252" i="14" s="1"/>
  <c r="H256" i="14"/>
  <c r="I256" i="14" s="1"/>
  <c r="H260" i="14"/>
  <c r="I260" i="14" s="1"/>
  <c r="H264" i="14"/>
  <c r="I264" i="14" s="1"/>
  <c r="H268" i="14"/>
  <c r="I268" i="14" s="1"/>
  <c r="H272" i="14"/>
  <c r="I272" i="14" s="1"/>
  <c r="H276" i="14"/>
  <c r="I276" i="14" s="1"/>
  <c r="H280" i="14"/>
  <c r="I280" i="14" s="1"/>
  <c r="H284" i="14"/>
  <c r="I284" i="14" s="1"/>
  <c r="H288" i="14"/>
  <c r="I288" i="14" s="1"/>
  <c r="H292" i="14"/>
  <c r="I292" i="14" s="1"/>
  <c r="H296" i="14"/>
  <c r="I296" i="14" s="1"/>
  <c r="H300" i="14"/>
  <c r="I300" i="14" s="1"/>
  <c r="H304" i="14"/>
  <c r="I304" i="14" s="1"/>
  <c r="H308" i="14"/>
  <c r="I308" i="14" s="1"/>
  <c r="H312" i="14"/>
  <c r="I312" i="14" s="1"/>
  <c r="H316" i="14"/>
  <c r="I316" i="14" s="1"/>
  <c r="H320" i="14"/>
  <c r="I320" i="14" s="1"/>
  <c r="H324" i="14"/>
  <c r="I324" i="14" s="1"/>
  <c r="H328" i="14"/>
  <c r="I328" i="14" s="1"/>
  <c r="H332" i="14"/>
  <c r="I332" i="14" s="1"/>
  <c r="H336" i="14"/>
  <c r="I336" i="14" s="1"/>
  <c r="H340" i="14"/>
  <c r="I340" i="14" s="1"/>
  <c r="I5" i="14"/>
  <c r="I9" i="14"/>
  <c r="I13" i="14"/>
  <c r="I17" i="14"/>
  <c r="I21" i="14"/>
  <c r="I25" i="14"/>
  <c r="I29" i="14"/>
  <c r="I33" i="14"/>
  <c r="I37" i="14"/>
  <c r="I41" i="14"/>
  <c r="H45" i="14"/>
  <c r="I45" i="14" s="1"/>
  <c r="H49" i="14"/>
  <c r="I49" i="14" s="1"/>
  <c r="H53" i="14"/>
  <c r="I53" i="14" s="1"/>
  <c r="H57" i="14"/>
  <c r="I57" i="14" s="1"/>
  <c r="H61" i="14"/>
  <c r="I61" i="14" s="1"/>
  <c r="H65" i="14"/>
  <c r="I65" i="14" s="1"/>
  <c r="H69" i="14"/>
  <c r="I69" i="14" s="1"/>
  <c r="H73" i="14"/>
  <c r="I73" i="14" s="1"/>
  <c r="H77" i="14"/>
  <c r="I77" i="14" s="1"/>
  <c r="H81" i="14"/>
  <c r="I81" i="14" s="1"/>
  <c r="H85" i="14"/>
  <c r="I85" i="14" s="1"/>
  <c r="H89" i="14"/>
  <c r="I89" i="14" s="1"/>
  <c r="H93" i="14"/>
  <c r="I93" i="14" s="1"/>
  <c r="H97" i="14"/>
  <c r="I97" i="14" s="1"/>
  <c r="H101" i="14"/>
  <c r="I101" i="14" s="1"/>
  <c r="H105" i="14"/>
  <c r="I105" i="14" s="1"/>
  <c r="H109" i="14"/>
  <c r="I109" i="14" s="1"/>
  <c r="H113" i="14"/>
  <c r="I113" i="14" s="1"/>
  <c r="H117" i="14"/>
  <c r="I117" i="14" s="1"/>
  <c r="H121" i="14"/>
  <c r="I121" i="14" s="1"/>
  <c r="H125" i="14"/>
  <c r="I125" i="14" s="1"/>
  <c r="H129" i="14"/>
  <c r="I129" i="14" s="1"/>
  <c r="H133" i="14"/>
  <c r="I133" i="14" s="1"/>
  <c r="H137" i="14"/>
  <c r="I137" i="14" s="1"/>
  <c r="H141" i="14"/>
  <c r="I141" i="14" s="1"/>
  <c r="H145" i="14"/>
  <c r="I145" i="14" s="1"/>
  <c r="H149" i="14"/>
  <c r="I149" i="14" s="1"/>
  <c r="H153" i="14"/>
  <c r="I153" i="14" s="1"/>
  <c r="H157" i="14"/>
  <c r="I157" i="14" s="1"/>
  <c r="H161" i="14"/>
  <c r="I161" i="14" s="1"/>
  <c r="H165" i="14"/>
  <c r="I165" i="14" s="1"/>
  <c r="H169" i="14"/>
  <c r="I169" i="14" s="1"/>
  <c r="H173" i="14"/>
  <c r="I173" i="14" s="1"/>
  <c r="H177" i="14"/>
  <c r="I177" i="14" s="1"/>
  <c r="H181" i="14"/>
  <c r="I181" i="14" s="1"/>
  <c r="H185" i="14"/>
  <c r="I185" i="14" s="1"/>
  <c r="H189" i="14"/>
  <c r="I189" i="14" s="1"/>
  <c r="H193" i="14"/>
  <c r="I193" i="14" s="1"/>
  <c r="H197" i="14"/>
  <c r="I197" i="14" s="1"/>
  <c r="H201" i="14"/>
  <c r="I201" i="14" s="1"/>
  <c r="H205" i="14"/>
  <c r="I205" i="14" s="1"/>
  <c r="H209" i="14"/>
  <c r="I209" i="14" s="1"/>
  <c r="H213" i="14"/>
  <c r="I213" i="14" s="1"/>
  <c r="H217" i="14"/>
  <c r="I217" i="14" s="1"/>
  <c r="H221" i="14"/>
  <c r="I221" i="14" s="1"/>
  <c r="H225" i="14"/>
  <c r="I225" i="14" s="1"/>
  <c r="H229" i="14"/>
  <c r="I229" i="14" s="1"/>
  <c r="H233" i="14"/>
  <c r="I233" i="14" s="1"/>
  <c r="H237" i="14"/>
  <c r="I237" i="14" s="1"/>
  <c r="H241" i="14"/>
  <c r="I241" i="14" s="1"/>
  <c r="H245" i="14"/>
  <c r="I245" i="14" s="1"/>
  <c r="H249" i="14"/>
  <c r="I249" i="14" s="1"/>
  <c r="H253" i="14"/>
  <c r="I253" i="14" s="1"/>
  <c r="H257" i="14"/>
  <c r="I257" i="14" s="1"/>
  <c r="H261" i="14"/>
  <c r="I261" i="14" s="1"/>
  <c r="H265" i="14"/>
  <c r="I265" i="14" s="1"/>
  <c r="H269" i="14"/>
  <c r="I269" i="14" s="1"/>
  <c r="I6" i="14"/>
  <c r="I10" i="14"/>
  <c r="I14" i="14"/>
  <c r="I18" i="14"/>
  <c r="I22" i="14"/>
  <c r="I26" i="14"/>
  <c r="I30" i="14"/>
  <c r="I34" i="14"/>
  <c r="I38" i="14"/>
  <c r="I42" i="14"/>
  <c r="H46" i="14"/>
  <c r="I46" i="14" s="1"/>
  <c r="H50" i="14"/>
  <c r="I50" i="14" s="1"/>
  <c r="H54" i="14"/>
  <c r="I54" i="14" s="1"/>
  <c r="H58" i="14"/>
  <c r="I58" i="14" s="1"/>
  <c r="H62" i="14"/>
  <c r="I62" i="14" s="1"/>
  <c r="H66" i="14"/>
  <c r="I66" i="14" s="1"/>
  <c r="H70" i="14"/>
  <c r="I70" i="14" s="1"/>
  <c r="H74" i="14"/>
  <c r="I74" i="14" s="1"/>
  <c r="H78" i="14"/>
  <c r="I78" i="14" s="1"/>
  <c r="H82" i="14"/>
  <c r="I82" i="14" s="1"/>
  <c r="H86" i="14"/>
  <c r="I86" i="14" s="1"/>
  <c r="H90" i="14"/>
  <c r="I90" i="14" s="1"/>
  <c r="H94" i="14"/>
  <c r="I94" i="14" s="1"/>
  <c r="H98" i="14"/>
  <c r="I98" i="14" s="1"/>
  <c r="H102" i="14"/>
  <c r="I102" i="14" s="1"/>
  <c r="H106" i="14"/>
  <c r="I106" i="14" s="1"/>
  <c r="H110" i="14"/>
  <c r="I110" i="14" s="1"/>
  <c r="H114" i="14"/>
  <c r="I114" i="14" s="1"/>
  <c r="H118" i="14"/>
  <c r="I118" i="14" s="1"/>
  <c r="H122" i="14"/>
  <c r="I122" i="14" s="1"/>
  <c r="H126" i="14"/>
  <c r="I126" i="14" s="1"/>
  <c r="H130" i="14"/>
  <c r="I130" i="14" s="1"/>
  <c r="H134" i="14"/>
  <c r="I134" i="14" s="1"/>
  <c r="H138" i="14"/>
  <c r="I138" i="14" s="1"/>
  <c r="H142" i="14"/>
  <c r="I142" i="14" s="1"/>
  <c r="H146" i="14"/>
  <c r="I146" i="14" s="1"/>
  <c r="H150" i="14"/>
  <c r="I150" i="14" s="1"/>
  <c r="H154" i="14"/>
  <c r="I154" i="14" s="1"/>
  <c r="H158" i="14"/>
  <c r="I158" i="14" s="1"/>
  <c r="H162" i="14"/>
  <c r="I162" i="14" s="1"/>
  <c r="H166" i="14"/>
  <c r="I166" i="14" s="1"/>
  <c r="H170" i="14"/>
  <c r="I170" i="14" s="1"/>
  <c r="H174" i="14"/>
  <c r="I174" i="14" s="1"/>
  <c r="H178" i="14"/>
  <c r="I178" i="14" s="1"/>
  <c r="H182" i="14"/>
  <c r="I182" i="14" s="1"/>
  <c r="H186" i="14"/>
  <c r="I186" i="14" s="1"/>
  <c r="H190" i="14"/>
  <c r="I190" i="14" s="1"/>
  <c r="H194" i="14"/>
  <c r="I194" i="14" s="1"/>
  <c r="H198" i="14"/>
  <c r="I198" i="14" s="1"/>
  <c r="H202" i="14"/>
  <c r="I202" i="14" s="1"/>
  <c r="H206" i="14"/>
  <c r="I206" i="14" s="1"/>
  <c r="H210" i="14"/>
  <c r="I210" i="14" s="1"/>
  <c r="H214" i="14"/>
  <c r="I214" i="14" s="1"/>
  <c r="H218" i="14"/>
  <c r="I218" i="14" s="1"/>
  <c r="H222" i="14"/>
  <c r="I222" i="14" s="1"/>
  <c r="H226" i="14"/>
  <c r="I226" i="14" s="1"/>
  <c r="H230" i="14"/>
  <c r="I230" i="14" s="1"/>
  <c r="H234" i="14"/>
  <c r="I234" i="14" s="1"/>
  <c r="H238" i="14"/>
  <c r="I238" i="14" s="1"/>
  <c r="H242" i="14"/>
  <c r="I242" i="14" s="1"/>
  <c r="H246" i="14"/>
  <c r="I246" i="14" s="1"/>
  <c r="H250" i="14"/>
  <c r="I250" i="14" s="1"/>
  <c r="H254" i="14"/>
  <c r="I254" i="14" s="1"/>
  <c r="H258" i="14"/>
  <c r="I258" i="14" s="1"/>
  <c r="H262" i="14"/>
  <c r="I262" i="14" s="1"/>
  <c r="H266" i="14"/>
  <c r="I266" i="14" s="1"/>
  <c r="H270" i="14"/>
  <c r="I270" i="14" s="1"/>
  <c r="H274" i="14"/>
  <c r="I274" i="14" s="1"/>
  <c r="H278" i="14"/>
  <c r="I278" i="14" s="1"/>
  <c r="H282" i="14"/>
  <c r="I282" i="14" s="1"/>
  <c r="H286" i="14"/>
  <c r="I286" i="14" s="1"/>
  <c r="H290" i="14"/>
  <c r="I290" i="14" s="1"/>
  <c r="H294" i="14"/>
  <c r="I294" i="14" s="1"/>
  <c r="H298" i="14"/>
  <c r="I298" i="14" s="1"/>
  <c r="H302" i="14"/>
  <c r="I302" i="14" s="1"/>
  <c r="H306" i="14"/>
  <c r="I306" i="14" s="1"/>
  <c r="H310" i="14"/>
  <c r="I310" i="14" s="1"/>
  <c r="H314" i="14"/>
  <c r="I314" i="14" s="1"/>
  <c r="H318" i="14"/>
  <c r="I318" i="14" s="1"/>
  <c r="H322" i="14"/>
  <c r="I322" i="14" s="1"/>
  <c r="H326" i="14"/>
  <c r="I326" i="14" s="1"/>
  <c r="H330" i="14"/>
  <c r="I330" i="14" s="1"/>
  <c r="H334" i="14"/>
  <c r="I334" i="14" s="1"/>
  <c r="H338" i="14"/>
  <c r="I338" i="14" s="1"/>
  <c r="H342" i="14"/>
  <c r="I342" i="14" s="1"/>
  <c r="I7" i="14"/>
  <c r="I23" i="14"/>
  <c r="I39" i="14"/>
  <c r="H55" i="14"/>
  <c r="I55" i="14" s="1"/>
  <c r="H71" i="14"/>
  <c r="I71" i="14" s="1"/>
  <c r="H87" i="14"/>
  <c r="I87" i="14" s="1"/>
  <c r="H103" i="14"/>
  <c r="I103" i="14" s="1"/>
  <c r="H119" i="14"/>
  <c r="I119" i="14" s="1"/>
  <c r="H135" i="14"/>
  <c r="I135" i="14" s="1"/>
  <c r="H151" i="14"/>
  <c r="I151" i="14" s="1"/>
  <c r="H167" i="14"/>
  <c r="I167" i="14" s="1"/>
  <c r="H183" i="14"/>
  <c r="I183" i="14" s="1"/>
  <c r="H199" i="14"/>
  <c r="I199" i="14" s="1"/>
  <c r="H215" i="14"/>
  <c r="I215" i="14" s="1"/>
  <c r="H231" i="14"/>
  <c r="I231" i="14" s="1"/>
  <c r="H247" i="14"/>
  <c r="I247" i="14" s="1"/>
  <c r="H263" i="14"/>
  <c r="I263" i="14" s="1"/>
  <c r="H275" i="14"/>
  <c r="I275" i="14" s="1"/>
  <c r="H283" i="14"/>
  <c r="I283" i="14" s="1"/>
  <c r="H291" i="14"/>
  <c r="I291" i="14" s="1"/>
  <c r="H299" i="14"/>
  <c r="I299" i="14" s="1"/>
  <c r="H307" i="14"/>
  <c r="I307" i="14" s="1"/>
  <c r="H315" i="14"/>
  <c r="I315" i="14" s="1"/>
  <c r="H323" i="14"/>
  <c r="I323" i="14" s="1"/>
  <c r="H331" i="14"/>
  <c r="I331" i="14" s="1"/>
  <c r="H339" i="14"/>
  <c r="I339" i="14" s="1"/>
  <c r="H345" i="14"/>
  <c r="I345" i="14" s="1"/>
  <c r="H349" i="14"/>
  <c r="I349" i="14" s="1"/>
  <c r="H353" i="14"/>
  <c r="I353" i="14" s="1"/>
  <c r="H357" i="14"/>
  <c r="I357" i="14" s="1"/>
  <c r="H361" i="14"/>
  <c r="I361" i="14" s="1"/>
  <c r="H365" i="14"/>
  <c r="I365" i="14" s="1"/>
  <c r="H369" i="14"/>
  <c r="I369" i="14" s="1"/>
  <c r="H373" i="14"/>
  <c r="I373" i="14" s="1"/>
  <c r="H377" i="14"/>
  <c r="I377" i="14" s="1"/>
  <c r="H381" i="14"/>
  <c r="I381" i="14" s="1"/>
  <c r="H385" i="14"/>
  <c r="I385" i="14" s="1"/>
  <c r="H389" i="14"/>
  <c r="I389" i="14" s="1"/>
  <c r="H393" i="14"/>
  <c r="I393" i="14" s="1"/>
  <c r="H397" i="14"/>
  <c r="I397" i="14" s="1"/>
  <c r="H401" i="14"/>
  <c r="I401" i="14" s="1"/>
  <c r="I35" i="14"/>
  <c r="H67" i="14"/>
  <c r="I67" i="14" s="1"/>
  <c r="H99" i="14"/>
  <c r="I99" i="14" s="1"/>
  <c r="H131" i="14"/>
  <c r="I131" i="14" s="1"/>
  <c r="H163" i="14"/>
  <c r="I163" i="14" s="1"/>
  <c r="H195" i="14"/>
  <c r="I195" i="14" s="1"/>
  <c r="H243" i="14"/>
  <c r="I243" i="14" s="1"/>
  <c r="H281" i="14"/>
  <c r="I281" i="14" s="1"/>
  <c r="H305" i="14"/>
  <c r="I305" i="14" s="1"/>
  <c r="H321" i="14"/>
  <c r="I321" i="14" s="1"/>
  <c r="H344" i="14"/>
  <c r="I344" i="14" s="1"/>
  <c r="H352" i="14"/>
  <c r="I352" i="14" s="1"/>
  <c r="H364" i="14"/>
  <c r="I364" i="14" s="1"/>
  <c r="H376" i="14"/>
  <c r="I376" i="14" s="1"/>
  <c r="H388" i="14"/>
  <c r="I388" i="14" s="1"/>
  <c r="H400" i="14"/>
  <c r="I400" i="14" s="1"/>
  <c r="I11" i="14"/>
  <c r="I27" i="14"/>
  <c r="H43" i="14"/>
  <c r="I43" i="14" s="1"/>
  <c r="H59" i="14"/>
  <c r="I59" i="14" s="1"/>
  <c r="H75" i="14"/>
  <c r="I75" i="14" s="1"/>
  <c r="H91" i="14"/>
  <c r="I91" i="14" s="1"/>
  <c r="H107" i="14"/>
  <c r="I107" i="14" s="1"/>
  <c r="H123" i="14"/>
  <c r="I123" i="14" s="1"/>
  <c r="H139" i="14"/>
  <c r="I139" i="14" s="1"/>
  <c r="H155" i="14"/>
  <c r="I155" i="14" s="1"/>
  <c r="H171" i="14"/>
  <c r="I171" i="14" s="1"/>
  <c r="H187" i="14"/>
  <c r="I187" i="14" s="1"/>
  <c r="H203" i="14"/>
  <c r="I203" i="14" s="1"/>
  <c r="H219" i="14"/>
  <c r="I219" i="14" s="1"/>
  <c r="H235" i="14"/>
  <c r="I235" i="14" s="1"/>
  <c r="H251" i="14"/>
  <c r="I251" i="14" s="1"/>
  <c r="H267" i="14"/>
  <c r="I267" i="14" s="1"/>
  <c r="H277" i="14"/>
  <c r="I277" i="14" s="1"/>
  <c r="H285" i="14"/>
  <c r="I285" i="14" s="1"/>
  <c r="H293" i="14"/>
  <c r="I293" i="14" s="1"/>
  <c r="H301" i="14"/>
  <c r="I301" i="14" s="1"/>
  <c r="H309" i="14"/>
  <c r="I309" i="14" s="1"/>
  <c r="H317" i="14"/>
  <c r="I317" i="14" s="1"/>
  <c r="H325" i="14"/>
  <c r="I325" i="14" s="1"/>
  <c r="H333" i="14"/>
  <c r="I333" i="14" s="1"/>
  <c r="H341" i="14"/>
  <c r="I341" i="14" s="1"/>
  <c r="H346" i="14"/>
  <c r="I346" i="14" s="1"/>
  <c r="H350" i="14"/>
  <c r="I350" i="14" s="1"/>
  <c r="H354" i="14"/>
  <c r="I354" i="14" s="1"/>
  <c r="H358" i="14"/>
  <c r="I358" i="14" s="1"/>
  <c r="H362" i="14"/>
  <c r="I362" i="14" s="1"/>
  <c r="H366" i="14"/>
  <c r="I366" i="14" s="1"/>
  <c r="H370" i="14"/>
  <c r="I370" i="14" s="1"/>
  <c r="H374" i="14"/>
  <c r="I374" i="14" s="1"/>
  <c r="H378" i="14"/>
  <c r="I378" i="14" s="1"/>
  <c r="H382" i="14"/>
  <c r="I382" i="14" s="1"/>
  <c r="H386" i="14"/>
  <c r="I386" i="14" s="1"/>
  <c r="H390" i="14"/>
  <c r="I390" i="14" s="1"/>
  <c r="H394" i="14"/>
  <c r="I394" i="14" s="1"/>
  <c r="H398" i="14"/>
  <c r="I398" i="14" s="1"/>
  <c r="H402" i="14"/>
  <c r="I402" i="14" s="1"/>
  <c r="I19" i="14"/>
  <c r="H83" i="14"/>
  <c r="I83" i="14" s="1"/>
  <c r="H115" i="14"/>
  <c r="I115" i="14" s="1"/>
  <c r="H147" i="14"/>
  <c r="I147" i="14" s="1"/>
  <c r="H179" i="14"/>
  <c r="I179" i="14" s="1"/>
  <c r="H227" i="14"/>
  <c r="I227" i="14" s="1"/>
  <c r="H273" i="14"/>
  <c r="I273" i="14" s="1"/>
  <c r="H297" i="14"/>
  <c r="I297" i="14" s="1"/>
  <c r="H329" i="14"/>
  <c r="I329" i="14" s="1"/>
  <c r="H348" i="14"/>
  <c r="I348" i="14" s="1"/>
  <c r="H360" i="14"/>
  <c r="I360" i="14" s="1"/>
  <c r="H372" i="14"/>
  <c r="I372" i="14" s="1"/>
  <c r="H380" i="14"/>
  <c r="I380" i="14" s="1"/>
  <c r="H392" i="14"/>
  <c r="I392" i="14" s="1"/>
  <c r="I15" i="14"/>
  <c r="I31" i="14"/>
  <c r="H47" i="14"/>
  <c r="I47" i="14" s="1"/>
  <c r="H63" i="14"/>
  <c r="I63" i="14" s="1"/>
  <c r="H79" i="14"/>
  <c r="I79" i="14" s="1"/>
  <c r="H95" i="14"/>
  <c r="I95" i="14" s="1"/>
  <c r="H111" i="14"/>
  <c r="I111" i="14" s="1"/>
  <c r="H127" i="14"/>
  <c r="I127" i="14" s="1"/>
  <c r="H143" i="14"/>
  <c r="I143" i="14" s="1"/>
  <c r="H159" i="14"/>
  <c r="I159" i="14" s="1"/>
  <c r="H175" i="14"/>
  <c r="I175" i="14" s="1"/>
  <c r="H191" i="14"/>
  <c r="I191" i="14" s="1"/>
  <c r="H207" i="14"/>
  <c r="I207" i="14" s="1"/>
  <c r="H223" i="14"/>
  <c r="I223" i="14" s="1"/>
  <c r="H239" i="14"/>
  <c r="I239" i="14" s="1"/>
  <c r="H255" i="14"/>
  <c r="I255" i="14" s="1"/>
  <c r="H271" i="14"/>
  <c r="I271" i="14" s="1"/>
  <c r="H279" i="14"/>
  <c r="I279" i="14" s="1"/>
  <c r="H287" i="14"/>
  <c r="I287" i="14" s="1"/>
  <c r="H295" i="14"/>
  <c r="I295" i="14" s="1"/>
  <c r="H303" i="14"/>
  <c r="I303" i="14" s="1"/>
  <c r="H311" i="14"/>
  <c r="I311" i="14" s="1"/>
  <c r="H319" i="14"/>
  <c r="I319" i="14" s="1"/>
  <c r="H327" i="14"/>
  <c r="I327" i="14" s="1"/>
  <c r="H335" i="14"/>
  <c r="I335" i="14" s="1"/>
  <c r="H343" i="14"/>
  <c r="I343" i="14" s="1"/>
  <c r="H347" i="14"/>
  <c r="I347" i="14" s="1"/>
  <c r="H351" i="14"/>
  <c r="I351" i="14" s="1"/>
  <c r="H355" i="14"/>
  <c r="I355" i="14" s="1"/>
  <c r="H359" i="14"/>
  <c r="I359" i="14" s="1"/>
  <c r="H363" i="14"/>
  <c r="I363" i="14" s="1"/>
  <c r="H367" i="14"/>
  <c r="I367" i="14" s="1"/>
  <c r="H371" i="14"/>
  <c r="I371" i="14" s="1"/>
  <c r="H375" i="14"/>
  <c r="I375" i="14" s="1"/>
  <c r="H379" i="14"/>
  <c r="I379" i="14" s="1"/>
  <c r="H383" i="14"/>
  <c r="I383" i="14" s="1"/>
  <c r="H387" i="14"/>
  <c r="I387" i="14" s="1"/>
  <c r="H391" i="14"/>
  <c r="I391" i="14" s="1"/>
  <c r="H395" i="14"/>
  <c r="I395" i="14" s="1"/>
  <c r="H399" i="14"/>
  <c r="I399" i="14" s="1"/>
  <c r="H51" i="14"/>
  <c r="I51" i="14" s="1"/>
  <c r="H211" i="14"/>
  <c r="I211" i="14" s="1"/>
  <c r="H259" i="14"/>
  <c r="I259" i="14" s="1"/>
  <c r="H289" i="14"/>
  <c r="I289" i="14" s="1"/>
  <c r="H313" i="14"/>
  <c r="I313" i="14" s="1"/>
  <c r="H337" i="14"/>
  <c r="I337" i="14" s="1"/>
  <c r="H356" i="14"/>
  <c r="I356" i="14" s="1"/>
  <c r="H368" i="14"/>
  <c r="I368" i="14" s="1"/>
  <c r="H384" i="14"/>
  <c r="I384" i="14" s="1"/>
  <c r="H396" i="14"/>
  <c r="I396" i="14" s="1"/>
  <c r="I20" i="14"/>
  <c r="H3" i="14"/>
  <c r="I3" i="14" s="1"/>
  <c r="I133" i="1"/>
  <c r="M120" i="13"/>
  <c r="K120" i="13"/>
  <c r="L142" i="13"/>
  <c r="M142" i="13"/>
  <c r="J272" i="13"/>
  <c r="K272" i="13"/>
  <c r="J390" i="13"/>
  <c r="M390" i="13"/>
  <c r="K390" i="13"/>
  <c r="L231" i="13"/>
  <c r="M231" i="13"/>
  <c r="L130" i="13"/>
  <c r="M130" i="13"/>
  <c r="J170" i="13"/>
  <c r="L170" i="13"/>
  <c r="K170" i="13"/>
  <c r="L208" i="13"/>
  <c r="J208" i="13"/>
  <c r="J370" i="13"/>
  <c r="M370" i="13"/>
  <c r="L15" i="13"/>
  <c r="J15" i="13"/>
  <c r="M160" i="13"/>
  <c r="K160" i="13"/>
  <c r="L196" i="13"/>
  <c r="K196" i="13"/>
  <c r="J196" i="13"/>
  <c r="L349" i="13"/>
  <c r="J349" i="13"/>
  <c r="M389" i="13"/>
  <c r="J389" i="13"/>
  <c r="K63" i="13"/>
  <c r="K208" i="13"/>
  <c r="M225" i="13"/>
  <c r="K225" i="13"/>
  <c r="L259" i="13"/>
  <c r="J259" i="13"/>
  <c r="L266" i="13"/>
  <c r="M266" i="13"/>
  <c r="K266" i="13"/>
  <c r="M272" i="13"/>
  <c r="L280" i="13"/>
  <c r="J280" i="13"/>
  <c r="L352" i="13"/>
  <c r="M352" i="13"/>
  <c r="K352" i="13"/>
  <c r="L360" i="13"/>
  <c r="M360" i="13"/>
  <c r="K360" i="13"/>
  <c r="L372" i="13"/>
  <c r="K372" i="13"/>
  <c r="L392" i="13"/>
  <c r="K392" i="13"/>
  <c r="J392" i="13"/>
  <c r="L67" i="13"/>
  <c r="J67" i="13"/>
  <c r="M80" i="13"/>
  <c r="K80" i="13"/>
  <c r="L184" i="13"/>
  <c r="J184" i="13"/>
  <c r="L227" i="13"/>
  <c r="M227" i="13"/>
  <c r="L232" i="13"/>
  <c r="J232" i="13"/>
  <c r="J264" i="13"/>
  <c r="M264" i="13"/>
  <c r="K264" i="13"/>
  <c r="M303" i="13"/>
  <c r="J303" i="13"/>
  <c r="M358" i="13"/>
  <c r="K358" i="13"/>
  <c r="M108" i="13"/>
  <c r="K108" i="13"/>
  <c r="L123" i="13"/>
  <c r="J123" i="13"/>
  <c r="L136" i="13"/>
  <c r="K136" i="13"/>
  <c r="L164" i="13"/>
  <c r="J164" i="13"/>
  <c r="M183" i="13"/>
  <c r="L183" i="13"/>
  <c r="J271" i="13"/>
  <c r="L271" i="13"/>
  <c r="J298" i="13"/>
  <c r="M298" i="13"/>
  <c r="L31" i="13"/>
  <c r="M31" i="13"/>
  <c r="M40" i="13"/>
  <c r="K40" i="13"/>
  <c r="L66" i="13"/>
  <c r="M67" i="13"/>
  <c r="L71" i="13"/>
  <c r="M71" i="13"/>
  <c r="M72" i="13"/>
  <c r="J72" i="13"/>
  <c r="M79" i="13"/>
  <c r="J80" i="13"/>
  <c r="L103" i="13"/>
  <c r="M103" i="13"/>
  <c r="J103" i="13"/>
  <c r="L122" i="13"/>
  <c r="M122" i="13"/>
  <c r="L163" i="13"/>
  <c r="M163" i="13"/>
  <c r="J163" i="13"/>
  <c r="L168" i="13"/>
  <c r="K168" i="13"/>
  <c r="J168" i="13"/>
  <c r="L172" i="13"/>
  <c r="K172" i="13"/>
  <c r="J172" i="13"/>
  <c r="K184" i="13"/>
  <c r="L195" i="13"/>
  <c r="M195" i="13"/>
  <c r="M15" i="13"/>
  <c r="K24" i="13"/>
  <c r="M28" i="13"/>
  <c r="K28" i="13"/>
  <c r="M100" i="13"/>
  <c r="K100" i="13"/>
  <c r="M123" i="13"/>
  <c r="L131" i="13"/>
  <c r="J131" i="13"/>
  <c r="M140" i="13"/>
  <c r="L143" i="13"/>
  <c r="J143" i="13"/>
  <c r="L162" i="13"/>
  <c r="M162" i="13"/>
  <c r="K164" i="13"/>
  <c r="L274" i="13"/>
  <c r="K274" i="13"/>
  <c r="J304" i="13"/>
  <c r="K304" i="13"/>
  <c r="L380" i="13"/>
  <c r="K380" i="13"/>
  <c r="M43" i="13"/>
  <c r="J44" i="13"/>
  <c r="J47" i="13"/>
  <c r="M82" i="13"/>
  <c r="J144" i="13"/>
  <c r="J156" i="13"/>
  <c r="J176" i="13"/>
  <c r="K198" i="13"/>
  <c r="K240" i="13"/>
  <c r="K242" i="13"/>
  <c r="K248" i="13"/>
  <c r="K250" i="13"/>
  <c r="J295" i="13"/>
  <c r="K296" i="13"/>
  <c r="J353" i="13"/>
  <c r="J354" i="13"/>
  <c r="J361" i="13"/>
  <c r="K362" i="13"/>
  <c r="J381" i="13"/>
  <c r="K382" i="13"/>
  <c r="K384" i="13"/>
  <c r="J6" i="13"/>
  <c r="J11" i="13"/>
  <c r="K4" i="13"/>
  <c r="M6" i="13"/>
  <c r="K11" i="13"/>
  <c r="J24" i="13"/>
  <c r="J27" i="13"/>
  <c r="K44" i="13"/>
  <c r="M47" i="13"/>
  <c r="J60" i="13"/>
  <c r="J63" i="13"/>
  <c r="K76" i="13"/>
  <c r="K88" i="13"/>
  <c r="M90" i="13"/>
  <c r="J91" i="13"/>
  <c r="J108" i="13"/>
  <c r="M110" i="13"/>
  <c r="J111" i="13"/>
  <c r="J120" i="13"/>
  <c r="J136" i="13"/>
  <c r="K144" i="13"/>
  <c r="K156" i="13"/>
  <c r="K176" i="13"/>
  <c r="L199" i="13"/>
  <c r="J200" i="13"/>
  <c r="J225" i="13"/>
  <c r="M240" i="13"/>
  <c r="M242" i="13"/>
  <c r="M248" i="13"/>
  <c r="M250" i="13"/>
  <c r="J251" i="13"/>
  <c r="J287" i="13"/>
  <c r="K288" i="13"/>
  <c r="K290" i="13"/>
  <c r="M296" i="13"/>
  <c r="K314" i="13"/>
  <c r="K316" i="13"/>
  <c r="J325" i="13"/>
  <c r="K326" i="13"/>
  <c r="K328" i="13"/>
  <c r="J341" i="13"/>
  <c r="J342" i="13"/>
  <c r="K354" i="13"/>
  <c r="M362" i="13"/>
  <c r="J369" i="13"/>
  <c r="K370" i="13"/>
  <c r="M382" i="13"/>
  <c r="M384" i="13"/>
  <c r="K3" i="13"/>
  <c r="L19" i="13"/>
  <c r="M19" i="13"/>
  <c r="M20" i="13"/>
  <c r="J20" i="13"/>
  <c r="M32" i="13"/>
  <c r="K32" i="13"/>
  <c r="L55" i="13"/>
  <c r="J55" i="13"/>
  <c r="M68" i="13"/>
  <c r="K68" i="13"/>
  <c r="L95" i="13"/>
  <c r="M95" i="13"/>
  <c r="J95" i="13"/>
  <c r="L118" i="13"/>
  <c r="M118" i="13"/>
  <c r="L139" i="13"/>
  <c r="M139" i="13"/>
  <c r="J139" i="13"/>
  <c r="L146" i="13"/>
  <c r="M146" i="13"/>
  <c r="L152" i="13"/>
  <c r="K152" i="13"/>
  <c r="J152" i="13"/>
  <c r="L159" i="13"/>
  <c r="M159" i="13"/>
  <c r="J159" i="13"/>
  <c r="L166" i="13"/>
  <c r="M166" i="13"/>
  <c r="M173" i="13"/>
  <c r="K173" i="13"/>
  <c r="J173" i="13"/>
  <c r="M193" i="13"/>
  <c r="J193" i="13"/>
  <c r="L203" i="13"/>
  <c r="M203" i="13"/>
  <c r="L216" i="13"/>
  <c r="J216" i="13"/>
  <c r="K216" i="13"/>
  <c r="L235" i="13"/>
  <c r="M235" i="13"/>
  <c r="L246" i="13"/>
  <c r="K246" i="13"/>
  <c r="M246" i="13"/>
  <c r="M283" i="13"/>
  <c r="J283" i="13"/>
  <c r="L294" i="13"/>
  <c r="J294" i="13"/>
  <c r="K294" i="13"/>
  <c r="L310" i="13"/>
  <c r="K310" i="13"/>
  <c r="M310" i="13"/>
  <c r="L321" i="13"/>
  <c r="J321" i="13"/>
  <c r="L336" i="13"/>
  <c r="M336" i="13"/>
  <c r="K336" i="13"/>
  <c r="J345" i="13"/>
  <c r="L345" i="13"/>
  <c r="L364" i="13"/>
  <c r="M364" i="13"/>
  <c r="K364" i="13"/>
  <c r="J386" i="13"/>
  <c r="M386" i="13"/>
  <c r="K386" i="13"/>
  <c r="M393" i="13"/>
  <c r="J393" i="13"/>
  <c r="M3" i="13"/>
  <c r="M16" i="13"/>
  <c r="K16" i="13"/>
  <c r="L39" i="13"/>
  <c r="J39" i="13"/>
  <c r="L75" i="13"/>
  <c r="J75" i="13"/>
  <c r="L87" i="13"/>
  <c r="J87" i="13"/>
  <c r="L94" i="13"/>
  <c r="M94" i="13"/>
  <c r="M104" i="13"/>
  <c r="K104" i="13"/>
  <c r="J104" i="13"/>
  <c r="M116" i="13"/>
  <c r="J116" i="13"/>
  <c r="M124" i="13"/>
  <c r="K124" i="13"/>
  <c r="J124" i="13"/>
  <c r="L128" i="13"/>
  <c r="J128" i="13"/>
  <c r="L135" i="13"/>
  <c r="J135" i="13"/>
  <c r="L138" i="13"/>
  <c r="M138" i="13"/>
  <c r="L158" i="13"/>
  <c r="M158" i="13"/>
  <c r="L186" i="13"/>
  <c r="K186" i="13"/>
  <c r="L192" i="13"/>
  <c r="K192" i="13"/>
  <c r="M192" i="13"/>
  <c r="J192" i="13"/>
  <c r="L202" i="13"/>
  <c r="K202" i="13"/>
  <c r="L212" i="13"/>
  <c r="J212" i="13"/>
  <c r="M229" i="13"/>
  <c r="K229" i="13"/>
  <c r="J229" i="13"/>
  <c r="J276" i="13"/>
  <c r="K276" i="13"/>
  <c r="M276" i="13"/>
  <c r="L282" i="13"/>
  <c r="M282" i="13"/>
  <c r="K282" i="13"/>
  <c r="L286" i="13"/>
  <c r="M286" i="13"/>
  <c r="K286" i="13"/>
  <c r="J300" i="13"/>
  <c r="M300" i="13"/>
  <c r="K300" i="13"/>
  <c r="L320" i="13"/>
  <c r="M320" i="13"/>
  <c r="K320" i="13"/>
  <c r="L344" i="13"/>
  <c r="M344" i="13"/>
  <c r="K344" i="13"/>
  <c r="M385" i="13"/>
  <c r="J385" i="13"/>
  <c r="K8" i="13"/>
  <c r="J19" i="13"/>
  <c r="K20" i="13"/>
  <c r="L23" i="13"/>
  <c r="J23" i="13"/>
  <c r="J32" i="13"/>
  <c r="L51" i="13"/>
  <c r="M51" i="13"/>
  <c r="M52" i="13"/>
  <c r="J52" i="13"/>
  <c r="M55" i="13"/>
  <c r="J56" i="13"/>
  <c r="J59" i="13"/>
  <c r="M64" i="13"/>
  <c r="J64" i="13"/>
  <c r="J68" i="13"/>
  <c r="L86" i="13"/>
  <c r="M86" i="13"/>
  <c r="L107" i="13"/>
  <c r="J107" i="13"/>
  <c r="L115" i="13"/>
  <c r="M115" i="13"/>
  <c r="J115" i="13"/>
  <c r="L127" i="13"/>
  <c r="M127" i="13"/>
  <c r="J127" i="13"/>
  <c r="L134" i="13"/>
  <c r="M134" i="13"/>
  <c r="L148" i="13"/>
  <c r="J148" i="13"/>
  <c r="M152" i="13"/>
  <c r="M177" i="13"/>
  <c r="J177" i="13"/>
  <c r="M181" i="13"/>
  <c r="K181" i="13"/>
  <c r="J181" i="13"/>
  <c r="M185" i="13"/>
  <c r="K185" i="13"/>
  <c r="J185" i="13"/>
  <c r="K193" i="13"/>
  <c r="M201" i="13"/>
  <c r="J201" i="13"/>
  <c r="K201" i="13"/>
  <c r="L211" i="13"/>
  <c r="M211" i="13"/>
  <c r="M216" i="13"/>
  <c r="J244" i="13"/>
  <c r="K244" i="13"/>
  <c r="M244" i="13"/>
  <c r="L254" i="13"/>
  <c r="K254" i="13"/>
  <c r="M254" i="13"/>
  <c r="J268" i="13"/>
  <c r="K268" i="13"/>
  <c r="M268" i="13"/>
  <c r="L275" i="13"/>
  <c r="J275" i="13"/>
  <c r="L279" i="13"/>
  <c r="J279" i="13"/>
  <c r="M294" i="13"/>
  <c r="M299" i="13"/>
  <c r="J299" i="13"/>
  <c r="J308" i="13"/>
  <c r="K308" i="13"/>
  <c r="M308" i="13"/>
  <c r="J312" i="13"/>
  <c r="M312" i="13"/>
  <c r="K312" i="13"/>
  <c r="J334" i="13"/>
  <c r="M334" i="13"/>
  <c r="K334" i="13"/>
  <c r="J374" i="13"/>
  <c r="M374" i="13"/>
  <c r="K374" i="13"/>
  <c r="L400" i="13"/>
  <c r="K400" i="13"/>
  <c r="J400" i="13"/>
  <c r="J3" i="13"/>
  <c r="L7" i="13"/>
  <c r="K7" i="13"/>
  <c r="L10" i="13"/>
  <c r="J10" i="13"/>
  <c r="M11" i="13"/>
  <c r="K12" i="13"/>
  <c r="J16" i="13"/>
  <c r="L35" i="13"/>
  <c r="M35" i="13"/>
  <c r="M36" i="13"/>
  <c r="J36" i="13"/>
  <c r="M39" i="13"/>
  <c r="J40" i="13"/>
  <c r="J43" i="13"/>
  <c r="M48" i="13"/>
  <c r="K48" i="13"/>
  <c r="K56" i="13"/>
  <c r="M59" i="13"/>
  <c r="L74" i="13"/>
  <c r="M75" i="13"/>
  <c r="J76" i="13"/>
  <c r="M78" i="13"/>
  <c r="J79" i="13"/>
  <c r="L83" i="13"/>
  <c r="M83" i="13"/>
  <c r="M84" i="13"/>
  <c r="J84" i="13"/>
  <c r="M87" i="13"/>
  <c r="J88" i="13"/>
  <c r="M92" i="13"/>
  <c r="K92" i="13"/>
  <c r="J92" i="13"/>
  <c r="M96" i="13"/>
  <c r="J96" i="13"/>
  <c r="L106" i="13"/>
  <c r="M106" i="13"/>
  <c r="L114" i="13"/>
  <c r="M114" i="13"/>
  <c r="K116" i="13"/>
  <c r="L119" i="13"/>
  <c r="J119" i="13"/>
  <c r="L126" i="13"/>
  <c r="M126" i="13"/>
  <c r="K128" i="13"/>
  <c r="M135" i="13"/>
  <c r="L140" i="13"/>
  <c r="J140" i="13"/>
  <c r="L147" i="13"/>
  <c r="M147" i="13"/>
  <c r="J147" i="13"/>
  <c r="L160" i="13"/>
  <c r="J160" i="13"/>
  <c r="L167" i="13"/>
  <c r="J167" i="13"/>
  <c r="M179" i="13"/>
  <c r="L182" i="13"/>
  <c r="L188" i="13"/>
  <c r="K188" i="13"/>
  <c r="J188" i="13"/>
  <c r="L204" i="13"/>
  <c r="J204" i="13"/>
  <c r="K212" i="13"/>
  <c r="L224" i="13"/>
  <c r="J224" i="13"/>
  <c r="K224" i="13"/>
  <c r="K236" i="13"/>
  <c r="M236" i="13"/>
  <c r="L243" i="13"/>
  <c r="J243" i="13"/>
  <c r="L247" i="13"/>
  <c r="J247" i="13"/>
  <c r="L255" i="13"/>
  <c r="L267" i="13"/>
  <c r="J267" i="13"/>
  <c r="L278" i="13"/>
  <c r="K278" i="13"/>
  <c r="M278" i="13"/>
  <c r="J284" i="13"/>
  <c r="K284" i="13"/>
  <c r="M284" i="13"/>
  <c r="L302" i="13"/>
  <c r="M302" i="13"/>
  <c r="K302" i="13"/>
  <c r="M311" i="13"/>
  <c r="J311" i="13"/>
  <c r="J322" i="13"/>
  <c r="K322" i="13"/>
  <c r="M322" i="13"/>
  <c r="L333" i="13"/>
  <c r="J333" i="13"/>
  <c r="L337" i="13"/>
  <c r="J337" i="13"/>
  <c r="J346" i="13"/>
  <c r="M346" i="13"/>
  <c r="K346" i="13"/>
  <c r="M365" i="13"/>
  <c r="J365" i="13"/>
  <c r="M373" i="13"/>
  <c r="J373" i="13"/>
  <c r="J394" i="13"/>
  <c r="K394" i="13"/>
  <c r="M394" i="13"/>
  <c r="M136" i="13"/>
  <c r="M172" i="13"/>
  <c r="M180" i="13"/>
  <c r="M184" i="13"/>
  <c r="M189" i="13"/>
  <c r="J189" i="13"/>
  <c r="M209" i="13"/>
  <c r="J209" i="13"/>
  <c r="L215" i="13"/>
  <c r="M215" i="13"/>
  <c r="L223" i="13"/>
  <c r="M223" i="13"/>
  <c r="M233" i="13"/>
  <c r="J233" i="13"/>
  <c r="J252" i="13"/>
  <c r="K252" i="13"/>
  <c r="L262" i="13"/>
  <c r="K262" i="13"/>
  <c r="J292" i="13"/>
  <c r="M292" i="13"/>
  <c r="L306" i="13"/>
  <c r="M306" i="13"/>
  <c r="M307" i="13"/>
  <c r="J307" i="13"/>
  <c r="J318" i="13"/>
  <c r="M318" i="13"/>
  <c r="L340" i="13"/>
  <c r="K340" i="13"/>
  <c r="M342" i="13"/>
  <c r="J350" i="13"/>
  <c r="K350" i="13"/>
  <c r="L358" i="13"/>
  <c r="J358" i="13"/>
  <c r="L368" i="13"/>
  <c r="K368" i="13"/>
  <c r="J378" i="13"/>
  <c r="K378" i="13"/>
  <c r="M63" i="13"/>
  <c r="M132" i="13"/>
  <c r="M144" i="13"/>
  <c r="M156" i="13"/>
  <c r="M164" i="13"/>
  <c r="M176" i="13"/>
  <c r="M197" i="13"/>
  <c r="J197" i="13"/>
  <c r="M205" i="13"/>
  <c r="K205" i="13"/>
  <c r="M213" i="13"/>
  <c r="K213" i="13"/>
  <c r="M221" i="13"/>
  <c r="J221" i="13"/>
  <c r="L228" i="13"/>
  <c r="K228" i="13"/>
  <c r="L238" i="13"/>
  <c r="K238" i="13"/>
  <c r="J260" i="13"/>
  <c r="K260" i="13"/>
  <c r="L270" i="13"/>
  <c r="K270" i="13"/>
  <c r="L298" i="13"/>
  <c r="K298" i="13"/>
  <c r="L324" i="13"/>
  <c r="K324" i="13"/>
  <c r="J338" i="13"/>
  <c r="K338" i="13"/>
  <c r="L356" i="13"/>
  <c r="M356" i="13"/>
  <c r="M357" i="13"/>
  <c r="J357" i="13"/>
  <c r="J366" i="13"/>
  <c r="K366" i="13"/>
  <c r="L376" i="13"/>
  <c r="M376" i="13"/>
  <c r="M377" i="13"/>
  <c r="J377" i="13"/>
  <c r="L388" i="13"/>
  <c r="J388" i="13"/>
  <c r="L396" i="13"/>
  <c r="J396" i="13"/>
  <c r="M196" i="13"/>
  <c r="M200" i="13"/>
  <c r="M208" i="13"/>
  <c r="M220" i="13"/>
  <c r="M232" i="13"/>
  <c r="M280" i="13"/>
  <c r="M354" i="13"/>
  <c r="M392" i="13"/>
  <c r="J401" i="13"/>
  <c r="J17" i="13"/>
  <c r="M17" i="13"/>
  <c r="J21" i="13"/>
  <c r="M21" i="13"/>
  <c r="J29" i="13"/>
  <c r="M29" i="13"/>
  <c r="J37" i="13"/>
  <c r="M37" i="13"/>
  <c r="J41" i="13"/>
  <c r="M41" i="13"/>
  <c r="J45" i="13"/>
  <c r="M45" i="13"/>
  <c r="J57" i="13"/>
  <c r="M57" i="13"/>
  <c r="J178" i="13"/>
  <c r="M178" i="13"/>
  <c r="L178" i="13"/>
  <c r="K178" i="13"/>
  <c r="K191" i="13"/>
  <c r="J191" i="13"/>
  <c r="M191" i="13"/>
  <c r="L191" i="13"/>
  <c r="L5" i="13"/>
  <c r="J25" i="13"/>
  <c r="M25" i="13"/>
  <c r="J33" i="13"/>
  <c r="M33" i="13"/>
  <c r="J61" i="13"/>
  <c r="M61" i="13"/>
  <c r="K145" i="13"/>
  <c r="J145" i="13"/>
  <c r="M145" i="13"/>
  <c r="K281" i="13"/>
  <c r="J281" i="13"/>
  <c r="M281" i="13"/>
  <c r="L281" i="13"/>
  <c r="K319" i="13"/>
  <c r="M319" i="13"/>
  <c r="L319" i="13"/>
  <c r="J319" i="13"/>
  <c r="K335" i="13"/>
  <c r="M335" i="13"/>
  <c r="L335" i="13"/>
  <c r="J335" i="13"/>
  <c r="K375" i="13"/>
  <c r="J375" i="13"/>
  <c r="M375" i="13"/>
  <c r="L375" i="13"/>
  <c r="L4" i="13"/>
  <c r="L8" i="13"/>
  <c r="L12" i="13"/>
  <c r="K14" i="13"/>
  <c r="J14" i="13"/>
  <c r="K22" i="13"/>
  <c r="J22" i="13"/>
  <c r="K26" i="13"/>
  <c r="J26" i="13"/>
  <c r="K38" i="13"/>
  <c r="J38" i="13"/>
  <c r="K46" i="13"/>
  <c r="J46" i="13"/>
  <c r="K54" i="13"/>
  <c r="J54" i="13"/>
  <c r="J65" i="13"/>
  <c r="M65" i="13"/>
  <c r="J73" i="13"/>
  <c r="M73" i="13"/>
  <c r="K77" i="13"/>
  <c r="J77" i="13"/>
  <c r="M77" i="13"/>
  <c r="K85" i="13"/>
  <c r="J85" i="13"/>
  <c r="M85" i="13"/>
  <c r="K101" i="13"/>
  <c r="J101" i="13"/>
  <c r="M101" i="13"/>
  <c r="K109" i="13"/>
  <c r="J109" i="13"/>
  <c r="M109" i="13"/>
  <c r="K117" i="13"/>
  <c r="J117" i="13"/>
  <c r="M117" i="13"/>
  <c r="K125" i="13"/>
  <c r="J125" i="13"/>
  <c r="M125" i="13"/>
  <c r="K141" i="13"/>
  <c r="J141" i="13"/>
  <c r="M141" i="13"/>
  <c r="K157" i="13"/>
  <c r="J157" i="13"/>
  <c r="M157" i="13"/>
  <c r="J210" i="13"/>
  <c r="M210" i="13"/>
  <c r="L210" i="13"/>
  <c r="K210" i="13"/>
  <c r="K234" i="13"/>
  <c r="J234" i="13"/>
  <c r="M234" i="13"/>
  <c r="L234" i="13"/>
  <c r="M4" i="13"/>
  <c r="J5" i="13"/>
  <c r="K6" i="13"/>
  <c r="M8" i="13"/>
  <c r="J9" i="13"/>
  <c r="K10" i="13"/>
  <c r="M12" i="13"/>
  <c r="K17" i="13"/>
  <c r="K21" i="13"/>
  <c r="K25" i="13"/>
  <c r="K29" i="13"/>
  <c r="K33" i="13"/>
  <c r="K37" i="13"/>
  <c r="K41" i="13"/>
  <c r="K45" i="13"/>
  <c r="K57" i="13"/>
  <c r="K61" i="13"/>
  <c r="K66" i="13"/>
  <c r="J66" i="13"/>
  <c r="K70" i="13"/>
  <c r="J70" i="13"/>
  <c r="K74" i="13"/>
  <c r="J74" i="13"/>
  <c r="K137" i="13"/>
  <c r="J137" i="13"/>
  <c r="M137" i="13"/>
  <c r="L145" i="13"/>
  <c r="K153" i="13"/>
  <c r="J153" i="13"/>
  <c r="M153" i="13"/>
  <c r="K175" i="13"/>
  <c r="J175" i="13"/>
  <c r="M175" i="13"/>
  <c r="L175" i="13"/>
  <c r="J194" i="13"/>
  <c r="M194" i="13"/>
  <c r="L194" i="13"/>
  <c r="K194" i="13"/>
  <c r="L9" i="13"/>
  <c r="J13" i="13"/>
  <c r="M13" i="13"/>
  <c r="J49" i="13"/>
  <c r="M49" i="13"/>
  <c r="J53" i="13"/>
  <c r="M53" i="13"/>
  <c r="K129" i="13"/>
  <c r="J129" i="13"/>
  <c r="M129" i="13"/>
  <c r="K161" i="13"/>
  <c r="J161" i="13"/>
  <c r="M161" i="13"/>
  <c r="M5" i="13"/>
  <c r="M9" i="13"/>
  <c r="K18" i="13"/>
  <c r="J18" i="13"/>
  <c r="K30" i="13"/>
  <c r="J30" i="13"/>
  <c r="K34" i="13"/>
  <c r="J34" i="13"/>
  <c r="K42" i="13"/>
  <c r="J42" i="13"/>
  <c r="K50" i="13"/>
  <c r="J50" i="13"/>
  <c r="K58" i="13"/>
  <c r="J58" i="13"/>
  <c r="K62" i="13"/>
  <c r="J62" i="13"/>
  <c r="J69" i="13"/>
  <c r="M69" i="13"/>
  <c r="K93" i="13"/>
  <c r="J93" i="13"/>
  <c r="M93" i="13"/>
  <c r="L13" i="13"/>
  <c r="L14" i="13"/>
  <c r="L17" i="13"/>
  <c r="L18" i="13"/>
  <c r="L21" i="13"/>
  <c r="L22" i="13"/>
  <c r="L25" i="13"/>
  <c r="L26" i="13"/>
  <c r="L29" i="13"/>
  <c r="L30" i="13"/>
  <c r="L33" i="13"/>
  <c r="L34" i="13"/>
  <c r="L37" i="13"/>
  <c r="L38" i="13"/>
  <c r="L41" i="13"/>
  <c r="L42" i="13"/>
  <c r="L45" i="13"/>
  <c r="L46" i="13"/>
  <c r="L49" i="13"/>
  <c r="L50" i="13"/>
  <c r="L53" i="13"/>
  <c r="L54" i="13"/>
  <c r="L57" i="13"/>
  <c r="L58" i="13"/>
  <c r="L61" i="13"/>
  <c r="L62" i="13"/>
  <c r="K65" i="13"/>
  <c r="K69" i="13"/>
  <c r="K73" i="13"/>
  <c r="L77" i="13"/>
  <c r="K81" i="13"/>
  <c r="J81" i="13"/>
  <c r="M81" i="13"/>
  <c r="L85" i="13"/>
  <c r="K89" i="13"/>
  <c r="J89" i="13"/>
  <c r="M89" i="13"/>
  <c r="L93" i="13"/>
  <c r="K97" i="13"/>
  <c r="J97" i="13"/>
  <c r="M97" i="13"/>
  <c r="L101" i="13"/>
  <c r="K105" i="13"/>
  <c r="J105" i="13"/>
  <c r="M105" i="13"/>
  <c r="L109" i="13"/>
  <c r="K113" i="13"/>
  <c r="J113" i="13"/>
  <c r="M113" i="13"/>
  <c r="L117" i="13"/>
  <c r="K121" i="13"/>
  <c r="J121" i="13"/>
  <c r="M121" i="13"/>
  <c r="L125" i="13"/>
  <c r="K133" i="13"/>
  <c r="J133" i="13"/>
  <c r="M133" i="13"/>
  <c r="L141" i="13"/>
  <c r="K149" i="13"/>
  <c r="J149" i="13"/>
  <c r="M149" i="13"/>
  <c r="L157" i="13"/>
  <c r="K165" i="13"/>
  <c r="J165" i="13"/>
  <c r="M165" i="13"/>
  <c r="K207" i="13"/>
  <c r="J207" i="13"/>
  <c r="M207" i="13"/>
  <c r="L207" i="13"/>
  <c r="K218" i="13"/>
  <c r="J218" i="13"/>
  <c r="M218" i="13"/>
  <c r="L218" i="13"/>
  <c r="K15" i="13"/>
  <c r="L16" i="13"/>
  <c r="K19" i="13"/>
  <c r="L20" i="13"/>
  <c r="K23" i="13"/>
  <c r="L24" i="13"/>
  <c r="K27" i="13"/>
  <c r="L28" i="13"/>
  <c r="K31" i="13"/>
  <c r="L32" i="13"/>
  <c r="K35" i="13"/>
  <c r="L36" i="13"/>
  <c r="K39" i="13"/>
  <c r="L40" i="13"/>
  <c r="K43" i="13"/>
  <c r="L44" i="13"/>
  <c r="K47" i="13"/>
  <c r="L48" i="13"/>
  <c r="K51" i="13"/>
  <c r="L52" i="13"/>
  <c r="K55" i="13"/>
  <c r="L56" i="13"/>
  <c r="K59" i="13"/>
  <c r="L60" i="13"/>
  <c r="L64" i="13"/>
  <c r="K67" i="13"/>
  <c r="L68" i="13"/>
  <c r="K71" i="13"/>
  <c r="L72" i="13"/>
  <c r="K75" i="13"/>
  <c r="L76" i="13"/>
  <c r="J78" i="13"/>
  <c r="K79" i="13"/>
  <c r="L80" i="13"/>
  <c r="J82" i="13"/>
  <c r="K83" i="13"/>
  <c r="L84" i="13"/>
  <c r="J86" i="13"/>
  <c r="K87" i="13"/>
  <c r="L88" i="13"/>
  <c r="J90" i="13"/>
  <c r="K91" i="13"/>
  <c r="L92" i="13"/>
  <c r="J94" i="13"/>
  <c r="K95" i="13"/>
  <c r="L96" i="13"/>
  <c r="J98" i="13"/>
  <c r="K99" i="13"/>
  <c r="L100" i="13"/>
  <c r="J102" i="13"/>
  <c r="K103" i="13"/>
  <c r="L104" i="13"/>
  <c r="J106" i="13"/>
  <c r="K107" i="13"/>
  <c r="L108" i="13"/>
  <c r="J110" i="13"/>
  <c r="K111" i="13"/>
  <c r="L112" i="13"/>
  <c r="J114" i="13"/>
  <c r="K115" i="13"/>
  <c r="L116" i="13"/>
  <c r="J118" i="13"/>
  <c r="K119" i="13"/>
  <c r="L120" i="13"/>
  <c r="J122" i="13"/>
  <c r="K123" i="13"/>
  <c r="L124" i="13"/>
  <c r="J126" i="13"/>
  <c r="K127" i="13"/>
  <c r="J130" i="13"/>
  <c r="K131" i="13"/>
  <c r="J134" i="13"/>
  <c r="K135" i="13"/>
  <c r="J138" i="13"/>
  <c r="K139" i="13"/>
  <c r="J142" i="13"/>
  <c r="K143" i="13"/>
  <c r="J146" i="13"/>
  <c r="K147" i="13"/>
  <c r="J150" i="13"/>
  <c r="K151" i="13"/>
  <c r="J154" i="13"/>
  <c r="K155" i="13"/>
  <c r="J158" i="13"/>
  <c r="K159" i="13"/>
  <c r="J162" i="13"/>
  <c r="K163" i="13"/>
  <c r="J166" i="13"/>
  <c r="K167" i="13"/>
  <c r="M168" i="13"/>
  <c r="J169" i="13"/>
  <c r="M170" i="13"/>
  <c r="L171" i="13"/>
  <c r="K174" i="13"/>
  <c r="K179" i="13"/>
  <c r="J179" i="13"/>
  <c r="J182" i="13"/>
  <c r="M182" i="13"/>
  <c r="L187" i="13"/>
  <c r="K190" i="13"/>
  <c r="K195" i="13"/>
  <c r="J195" i="13"/>
  <c r="J198" i="13"/>
  <c r="M198" i="13"/>
  <c r="K206" i="13"/>
  <c r="K211" i="13"/>
  <c r="J211" i="13"/>
  <c r="K214" i="13"/>
  <c r="J214" i="13"/>
  <c r="M214" i="13"/>
  <c r="K230" i="13"/>
  <c r="J230" i="13"/>
  <c r="M230" i="13"/>
  <c r="K309" i="13"/>
  <c r="J309" i="13"/>
  <c r="M309" i="13"/>
  <c r="L309" i="13"/>
  <c r="K78" i="13"/>
  <c r="K82" i="13"/>
  <c r="K86" i="13"/>
  <c r="K90" i="13"/>
  <c r="K94" i="13"/>
  <c r="K98" i="13"/>
  <c r="K102" i="13"/>
  <c r="K106" i="13"/>
  <c r="K110" i="13"/>
  <c r="K114" i="13"/>
  <c r="K118" i="13"/>
  <c r="K122" i="13"/>
  <c r="K126" i="13"/>
  <c r="K130" i="13"/>
  <c r="K134" i="13"/>
  <c r="K138" i="13"/>
  <c r="K142" i="13"/>
  <c r="K146" i="13"/>
  <c r="K150" i="13"/>
  <c r="K154" i="13"/>
  <c r="K158" i="13"/>
  <c r="K162" i="13"/>
  <c r="K166" i="13"/>
  <c r="K169" i="13"/>
  <c r="K183" i="13"/>
  <c r="J183" i="13"/>
  <c r="J186" i="13"/>
  <c r="M186" i="13"/>
  <c r="K199" i="13"/>
  <c r="J199" i="13"/>
  <c r="J202" i="13"/>
  <c r="M202" i="13"/>
  <c r="K226" i="13"/>
  <c r="J226" i="13"/>
  <c r="M226" i="13"/>
  <c r="K301" i="13"/>
  <c r="J301" i="13"/>
  <c r="M301" i="13"/>
  <c r="L301" i="13"/>
  <c r="L169" i="13"/>
  <c r="K171" i="13"/>
  <c r="J171" i="13"/>
  <c r="J174" i="13"/>
  <c r="M174" i="13"/>
  <c r="K187" i="13"/>
  <c r="J187" i="13"/>
  <c r="J190" i="13"/>
  <c r="M190" i="13"/>
  <c r="K203" i="13"/>
  <c r="J203" i="13"/>
  <c r="J206" i="13"/>
  <c r="M206" i="13"/>
  <c r="K222" i="13"/>
  <c r="J222" i="13"/>
  <c r="M222" i="13"/>
  <c r="K289" i="13"/>
  <c r="J289" i="13"/>
  <c r="M289" i="13"/>
  <c r="L289" i="13"/>
  <c r="L173" i="13"/>
  <c r="L177" i="13"/>
  <c r="L181" i="13"/>
  <c r="L185" i="13"/>
  <c r="L189" i="13"/>
  <c r="L193" i="13"/>
  <c r="L197" i="13"/>
  <c r="L201" i="13"/>
  <c r="L205" i="13"/>
  <c r="L209" i="13"/>
  <c r="L213" i="13"/>
  <c r="J215" i="13"/>
  <c r="L217" i="13"/>
  <c r="J219" i="13"/>
  <c r="L221" i="13"/>
  <c r="J223" i="13"/>
  <c r="L225" i="13"/>
  <c r="J227" i="13"/>
  <c r="L229" i="13"/>
  <c r="J231" i="13"/>
  <c r="L233" i="13"/>
  <c r="J235" i="13"/>
  <c r="J237" i="13"/>
  <c r="M239" i="13"/>
  <c r="K239" i="13"/>
  <c r="J241" i="13"/>
  <c r="M243" i="13"/>
  <c r="K243" i="13"/>
  <c r="J245" i="13"/>
  <c r="M247" i="13"/>
  <c r="K247" i="13"/>
  <c r="J249" i="13"/>
  <c r="M251" i="13"/>
  <c r="K251" i="13"/>
  <c r="J253" i="13"/>
  <c r="M255" i="13"/>
  <c r="K255" i="13"/>
  <c r="J257" i="13"/>
  <c r="M259" i="13"/>
  <c r="K259" i="13"/>
  <c r="J261" i="13"/>
  <c r="M263" i="13"/>
  <c r="K263" i="13"/>
  <c r="J265" i="13"/>
  <c r="M267" i="13"/>
  <c r="K267" i="13"/>
  <c r="J269" i="13"/>
  <c r="M271" i="13"/>
  <c r="K271" i="13"/>
  <c r="J273" i="13"/>
  <c r="M275" i="13"/>
  <c r="K275" i="13"/>
  <c r="J277" i="13"/>
  <c r="M279" i="13"/>
  <c r="K279" i="13"/>
  <c r="K297" i="13"/>
  <c r="J297" i="13"/>
  <c r="M297" i="13"/>
  <c r="K323" i="13"/>
  <c r="M323" i="13"/>
  <c r="L323" i="13"/>
  <c r="J323" i="13"/>
  <c r="K339" i="13"/>
  <c r="M339" i="13"/>
  <c r="L339" i="13"/>
  <c r="J339" i="13"/>
  <c r="K367" i="13"/>
  <c r="J367" i="13"/>
  <c r="M367" i="13"/>
  <c r="L367" i="13"/>
  <c r="K395" i="13"/>
  <c r="J395" i="13"/>
  <c r="M395" i="13"/>
  <c r="L395" i="13"/>
  <c r="K215" i="13"/>
  <c r="K219" i="13"/>
  <c r="K223" i="13"/>
  <c r="K227" i="13"/>
  <c r="K231" i="13"/>
  <c r="K235" i="13"/>
  <c r="J236" i="13"/>
  <c r="L236" i="13"/>
  <c r="K285" i="13"/>
  <c r="J285" i="13"/>
  <c r="M285" i="13"/>
  <c r="K293" i="13"/>
  <c r="J293" i="13"/>
  <c r="M293" i="13"/>
  <c r="K305" i="13"/>
  <c r="J305" i="13"/>
  <c r="M305" i="13"/>
  <c r="K313" i="13"/>
  <c r="J313" i="13"/>
  <c r="M313" i="13"/>
  <c r="K327" i="13"/>
  <c r="M327" i="13"/>
  <c r="L327" i="13"/>
  <c r="J327" i="13"/>
  <c r="K359" i="13"/>
  <c r="J359" i="13"/>
  <c r="M359" i="13"/>
  <c r="L359" i="13"/>
  <c r="K237" i="13"/>
  <c r="M237" i="13"/>
  <c r="K241" i="13"/>
  <c r="M241" i="13"/>
  <c r="K245" i="13"/>
  <c r="M245" i="13"/>
  <c r="K249" i="13"/>
  <c r="M249" i="13"/>
  <c r="K253" i="13"/>
  <c r="M253" i="13"/>
  <c r="K257" i="13"/>
  <c r="M257" i="13"/>
  <c r="K261" i="13"/>
  <c r="M261" i="13"/>
  <c r="K265" i="13"/>
  <c r="M265" i="13"/>
  <c r="K269" i="13"/>
  <c r="M269" i="13"/>
  <c r="K273" i="13"/>
  <c r="M273" i="13"/>
  <c r="K277" i="13"/>
  <c r="M277" i="13"/>
  <c r="K315" i="13"/>
  <c r="M315" i="13"/>
  <c r="L315" i="13"/>
  <c r="J315" i="13"/>
  <c r="K331" i="13"/>
  <c r="M331" i="13"/>
  <c r="L331" i="13"/>
  <c r="J331" i="13"/>
  <c r="K383" i="13"/>
  <c r="J383" i="13"/>
  <c r="M383" i="13"/>
  <c r="L383" i="13"/>
  <c r="J238" i="13"/>
  <c r="L240" i="13"/>
  <c r="J242" i="13"/>
  <c r="L244" i="13"/>
  <c r="J246" i="13"/>
  <c r="L248" i="13"/>
  <c r="J250" i="13"/>
  <c r="L252" i="13"/>
  <c r="J254" i="13"/>
  <c r="L256" i="13"/>
  <c r="J258" i="13"/>
  <c r="L260" i="13"/>
  <c r="J262" i="13"/>
  <c r="L264" i="13"/>
  <c r="J266" i="13"/>
  <c r="L268" i="13"/>
  <c r="J270" i="13"/>
  <c r="L272" i="13"/>
  <c r="J274" i="13"/>
  <c r="L276" i="13"/>
  <c r="J278" i="13"/>
  <c r="J282" i="13"/>
  <c r="K283" i="13"/>
  <c r="L284" i="13"/>
  <c r="J286" i="13"/>
  <c r="K287" i="13"/>
  <c r="L288" i="13"/>
  <c r="J290" i="13"/>
  <c r="K291" i="13"/>
  <c r="L292" i="13"/>
  <c r="K295" i="13"/>
  <c r="L296" i="13"/>
  <c r="K299" i="13"/>
  <c r="L300" i="13"/>
  <c r="J302" i="13"/>
  <c r="K303" i="13"/>
  <c r="L304" i="13"/>
  <c r="J306" i="13"/>
  <c r="K307" i="13"/>
  <c r="L308" i="13"/>
  <c r="J310" i="13"/>
  <c r="K311" i="13"/>
  <c r="L312" i="13"/>
  <c r="K343" i="13"/>
  <c r="M343" i="13"/>
  <c r="K347" i="13"/>
  <c r="M347" i="13"/>
  <c r="K351" i="13"/>
  <c r="M351" i="13"/>
  <c r="K355" i="13"/>
  <c r="J355" i="13"/>
  <c r="M355" i="13"/>
  <c r="K391" i="13"/>
  <c r="J391" i="13"/>
  <c r="M391" i="13"/>
  <c r="L283" i="13"/>
  <c r="L287" i="13"/>
  <c r="L291" i="13"/>
  <c r="L295" i="13"/>
  <c r="L299" i="13"/>
  <c r="L303" i="13"/>
  <c r="L307" i="13"/>
  <c r="L311" i="13"/>
  <c r="M317" i="13"/>
  <c r="K317" i="13"/>
  <c r="M321" i="13"/>
  <c r="K321" i="13"/>
  <c r="M325" i="13"/>
  <c r="K325" i="13"/>
  <c r="M329" i="13"/>
  <c r="K329" i="13"/>
  <c r="M333" i="13"/>
  <c r="K333" i="13"/>
  <c r="M337" i="13"/>
  <c r="K337" i="13"/>
  <c r="M341" i="13"/>
  <c r="K341" i="13"/>
  <c r="K363" i="13"/>
  <c r="J363" i="13"/>
  <c r="M363" i="13"/>
  <c r="K371" i="13"/>
  <c r="J371" i="13"/>
  <c r="M371" i="13"/>
  <c r="K379" i="13"/>
  <c r="J379" i="13"/>
  <c r="M379" i="13"/>
  <c r="K387" i="13"/>
  <c r="J387" i="13"/>
  <c r="M387" i="13"/>
  <c r="J343" i="13"/>
  <c r="M345" i="13"/>
  <c r="K345" i="13"/>
  <c r="J347" i="13"/>
  <c r="M349" i="13"/>
  <c r="K349" i="13"/>
  <c r="J351" i="13"/>
  <c r="L355" i="13"/>
  <c r="L391" i="13"/>
  <c r="K399" i="13"/>
  <c r="J399" i="13"/>
  <c r="M399" i="13"/>
  <c r="L314" i="13"/>
  <c r="J316" i="13"/>
  <c r="L318" i="13"/>
  <c r="J320" i="13"/>
  <c r="L322" i="13"/>
  <c r="J324" i="13"/>
  <c r="L326" i="13"/>
  <c r="J328" i="13"/>
  <c r="L330" i="13"/>
  <c r="J332" i="13"/>
  <c r="L334" i="13"/>
  <c r="J336" i="13"/>
  <c r="L338" i="13"/>
  <c r="J340" i="13"/>
  <c r="J344" i="13"/>
  <c r="L346" i="13"/>
  <c r="J348" i="13"/>
  <c r="L350" i="13"/>
  <c r="J352" i="13"/>
  <c r="K353" i="13"/>
  <c r="J356" i="13"/>
  <c r="K357" i="13"/>
  <c r="J360" i="13"/>
  <c r="K361" i="13"/>
  <c r="L362" i="13"/>
  <c r="J364" i="13"/>
  <c r="K365" i="13"/>
  <c r="L366" i="13"/>
  <c r="J368" i="13"/>
  <c r="K369" i="13"/>
  <c r="L370" i="13"/>
  <c r="J372" i="13"/>
  <c r="K373" i="13"/>
  <c r="L374" i="13"/>
  <c r="J376" i="13"/>
  <c r="K377" i="13"/>
  <c r="L378" i="13"/>
  <c r="J380" i="13"/>
  <c r="K381" i="13"/>
  <c r="L382" i="13"/>
  <c r="J384" i="13"/>
  <c r="K385" i="13"/>
  <c r="L386" i="13"/>
  <c r="K389" i="13"/>
  <c r="L390" i="13"/>
  <c r="K393" i="13"/>
  <c r="L394" i="13"/>
  <c r="K397" i="13"/>
  <c r="L398" i="13"/>
  <c r="K401" i="13"/>
  <c r="L353" i="13"/>
  <c r="L357" i="13"/>
  <c r="L361" i="13"/>
  <c r="L365" i="13"/>
  <c r="L369" i="13"/>
  <c r="L373" i="13"/>
  <c r="L377" i="13"/>
  <c r="L381" i="13"/>
  <c r="L385" i="13"/>
  <c r="L389" i="13"/>
  <c r="L393" i="13"/>
  <c r="L397" i="13"/>
  <c r="L401" i="13"/>
  <c r="A2" i="1" l="1"/>
  <c r="J3" i="14" l="1"/>
  <c r="J4" i="14"/>
  <c r="J8" i="14"/>
  <c r="J12" i="14"/>
  <c r="J16" i="14"/>
  <c r="J20" i="14"/>
  <c r="J24" i="14"/>
  <c r="J28" i="14"/>
  <c r="J32" i="14"/>
  <c r="J36" i="14"/>
  <c r="J40" i="14"/>
  <c r="J44" i="14"/>
  <c r="J48" i="14"/>
  <c r="J52" i="14"/>
  <c r="J56" i="14"/>
  <c r="J60" i="14"/>
  <c r="J64" i="14"/>
  <c r="J68" i="14"/>
  <c r="J72" i="14"/>
  <c r="J76" i="14"/>
  <c r="J80" i="14"/>
  <c r="J84" i="14"/>
  <c r="J88" i="14"/>
  <c r="J92" i="14"/>
  <c r="J96" i="14"/>
  <c r="J100" i="14"/>
  <c r="J104" i="14"/>
  <c r="J108" i="14"/>
  <c r="J112" i="14"/>
  <c r="J116" i="14"/>
  <c r="J120" i="14"/>
  <c r="J124" i="14"/>
  <c r="J128" i="14"/>
  <c r="J132" i="14"/>
  <c r="J136" i="14"/>
  <c r="J140" i="14"/>
  <c r="J144" i="14"/>
  <c r="J148" i="14"/>
  <c r="J152" i="14"/>
  <c r="J156" i="14"/>
  <c r="J160" i="14"/>
  <c r="J164" i="14"/>
  <c r="J168" i="14"/>
  <c r="J172" i="14"/>
  <c r="J176" i="14"/>
  <c r="J180" i="14"/>
  <c r="J184" i="14"/>
  <c r="J188" i="14"/>
  <c r="J192" i="14"/>
  <c r="J196" i="14"/>
  <c r="J200" i="14"/>
  <c r="J204" i="14"/>
  <c r="J208" i="14"/>
  <c r="J212" i="14"/>
  <c r="J216" i="14"/>
  <c r="J220" i="14"/>
  <c r="J224" i="14"/>
  <c r="J228" i="14"/>
  <c r="J232" i="14"/>
  <c r="J236" i="14"/>
  <c r="J240" i="14"/>
  <c r="J244" i="14"/>
  <c r="J248" i="14"/>
  <c r="J252" i="14"/>
  <c r="J256" i="14"/>
  <c r="J260" i="14"/>
  <c r="J264" i="14"/>
  <c r="J268" i="14"/>
  <c r="J272" i="14"/>
  <c r="J276" i="14"/>
  <c r="J280" i="14"/>
  <c r="J284" i="14"/>
  <c r="J288" i="14"/>
  <c r="J292" i="14"/>
  <c r="J296" i="14"/>
  <c r="J300" i="14"/>
  <c r="J304" i="14"/>
  <c r="J308" i="14"/>
  <c r="J312" i="14"/>
  <c r="J316" i="14"/>
  <c r="J320" i="14"/>
  <c r="J324" i="14"/>
  <c r="J328" i="14"/>
  <c r="J332" i="14"/>
  <c r="J336" i="14"/>
  <c r="J340" i="14"/>
  <c r="J5" i="14"/>
  <c r="J9" i="14"/>
  <c r="J13" i="14"/>
  <c r="J17" i="14"/>
  <c r="J21" i="14"/>
  <c r="J25" i="14"/>
  <c r="J29" i="14"/>
  <c r="J33" i="14"/>
  <c r="J37" i="14"/>
  <c r="J41" i="14"/>
  <c r="J45" i="14"/>
  <c r="J49" i="14"/>
  <c r="J53" i="14"/>
  <c r="J57" i="14"/>
  <c r="J61" i="14"/>
  <c r="J65" i="14"/>
  <c r="J69" i="14"/>
  <c r="J73" i="14"/>
  <c r="J77" i="14"/>
  <c r="J81" i="14"/>
  <c r="J85" i="14"/>
  <c r="J89" i="14"/>
  <c r="J93" i="14"/>
  <c r="J97" i="14"/>
  <c r="J101" i="14"/>
  <c r="J105" i="14"/>
  <c r="J109" i="14"/>
  <c r="J113" i="14"/>
  <c r="J117" i="14"/>
  <c r="J121" i="14"/>
  <c r="J125" i="14"/>
  <c r="J129" i="14"/>
  <c r="J133" i="14"/>
  <c r="J137" i="14"/>
  <c r="J141" i="14"/>
  <c r="J145" i="14"/>
  <c r="J149" i="14"/>
  <c r="J153" i="14"/>
  <c r="J157" i="14"/>
  <c r="J161" i="14"/>
  <c r="J165" i="14"/>
  <c r="J169" i="14"/>
  <c r="J173" i="14"/>
  <c r="J177" i="14"/>
  <c r="J181" i="14"/>
  <c r="J185" i="14"/>
  <c r="J189" i="14"/>
  <c r="J193" i="14"/>
  <c r="J197" i="14"/>
  <c r="J201" i="14"/>
  <c r="J205" i="14"/>
  <c r="J209" i="14"/>
  <c r="J213" i="14"/>
  <c r="J217" i="14"/>
  <c r="J221" i="14"/>
  <c r="J225" i="14"/>
  <c r="J229" i="14"/>
  <c r="J233" i="14"/>
  <c r="J237" i="14"/>
  <c r="J241" i="14"/>
  <c r="J245" i="14"/>
  <c r="J249" i="14"/>
  <c r="J253" i="14"/>
  <c r="J257" i="14"/>
  <c r="J261" i="14"/>
  <c r="J265" i="14"/>
  <c r="J269" i="14"/>
  <c r="J273" i="14"/>
  <c r="J277" i="14"/>
  <c r="J281" i="14"/>
  <c r="J285" i="14"/>
  <c r="J289" i="14"/>
  <c r="J293" i="14"/>
  <c r="J297" i="14"/>
  <c r="J301" i="14"/>
  <c r="J305" i="14"/>
  <c r="J309" i="14"/>
  <c r="J313" i="14"/>
  <c r="J317" i="14"/>
  <c r="J321" i="14"/>
  <c r="J325" i="14"/>
  <c r="J329" i="14"/>
  <c r="J333" i="14"/>
  <c r="J337" i="14"/>
  <c r="J341" i="14"/>
  <c r="J6" i="14"/>
  <c r="J10" i="14"/>
  <c r="J14" i="14"/>
  <c r="J18" i="14"/>
  <c r="J22" i="14"/>
  <c r="J26" i="14"/>
  <c r="J30" i="14"/>
  <c r="J34" i="14"/>
  <c r="J38" i="14"/>
  <c r="J42" i="14"/>
  <c r="J46" i="14"/>
  <c r="J50" i="14"/>
  <c r="J54" i="14"/>
  <c r="J58" i="14"/>
  <c r="J62" i="14"/>
  <c r="J66" i="14"/>
  <c r="J70" i="14"/>
  <c r="J74" i="14"/>
  <c r="J78" i="14"/>
  <c r="J82" i="14"/>
  <c r="J86" i="14"/>
  <c r="J90" i="14"/>
  <c r="J94" i="14"/>
  <c r="J98" i="14"/>
  <c r="J102" i="14"/>
  <c r="J106" i="14"/>
  <c r="J110" i="14"/>
  <c r="J114" i="14"/>
  <c r="J118" i="14"/>
  <c r="J122" i="14"/>
  <c r="J126" i="14"/>
  <c r="J130" i="14"/>
  <c r="J134" i="14"/>
  <c r="J138" i="14"/>
  <c r="J142" i="14"/>
  <c r="J146" i="14"/>
  <c r="J150" i="14"/>
  <c r="J154" i="14"/>
  <c r="J158" i="14"/>
  <c r="J162" i="14"/>
  <c r="J166" i="14"/>
  <c r="J170" i="14"/>
  <c r="J174" i="14"/>
  <c r="J178" i="14"/>
  <c r="J182" i="14"/>
  <c r="J186" i="14"/>
  <c r="J7" i="14"/>
  <c r="J23" i="14"/>
  <c r="J39" i="14"/>
  <c r="J55" i="14"/>
  <c r="J71" i="14"/>
  <c r="J87" i="14"/>
  <c r="J103" i="14"/>
  <c r="J119" i="14"/>
  <c r="J135" i="14"/>
  <c r="J151" i="14"/>
  <c r="J167" i="14"/>
  <c r="J183" i="14"/>
  <c r="J194" i="14"/>
  <c r="J202" i="14"/>
  <c r="J210" i="14"/>
  <c r="J218" i="14"/>
  <c r="J226" i="14"/>
  <c r="J234" i="14"/>
  <c r="J242" i="14"/>
  <c r="J250" i="14"/>
  <c r="J258" i="14"/>
  <c r="J266" i="14"/>
  <c r="J274" i="14"/>
  <c r="J282" i="14"/>
  <c r="J290" i="14"/>
  <c r="J298" i="14"/>
  <c r="J306" i="14"/>
  <c r="J314" i="14"/>
  <c r="J322" i="14"/>
  <c r="J330" i="14"/>
  <c r="J338" i="14"/>
  <c r="J344" i="14"/>
  <c r="J348" i="14"/>
  <c r="J352" i="14"/>
  <c r="J356" i="14"/>
  <c r="J360" i="14"/>
  <c r="J364" i="14"/>
  <c r="J368" i="14"/>
  <c r="J372" i="14"/>
  <c r="J376" i="14"/>
  <c r="J380" i="14"/>
  <c r="J384" i="14"/>
  <c r="J388" i="14"/>
  <c r="J392" i="14"/>
  <c r="J396" i="14"/>
  <c r="J400" i="14"/>
  <c r="J83" i="14"/>
  <c r="J367" i="14"/>
  <c r="J383" i="14"/>
  <c r="J391" i="14"/>
  <c r="J399" i="14"/>
  <c r="J11" i="14"/>
  <c r="J27" i="14"/>
  <c r="J43" i="14"/>
  <c r="J59" i="14"/>
  <c r="J75" i="14"/>
  <c r="J91" i="14"/>
  <c r="J107" i="14"/>
  <c r="J123" i="14"/>
  <c r="J139" i="14"/>
  <c r="J155" i="14"/>
  <c r="J171" i="14"/>
  <c r="J187" i="14"/>
  <c r="J195" i="14"/>
  <c r="J203" i="14"/>
  <c r="J211" i="14"/>
  <c r="J219" i="14"/>
  <c r="J227" i="14"/>
  <c r="J235" i="14"/>
  <c r="J243" i="14"/>
  <c r="J251" i="14"/>
  <c r="J259" i="14"/>
  <c r="J267" i="14"/>
  <c r="J275" i="14"/>
  <c r="J283" i="14"/>
  <c r="J291" i="14"/>
  <c r="J299" i="14"/>
  <c r="J307" i="14"/>
  <c r="J315" i="14"/>
  <c r="J323" i="14"/>
  <c r="J331" i="14"/>
  <c r="J339" i="14"/>
  <c r="J345" i="14"/>
  <c r="J349" i="14"/>
  <c r="J353" i="14"/>
  <c r="J357" i="14"/>
  <c r="J361" i="14"/>
  <c r="J365" i="14"/>
  <c r="J369" i="14"/>
  <c r="J373" i="14"/>
  <c r="J377" i="14"/>
  <c r="J381" i="14"/>
  <c r="J385" i="14"/>
  <c r="J389" i="14"/>
  <c r="J393" i="14"/>
  <c r="J397" i="14"/>
  <c r="J401" i="14"/>
  <c r="J15" i="14"/>
  <c r="J31" i="14"/>
  <c r="J47" i="14"/>
  <c r="J63" i="14"/>
  <c r="J79" i="14"/>
  <c r="J95" i="14"/>
  <c r="J111" i="14"/>
  <c r="J127" i="14"/>
  <c r="J143" i="14"/>
  <c r="J159" i="14"/>
  <c r="J175" i="14"/>
  <c r="J190" i="14"/>
  <c r="J198" i="14"/>
  <c r="J206" i="14"/>
  <c r="J214" i="14"/>
  <c r="J222" i="14"/>
  <c r="J230" i="14"/>
  <c r="J238" i="14"/>
  <c r="J246" i="14"/>
  <c r="J254" i="14"/>
  <c r="J262" i="14"/>
  <c r="J270" i="14"/>
  <c r="J278" i="14"/>
  <c r="J286" i="14"/>
  <c r="J294" i="14"/>
  <c r="J302" i="14"/>
  <c r="J310" i="14"/>
  <c r="J318" i="14"/>
  <c r="J326" i="14"/>
  <c r="J334" i="14"/>
  <c r="J342" i="14"/>
  <c r="J346" i="14"/>
  <c r="J350" i="14"/>
  <c r="J354" i="14"/>
  <c r="J358" i="14"/>
  <c r="J362" i="14"/>
  <c r="J366" i="14"/>
  <c r="J370" i="14"/>
  <c r="J374" i="14"/>
  <c r="J378" i="14"/>
  <c r="J382" i="14"/>
  <c r="J386" i="14"/>
  <c r="J390" i="14"/>
  <c r="J394" i="14"/>
  <c r="J398" i="14"/>
  <c r="J402" i="14"/>
  <c r="J19" i="14"/>
  <c r="J35" i="14"/>
  <c r="J51" i="14"/>
  <c r="J67" i="14"/>
  <c r="J99" i="14"/>
  <c r="J115" i="14"/>
  <c r="J131" i="14"/>
  <c r="J147" i="14"/>
  <c r="J163" i="14"/>
  <c r="J179" i="14"/>
  <c r="J191" i="14"/>
  <c r="J207" i="14"/>
  <c r="J215" i="14"/>
  <c r="J223" i="14"/>
  <c r="J231" i="14"/>
  <c r="J239" i="14"/>
  <c r="J247" i="14"/>
  <c r="J255" i="14"/>
  <c r="J263" i="14"/>
  <c r="J271" i="14"/>
  <c r="J279" i="14"/>
  <c r="J287" i="14"/>
  <c r="J295" i="14"/>
  <c r="J303" i="14"/>
  <c r="J311" i="14"/>
  <c r="J319" i="14"/>
  <c r="J327" i="14"/>
  <c r="J335" i="14"/>
  <c r="J343" i="14"/>
  <c r="J347" i="14"/>
  <c r="J351" i="14"/>
  <c r="J355" i="14"/>
  <c r="J359" i="14"/>
  <c r="J363" i="14"/>
  <c r="J371" i="14"/>
  <c r="J375" i="14"/>
  <c r="J379" i="14"/>
  <c r="J387" i="14"/>
  <c r="J395" i="14"/>
  <c r="J199" i="14"/>
  <c r="L200" i="14"/>
  <c r="L201" i="14"/>
  <c r="L203" i="14"/>
  <c r="L207" i="14"/>
  <c r="L211" i="14"/>
  <c r="L219" i="14"/>
  <c r="L204" i="14"/>
  <c r="L208" i="14"/>
  <c r="L216" i="14"/>
  <c r="L199" i="14"/>
  <c r="L188" i="14"/>
  <c r="L205" i="14"/>
  <c r="L209" i="14"/>
  <c r="L213" i="14"/>
  <c r="L183" i="14"/>
  <c r="L186" i="14"/>
  <c r="L189" i="14"/>
  <c r="L190" i="14"/>
  <c r="L192" i="14"/>
  <c r="L206" i="14"/>
  <c r="L210" i="14"/>
  <c r="L214" i="14"/>
  <c r="L218" i="14"/>
  <c r="L215" i="14" l="1"/>
  <c r="L217" i="14"/>
  <c r="L212" i="14"/>
  <c r="L202" i="14"/>
  <c r="L145" i="14" l="1"/>
  <c r="L146" i="14"/>
  <c r="L168" i="14"/>
  <c r="L144" i="14"/>
  <c r="L164" i="14"/>
  <c r="L166" i="14"/>
  <c r="L167" i="14"/>
  <c r="L156" i="14" l="1"/>
  <c r="L155" i="14"/>
  <c r="L147" i="14" l="1"/>
  <c r="L127" i="14"/>
  <c r="L137" i="14" l="1"/>
  <c r="L138" i="14"/>
  <c r="L143" i="14"/>
  <c r="L100" i="14" l="1"/>
  <c r="L89" i="14"/>
  <c r="L106" i="14"/>
  <c r="L78" i="14"/>
  <c r="L104" i="14" l="1"/>
  <c r="L95" i="14"/>
  <c r="L97" i="14"/>
  <c r="L99" i="14"/>
  <c r="L98" i="14"/>
  <c r="L103" i="14"/>
  <c r="L96" i="14"/>
  <c r="L93" i="14"/>
  <c r="L92" i="14"/>
  <c r="L112" i="14"/>
  <c r="L67" i="14" l="1"/>
  <c r="L72" i="14"/>
  <c r="L75" i="14"/>
  <c r="L40" i="14" l="1"/>
  <c r="L52" i="14" l="1"/>
  <c r="L22" i="14"/>
  <c r="L47" i="14" l="1"/>
  <c r="L41" i="14" l="1"/>
  <c r="L30" i="14" l="1"/>
  <c r="L33" i="14"/>
  <c r="L38" i="14"/>
  <c r="L76" i="14"/>
  <c r="L25" i="14" l="1"/>
  <c r="L26" i="14"/>
  <c r="L27" i="14"/>
  <c r="L21" i="14" l="1"/>
  <c r="L17" i="14"/>
  <c r="L20" i="14"/>
  <c r="L19" i="14"/>
  <c r="L11" i="14" l="1"/>
  <c r="L12" i="14"/>
  <c r="L14" i="14"/>
  <c r="L16" i="14"/>
  <c r="L10" i="14"/>
  <c r="L13" i="14"/>
  <c r="L18" i="14"/>
  <c r="L15" i="14" l="1"/>
  <c r="L9" i="14"/>
  <c r="L5" i="14" l="1"/>
  <c r="L6" i="14"/>
  <c r="L8" i="14"/>
  <c r="L7" i="14"/>
  <c r="L3" i="14" l="1"/>
  <c r="L158" i="14" l="1"/>
  <c r="L157" i="14"/>
  <c r="L195" i="14" l="1"/>
  <c r="L194" i="14"/>
  <c r="L196" i="14"/>
  <c r="L184" i="14"/>
  <c r="L174" i="14" l="1"/>
  <c r="L173" i="14"/>
  <c r="L178" i="14"/>
  <c r="L176" i="14"/>
  <c r="L175" i="14"/>
  <c r="L4" i="14"/>
  <c r="L135" i="14" l="1"/>
  <c r="L141" i="14"/>
  <c r="L160" i="14"/>
  <c r="L142" i="14"/>
  <c r="L129" i="14"/>
  <c r="L140" i="14"/>
  <c r="L153" i="14"/>
  <c r="L165" i="14"/>
  <c r="L148" i="14"/>
  <c r="L181" i="14" l="1"/>
  <c r="L193" i="14"/>
  <c r="L182" i="14" l="1"/>
  <c r="L102" i="14" l="1"/>
  <c r="L154" i="14" l="1"/>
  <c r="L161" i="14" l="1"/>
  <c r="L185" i="14"/>
  <c r="L172" i="14"/>
  <c r="L151" i="14"/>
  <c r="L150" i="14"/>
  <c r="L159" i="14"/>
  <c r="L170" i="14"/>
  <c r="L179" i="14"/>
  <c r="L169" i="14"/>
  <c r="L171" i="14"/>
  <c r="L191" i="14"/>
  <c r="L162" i="14"/>
  <c r="L149" i="14" l="1"/>
  <c r="L187" i="14" l="1"/>
  <c r="L130" i="14" l="1"/>
  <c r="L134" i="14"/>
  <c r="L139" i="14"/>
  <c r="L128" i="14"/>
  <c r="L131" i="14"/>
  <c r="L107" i="14" l="1"/>
  <c r="L125" i="14"/>
  <c r="L116" i="14"/>
  <c r="L119" i="14"/>
  <c r="L101" i="14"/>
  <c r="L118" i="14"/>
  <c r="L124" i="14"/>
  <c r="L120" i="14"/>
  <c r="L108" i="14"/>
  <c r="L94" i="14"/>
  <c r="L105" i="14"/>
  <c r="L123" i="14"/>
  <c r="L115" i="14"/>
  <c r="L110" i="14"/>
  <c r="L117" i="14"/>
  <c r="L122" i="14"/>
  <c r="L71" i="14"/>
  <c r="L121" i="14"/>
  <c r="L126" i="14"/>
  <c r="L109" i="14"/>
  <c r="L111" i="14"/>
  <c r="L88" i="14" l="1"/>
  <c r="L82" i="14"/>
  <c r="L87" i="14"/>
  <c r="L74" i="14"/>
  <c r="L70" i="14"/>
  <c r="L86" i="14"/>
  <c r="L77" i="14"/>
  <c r="L83" i="14"/>
  <c r="L69" i="14"/>
  <c r="L68" i="14"/>
  <c r="L81" i="14"/>
  <c r="L91" i="14"/>
  <c r="L80" i="14"/>
  <c r="L90" i="14"/>
  <c r="L73" i="14"/>
  <c r="L66" i="14" l="1"/>
  <c r="L60" i="14"/>
  <c r="L64" i="14"/>
  <c r="L84" i="14"/>
  <c r="L65" i="14"/>
  <c r="L61" i="14"/>
  <c r="L59" i="14"/>
  <c r="L36" i="14" l="1"/>
  <c r="L53" i="14"/>
  <c r="L49" i="14"/>
  <c r="L45" i="14"/>
  <c r="L48" i="14"/>
  <c r="L57" i="14"/>
  <c r="L44" i="14"/>
  <c r="L55" i="14"/>
  <c r="L37" i="14"/>
  <c r="L39" i="14"/>
  <c r="L50" i="14"/>
  <c r="L43" i="14"/>
  <c r="L56" i="14"/>
  <c r="L54" i="14"/>
  <c r="L51" i="14"/>
  <c r="L58" i="14"/>
  <c r="L42" i="14"/>
  <c r="L23" i="14" l="1"/>
  <c r="L34" i="14"/>
  <c r="L32" i="14"/>
  <c r="L35" i="14"/>
  <c r="L46" i="14"/>
  <c r="L24" i="14"/>
  <c r="L28" i="14"/>
  <c r="L31" i="14"/>
  <c r="L29" i="14" l="1"/>
</calcChain>
</file>

<file path=xl/sharedStrings.xml><?xml version="1.0" encoding="utf-8"?>
<sst xmlns="http://schemas.openxmlformats.org/spreadsheetml/2006/main" count="6530" uniqueCount="3297">
  <si>
    <t>Quadra</t>
  </si>
  <si>
    <t>Relatório Financeiro Individual</t>
  </si>
  <si>
    <t>Contrato</t>
  </si>
  <si>
    <t>C.01/02</t>
  </si>
  <si>
    <t>Cliente:</t>
  </si>
  <si>
    <t>Corretor:</t>
  </si>
  <si>
    <t>CPF:</t>
  </si>
  <si>
    <t>Plano:</t>
  </si>
  <si>
    <t>E-mail:</t>
  </si>
  <si>
    <t>Nosso número</t>
  </si>
  <si>
    <t>Parcela</t>
  </si>
  <si>
    <t>Vencimento</t>
  </si>
  <si>
    <t>Valor R$</t>
  </si>
  <si>
    <t>Para Ocultar</t>
  </si>
  <si>
    <t>Data Pagamento</t>
  </si>
  <si>
    <t>Juros R$</t>
  </si>
  <si>
    <t>Total Recebido</t>
  </si>
  <si>
    <t>Situação</t>
  </si>
  <si>
    <t>Entrada</t>
  </si>
  <si>
    <t>Data:</t>
  </si>
  <si>
    <t>Total a pagar:</t>
  </si>
  <si>
    <t>Total Pago:</t>
  </si>
  <si>
    <t>Contrato N°</t>
  </si>
  <si>
    <t>RG:</t>
  </si>
  <si>
    <t>Valor Total Contrato:</t>
  </si>
  <si>
    <t>Endereço:</t>
  </si>
  <si>
    <t>Bairro:</t>
  </si>
  <si>
    <t>Cidade:</t>
  </si>
  <si>
    <t>UF:</t>
  </si>
  <si>
    <t>Cep:</t>
  </si>
  <si>
    <t>Número(s) de Contato:</t>
  </si>
  <si>
    <t>Quadras</t>
  </si>
  <si>
    <t>Cliente</t>
  </si>
  <si>
    <t>LOGRADOURO</t>
  </si>
  <si>
    <t>BAIRRO</t>
  </si>
  <si>
    <t>CIDADE</t>
  </si>
  <si>
    <t>CEP</t>
  </si>
  <si>
    <t>UF</t>
  </si>
  <si>
    <t>CPF</t>
  </si>
  <si>
    <t>Valor do Lote</t>
  </si>
  <si>
    <t>Valor Entrada</t>
  </si>
  <si>
    <t xml:space="preserve">Plano </t>
  </si>
  <si>
    <t>R$ das parcelas</t>
  </si>
  <si>
    <t>1º vencimento</t>
  </si>
  <si>
    <t>Escritório</t>
  </si>
  <si>
    <t>Contato 01</t>
  </si>
  <si>
    <t>Contato 02</t>
  </si>
  <si>
    <t>e-mail</t>
  </si>
  <si>
    <t>Corretor</t>
  </si>
  <si>
    <t>C.01/03</t>
  </si>
  <si>
    <t>C.01/04</t>
  </si>
  <si>
    <t>C.01/06</t>
  </si>
  <si>
    <t>C.01/10</t>
  </si>
  <si>
    <t>C.01/12</t>
  </si>
  <si>
    <t>C.01/14</t>
  </si>
  <si>
    <t>SP</t>
  </si>
  <si>
    <t>C.01/01</t>
  </si>
  <si>
    <t>C.01/05</t>
  </si>
  <si>
    <t>C.01/07</t>
  </si>
  <si>
    <t>C.01/08</t>
  </si>
  <si>
    <t>C.01/09</t>
  </si>
  <si>
    <t>C.01/11</t>
  </si>
  <si>
    <t>C.01/13</t>
  </si>
  <si>
    <t>C.01/15</t>
  </si>
  <si>
    <t>C.01/16</t>
  </si>
  <si>
    <t>C.01/17</t>
  </si>
  <si>
    <t>Cliente 01</t>
  </si>
  <si>
    <t>Cliente 02</t>
  </si>
  <si>
    <t>Cliente 03</t>
  </si>
  <si>
    <t>Cliente 04</t>
  </si>
  <si>
    <t>Cliente 05</t>
  </si>
  <si>
    <t>Cliente 06</t>
  </si>
  <si>
    <t>Cliente 07</t>
  </si>
  <si>
    <t>Cliente 08</t>
  </si>
  <si>
    <t>Cliente 09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</si>
  <si>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</si>
  <si>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</si>
  <si>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</si>
  <si>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</si>
  <si>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</si>
  <si>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</si>
  <si>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</si>
  <si>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</si>
  <si>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</si>
  <si>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</si>
  <si>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</si>
  <si>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</si>
  <si>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</si>
  <si>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</si>
  <si>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</si>
  <si>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Cliente 25</t>
  </si>
  <si>
    <t>Cliente 26</t>
  </si>
  <si>
    <t>Cliente 27</t>
  </si>
  <si>
    <t>Cliente 28</t>
  </si>
  <si>
    <t>Cliente 29</t>
  </si>
  <si>
    <t>Cliente 30</t>
  </si>
  <si>
    <t>Cliente 31</t>
  </si>
  <si>
    <t>Cliente 32</t>
  </si>
  <si>
    <t>Cliente 33</t>
  </si>
  <si>
    <t>Cliente 34</t>
  </si>
  <si>
    <t>Cliente 35</t>
  </si>
  <si>
    <t>Cliente 36</t>
  </si>
  <si>
    <t>Cliente 37</t>
  </si>
  <si>
    <t>Cliente 38</t>
  </si>
  <si>
    <t>Cliente 39</t>
  </si>
  <si>
    <t>Cliente 40</t>
  </si>
  <si>
    <t>Cliente 41</t>
  </si>
  <si>
    <t>Cliente 42</t>
  </si>
  <si>
    <t>Cliente 43</t>
  </si>
  <si>
    <t>Cliente 44</t>
  </si>
  <si>
    <t>Cliente 45</t>
  </si>
  <si>
    <t>Cliente 46</t>
  </si>
  <si>
    <t>Cliente 47</t>
  </si>
  <si>
    <t>Cliente 48</t>
  </si>
  <si>
    <t>Cliente 49</t>
  </si>
  <si>
    <t>Cliente 50</t>
  </si>
  <si>
    <t>Cliente 51</t>
  </si>
  <si>
    <t>Cliente 52</t>
  </si>
  <si>
    <t>Cliente 53</t>
  </si>
  <si>
    <t>Cliente 54</t>
  </si>
  <si>
    <t>Cliente 55</t>
  </si>
  <si>
    <t>Cliente 56</t>
  </si>
  <si>
    <t>Cliente 57</t>
  </si>
  <si>
    <t>Cliente 58</t>
  </si>
  <si>
    <t>Cliente 59</t>
  </si>
  <si>
    <t>Cliente 60</t>
  </si>
  <si>
    <t>Cliente 61</t>
  </si>
  <si>
    <t>Cliente 62</t>
  </si>
  <si>
    <t>Cliente 63</t>
  </si>
  <si>
    <t>Cliente 64</t>
  </si>
  <si>
    <t>Cliente 65</t>
  </si>
  <si>
    <t>Cliente 66</t>
  </si>
  <si>
    <t>Cliente 67</t>
  </si>
  <si>
    <t>Cliente 68</t>
  </si>
  <si>
    <t>Cliente 69</t>
  </si>
  <si>
    <t>Cliente 70</t>
  </si>
  <si>
    <t>Cliente 71</t>
  </si>
  <si>
    <t>Cliente 72</t>
  </si>
  <si>
    <t>Cliente 73</t>
  </si>
  <si>
    <t>Cliente 74</t>
  </si>
  <si>
    <t>Cliente 75</t>
  </si>
  <si>
    <t>Cliente 76</t>
  </si>
  <si>
    <t>Cliente 77</t>
  </si>
  <si>
    <t>Cliente 78</t>
  </si>
  <si>
    <t>Cliente 79</t>
  </si>
  <si>
    <t>Cliente 80</t>
  </si>
  <si>
    <t>Cliente 81</t>
  </si>
  <si>
    <t>Cliente 82</t>
  </si>
  <si>
    <t>Cliente 83</t>
  </si>
  <si>
    <t>Cliente 84</t>
  </si>
  <si>
    <t>Cliente 85</t>
  </si>
  <si>
    <t>Cliente 86</t>
  </si>
  <si>
    <t>Cliente 87</t>
  </si>
  <si>
    <t>Cliente 88</t>
  </si>
  <si>
    <t>Cliente 89</t>
  </si>
  <si>
    <t>Cliente 90</t>
  </si>
  <si>
    <t>Cliente 91</t>
  </si>
  <si>
    <t>Cliente 92</t>
  </si>
  <si>
    <t>Cliente 93</t>
  </si>
  <si>
    <t>Cliente 94</t>
  </si>
  <si>
    <t>Cliente 95</t>
  </si>
  <si>
    <t>Cliente 96</t>
  </si>
  <si>
    <t>Cliente 97</t>
  </si>
  <si>
    <t>Cliente 98</t>
  </si>
  <si>
    <t>Cliente 99</t>
  </si>
  <si>
    <t>Cliente 100</t>
  </si>
  <si>
    <t>Cliente 101</t>
  </si>
  <si>
    <t>Cliente 102</t>
  </si>
  <si>
    <t>Cliente 103</t>
  </si>
  <si>
    <t>Cliente 104</t>
  </si>
  <si>
    <t>Cliente 105</t>
  </si>
  <si>
    <t>Cliente 106</t>
  </si>
  <si>
    <t>Cliente 107</t>
  </si>
  <si>
    <t>Cliente 108</t>
  </si>
  <si>
    <t>Cliente 109</t>
  </si>
  <si>
    <t>Cliente 110</t>
  </si>
  <si>
    <t>Cliente 111</t>
  </si>
  <si>
    <t>Cliente 112</t>
  </si>
  <si>
    <t>Cliente 113</t>
  </si>
  <si>
    <t>Cliente 114</t>
  </si>
  <si>
    <t>Cliente 115</t>
  </si>
  <si>
    <t>Cliente 116</t>
  </si>
  <si>
    <t>Cliente 117</t>
  </si>
  <si>
    <t>Cliente 118</t>
  </si>
  <si>
    <t>Cliente 119</t>
  </si>
  <si>
    <t>Cliente 120</t>
  </si>
  <si>
    <t>Cliente 121</t>
  </si>
  <si>
    <t>Cliente 122</t>
  </si>
  <si>
    <t>Cliente 123</t>
  </si>
  <si>
    <t>Cliente 124</t>
  </si>
  <si>
    <t>Cliente 125</t>
  </si>
  <si>
    <t>Cliente 126</t>
  </si>
  <si>
    <t>Cliente 127</t>
  </si>
  <si>
    <t>Cliente 128</t>
  </si>
  <si>
    <t>Cliente 129</t>
  </si>
  <si>
    <t>Cliente 130</t>
  </si>
  <si>
    <t>Cliente 131</t>
  </si>
  <si>
    <t>Cliente 132</t>
  </si>
  <si>
    <t>Cliente 133</t>
  </si>
  <si>
    <t>Cliente 134</t>
  </si>
  <si>
    <t>Cliente 135</t>
  </si>
  <si>
    <t>Cliente 136</t>
  </si>
  <si>
    <t>Cliente 137</t>
  </si>
  <si>
    <t>Cliente 138</t>
  </si>
  <si>
    <t>Cliente 139</t>
  </si>
  <si>
    <t>Cliente 140</t>
  </si>
  <si>
    <t>Cliente 141</t>
  </si>
  <si>
    <t>Cliente 142</t>
  </si>
  <si>
    <t>Cliente 143</t>
  </si>
  <si>
    <t>Cliente 144</t>
  </si>
  <si>
    <t>Cliente 145</t>
  </si>
  <si>
    <t>Cliente 146</t>
  </si>
  <si>
    <t>Cliente 147</t>
  </si>
  <si>
    <t>Cliente 148</t>
  </si>
  <si>
    <t>Cliente 149</t>
  </si>
  <si>
    <t>Cliente 150</t>
  </si>
  <si>
    <t>Cliente 151</t>
  </si>
  <si>
    <t>Cliente 152</t>
  </si>
  <si>
    <t>Cliente 153</t>
  </si>
  <si>
    <t>Cliente 154</t>
  </si>
  <si>
    <t>Cliente 155</t>
  </si>
  <si>
    <t>Cliente 156</t>
  </si>
  <si>
    <t>Cliente 157</t>
  </si>
  <si>
    <t>Cliente 158</t>
  </si>
  <si>
    <t>Cliente 159</t>
  </si>
  <si>
    <t>Cliente 160</t>
  </si>
  <si>
    <t>Cliente 161</t>
  </si>
  <si>
    <t>Cliente 162</t>
  </si>
  <si>
    <t>Cliente 163</t>
  </si>
  <si>
    <t>Cliente 164</t>
  </si>
  <si>
    <t>Cliente 165</t>
  </si>
  <si>
    <t>Cliente 166</t>
  </si>
  <si>
    <t>Cliente 167</t>
  </si>
  <si>
    <t>Cliente 168</t>
  </si>
  <si>
    <t>Cliente 169</t>
  </si>
  <si>
    <t>Cliente 170</t>
  </si>
  <si>
    <t>Cliente 171</t>
  </si>
  <si>
    <t>Cliente 172</t>
  </si>
  <si>
    <t>Cliente 173</t>
  </si>
  <si>
    <t>Cliente 174</t>
  </si>
  <si>
    <t>Cliente 175</t>
  </si>
  <si>
    <t>Cliente 176</t>
  </si>
  <si>
    <t>Cliente 177</t>
  </si>
  <si>
    <t>Cliente 178</t>
  </si>
  <si>
    <t>Cliente 179</t>
  </si>
  <si>
    <t>Cliente 180</t>
  </si>
  <si>
    <t>Cliente 181</t>
  </si>
  <si>
    <t>Cliente 182</t>
  </si>
  <si>
    <t>Cliente 183</t>
  </si>
  <si>
    <t>Cliente 184</t>
  </si>
  <si>
    <t>Cliente 185</t>
  </si>
  <si>
    <t>Cliente 186</t>
  </si>
  <si>
    <t>Cliente 187</t>
  </si>
  <si>
    <t>Cliente 188</t>
  </si>
  <si>
    <t>Cliente 189</t>
  </si>
  <si>
    <t>Cliente 190</t>
  </si>
  <si>
    <t>Cliente 191</t>
  </si>
  <si>
    <t>Cliente 192</t>
  </si>
  <si>
    <t>Cliente 193</t>
  </si>
  <si>
    <t>Cliente 194</t>
  </si>
  <si>
    <t>Cliente 195</t>
  </si>
  <si>
    <t>Cliente 196</t>
  </si>
  <si>
    <t>Cliente 197</t>
  </si>
  <si>
    <t>Cliente 198</t>
  </si>
  <si>
    <t>Cliente 199</t>
  </si>
  <si>
    <t>Cliente 200</t>
  </si>
  <si>
    <t>Cliente 201</t>
  </si>
  <si>
    <t>Cliente 202</t>
  </si>
  <si>
    <t>Cliente 203</t>
  </si>
  <si>
    <t>Cliente 204</t>
  </si>
  <si>
    <t>Cliente 205</t>
  </si>
  <si>
    <t>Cliente 206</t>
  </si>
  <si>
    <t>Cliente 207</t>
  </si>
  <si>
    <t>Cliente 208</t>
  </si>
  <si>
    <t>Cliente 209</t>
  </si>
  <si>
    <t>Cliente 210</t>
  </si>
  <si>
    <t>Cliente 211</t>
  </si>
  <si>
    <t>Cliente 212</t>
  </si>
  <si>
    <t>Cliente 213</t>
  </si>
  <si>
    <t>Cliente 214</t>
  </si>
  <si>
    <t>Cliente 215</t>
  </si>
  <si>
    <t>Cliente 216</t>
  </si>
  <si>
    <t>Cliente 217</t>
  </si>
  <si>
    <t>Cliente 218</t>
  </si>
  <si>
    <t>Cliente 219</t>
  </si>
  <si>
    <t>Cliente 220</t>
  </si>
  <si>
    <t>Cliente 221</t>
  </si>
  <si>
    <t>Cliente 222</t>
  </si>
  <si>
    <t>Cliente 223</t>
  </si>
  <si>
    <t>Cliente 224</t>
  </si>
  <si>
    <t>Cliente 225</t>
  </si>
  <si>
    <t>Cliente 226</t>
  </si>
  <si>
    <t>Cliente 227</t>
  </si>
  <si>
    <t>Cliente 228</t>
  </si>
  <si>
    <t>Cliente 229</t>
  </si>
  <si>
    <t>Cliente 230</t>
  </si>
  <si>
    <t>Cliente 231</t>
  </si>
  <si>
    <t>Cliente 232</t>
  </si>
  <si>
    <t>Cliente 233</t>
  </si>
  <si>
    <t>Cliente 234</t>
  </si>
  <si>
    <t>Cliente 235</t>
  </si>
  <si>
    <t>Cliente 236</t>
  </si>
  <si>
    <t>Cliente 237</t>
  </si>
  <si>
    <t>Cliente 238</t>
  </si>
  <si>
    <t>Cliente 239</t>
  </si>
  <si>
    <t>Cliente 240</t>
  </si>
  <si>
    <t>Cliente 241</t>
  </si>
  <si>
    <t>Cliente 242</t>
  </si>
  <si>
    <t>Cliente 243</t>
  </si>
  <si>
    <t>Cliente 244</t>
  </si>
  <si>
    <t>Cliente 245</t>
  </si>
  <si>
    <t>Cliente 246</t>
  </si>
  <si>
    <t>Cliente 247</t>
  </si>
  <si>
    <t>Cliente 248</t>
  </si>
  <si>
    <t>Cliente 249</t>
  </si>
  <si>
    <t>Cliente 250</t>
  </si>
  <si>
    <t>Cliente 251</t>
  </si>
  <si>
    <t>Cliente 252</t>
  </si>
  <si>
    <t>Cliente 253</t>
  </si>
  <si>
    <t>Cliente 254</t>
  </si>
  <si>
    <t>Cliente 255</t>
  </si>
  <si>
    <t>Cliente 256</t>
  </si>
  <si>
    <t>Cliente 257</t>
  </si>
  <si>
    <t>Cliente 258</t>
  </si>
  <si>
    <t>Cliente 259</t>
  </si>
  <si>
    <t>Cliente 260</t>
  </si>
  <si>
    <t>Cliente 261</t>
  </si>
  <si>
    <t>Cliente 262</t>
  </si>
  <si>
    <t>Cliente 263</t>
  </si>
  <si>
    <t>Cliente 264</t>
  </si>
  <si>
    <t>Cliente 265</t>
  </si>
  <si>
    <t>Cliente 266</t>
  </si>
  <si>
    <t>Cliente 267</t>
  </si>
  <si>
    <t>Cliente 268</t>
  </si>
  <si>
    <t>Cliente 269</t>
  </si>
  <si>
    <t>Cliente 270</t>
  </si>
  <si>
    <t>Cliente 271</t>
  </si>
  <si>
    <t>Cliente 272</t>
  </si>
  <si>
    <t>Cliente 273</t>
  </si>
  <si>
    <t>Cliente 274</t>
  </si>
  <si>
    <t>Cliente 275</t>
  </si>
  <si>
    <t>Cliente 276</t>
  </si>
  <si>
    <t>Cliente 277</t>
  </si>
  <si>
    <t>Cliente 278</t>
  </si>
  <si>
    <t>Cliente 279</t>
  </si>
  <si>
    <t>Cliente 280</t>
  </si>
  <si>
    <t>Cliente 281</t>
  </si>
  <si>
    <t>Cliente 282</t>
  </si>
  <si>
    <t>Cliente 283</t>
  </si>
  <si>
    <t>Cliente 284</t>
  </si>
  <si>
    <t>Cliente 285</t>
  </si>
  <si>
    <t>Cliente 286</t>
  </si>
  <si>
    <t>Cliente 287</t>
  </si>
  <si>
    <t>Cliente 288</t>
  </si>
  <si>
    <t>Cliente 289</t>
  </si>
  <si>
    <t>Cliente 290</t>
  </si>
  <si>
    <t>Cliente 291</t>
  </si>
  <si>
    <t>Cliente 292</t>
  </si>
  <si>
    <t>Cliente 293</t>
  </si>
  <si>
    <t>Cliente 294</t>
  </si>
  <si>
    <t>Cliente 295</t>
  </si>
  <si>
    <t>Cliente 296</t>
  </si>
  <si>
    <t>Cliente 297</t>
  </si>
  <si>
    <t>Cliente 298</t>
  </si>
  <si>
    <t>Cliente 299</t>
  </si>
  <si>
    <t>Cliente 300</t>
  </si>
  <si>
    <t>Cliente 301</t>
  </si>
  <si>
    <t>Cliente 302</t>
  </si>
  <si>
    <t>Cliente 303</t>
  </si>
  <si>
    <t>Cliente 304</t>
  </si>
  <si>
    <t>Cliente 305</t>
  </si>
  <si>
    <t>Cliente 306</t>
  </si>
  <si>
    <t>Cliente 307</t>
  </si>
  <si>
    <t>Cliente 308</t>
  </si>
  <si>
    <t>Cliente 309</t>
  </si>
  <si>
    <t>Cliente 310</t>
  </si>
  <si>
    <t>Cliente 311</t>
  </si>
  <si>
    <t>Cliente 312</t>
  </si>
  <si>
    <t>Cliente 313</t>
  </si>
  <si>
    <t>Cliente 314</t>
  </si>
  <si>
    <t>Cliente 315</t>
  </si>
  <si>
    <t>Cliente 316</t>
  </si>
  <si>
    <t>Cliente 317</t>
  </si>
  <si>
    <t>Cliente 318</t>
  </si>
  <si>
    <t>Cliente 319</t>
  </si>
  <si>
    <t>Cliente 320</t>
  </si>
  <si>
    <t>Cliente 321</t>
  </si>
  <si>
    <t>Cliente 322</t>
  </si>
  <si>
    <t>Cliente 323</t>
  </si>
  <si>
    <t>Cliente 324</t>
  </si>
  <si>
    <t>Cliente 325</t>
  </si>
  <si>
    <t>Cliente 326</t>
  </si>
  <si>
    <t>Cliente 327</t>
  </si>
  <si>
    <t>Cliente 328</t>
  </si>
  <si>
    <t>Cliente 329</t>
  </si>
  <si>
    <t>Cliente 330</t>
  </si>
  <si>
    <t>Cliente 331</t>
  </si>
  <si>
    <t>Cliente 332</t>
  </si>
  <si>
    <t>Cliente 333</t>
  </si>
  <si>
    <t>Cliente 334</t>
  </si>
  <si>
    <t>Cliente 335</t>
  </si>
  <si>
    <t>Cliente 336</t>
  </si>
  <si>
    <t>Cliente 337</t>
  </si>
  <si>
    <t>Cliente 338</t>
  </si>
  <si>
    <t>Cliente 339</t>
  </si>
  <si>
    <t>Cliente 340</t>
  </si>
  <si>
    <t>Cliente 341</t>
  </si>
  <si>
    <t>Cliente 342</t>
  </si>
  <si>
    <t>Cliente 343</t>
  </si>
  <si>
    <t>Cliente 344</t>
  </si>
  <si>
    <t>Cliente 345</t>
  </si>
  <si>
    <t>Cliente 346</t>
  </si>
  <si>
    <t>Cliente 347</t>
  </si>
  <si>
    <t>Cliente 348</t>
  </si>
  <si>
    <t>Cliente 349</t>
  </si>
  <si>
    <t>Cliente 350</t>
  </si>
  <si>
    <t>Cliente 351</t>
  </si>
  <si>
    <t>Cliente 352</t>
  </si>
  <si>
    <t>Cliente 353</t>
  </si>
  <si>
    <t>Cliente 354</t>
  </si>
  <si>
    <t>Cliente 355</t>
  </si>
  <si>
    <t>Cliente 356</t>
  </si>
  <si>
    <t>Cliente 357</t>
  </si>
  <si>
    <t>Cliente 358</t>
  </si>
  <si>
    <t>Cliente 359</t>
  </si>
  <si>
    <t>Cliente 360</t>
  </si>
  <si>
    <t>Cliente 361</t>
  </si>
  <si>
    <t>Cliente 362</t>
  </si>
  <si>
    <t>Cliente 363</t>
  </si>
  <si>
    <t>Cliente 364</t>
  </si>
  <si>
    <t>Cliente 365</t>
  </si>
  <si>
    <t>Cliente 366</t>
  </si>
  <si>
    <t>Cliente 367</t>
  </si>
  <si>
    <t>Cliente 368</t>
  </si>
  <si>
    <t>Cliente 369</t>
  </si>
  <si>
    <t>Cliente 370</t>
  </si>
  <si>
    <t>Cliente 371</t>
  </si>
  <si>
    <t>Cliente 372</t>
  </si>
  <si>
    <t>Cliente 373</t>
  </si>
  <si>
    <t>Cliente 374</t>
  </si>
  <si>
    <t>Cliente 375</t>
  </si>
  <si>
    <t>Cliente 376</t>
  </si>
  <si>
    <t>Cliente 377</t>
  </si>
  <si>
    <t>Cliente 378</t>
  </si>
  <si>
    <t>Cliente 379</t>
  </si>
  <si>
    <t>Cliente 380</t>
  </si>
  <si>
    <t>Cliente 381</t>
  </si>
  <si>
    <t>Cliente 382</t>
  </si>
  <si>
    <t>Cliente 383</t>
  </si>
  <si>
    <t>Cliente 384</t>
  </si>
  <si>
    <t>Cliente 385</t>
  </si>
  <si>
    <t>Cliente 386</t>
  </si>
  <si>
    <t>Cliente 387</t>
  </si>
  <si>
    <t>Cliente 388</t>
  </si>
  <si>
    <t>Cliente 389</t>
  </si>
  <si>
    <t>Cliente 390</t>
  </si>
  <si>
    <t>Cliente 391</t>
  </si>
  <si>
    <t>Cliente 392</t>
  </si>
  <si>
    <t>Cliente 393</t>
  </si>
  <si>
    <t>Cliente 394</t>
  </si>
  <si>
    <t>Cliente 395</t>
  </si>
  <si>
    <t>Cliente 396</t>
  </si>
  <si>
    <t>Cliente 397</t>
  </si>
  <si>
    <t>Cliente 398</t>
  </si>
  <si>
    <t>Cliente 399</t>
  </si>
  <si>
    <t>Cliente 400</t>
  </si>
  <si>
    <t>Rua 01, n° 01</t>
  </si>
  <si>
    <t>Rua 01, n° 02</t>
  </si>
  <si>
    <t>Rua 01, n° 03</t>
  </si>
  <si>
    <t>Rua 01, n° 04</t>
  </si>
  <si>
    <t>Rua 01, n° 05</t>
  </si>
  <si>
    <t>Rua 01, n° 06</t>
  </si>
  <si>
    <t>Rua 01, n° 07</t>
  </si>
  <si>
    <t>Rua 01, n° 08</t>
  </si>
  <si>
    <t>Rua 01, n° 09</t>
  </si>
  <si>
    <t>Rua 01, n° 10</t>
  </si>
  <si>
    <t>Rua 01, n° 11</t>
  </si>
  <si>
    <t>Rua 01, n° 12</t>
  </si>
  <si>
    <t>Rua 01, n° 13</t>
  </si>
  <si>
    <t>Rua 01, n° 14</t>
  </si>
  <si>
    <t>Rua 01, n° 15</t>
  </si>
  <si>
    <t>Rua 01, n° 16</t>
  </si>
  <si>
    <t>Rua 01, n° 17</t>
  </si>
  <si>
    <t>Rua 01, n° 18</t>
  </si>
  <si>
    <t>Rua 01, n° 19</t>
  </si>
  <si>
    <t>Rua 01, n° 20</t>
  </si>
  <si>
    <t>Rua 01, n° 21</t>
  </si>
  <si>
    <t>Rua 01, n° 22</t>
  </si>
  <si>
    <t>Rua 01, n° 23</t>
  </si>
  <si>
    <t>Rua 01, n° 24</t>
  </si>
  <si>
    <t>Rua 01, n° 25</t>
  </si>
  <si>
    <t>Rua 01, n° 26</t>
  </si>
  <si>
    <t>Rua 01, n° 27</t>
  </si>
  <si>
    <t>Rua 01, n° 28</t>
  </si>
  <si>
    <t>Rua 01, n° 29</t>
  </si>
  <si>
    <t>Rua 01, n° 30</t>
  </si>
  <si>
    <t>Rua 01, n° 31</t>
  </si>
  <si>
    <t>Rua 01, n° 32</t>
  </si>
  <si>
    <t>Rua 01, n° 33</t>
  </si>
  <si>
    <t>Rua 01, n° 34</t>
  </si>
  <si>
    <t>Rua 01, n° 35</t>
  </si>
  <si>
    <t>Rua 01, n° 36</t>
  </si>
  <si>
    <t>Rua 01, n° 37</t>
  </si>
  <si>
    <t>Rua 01, n° 38</t>
  </si>
  <si>
    <t>Rua 01, n° 39</t>
  </si>
  <si>
    <t>Rua 01, n° 40</t>
  </si>
  <si>
    <t>Rua 01, n° 41</t>
  </si>
  <si>
    <t>Rua 01, n° 42</t>
  </si>
  <si>
    <t>Rua 01, n° 43</t>
  </si>
  <si>
    <t>Rua 01, n° 44</t>
  </si>
  <si>
    <t>Rua 01, n° 45</t>
  </si>
  <si>
    <t>Rua 01, n° 46</t>
  </si>
  <si>
    <t>Rua 01, n° 47</t>
  </si>
  <si>
    <t>Rua 01, n° 48</t>
  </si>
  <si>
    <t>Rua 01, n° 49</t>
  </si>
  <si>
    <t>Rua 01, n° 50</t>
  </si>
  <si>
    <t>Rua 01, n° 51</t>
  </si>
  <si>
    <t>Rua 01, n° 52</t>
  </si>
  <si>
    <t>Rua 01, n° 53</t>
  </si>
  <si>
    <t>Rua 01, n° 54</t>
  </si>
  <si>
    <t>Rua 01, n° 55</t>
  </si>
  <si>
    <t>Rua 01, n° 56</t>
  </si>
  <si>
    <t>Rua 01, n° 57</t>
  </si>
  <si>
    <t>Rua 01, n° 58</t>
  </si>
  <si>
    <t>Rua 01, n° 59</t>
  </si>
  <si>
    <t>Rua 01, n° 60</t>
  </si>
  <si>
    <t>Rua 01, n° 61</t>
  </si>
  <si>
    <t>Rua 01, n° 62</t>
  </si>
  <si>
    <t>Rua 01, n° 63</t>
  </si>
  <si>
    <t>Rua 01, n° 64</t>
  </si>
  <si>
    <t>Rua 01, n° 65</t>
  </si>
  <si>
    <t>Rua 01, n° 66</t>
  </si>
  <si>
    <t>Rua 01, n° 67</t>
  </si>
  <si>
    <t>Rua 01, n° 68</t>
  </si>
  <si>
    <t>Rua 01, n° 69</t>
  </si>
  <si>
    <t>Rua 01, n° 70</t>
  </si>
  <si>
    <t>Rua 01, n° 71</t>
  </si>
  <si>
    <t>Rua 01, n° 72</t>
  </si>
  <si>
    <t>Rua 01, n° 73</t>
  </si>
  <si>
    <t>Rua 01, n° 74</t>
  </si>
  <si>
    <t>Rua 01, n° 75</t>
  </si>
  <si>
    <t>Rua 01, n° 76</t>
  </si>
  <si>
    <t>Rua 01, n° 77</t>
  </si>
  <si>
    <t>Rua 01, n° 78</t>
  </si>
  <si>
    <t>Rua 01, n° 79</t>
  </si>
  <si>
    <t>Rua 01, n° 80</t>
  </si>
  <si>
    <t>Rua 01, n° 81</t>
  </si>
  <si>
    <t>Rua 01, n° 82</t>
  </si>
  <si>
    <t>Rua 01, n° 83</t>
  </si>
  <si>
    <t>Rua 01, n° 84</t>
  </si>
  <si>
    <t>Rua 01, n° 85</t>
  </si>
  <si>
    <t>Rua 01, n° 86</t>
  </si>
  <si>
    <t>Rua 01, n° 87</t>
  </si>
  <si>
    <t>Rua 01, n° 88</t>
  </si>
  <si>
    <t>Rua 01, n° 89</t>
  </si>
  <si>
    <t>Rua 01, n° 90</t>
  </si>
  <si>
    <t>Rua 01, n° 91</t>
  </si>
  <si>
    <t>Rua 01, n° 92</t>
  </si>
  <si>
    <t>Rua 01, n° 93</t>
  </si>
  <si>
    <t>Rua 01, n° 94</t>
  </si>
  <si>
    <t>Rua 01, n° 95</t>
  </si>
  <si>
    <t>Rua 01, n° 96</t>
  </si>
  <si>
    <t>Rua 01, n° 97</t>
  </si>
  <si>
    <t>Rua 01, n° 98</t>
  </si>
  <si>
    <t>Rua 01, n° 99</t>
  </si>
  <si>
    <t>Rua 01, n° 100</t>
  </si>
  <si>
    <t>Rua 01, n° 101</t>
  </si>
  <si>
    <t>Rua 01, n° 102</t>
  </si>
  <si>
    <t>Rua 01, n° 103</t>
  </si>
  <si>
    <t>Rua 01, n° 104</t>
  </si>
  <si>
    <t>Rua 01, n° 105</t>
  </si>
  <si>
    <t>Rua 01, n° 106</t>
  </si>
  <si>
    <t>Rua 01, n° 107</t>
  </si>
  <si>
    <t>Rua 01, n° 108</t>
  </si>
  <si>
    <t>Rua 01, n° 109</t>
  </si>
  <si>
    <t>Rua 01, n° 110</t>
  </si>
  <si>
    <t>Rua 01, n° 111</t>
  </si>
  <si>
    <t>Rua 01, n° 112</t>
  </si>
  <si>
    <t>Rua 01, n° 113</t>
  </si>
  <si>
    <t>Rua 01, n° 114</t>
  </si>
  <si>
    <t>Rua 01, n° 115</t>
  </si>
  <si>
    <t>Rua 01, n° 116</t>
  </si>
  <si>
    <t>Rua 01, n° 117</t>
  </si>
  <si>
    <t>Rua 01, n° 118</t>
  </si>
  <si>
    <t>Rua 01, n° 119</t>
  </si>
  <si>
    <t>Rua 01, n° 120</t>
  </si>
  <si>
    <t>Rua 01, n° 121</t>
  </si>
  <si>
    <t>Rua 01, n° 122</t>
  </si>
  <si>
    <t>Rua 01, n° 123</t>
  </si>
  <si>
    <t>Rua 01, n° 124</t>
  </si>
  <si>
    <t>Rua 01, n° 125</t>
  </si>
  <si>
    <t>Rua 01, n° 126</t>
  </si>
  <si>
    <t>Rua 01, n° 127</t>
  </si>
  <si>
    <t>Rua 01, n° 128</t>
  </si>
  <si>
    <t>Rua 01, n° 129</t>
  </si>
  <si>
    <t>Rua 01, n° 130</t>
  </si>
  <si>
    <t>Rua 01, n° 131</t>
  </si>
  <si>
    <t>Rua 01, n° 132</t>
  </si>
  <si>
    <t>Rua 01, n° 133</t>
  </si>
  <si>
    <t>Rua 01, n° 134</t>
  </si>
  <si>
    <t>Rua 01, n° 135</t>
  </si>
  <si>
    <t>Rua 01, n° 136</t>
  </si>
  <si>
    <t>Rua 01, n° 137</t>
  </si>
  <si>
    <t>Rua 01, n° 138</t>
  </si>
  <si>
    <t>Rua 01, n° 139</t>
  </si>
  <si>
    <t>Rua 01, n° 140</t>
  </si>
  <si>
    <t>Rua 01, n° 141</t>
  </si>
  <si>
    <t>Rua 01, n° 142</t>
  </si>
  <si>
    <t>Rua 01, n° 143</t>
  </si>
  <si>
    <t>Rua 01, n° 144</t>
  </si>
  <si>
    <t>Rua 01, n° 145</t>
  </si>
  <si>
    <t>Rua 01, n° 146</t>
  </si>
  <si>
    <t>Rua 01, n° 147</t>
  </si>
  <si>
    <t>Rua 01, n° 148</t>
  </si>
  <si>
    <t>Rua 01, n° 149</t>
  </si>
  <si>
    <t>Rua 01, n° 150</t>
  </si>
  <si>
    <t>Rua 01, n° 151</t>
  </si>
  <si>
    <t>Rua 01, n° 152</t>
  </si>
  <si>
    <t>Rua 01, n° 153</t>
  </si>
  <si>
    <t>Rua 01, n° 154</t>
  </si>
  <si>
    <t>Rua 01, n° 155</t>
  </si>
  <si>
    <t>Rua 01, n° 156</t>
  </si>
  <si>
    <t>Rua 01, n° 157</t>
  </si>
  <si>
    <t>Rua 01, n° 158</t>
  </si>
  <si>
    <t>Rua 01, n° 159</t>
  </si>
  <si>
    <t>Rua 01, n° 160</t>
  </si>
  <si>
    <t>Rua 01, n° 161</t>
  </si>
  <si>
    <t>Rua 01, n° 162</t>
  </si>
  <si>
    <t>Rua 01, n° 163</t>
  </si>
  <si>
    <t>Rua 01, n° 164</t>
  </si>
  <si>
    <t>Rua 01, n° 165</t>
  </si>
  <si>
    <t>Rua 01, n° 166</t>
  </si>
  <si>
    <t>Rua 01, n° 167</t>
  </si>
  <si>
    <t>Rua 01, n° 168</t>
  </si>
  <si>
    <t>Rua 01, n° 169</t>
  </si>
  <si>
    <t>Rua 01, n° 170</t>
  </si>
  <si>
    <t>Rua 01, n° 171</t>
  </si>
  <si>
    <t>Rua 01, n° 172</t>
  </si>
  <si>
    <t>Rua 01, n° 173</t>
  </si>
  <si>
    <t>Rua 01, n° 174</t>
  </si>
  <si>
    <t>Rua 01, n° 175</t>
  </si>
  <si>
    <t>Rua 01, n° 176</t>
  </si>
  <si>
    <t>Rua 01, n° 177</t>
  </si>
  <si>
    <t>Rua 01, n° 178</t>
  </si>
  <si>
    <t>Rua 01, n° 179</t>
  </si>
  <si>
    <t>Rua 01, n° 180</t>
  </si>
  <si>
    <t>Rua 01, n° 181</t>
  </si>
  <si>
    <t>Rua 01, n° 182</t>
  </si>
  <si>
    <t>Rua 01, n° 183</t>
  </si>
  <si>
    <t>Rua 01, n° 184</t>
  </si>
  <si>
    <t>Rua 01, n° 185</t>
  </si>
  <si>
    <t>Rua 01, n° 186</t>
  </si>
  <si>
    <t>Rua 01, n° 187</t>
  </si>
  <si>
    <t>Rua 01, n° 188</t>
  </si>
  <si>
    <t>Rua 01, n° 189</t>
  </si>
  <si>
    <t>Rua 01, n° 190</t>
  </si>
  <si>
    <t>Rua 01, n° 191</t>
  </si>
  <si>
    <t>Rua 01, n° 192</t>
  </si>
  <si>
    <t>Rua 01, n° 193</t>
  </si>
  <si>
    <t>Rua 01, n° 194</t>
  </si>
  <si>
    <t>Rua 01, n° 195</t>
  </si>
  <si>
    <t>Rua 01, n° 196</t>
  </si>
  <si>
    <t>Rua 01, n° 197</t>
  </si>
  <si>
    <t>Rua 01, n° 198</t>
  </si>
  <si>
    <t>Rua 01, n° 199</t>
  </si>
  <si>
    <t>Rua 01, n° 200</t>
  </si>
  <si>
    <t>Rua 01, n° 201</t>
  </si>
  <si>
    <t>Rua 01, n° 202</t>
  </si>
  <si>
    <t>Rua 01, n° 203</t>
  </si>
  <si>
    <t>Rua 01, n° 204</t>
  </si>
  <si>
    <t>Rua 01, n° 205</t>
  </si>
  <si>
    <t>Rua 01, n° 206</t>
  </si>
  <si>
    <t>Rua 01, n° 207</t>
  </si>
  <si>
    <t>Rua 01, n° 208</t>
  </si>
  <si>
    <t>Rua 01, n° 209</t>
  </si>
  <si>
    <t>Rua 01, n° 210</t>
  </si>
  <si>
    <t>Rua 01, n° 211</t>
  </si>
  <si>
    <t>Rua 01, n° 212</t>
  </si>
  <si>
    <t>Rua 01, n° 213</t>
  </si>
  <si>
    <t>Rua 01, n° 214</t>
  </si>
  <si>
    <t>Rua 01, n° 215</t>
  </si>
  <si>
    <t>Rua 01, n° 216</t>
  </si>
  <si>
    <t>Rua 01, n° 217</t>
  </si>
  <si>
    <t>Rua 01, n° 218</t>
  </si>
  <si>
    <t>Rua 01, n° 219</t>
  </si>
  <si>
    <t>Rua 01, n° 220</t>
  </si>
  <si>
    <t>Rua 01, n° 221</t>
  </si>
  <si>
    <t>Rua 01, n° 222</t>
  </si>
  <si>
    <t>Rua 01, n° 223</t>
  </si>
  <si>
    <t>Rua 01, n° 224</t>
  </si>
  <si>
    <t>Rua 01, n° 225</t>
  </si>
  <si>
    <t>Rua 01, n° 226</t>
  </si>
  <si>
    <t>Rua 01, n° 227</t>
  </si>
  <si>
    <t>Rua 01, n° 228</t>
  </si>
  <si>
    <t>Rua 01, n° 229</t>
  </si>
  <si>
    <t>Rua 01, n° 230</t>
  </si>
  <si>
    <t>Rua 01, n° 231</t>
  </si>
  <si>
    <t>Rua 01, n° 232</t>
  </si>
  <si>
    <t>Rua 01, n° 233</t>
  </si>
  <si>
    <t>Rua 01, n° 234</t>
  </si>
  <si>
    <t>Rua 01, n° 235</t>
  </si>
  <si>
    <t>Rua 01, n° 236</t>
  </si>
  <si>
    <t>Rua 01, n° 237</t>
  </si>
  <si>
    <t>Rua 01, n° 238</t>
  </si>
  <si>
    <t>Rua 01, n° 239</t>
  </si>
  <si>
    <t>Rua 01, n° 240</t>
  </si>
  <si>
    <t>Rua 01, n° 241</t>
  </si>
  <si>
    <t>Rua 01, n° 242</t>
  </si>
  <si>
    <t>Rua 01, n° 243</t>
  </si>
  <si>
    <t>Rua 01, n° 244</t>
  </si>
  <si>
    <t>Rua 01, n° 245</t>
  </si>
  <si>
    <t>Rua 01, n° 246</t>
  </si>
  <si>
    <t>Rua 01, n° 247</t>
  </si>
  <si>
    <t>Rua 01, n° 248</t>
  </si>
  <si>
    <t>Rua 01, n° 249</t>
  </si>
  <si>
    <t>Rua 01, n° 250</t>
  </si>
  <si>
    <t>Rua 01, n° 251</t>
  </si>
  <si>
    <t>Rua 01, n° 252</t>
  </si>
  <si>
    <t>Rua 01, n° 253</t>
  </si>
  <si>
    <t>Rua 01, n° 254</t>
  </si>
  <si>
    <t>Rua 01, n° 255</t>
  </si>
  <si>
    <t>Rua 01, n° 256</t>
  </si>
  <si>
    <t>Rua 01, n° 257</t>
  </si>
  <si>
    <t>Rua 01, n° 258</t>
  </si>
  <si>
    <t>Rua 01, n° 259</t>
  </si>
  <si>
    <t>Rua 01, n° 260</t>
  </si>
  <si>
    <t>Rua 01, n° 261</t>
  </si>
  <si>
    <t>Rua 01, n° 262</t>
  </si>
  <si>
    <t>Rua 01, n° 263</t>
  </si>
  <si>
    <t>Rua 01, n° 264</t>
  </si>
  <si>
    <t>Rua 01, n° 265</t>
  </si>
  <si>
    <t>Rua 01, n° 266</t>
  </si>
  <si>
    <t>Rua 01, n° 267</t>
  </si>
  <si>
    <t>Rua 01, n° 268</t>
  </si>
  <si>
    <t>Rua 01, n° 269</t>
  </si>
  <si>
    <t>Rua 01, n° 270</t>
  </si>
  <si>
    <t>Rua 01, n° 271</t>
  </si>
  <si>
    <t>Rua 01, n° 272</t>
  </si>
  <si>
    <t>Rua 01, n° 273</t>
  </si>
  <si>
    <t>Rua 01, n° 274</t>
  </si>
  <si>
    <t>Rua 01, n° 275</t>
  </si>
  <si>
    <t>Rua 01, n° 276</t>
  </si>
  <si>
    <t>Rua 01, n° 277</t>
  </si>
  <si>
    <t>Rua 01, n° 278</t>
  </si>
  <si>
    <t>Rua 01, n° 279</t>
  </si>
  <si>
    <t>Rua 01, n° 280</t>
  </si>
  <si>
    <t>Rua 01, n° 281</t>
  </si>
  <si>
    <t>Rua 01, n° 282</t>
  </si>
  <si>
    <t>Rua 01, n° 283</t>
  </si>
  <si>
    <t>Rua 01, n° 284</t>
  </si>
  <si>
    <t>Rua 01, n° 285</t>
  </si>
  <si>
    <t>Rua 01, n° 286</t>
  </si>
  <si>
    <t>Rua 01, n° 287</t>
  </si>
  <si>
    <t>Rua 01, n° 288</t>
  </si>
  <si>
    <t>Rua 01, n° 289</t>
  </si>
  <si>
    <t>Rua 01, n° 290</t>
  </si>
  <si>
    <t>Rua 01, n° 291</t>
  </si>
  <si>
    <t>Rua 01, n° 292</t>
  </si>
  <si>
    <t>Rua 01, n° 293</t>
  </si>
  <si>
    <t>Rua 01, n° 294</t>
  </si>
  <si>
    <t>Rua 01, n° 295</t>
  </si>
  <si>
    <t>Rua 01, n° 296</t>
  </si>
  <si>
    <t>Rua 01, n° 297</t>
  </si>
  <si>
    <t>Rua 01, n° 298</t>
  </si>
  <si>
    <t>Rua 01, n° 299</t>
  </si>
  <si>
    <t>Rua 01, n° 300</t>
  </si>
  <si>
    <t>Rua 01, n° 301</t>
  </si>
  <si>
    <t>Rua 01, n° 302</t>
  </si>
  <si>
    <t>Rua 01, n° 303</t>
  </si>
  <si>
    <t>Rua 01, n° 304</t>
  </si>
  <si>
    <t>Rua 01, n° 305</t>
  </si>
  <si>
    <t>Rua 01, n° 306</t>
  </si>
  <si>
    <t>Rua 01, n° 307</t>
  </si>
  <si>
    <t>Rua 01, n° 308</t>
  </si>
  <si>
    <t>Rua 01, n° 309</t>
  </si>
  <si>
    <t>Rua 01, n° 310</t>
  </si>
  <si>
    <t>Rua 01, n° 311</t>
  </si>
  <si>
    <t>Rua 01, n° 312</t>
  </si>
  <si>
    <t>Rua 01, n° 313</t>
  </si>
  <si>
    <t>Rua 01, n° 314</t>
  </si>
  <si>
    <t>Rua 01, n° 315</t>
  </si>
  <si>
    <t>Rua 01, n° 316</t>
  </si>
  <si>
    <t>Rua 01, n° 317</t>
  </si>
  <si>
    <t>Rua 01, n° 318</t>
  </si>
  <si>
    <t>Rua 01, n° 319</t>
  </si>
  <si>
    <t>Rua 01, n° 320</t>
  </si>
  <si>
    <t>Rua 01, n° 321</t>
  </si>
  <si>
    <t>Rua 01, n° 322</t>
  </si>
  <si>
    <t>Rua 01, n° 323</t>
  </si>
  <si>
    <t>Rua 01, n° 324</t>
  </si>
  <si>
    <t>Rua 01, n° 325</t>
  </si>
  <si>
    <t>Rua 01, n° 326</t>
  </si>
  <si>
    <t>Rua 01, n° 327</t>
  </si>
  <si>
    <t>Rua 01, n° 328</t>
  </si>
  <si>
    <t>Rua 01, n° 329</t>
  </si>
  <si>
    <t>Rua 01, n° 330</t>
  </si>
  <si>
    <t>Rua 01, n° 331</t>
  </si>
  <si>
    <t>Rua 01, n° 332</t>
  </si>
  <si>
    <t>Rua 01, n° 333</t>
  </si>
  <si>
    <t>Rua 01, n° 334</t>
  </si>
  <si>
    <t>Rua 01, n° 335</t>
  </si>
  <si>
    <t>Rua 01, n° 336</t>
  </si>
  <si>
    <t>Rua 01, n° 337</t>
  </si>
  <si>
    <t>Rua 01, n° 338</t>
  </si>
  <si>
    <t>Rua 01, n° 339</t>
  </si>
  <si>
    <t>Rua 01, n° 340</t>
  </si>
  <si>
    <t>Rua 01, n° 341</t>
  </si>
  <si>
    <t>Rua 01, n° 342</t>
  </si>
  <si>
    <t>Rua 01, n° 343</t>
  </si>
  <si>
    <t>Rua 01, n° 344</t>
  </si>
  <si>
    <t>Rua 01, n° 345</t>
  </si>
  <si>
    <t>Rua 01, n° 346</t>
  </si>
  <si>
    <t>Rua 01, n° 347</t>
  </si>
  <si>
    <t>Rua 01, n° 348</t>
  </si>
  <si>
    <t>Rua 01, n° 349</t>
  </si>
  <si>
    <t>Rua 01, n° 350</t>
  </si>
  <si>
    <t>Rua 01, n° 351</t>
  </si>
  <si>
    <t>Rua 01, n° 352</t>
  </si>
  <si>
    <t>Rua 01, n° 353</t>
  </si>
  <si>
    <t>Rua 01, n° 354</t>
  </si>
  <si>
    <t>Rua 01, n° 355</t>
  </si>
  <si>
    <t>Rua 01, n° 356</t>
  </si>
  <si>
    <t>Rua 01, n° 357</t>
  </si>
  <si>
    <t>Rua 01, n° 358</t>
  </si>
  <si>
    <t>Rua 01, n° 359</t>
  </si>
  <si>
    <t>Rua 01, n° 360</t>
  </si>
  <si>
    <t>Rua 01, n° 361</t>
  </si>
  <si>
    <t>Rua 01, n° 362</t>
  </si>
  <si>
    <t>Rua 01, n° 363</t>
  </si>
  <si>
    <t>Rua 01, n° 364</t>
  </si>
  <si>
    <t>Rua 01, n° 365</t>
  </si>
  <si>
    <t>Rua 01, n° 366</t>
  </si>
  <si>
    <t>Rua 01, n° 367</t>
  </si>
  <si>
    <t>Rua 01, n° 368</t>
  </si>
  <si>
    <t>Rua 01, n° 369</t>
  </si>
  <si>
    <t>Rua 01, n° 370</t>
  </si>
  <si>
    <t>Rua 01, n° 371</t>
  </si>
  <si>
    <t>Rua 01, n° 372</t>
  </si>
  <si>
    <t>Rua 01, n° 373</t>
  </si>
  <si>
    <t>Rua 01, n° 374</t>
  </si>
  <si>
    <t>Rua 01, n° 375</t>
  </si>
  <si>
    <t>Rua 01, n° 376</t>
  </si>
  <si>
    <t>Rua 01, n° 377</t>
  </si>
  <si>
    <t>Rua 01, n° 378</t>
  </si>
  <si>
    <t>Rua 01, n° 379</t>
  </si>
  <si>
    <t>Rua 01, n° 380</t>
  </si>
  <si>
    <t>Rua 01, n° 381</t>
  </si>
  <si>
    <t>Rua 01, n° 382</t>
  </si>
  <si>
    <t>Rua 01, n° 383</t>
  </si>
  <si>
    <t>Rua 01, n° 384</t>
  </si>
  <si>
    <t>Rua 01, n° 385</t>
  </si>
  <si>
    <t>Rua 01, n° 386</t>
  </si>
  <si>
    <t>Rua 01, n° 387</t>
  </si>
  <si>
    <t>Rua 01, n° 388</t>
  </si>
  <si>
    <t>Rua 01, n° 389</t>
  </si>
  <si>
    <t>Rua 01, n° 390</t>
  </si>
  <si>
    <t>Rua 01, n° 391</t>
  </si>
  <si>
    <t>Rua 01, n° 392</t>
  </si>
  <si>
    <t>Rua 01, n° 393</t>
  </si>
  <si>
    <t>Rua 01, n° 394</t>
  </si>
  <si>
    <t>Rua 01, n° 395</t>
  </si>
  <si>
    <t>Rua 01, n° 396</t>
  </si>
  <si>
    <t>Rua 01, n° 397</t>
  </si>
  <si>
    <t>Rua 01, n° 398</t>
  </si>
  <si>
    <t>Rua 01, n° 399</t>
  </si>
  <si>
    <t>Rua 01, n° 400</t>
  </si>
  <si>
    <t>Bairro 01</t>
  </si>
  <si>
    <t>Bairro 02</t>
  </si>
  <si>
    <t>Bairro 03</t>
  </si>
  <si>
    <t>Bairro 04</t>
  </si>
  <si>
    <t>Bairro 05</t>
  </si>
  <si>
    <t>Bairro 06</t>
  </si>
  <si>
    <t>Bairro 07</t>
  </si>
  <si>
    <t>Bairro 08</t>
  </si>
  <si>
    <t>Bairro 09</t>
  </si>
  <si>
    <t>Bairro 10</t>
  </si>
  <si>
    <t>Bairro 11</t>
  </si>
  <si>
    <t>Bairro 12</t>
  </si>
  <si>
    <t>Bairro 13</t>
  </si>
  <si>
    <t>Bairro 14</t>
  </si>
  <si>
    <t>Bairro 15</t>
  </si>
  <si>
    <t>Bairro 16</t>
  </si>
  <si>
    <t>Bairro 17</t>
  </si>
  <si>
    <t>Bairro 18</t>
  </si>
  <si>
    <t>Bairro 19</t>
  </si>
  <si>
    <t>Bairro 20</t>
  </si>
  <si>
    <t>Bairro 21</t>
  </si>
  <si>
    <t>Bairro 22</t>
  </si>
  <si>
    <t>Bairro 23</t>
  </si>
  <si>
    <t>Bairro 24</t>
  </si>
  <si>
    <t>Bairro 25</t>
  </si>
  <si>
    <t>Bairro 26</t>
  </si>
  <si>
    <t>Bairro 27</t>
  </si>
  <si>
    <t>Bairro 28</t>
  </si>
  <si>
    <t>Bairro 29</t>
  </si>
  <si>
    <t>Bairro 30</t>
  </si>
  <si>
    <t>Bairro 31</t>
  </si>
  <si>
    <t>Bairro 32</t>
  </si>
  <si>
    <t>Bairro 33</t>
  </si>
  <si>
    <t>Bairro 34</t>
  </si>
  <si>
    <t>Bairro 35</t>
  </si>
  <si>
    <t>Bairro 36</t>
  </si>
  <si>
    <t>Bairro 37</t>
  </si>
  <si>
    <t>Bairro 38</t>
  </si>
  <si>
    <t>Bairro 39</t>
  </si>
  <si>
    <t>Bairro 40</t>
  </si>
  <si>
    <t>Bairro 41</t>
  </si>
  <si>
    <t>Bairro 42</t>
  </si>
  <si>
    <t>Bairro 43</t>
  </si>
  <si>
    <t>Bairro 44</t>
  </si>
  <si>
    <t>Bairro 45</t>
  </si>
  <si>
    <t>Bairro 46</t>
  </si>
  <si>
    <t>Bairro 47</t>
  </si>
  <si>
    <t>Bairro 48</t>
  </si>
  <si>
    <t>Bairro 49</t>
  </si>
  <si>
    <t>Bairro 50</t>
  </si>
  <si>
    <t>Bairro 51</t>
  </si>
  <si>
    <t>Bairro 52</t>
  </si>
  <si>
    <t>Bairro 53</t>
  </si>
  <si>
    <t>Bairro 54</t>
  </si>
  <si>
    <t>Bairro 55</t>
  </si>
  <si>
    <t>Bairro 56</t>
  </si>
  <si>
    <t>Bairro 57</t>
  </si>
  <si>
    <t>Bairro 58</t>
  </si>
  <si>
    <t>Bairro 59</t>
  </si>
  <si>
    <t>Bairro 60</t>
  </si>
  <si>
    <t>Bairro 61</t>
  </si>
  <si>
    <t>Bairro 62</t>
  </si>
  <si>
    <t>Bairro 63</t>
  </si>
  <si>
    <t>Bairro 64</t>
  </si>
  <si>
    <t>Bairro 65</t>
  </si>
  <si>
    <t>Bairro 66</t>
  </si>
  <si>
    <t>Bairro 67</t>
  </si>
  <si>
    <t>Bairro 68</t>
  </si>
  <si>
    <t>Bairro 69</t>
  </si>
  <si>
    <t>Bairro 70</t>
  </si>
  <si>
    <t>Bairro 71</t>
  </si>
  <si>
    <t>Bairro 72</t>
  </si>
  <si>
    <t>Bairro 73</t>
  </si>
  <si>
    <t>Bairro 74</t>
  </si>
  <si>
    <t>Bairro 75</t>
  </si>
  <si>
    <t>Bairro 76</t>
  </si>
  <si>
    <t>Bairro 77</t>
  </si>
  <si>
    <t>Bairro 78</t>
  </si>
  <si>
    <t>Bairro 79</t>
  </si>
  <si>
    <t>Bairro 80</t>
  </si>
  <si>
    <t>Bairro 81</t>
  </si>
  <si>
    <t>Bairro 82</t>
  </si>
  <si>
    <t>Bairro 83</t>
  </si>
  <si>
    <t>Bairro 84</t>
  </si>
  <si>
    <t>Bairro 85</t>
  </si>
  <si>
    <t>Bairro 86</t>
  </si>
  <si>
    <t>Bairro 87</t>
  </si>
  <si>
    <t>Bairro 88</t>
  </si>
  <si>
    <t>Bairro 89</t>
  </si>
  <si>
    <t>Bairro 90</t>
  </si>
  <si>
    <t>Bairro 91</t>
  </si>
  <si>
    <t>Bairro 92</t>
  </si>
  <si>
    <t>Bairro 93</t>
  </si>
  <si>
    <t>Bairro 94</t>
  </si>
  <si>
    <t>Bairro 95</t>
  </si>
  <si>
    <t>Bairro 96</t>
  </si>
  <si>
    <t>Bairro 97</t>
  </si>
  <si>
    <t>Bairro 98</t>
  </si>
  <si>
    <t>Bairro 99</t>
  </si>
  <si>
    <t>Bairro 100</t>
  </si>
  <si>
    <t>Bairro 101</t>
  </si>
  <si>
    <t>Bairro 102</t>
  </si>
  <si>
    <t>Bairro 103</t>
  </si>
  <si>
    <t>Bairro 104</t>
  </si>
  <si>
    <t>Bairro 105</t>
  </si>
  <si>
    <t>Bairro 106</t>
  </si>
  <si>
    <t>Bairro 107</t>
  </si>
  <si>
    <t>Bairro 108</t>
  </si>
  <si>
    <t>Bairro 109</t>
  </si>
  <si>
    <t>Bairro 110</t>
  </si>
  <si>
    <t>Bairro 111</t>
  </si>
  <si>
    <t>Bairro 112</t>
  </si>
  <si>
    <t>Bairro 113</t>
  </si>
  <si>
    <t>Bairro 114</t>
  </si>
  <si>
    <t>Bairro 115</t>
  </si>
  <si>
    <t>Bairro 116</t>
  </si>
  <si>
    <t>Bairro 117</t>
  </si>
  <si>
    <t>Bairro 118</t>
  </si>
  <si>
    <t>Bairro 119</t>
  </si>
  <si>
    <t>Bairro 120</t>
  </si>
  <si>
    <t>Bairro 121</t>
  </si>
  <si>
    <t>Bairro 122</t>
  </si>
  <si>
    <t>Bairro 123</t>
  </si>
  <si>
    <t>Bairro 124</t>
  </si>
  <si>
    <t>Bairro 125</t>
  </si>
  <si>
    <t>Bairro 126</t>
  </si>
  <si>
    <t>Bairro 127</t>
  </si>
  <si>
    <t>Bairro 128</t>
  </si>
  <si>
    <t>Bairro 129</t>
  </si>
  <si>
    <t>Bairro 130</t>
  </si>
  <si>
    <t>Bairro 131</t>
  </si>
  <si>
    <t>Bairro 132</t>
  </si>
  <si>
    <t>Bairro 133</t>
  </si>
  <si>
    <t>Bairro 134</t>
  </si>
  <si>
    <t>Bairro 135</t>
  </si>
  <si>
    <t>Bairro 136</t>
  </si>
  <si>
    <t>Bairro 137</t>
  </si>
  <si>
    <t>Bairro 138</t>
  </si>
  <si>
    <t>Bairro 139</t>
  </si>
  <si>
    <t>Bairro 140</t>
  </si>
  <si>
    <t>Bairro 141</t>
  </si>
  <si>
    <t>Bairro 142</t>
  </si>
  <si>
    <t>Bairro 143</t>
  </si>
  <si>
    <t>Bairro 144</t>
  </si>
  <si>
    <t>Bairro 145</t>
  </si>
  <si>
    <t>Bairro 146</t>
  </si>
  <si>
    <t>Bairro 147</t>
  </si>
  <si>
    <t>Bairro 148</t>
  </si>
  <si>
    <t>Bairro 149</t>
  </si>
  <si>
    <t>Bairro 150</t>
  </si>
  <si>
    <t>Bairro 151</t>
  </si>
  <si>
    <t>Bairro 152</t>
  </si>
  <si>
    <t>Bairro 153</t>
  </si>
  <si>
    <t>Bairro 154</t>
  </si>
  <si>
    <t>Bairro 155</t>
  </si>
  <si>
    <t>Bairro 156</t>
  </si>
  <si>
    <t>Bairro 157</t>
  </si>
  <si>
    <t>Bairro 158</t>
  </si>
  <si>
    <t>Bairro 159</t>
  </si>
  <si>
    <t>Bairro 160</t>
  </si>
  <si>
    <t>Bairro 161</t>
  </si>
  <si>
    <t>Bairro 162</t>
  </si>
  <si>
    <t>Bairro 163</t>
  </si>
  <si>
    <t>Bairro 164</t>
  </si>
  <si>
    <t>Bairro 165</t>
  </si>
  <si>
    <t>Bairro 166</t>
  </si>
  <si>
    <t>Bairro 167</t>
  </si>
  <si>
    <t>Bairro 168</t>
  </si>
  <si>
    <t>Bairro 169</t>
  </si>
  <si>
    <t>Bairro 170</t>
  </si>
  <si>
    <t>Bairro 171</t>
  </si>
  <si>
    <t>Bairro 172</t>
  </si>
  <si>
    <t>Bairro 173</t>
  </si>
  <si>
    <t>Bairro 174</t>
  </si>
  <si>
    <t>Bairro 175</t>
  </si>
  <si>
    <t>Bairro 176</t>
  </si>
  <si>
    <t>Bairro 177</t>
  </si>
  <si>
    <t>Bairro 178</t>
  </si>
  <si>
    <t>Bairro 179</t>
  </si>
  <si>
    <t>Bairro 180</t>
  </si>
  <si>
    <t>Bairro 181</t>
  </si>
  <si>
    <t>Bairro 182</t>
  </si>
  <si>
    <t>Bairro 183</t>
  </si>
  <si>
    <t>Bairro 184</t>
  </si>
  <si>
    <t>Bairro 185</t>
  </si>
  <si>
    <t>Bairro 186</t>
  </si>
  <si>
    <t>Bairro 187</t>
  </si>
  <si>
    <t>Bairro 188</t>
  </si>
  <si>
    <t>Bairro 189</t>
  </si>
  <si>
    <t>Bairro 190</t>
  </si>
  <si>
    <t>Bairro 191</t>
  </si>
  <si>
    <t>Bairro 192</t>
  </si>
  <si>
    <t>Bairro 193</t>
  </si>
  <si>
    <t>Bairro 194</t>
  </si>
  <si>
    <t>Bairro 195</t>
  </si>
  <si>
    <t>Bairro 196</t>
  </si>
  <si>
    <t>Bairro 197</t>
  </si>
  <si>
    <t>Bairro 198</t>
  </si>
  <si>
    <t>Bairro 199</t>
  </si>
  <si>
    <t>Bairro 200</t>
  </si>
  <si>
    <t>Bairro 201</t>
  </si>
  <si>
    <t>Bairro 202</t>
  </si>
  <si>
    <t>Bairro 203</t>
  </si>
  <si>
    <t>Bairro 204</t>
  </si>
  <si>
    <t>Bairro 205</t>
  </si>
  <si>
    <t>Bairro 206</t>
  </si>
  <si>
    <t>Bairro 207</t>
  </si>
  <si>
    <t>Bairro 208</t>
  </si>
  <si>
    <t>Bairro 209</t>
  </si>
  <si>
    <t>Bairro 210</t>
  </si>
  <si>
    <t>Bairro 211</t>
  </si>
  <si>
    <t>Bairro 212</t>
  </si>
  <si>
    <t>Bairro 213</t>
  </si>
  <si>
    <t>Bairro 214</t>
  </si>
  <si>
    <t>Bairro 215</t>
  </si>
  <si>
    <t>Bairro 216</t>
  </si>
  <si>
    <t>Bairro 217</t>
  </si>
  <si>
    <t>Bairro 218</t>
  </si>
  <si>
    <t>Bairro 219</t>
  </si>
  <si>
    <t>Bairro 220</t>
  </si>
  <si>
    <t>Bairro 221</t>
  </si>
  <si>
    <t>Bairro 222</t>
  </si>
  <si>
    <t>Bairro 223</t>
  </si>
  <si>
    <t>Bairro 224</t>
  </si>
  <si>
    <t>Bairro 225</t>
  </si>
  <si>
    <t>Bairro 226</t>
  </si>
  <si>
    <t>Bairro 227</t>
  </si>
  <si>
    <t>Bairro 228</t>
  </si>
  <si>
    <t>Bairro 229</t>
  </si>
  <si>
    <t>Bairro 230</t>
  </si>
  <si>
    <t>Bairro 231</t>
  </si>
  <si>
    <t>Bairro 232</t>
  </si>
  <si>
    <t>Bairro 233</t>
  </si>
  <si>
    <t>Bairro 234</t>
  </si>
  <si>
    <t>Bairro 235</t>
  </si>
  <si>
    <t>Bairro 236</t>
  </si>
  <si>
    <t>Bairro 237</t>
  </si>
  <si>
    <t>Bairro 238</t>
  </si>
  <si>
    <t>Bairro 239</t>
  </si>
  <si>
    <t>Bairro 240</t>
  </si>
  <si>
    <t>Bairro 241</t>
  </si>
  <si>
    <t>Bairro 242</t>
  </si>
  <si>
    <t>Bairro 243</t>
  </si>
  <si>
    <t>Bairro 244</t>
  </si>
  <si>
    <t>Bairro 245</t>
  </si>
  <si>
    <t>Bairro 246</t>
  </si>
  <si>
    <t>Bairro 247</t>
  </si>
  <si>
    <t>Bairro 248</t>
  </si>
  <si>
    <t>Bairro 249</t>
  </si>
  <si>
    <t>Bairro 250</t>
  </si>
  <si>
    <t>Bairro 251</t>
  </si>
  <si>
    <t>Bairro 252</t>
  </si>
  <si>
    <t>Bairro 253</t>
  </si>
  <si>
    <t>Bairro 254</t>
  </si>
  <si>
    <t>Bairro 255</t>
  </si>
  <si>
    <t>Bairro 256</t>
  </si>
  <si>
    <t>Bairro 257</t>
  </si>
  <si>
    <t>Bairro 258</t>
  </si>
  <si>
    <t>Bairro 259</t>
  </si>
  <si>
    <t>Bairro 260</t>
  </si>
  <si>
    <t>Bairro 261</t>
  </si>
  <si>
    <t>Bairro 262</t>
  </si>
  <si>
    <t>Bairro 263</t>
  </si>
  <si>
    <t>Bairro 264</t>
  </si>
  <si>
    <t>Bairro 265</t>
  </si>
  <si>
    <t>Bairro 266</t>
  </si>
  <si>
    <t>Bairro 267</t>
  </si>
  <si>
    <t>Bairro 268</t>
  </si>
  <si>
    <t>Bairro 269</t>
  </si>
  <si>
    <t>Bairro 270</t>
  </si>
  <si>
    <t>Bairro 271</t>
  </si>
  <si>
    <t>Bairro 272</t>
  </si>
  <si>
    <t>Bairro 273</t>
  </si>
  <si>
    <t>Bairro 274</t>
  </si>
  <si>
    <t>Bairro 275</t>
  </si>
  <si>
    <t>Bairro 276</t>
  </si>
  <si>
    <t>Bairro 277</t>
  </si>
  <si>
    <t>Bairro 278</t>
  </si>
  <si>
    <t>Bairro 279</t>
  </si>
  <si>
    <t>Bairro 280</t>
  </si>
  <si>
    <t>Bairro 281</t>
  </si>
  <si>
    <t>Bairro 282</t>
  </si>
  <si>
    <t>Bairro 283</t>
  </si>
  <si>
    <t>Bairro 284</t>
  </si>
  <si>
    <t>Bairro 285</t>
  </si>
  <si>
    <t>Bairro 286</t>
  </si>
  <si>
    <t>Bairro 287</t>
  </si>
  <si>
    <t>Bairro 288</t>
  </si>
  <si>
    <t>Bairro 289</t>
  </si>
  <si>
    <t>Bairro 290</t>
  </si>
  <si>
    <t>Bairro 291</t>
  </si>
  <si>
    <t>Bairro 292</t>
  </si>
  <si>
    <t>Bairro 293</t>
  </si>
  <si>
    <t>Bairro 294</t>
  </si>
  <si>
    <t>Bairro 295</t>
  </si>
  <si>
    <t>Bairro 296</t>
  </si>
  <si>
    <t>Bairro 297</t>
  </si>
  <si>
    <t>Bairro 298</t>
  </si>
  <si>
    <t>Bairro 299</t>
  </si>
  <si>
    <t>Bairro 300</t>
  </si>
  <si>
    <t>Bairro 301</t>
  </si>
  <si>
    <t>Bairro 302</t>
  </si>
  <si>
    <t>Bairro 303</t>
  </si>
  <si>
    <t>Bairro 304</t>
  </si>
  <si>
    <t>Bairro 305</t>
  </si>
  <si>
    <t>Bairro 306</t>
  </si>
  <si>
    <t>Bairro 307</t>
  </si>
  <si>
    <t>Bairro 308</t>
  </si>
  <si>
    <t>Bairro 309</t>
  </si>
  <si>
    <t>Bairro 310</t>
  </si>
  <si>
    <t>Bairro 311</t>
  </si>
  <si>
    <t>Bairro 312</t>
  </si>
  <si>
    <t>Bairro 313</t>
  </si>
  <si>
    <t>Bairro 314</t>
  </si>
  <si>
    <t>Bairro 315</t>
  </si>
  <si>
    <t>Bairro 316</t>
  </si>
  <si>
    <t>Bairro 317</t>
  </si>
  <si>
    <t>Bairro 318</t>
  </si>
  <si>
    <t>Bairro 319</t>
  </si>
  <si>
    <t>Bairro 320</t>
  </si>
  <si>
    <t>Bairro 321</t>
  </si>
  <si>
    <t>Bairro 322</t>
  </si>
  <si>
    <t>Bairro 323</t>
  </si>
  <si>
    <t>Bairro 324</t>
  </si>
  <si>
    <t>Bairro 325</t>
  </si>
  <si>
    <t>Bairro 326</t>
  </si>
  <si>
    <t>Bairro 327</t>
  </si>
  <si>
    <t>Bairro 328</t>
  </si>
  <si>
    <t>Bairro 329</t>
  </si>
  <si>
    <t>Bairro 330</t>
  </si>
  <si>
    <t>Bairro 331</t>
  </si>
  <si>
    <t>Bairro 332</t>
  </si>
  <si>
    <t>Bairro 333</t>
  </si>
  <si>
    <t>Bairro 334</t>
  </si>
  <si>
    <t>Bairro 335</t>
  </si>
  <si>
    <t>Bairro 336</t>
  </si>
  <si>
    <t>Bairro 337</t>
  </si>
  <si>
    <t>Bairro 338</t>
  </si>
  <si>
    <t>Bairro 339</t>
  </si>
  <si>
    <t>Bairro 340</t>
  </si>
  <si>
    <t>Bairro 341</t>
  </si>
  <si>
    <t>Bairro 342</t>
  </si>
  <si>
    <t>Bairro 343</t>
  </si>
  <si>
    <t>Bairro 344</t>
  </si>
  <si>
    <t>Bairro 345</t>
  </si>
  <si>
    <t>Bairro 346</t>
  </si>
  <si>
    <t>Bairro 347</t>
  </si>
  <si>
    <t>Bairro 348</t>
  </si>
  <si>
    <t>Bairro 349</t>
  </si>
  <si>
    <t>Bairro 350</t>
  </si>
  <si>
    <t>Bairro 351</t>
  </si>
  <si>
    <t>Bairro 352</t>
  </si>
  <si>
    <t>Bairro 353</t>
  </si>
  <si>
    <t>Bairro 354</t>
  </si>
  <si>
    <t>Bairro 355</t>
  </si>
  <si>
    <t>Bairro 356</t>
  </si>
  <si>
    <t>Bairro 357</t>
  </si>
  <si>
    <t>Bairro 358</t>
  </si>
  <si>
    <t>Bairro 359</t>
  </si>
  <si>
    <t>Bairro 360</t>
  </si>
  <si>
    <t>Bairro 361</t>
  </si>
  <si>
    <t>Bairro 362</t>
  </si>
  <si>
    <t>Bairro 363</t>
  </si>
  <si>
    <t>Bairro 364</t>
  </si>
  <si>
    <t>Bairro 365</t>
  </si>
  <si>
    <t>Bairro 366</t>
  </si>
  <si>
    <t>Bairro 367</t>
  </si>
  <si>
    <t>Bairro 368</t>
  </si>
  <si>
    <t>Bairro 369</t>
  </si>
  <si>
    <t>Bairro 370</t>
  </si>
  <si>
    <t>Bairro 371</t>
  </si>
  <si>
    <t>Bairro 372</t>
  </si>
  <si>
    <t>Bairro 373</t>
  </si>
  <si>
    <t>Bairro 374</t>
  </si>
  <si>
    <t>Bairro 375</t>
  </si>
  <si>
    <t>Bairro 376</t>
  </si>
  <si>
    <t>Bairro 377</t>
  </si>
  <si>
    <t>Bairro 378</t>
  </si>
  <si>
    <t>Bairro 379</t>
  </si>
  <si>
    <t>Bairro 380</t>
  </si>
  <si>
    <t>Bairro 381</t>
  </si>
  <si>
    <t>Bairro 382</t>
  </si>
  <si>
    <t>Bairro 383</t>
  </si>
  <si>
    <t>Bairro 384</t>
  </si>
  <si>
    <t>Bairro 385</t>
  </si>
  <si>
    <t>Bairro 386</t>
  </si>
  <si>
    <t>Bairro 387</t>
  </si>
  <si>
    <t>Bairro 388</t>
  </si>
  <si>
    <t>Bairro 389</t>
  </si>
  <si>
    <t>Bairro 390</t>
  </si>
  <si>
    <t>Bairro 391</t>
  </si>
  <si>
    <t>Bairro 392</t>
  </si>
  <si>
    <t>Bairro 393</t>
  </si>
  <si>
    <t>Bairro 394</t>
  </si>
  <si>
    <t>Bairro 395</t>
  </si>
  <si>
    <t>Bairro 396</t>
  </si>
  <si>
    <t>Bairro 397</t>
  </si>
  <si>
    <t>Bairro 398</t>
  </si>
  <si>
    <t>Bairro 399</t>
  </si>
  <si>
    <t>Bairro 400</t>
  </si>
  <si>
    <t>Cidade 01</t>
  </si>
  <si>
    <t>Cidade 02</t>
  </si>
  <si>
    <t>Cidade 03</t>
  </si>
  <si>
    <t>Cidade 04</t>
  </si>
  <si>
    <t>Cidade 05</t>
  </si>
  <si>
    <t>Cidade 06</t>
  </si>
  <si>
    <t>Cidade 07</t>
  </si>
  <si>
    <t>Cidade 08</t>
  </si>
  <si>
    <t>Cidade 09</t>
  </si>
  <si>
    <t>Cidade 10</t>
  </si>
  <si>
    <t>Cidade 11</t>
  </si>
  <si>
    <t>Cidade 12</t>
  </si>
  <si>
    <t>Cidade 13</t>
  </si>
  <si>
    <t>Cidade 14</t>
  </si>
  <si>
    <t>Cidade 15</t>
  </si>
  <si>
    <t>Cidade 16</t>
  </si>
  <si>
    <t>Cidade 17</t>
  </si>
  <si>
    <t>Cidade 18</t>
  </si>
  <si>
    <t>Cidade 19</t>
  </si>
  <si>
    <t>Cidade 20</t>
  </si>
  <si>
    <t>Cidade 21</t>
  </si>
  <si>
    <t>Cidade 22</t>
  </si>
  <si>
    <t>Cidade 23</t>
  </si>
  <si>
    <t>Cidade 24</t>
  </si>
  <si>
    <t>Cidade 25</t>
  </si>
  <si>
    <t>Cidade 26</t>
  </si>
  <si>
    <t>Cidade 27</t>
  </si>
  <si>
    <t>Cidade 28</t>
  </si>
  <si>
    <t>Cidade 29</t>
  </si>
  <si>
    <t>Cidade 30</t>
  </si>
  <si>
    <t>Cidade 31</t>
  </si>
  <si>
    <t>Cidade 32</t>
  </si>
  <si>
    <t>Cidade 33</t>
  </si>
  <si>
    <t>Cidade 34</t>
  </si>
  <si>
    <t>Cidade 35</t>
  </si>
  <si>
    <t>Cidade 36</t>
  </si>
  <si>
    <t>Cidade 37</t>
  </si>
  <si>
    <t>Cidade 38</t>
  </si>
  <si>
    <t>Cidade 39</t>
  </si>
  <si>
    <t>Cidade 40</t>
  </si>
  <si>
    <t>Cidade 41</t>
  </si>
  <si>
    <t>Cidade 42</t>
  </si>
  <si>
    <t>Cidade 43</t>
  </si>
  <si>
    <t>Cidade 44</t>
  </si>
  <si>
    <t>Cidade 45</t>
  </si>
  <si>
    <t>Cidade 46</t>
  </si>
  <si>
    <t>Cidade 47</t>
  </si>
  <si>
    <t>Cidade 48</t>
  </si>
  <si>
    <t>Cidade 49</t>
  </si>
  <si>
    <t>Cidade 50</t>
  </si>
  <si>
    <t>Cidade 51</t>
  </si>
  <si>
    <t>Cidade 52</t>
  </si>
  <si>
    <t>Cidade 53</t>
  </si>
  <si>
    <t>Cidade 54</t>
  </si>
  <si>
    <t>Cidade 55</t>
  </si>
  <si>
    <t>Cidade 56</t>
  </si>
  <si>
    <t>Cidade 57</t>
  </si>
  <si>
    <t>Cidade 58</t>
  </si>
  <si>
    <t>Cidade 59</t>
  </si>
  <si>
    <t>Cidade 60</t>
  </si>
  <si>
    <t>Cidade 61</t>
  </si>
  <si>
    <t>Cidade 62</t>
  </si>
  <si>
    <t>Cidade 63</t>
  </si>
  <si>
    <t>Cidade 64</t>
  </si>
  <si>
    <t>Cidade 65</t>
  </si>
  <si>
    <t>Cidade 66</t>
  </si>
  <si>
    <t>Cidade 67</t>
  </si>
  <si>
    <t>Cidade 68</t>
  </si>
  <si>
    <t>Cidade 69</t>
  </si>
  <si>
    <t>Cidade 70</t>
  </si>
  <si>
    <t>Cidade 71</t>
  </si>
  <si>
    <t>Cidade 72</t>
  </si>
  <si>
    <t>Cidade 73</t>
  </si>
  <si>
    <t>Cidade 74</t>
  </si>
  <si>
    <t>Cidade 75</t>
  </si>
  <si>
    <t>Cidade 76</t>
  </si>
  <si>
    <t>Cidade 77</t>
  </si>
  <si>
    <t>Cidade 78</t>
  </si>
  <si>
    <t>Cidade 79</t>
  </si>
  <si>
    <t>Cidade 80</t>
  </si>
  <si>
    <t>Cidade 81</t>
  </si>
  <si>
    <t>Cidade 82</t>
  </si>
  <si>
    <t>Cidade 83</t>
  </si>
  <si>
    <t>Cidade 84</t>
  </si>
  <si>
    <t>Cidade 85</t>
  </si>
  <si>
    <t>Cidade 86</t>
  </si>
  <si>
    <t>Cidade 87</t>
  </si>
  <si>
    <t>Cidade 88</t>
  </si>
  <si>
    <t>Cidade 89</t>
  </si>
  <si>
    <t>Cidade 90</t>
  </si>
  <si>
    <t>Cidade 91</t>
  </si>
  <si>
    <t>Cidade 92</t>
  </si>
  <si>
    <t>Cidade 93</t>
  </si>
  <si>
    <t>Cidade 94</t>
  </si>
  <si>
    <t>Cidade 95</t>
  </si>
  <si>
    <t>Cidade 96</t>
  </si>
  <si>
    <t>Cidade 97</t>
  </si>
  <si>
    <t>Cidade 98</t>
  </si>
  <si>
    <t>Cidade 99</t>
  </si>
  <si>
    <t>Cidade 100</t>
  </si>
  <si>
    <t>Cidade 101</t>
  </si>
  <si>
    <t>Cidade 102</t>
  </si>
  <si>
    <t>Cidade 103</t>
  </si>
  <si>
    <t>Cidade 104</t>
  </si>
  <si>
    <t>Cidade 105</t>
  </si>
  <si>
    <t>Cidade 106</t>
  </si>
  <si>
    <t>Cidade 107</t>
  </si>
  <si>
    <t>Cidade 108</t>
  </si>
  <si>
    <t>Cidade 109</t>
  </si>
  <si>
    <t>Cidade 110</t>
  </si>
  <si>
    <t>Cidade 111</t>
  </si>
  <si>
    <t>Cidade 112</t>
  </si>
  <si>
    <t>Cidade 113</t>
  </si>
  <si>
    <t>Cidade 114</t>
  </si>
  <si>
    <t>Cidade 115</t>
  </si>
  <si>
    <t>Cidade 116</t>
  </si>
  <si>
    <t>Cidade 117</t>
  </si>
  <si>
    <t>Cidade 118</t>
  </si>
  <si>
    <t>Cidade 119</t>
  </si>
  <si>
    <t>Cidade 120</t>
  </si>
  <si>
    <t>Cidade 121</t>
  </si>
  <si>
    <t>Cidade 122</t>
  </si>
  <si>
    <t>Cidade 123</t>
  </si>
  <si>
    <t>Cidade 124</t>
  </si>
  <si>
    <t>Cidade 125</t>
  </si>
  <si>
    <t>Cidade 126</t>
  </si>
  <si>
    <t>Cidade 127</t>
  </si>
  <si>
    <t>Cidade 128</t>
  </si>
  <si>
    <t>Cidade 129</t>
  </si>
  <si>
    <t>Cidade 130</t>
  </si>
  <si>
    <t>Cidade 131</t>
  </si>
  <si>
    <t>Cidade 132</t>
  </si>
  <si>
    <t>Cidade 133</t>
  </si>
  <si>
    <t>Cidade 134</t>
  </si>
  <si>
    <t>Cidade 135</t>
  </si>
  <si>
    <t>Cidade 136</t>
  </si>
  <si>
    <t>Cidade 137</t>
  </si>
  <si>
    <t>Cidade 138</t>
  </si>
  <si>
    <t>Cidade 139</t>
  </si>
  <si>
    <t>Cidade 140</t>
  </si>
  <si>
    <t>Cidade 141</t>
  </si>
  <si>
    <t>Cidade 142</t>
  </si>
  <si>
    <t>Cidade 143</t>
  </si>
  <si>
    <t>Cidade 144</t>
  </si>
  <si>
    <t>Cidade 145</t>
  </si>
  <si>
    <t>Cidade 146</t>
  </si>
  <si>
    <t>Cidade 147</t>
  </si>
  <si>
    <t>Cidade 148</t>
  </si>
  <si>
    <t>Cidade 149</t>
  </si>
  <si>
    <t>Cidade 150</t>
  </si>
  <si>
    <t>Cidade 151</t>
  </si>
  <si>
    <t>Cidade 152</t>
  </si>
  <si>
    <t>Cidade 153</t>
  </si>
  <si>
    <t>Cidade 154</t>
  </si>
  <si>
    <t>Cidade 155</t>
  </si>
  <si>
    <t>Cidade 156</t>
  </si>
  <si>
    <t>Cidade 157</t>
  </si>
  <si>
    <t>Cidade 158</t>
  </si>
  <si>
    <t>Cidade 159</t>
  </si>
  <si>
    <t>Cidade 160</t>
  </si>
  <si>
    <t>Cidade 161</t>
  </si>
  <si>
    <t>Cidade 162</t>
  </si>
  <si>
    <t>Cidade 163</t>
  </si>
  <si>
    <t>Cidade 164</t>
  </si>
  <si>
    <t>Cidade 165</t>
  </si>
  <si>
    <t>Cidade 166</t>
  </si>
  <si>
    <t>Cidade 167</t>
  </si>
  <si>
    <t>Cidade 168</t>
  </si>
  <si>
    <t>Cidade 169</t>
  </si>
  <si>
    <t>Cidade 170</t>
  </si>
  <si>
    <t>Cidade 171</t>
  </si>
  <si>
    <t>Cidade 172</t>
  </si>
  <si>
    <t>Cidade 173</t>
  </si>
  <si>
    <t>Cidade 174</t>
  </si>
  <si>
    <t>Cidade 175</t>
  </si>
  <si>
    <t>Cidade 176</t>
  </si>
  <si>
    <t>Cidade 177</t>
  </si>
  <si>
    <t>Cidade 178</t>
  </si>
  <si>
    <t>Cidade 179</t>
  </si>
  <si>
    <t>Cidade 180</t>
  </si>
  <si>
    <t>Cidade 181</t>
  </si>
  <si>
    <t>Cidade 182</t>
  </si>
  <si>
    <t>Cidade 183</t>
  </si>
  <si>
    <t>Cidade 184</t>
  </si>
  <si>
    <t>Cidade 185</t>
  </si>
  <si>
    <t>Cidade 186</t>
  </si>
  <si>
    <t>Cidade 187</t>
  </si>
  <si>
    <t>Cidade 188</t>
  </si>
  <si>
    <t>Cidade 189</t>
  </si>
  <si>
    <t>Cidade 190</t>
  </si>
  <si>
    <t>Cidade 191</t>
  </si>
  <si>
    <t>Cidade 192</t>
  </si>
  <si>
    <t>Cidade 193</t>
  </si>
  <si>
    <t>Cidade 194</t>
  </si>
  <si>
    <t>Cidade 195</t>
  </si>
  <si>
    <t>Cidade 196</t>
  </si>
  <si>
    <t>Cidade 197</t>
  </si>
  <si>
    <t>Cidade 198</t>
  </si>
  <si>
    <t>Cidade 199</t>
  </si>
  <si>
    <t>Cidade 200</t>
  </si>
  <si>
    <t>Cidade 201</t>
  </si>
  <si>
    <t>Cidade 202</t>
  </si>
  <si>
    <t>Cidade 203</t>
  </si>
  <si>
    <t>Cidade 204</t>
  </si>
  <si>
    <t>Cidade 205</t>
  </si>
  <si>
    <t>Cidade 206</t>
  </si>
  <si>
    <t>Cidade 207</t>
  </si>
  <si>
    <t>Cidade 208</t>
  </si>
  <si>
    <t>Cidade 209</t>
  </si>
  <si>
    <t>Cidade 210</t>
  </si>
  <si>
    <t>Cidade 211</t>
  </si>
  <si>
    <t>Cidade 212</t>
  </si>
  <si>
    <t>Cidade 213</t>
  </si>
  <si>
    <t>Cidade 214</t>
  </si>
  <si>
    <t>Cidade 215</t>
  </si>
  <si>
    <t>Cidade 216</t>
  </si>
  <si>
    <t>Cidade 217</t>
  </si>
  <si>
    <t>Cidade 218</t>
  </si>
  <si>
    <t>Cidade 219</t>
  </si>
  <si>
    <t>Cidade 220</t>
  </si>
  <si>
    <t>Cidade 221</t>
  </si>
  <si>
    <t>Cidade 222</t>
  </si>
  <si>
    <t>Cidade 223</t>
  </si>
  <si>
    <t>Cidade 224</t>
  </si>
  <si>
    <t>Cidade 225</t>
  </si>
  <si>
    <t>Cidade 226</t>
  </si>
  <si>
    <t>Cidade 227</t>
  </si>
  <si>
    <t>Cidade 228</t>
  </si>
  <si>
    <t>Cidade 229</t>
  </si>
  <si>
    <t>Cidade 230</t>
  </si>
  <si>
    <t>Cidade 231</t>
  </si>
  <si>
    <t>Cidade 232</t>
  </si>
  <si>
    <t>Cidade 233</t>
  </si>
  <si>
    <t>Cidade 234</t>
  </si>
  <si>
    <t>Cidade 235</t>
  </si>
  <si>
    <t>Cidade 236</t>
  </si>
  <si>
    <t>Cidade 237</t>
  </si>
  <si>
    <t>Cidade 238</t>
  </si>
  <si>
    <t>Cidade 239</t>
  </si>
  <si>
    <t>Cidade 240</t>
  </si>
  <si>
    <t>Cidade 241</t>
  </si>
  <si>
    <t>Cidade 242</t>
  </si>
  <si>
    <t>Cidade 243</t>
  </si>
  <si>
    <t>Cidade 244</t>
  </si>
  <si>
    <t>Cidade 245</t>
  </si>
  <si>
    <t>Cidade 246</t>
  </si>
  <si>
    <t>Cidade 247</t>
  </si>
  <si>
    <t>Cidade 248</t>
  </si>
  <si>
    <t>Cidade 249</t>
  </si>
  <si>
    <t>Cidade 250</t>
  </si>
  <si>
    <t>Cidade 251</t>
  </si>
  <si>
    <t>Cidade 252</t>
  </si>
  <si>
    <t>Cidade 253</t>
  </si>
  <si>
    <t>Cidade 254</t>
  </si>
  <si>
    <t>Cidade 255</t>
  </si>
  <si>
    <t>Cidade 256</t>
  </si>
  <si>
    <t>Cidade 257</t>
  </si>
  <si>
    <t>Cidade 258</t>
  </si>
  <si>
    <t>Cidade 259</t>
  </si>
  <si>
    <t>Cidade 260</t>
  </si>
  <si>
    <t>Cidade 261</t>
  </si>
  <si>
    <t>Cidade 262</t>
  </si>
  <si>
    <t>Cidade 263</t>
  </si>
  <si>
    <t>Cidade 264</t>
  </si>
  <si>
    <t>Cidade 265</t>
  </si>
  <si>
    <t>Cidade 266</t>
  </si>
  <si>
    <t>Cidade 267</t>
  </si>
  <si>
    <t>Cidade 268</t>
  </si>
  <si>
    <t>Cidade 269</t>
  </si>
  <si>
    <t>Cidade 270</t>
  </si>
  <si>
    <t>Cidade 271</t>
  </si>
  <si>
    <t>Cidade 272</t>
  </si>
  <si>
    <t>Cidade 273</t>
  </si>
  <si>
    <t>Cidade 274</t>
  </si>
  <si>
    <t>Cidade 275</t>
  </si>
  <si>
    <t>Cidade 276</t>
  </si>
  <si>
    <t>Cidade 277</t>
  </si>
  <si>
    <t>Cidade 278</t>
  </si>
  <si>
    <t>Cidade 279</t>
  </si>
  <si>
    <t>Cidade 280</t>
  </si>
  <si>
    <t>Cidade 281</t>
  </si>
  <si>
    <t>Cidade 282</t>
  </si>
  <si>
    <t>Cidade 283</t>
  </si>
  <si>
    <t>Cidade 284</t>
  </si>
  <si>
    <t>Cidade 285</t>
  </si>
  <si>
    <t>Cidade 286</t>
  </si>
  <si>
    <t>Cidade 287</t>
  </si>
  <si>
    <t>Cidade 288</t>
  </si>
  <si>
    <t>Cidade 289</t>
  </si>
  <si>
    <t>Cidade 290</t>
  </si>
  <si>
    <t>Cidade 291</t>
  </si>
  <si>
    <t>Cidade 292</t>
  </si>
  <si>
    <t>Cidade 293</t>
  </si>
  <si>
    <t>Cidade 294</t>
  </si>
  <si>
    <t>Cidade 295</t>
  </si>
  <si>
    <t>Cidade 296</t>
  </si>
  <si>
    <t>Cidade 297</t>
  </si>
  <si>
    <t>Cidade 298</t>
  </si>
  <si>
    <t>Cidade 299</t>
  </si>
  <si>
    <t>Cidade 300</t>
  </si>
  <si>
    <t>Cidade 301</t>
  </si>
  <si>
    <t>Cidade 302</t>
  </si>
  <si>
    <t>Cidade 303</t>
  </si>
  <si>
    <t>Cidade 304</t>
  </si>
  <si>
    <t>Cidade 305</t>
  </si>
  <si>
    <t>Cidade 306</t>
  </si>
  <si>
    <t>Cidade 307</t>
  </si>
  <si>
    <t>Cidade 308</t>
  </si>
  <si>
    <t>Cidade 309</t>
  </si>
  <si>
    <t>Cidade 310</t>
  </si>
  <si>
    <t>Cidade 311</t>
  </si>
  <si>
    <t>Cidade 312</t>
  </si>
  <si>
    <t>Cidade 313</t>
  </si>
  <si>
    <t>Cidade 314</t>
  </si>
  <si>
    <t>Cidade 315</t>
  </si>
  <si>
    <t>Cidade 316</t>
  </si>
  <si>
    <t>Cidade 317</t>
  </si>
  <si>
    <t>Cidade 318</t>
  </si>
  <si>
    <t>Cidade 319</t>
  </si>
  <si>
    <t>Cidade 320</t>
  </si>
  <si>
    <t>Cidade 321</t>
  </si>
  <si>
    <t>Cidade 322</t>
  </si>
  <si>
    <t>Cidade 323</t>
  </si>
  <si>
    <t>Cidade 324</t>
  </si>
  <si>
    <t>Cidade 325</t>
  </si>
  <si>
    <t>Cidade 326</t>
  </si>
  <si>
    <t>Cidade 327</t>
  </si>
  <si>
    <t>Cidade 328</t>
  </si>
  <si>
    <t>Cidade 329</t>
  </si>
  <si>
    <t>Cidade 330</t>
  </si>
  <si>
    <t>Cidade 331</t>
  </si>
  <si>
    <t>Cidade 332</t>
  </si>
  <si>
    <t>Cidade 333</t>
  </si>
  <si>
    <t>Cidade 334</t>
  </si>
  <si>
    <t>Cidade 335</t>
  </si>
  <si>
    <t>Cidade 336</t>
  </si>
  <si>
    <t>Cidade 337</t>
  </si>
  <si>
    <t>Cidade 338</t>
  </si>
  <si>
    <t>Cidade 339</t>
  </si>
  <si>
    <t>Cidade 340</t>
  </si>
  <si>
    <t>Cidade 341</t>
  </si>
  <si>
    <t>Cidade 342</t>
  </si>
  <si>
    <t>Cidade 343</t>
  </si>
  <si>
    <t>Cidade 344</t>
  </si>
  <si>
    <t>Cidade 345</t>
  </si>
  <si>
    <t>Cidade 346</t>
  </si>
  <si>
    <t>Cidade 347</t>
  </si>
  <si>
    <t>Cidade 348</t>
  </si>
  <si>
    <t>Cidade 349</t>
  </si>
  <si>
    <t>Cidade 350</t>
  </si>
  <si>
    <t>Cidade 351</t>
  </si>
  <si>
    <t>Cidade 352</t>
  </si>
  <si>
    <t>Cidade 353</t>
  </si>
  <si>
    <t>Cidade 354</t>
  </si>
  <si>
    <t>Cidade 355</t>
  </si>
  <si>
    <t>Cidade 356</t>
  </si>
  <si>
    <t>Cidade 357</t>
  </si>
  <si>
    <t>Cidade 358</t>
  </si>
  <si>
    <t>Cidade 359</t>
  </si>
  <si>
    <t>Cidade 360</t>
  </si>
  <si>
    <t>Cidade 361</t>
  </si>
  <si>
    <t>Cidade 362</t>
  </si>
  <si>
    <t>Cidade 363</t>
  </si>
  <si>
    <t>Cidade 364</t>
  </si>
  <si>
    <t>Cidade 365</t>
  </si>
  <si>
    <t>Cidade 366</t>
  </si>
  <si>
    <t>Cidade 367</t>
  </si>
  <si>
    <t>Cidade 368</t>
  </si>
  <si>
    <t>Cidade 369</t>
  </si>
  <si>
    <t>Cidade 370</t>
  </si>
  <si>
    <t>Cidade 371</t>
  </si>
  <si>
    <t>Cidade 372</t>
  </si>
  <si>
    <t>Cidade 373</t>
  </si>
  <si>
    <t>Cidade 374</t>
  </si>
  <si>
    <t>Cidade 375</t>
  </si>
  <si>
    <t>Cidade 376</t>
  </si>
  <si>
    <t>Cidade 377</t>
  </si>
  <si>
    <t>Cidade 378</t>
  </si>
  <si>
    <t>Cidade 379</t>
  </si>
  <si>
    <t>Cidade 380</t>
  </si>
  <si>
    <t>Cidade 381</t>
  </si>
  <si>
    <t>Cidade 382</t>
  </si>
  <si>
    <t>Cidade 383</t>
  </si>
  <si>
    <t>Cidade 384</t>
  </si>
  <si>
    <t>Cidade 385</t>
  </si>
  <si>
    <t>Cidade 386</t>
  </si>
  <si>
    <t>Cidade 387</t>
  </si>
  <si>
    <t>Cidade 388</t>
  </si>
  <si>
    <t>Cidade 389</t>
  </si>
  <si>
    <t>Cidade 390</t>
  </si>
  <si>
    <t>Cidade 391</t>
  </si>
  <si>
    <t>Cidade 392</t>
  </si>
  <si>
    <t>Cidade 393</t>
  </si>
  <si>
    <t>Cidade 394</t>
  </si>
  <si>
    <t>Cidade 395</t>
  </si>
  <si>
    <t>Cidade 396</t>
  </si>
  <si>
    <t>Cidade 397</t>
  </si>
  <si>
    <t>Cidade 398</t>
  </si>
  <si>
    <t>Cidade 399</t>
  </si>
  <si>
    <t>Cidade 400</t>
  </si>
  <si>
    <t>60000-000</t>
  </si>
  <si>
    <t>60000-001</t>
  </si>
  <si>
    <t>60000-002</t>
  </si>
  <si>
    <t>60000-003</t>
  </si>
  <si>
    <t>60000-004</t>
  </si>
  <si>
    <t>60000-005</t>
  </si>
  <si>
    <t>60000-006</t>
  </si>
  <si>
    <t>60000-007</t>
  </si>
  <si>
    <t>60000-008</t>
  </si>
  <si>
    <t>60000-009</t>
  </si>
  <si>
    <t>60000-010</t>
  </si>
  <si>
    <t>60000-011</t>
  </si>
  <si>
    <t>60000-012</t>
  </si>
  <si>
    <t>60000-013</t>
  </si>
  <si>
    <t>60000-014</t>
  </si>
  <si>
    <t>60000-015</t>
  </si>
  <si>
    <t>60000-016</t>
  </si>
  <si>
    <t>60000-017</t>
  </si>
  <si>
    <t>60000-018</t>
  </si>
  <si>
    <t>60000-019</t>
  </si>
  <si>
    <t>60000-020</t>
  </si>
  <si>
    <t>60000-021</t>
  </si>
  <si>
    <t>60000-022</t>
  </si>
  <si>
    <t>60000-023</t>
  </si>
  <si>
    <t>60000-024</t>
  </si>
  <si>
    <t>60000-025</t>
  </si>
  <si>
    <t>60000-026</t>
  </si>
  <si>
    <t>60000-027</t>
  </si>
  <si>
    <t>60000-028</t>
  </si>
  <si>
    <t>60000-029</t>
  </si>
  <si>
    <t>60000-030</t>
  </si>
  <si>
    <t>60000-031</t>
  </si>
  <si>
    <t>60000-032</t>
  </si>
  <si>
    <t>60000-033</t>
  </si>
  <si>
    <t>60000-034</t>
  </si>
  <si>
    <t>60000-035</t>
  </si>
  <si>
    <t>60000-036</t>
  </si>
  <si>
    <t>60000-037</t>
  </si>
  <si>
    <t>60000-038</t>
  </si>
  <si>
    <t>60000-039</t>
  </si>
  <si>
    <t>60000-040</t>
  </si>
  <si>
    <t>60000-041</t>
  </si>
  <si>
    <t>60000-042</t>
  </si>
  <si>
    <t>60000-043</t>
  </si>
  <si>
    <t>60000-044</t>
  </si>
  <si>
    <t>60000-045</t>
  </si>
  <si>
    <t>60000-046</t>
  </si>
  <si>
    <t>60000-047</t>
  </si>
  <si>
    <t>60000-048</t>
  </si>
  <si>
    <t>60000-049</t>
  </si>
  <si>
    <t>60000-050</t>
  </si>
  <si>
    <t>60000-051</t>
  </si>
  <si>
    <t>60000-052</t>
  </si>
  <si>
    <t>60000-053</t>
  </si>
  <si>
    <t>60000-054</t>
  </si>
  <si>
    <t>60000-055</t>
  </si>
  <si>
    <t>60000-056</t>
  </si>
  <si>
    <t>60000-057</t>
  </si>
  <si>
    <t>60000-058</t>
  </si>
  <si>
    <t>60000-059</t>
  </si>
  <si>
    <t>60000-060</t>
  </si>
  <si>
    <t>60000-061</t>
  </si>
  <si>
    <t>60000-062</t>
  </si>
  <si>
    <t>60000-063</t>
  </si>
  <si>
    <t>60000-064</t>
  </si>
  <si>
    <t>60000-065</t>
  </si>
  <si>
    <t>60000-066</t>
  </si>
  <si>
    <t>60000-067</t>
  </si>
  <si>
    <t>60000-068</t>
  </si>
  <si>
    <t>60000-069</t>
  </si>
  <si>
    <t>60000-070</t>
  </si>
  <si>
    <t>60000-071</t>
  </si>
  <si>
    <t>60000-072</t>
  </si>
  <si>
    <t>60000-073</t>
  </si>
  <si>
    <t>60000-074</t>
  </si>
  <si>
    <t>60000-075</t>
  </si>
  <si>
    <t>60000-076</t>
  </si>
  <si>
    <t>60000-077</t>
  </si>
  <si>
    <t>60000-078</t>
  </si>
  <si>
    <t>60000-079</t>
  </si>
  <si>
    <t>60000-080</t>
  </si>
  <si>
    <t>60000-081</t>
  </si>
  <si>
    <t>60000-082</t>
  </si>
  <si>
    <t>60000-083</t>
  </si>
  <si>
    <t>60000-084</t>
  </si>
  <si>
    <t>60000-085</t>
  </si>
  <si>
    <t>60000-086</t>
  </si>
  <si>
    <t>60000-087</t>
  </si>
  <si>
    <t>60000-088</t>
  </si>
  <si>
    <t>60000-089</t>
  </si>
  <si>
    <t>60000-090</t>
  </si>
  <si>
    <t>60000-091</t>
  </si>
  <si>
    <t>60000-092</t>
  </si>
  <si>
    <t>60000-093</t>
  </si>
  <si>
    <t>60000-094</t>
  </si>
  <si>
    <t>60000-095</t>
  </si>
  <si>
    <t>60000-096</t>
  </si>
  <si>
    <t>60000-097</t>
  </si>
  <si>
    <t>60000-098</t>
  </si>
  <si>
    <t>60000-099</t>
  </si>
  <si>
    <t>60000-100</t>
  </si>
  <si>
    <t>60000-101</t>
  </si>
  <si>
    <t>60000-102</t>
  </si>
  <si>
    <t>60000-103</t>
  </si>
  <si>
    <t>60000-104</t>
  </si>
  <si>
    <t>60000-105</t>
  </si>
  <si>
    <t>60000-106</t>
  </si>
  <si>
    <t>60000-107</t>
  </si>
  <si>
    <t>60000-108</t>
  </si>
  <si>
    <t>60000-109</t>
  </si>
  <si>
    <t>60000-110</t>
  </si>
  <si>
    <t>60000-111</t>
  </si>
  <si>
    <t>60000-112</t>
  </si>
  <si>
    <t>60000-113</t>
  </si>
  <si>
    <t>60000-114</t>
  </si>
  <si>
    <t>60000-115</t>
  </si>
  <si>
    <t>60000-116</t>
  </si>
  <si>
    <t>60000-117</t>
  </si>
  <si>
    <t>60000-118</t>
  </si>
  <si>
    <t>60000-119</t>
  </si>
  <si>
    <t>60000-120</t>
  </si>
  <si>
    <t>60000-121</t>
  </si>
  <si>
    <t>60000-122</t>
  </si>
  <si>
    <t>60000-123</t>
  </si>
  <si>
    <t>60000-124</t>
  </si>
  <si>
    <t>60000-125</t>
  </si>
  <si>
    <t>60000-126</t>
  </si>
  <si>
    <t>60000-127</t>
  </si>
  <si>
    <t>60000-128</t>
  </si>
  <si>
    <t>60000-129</t>
  </si>
  <si>
    <t>60000-130</t>
  </si>
  <si>
    <t>60000-131</t>
  </si>
  <si>
    <t>60000-132</t>
  </si>
  <si>
    <t>60000-133</t>
  </si>
  <si>
    <t>60000-134</t>
  </si>
  <si>
    <t>60000-135</t>
  </si>
  <si>
    <t>60000-136</t>
  </si>
  <si>
    <t>60000-137</t>
  </si>
  <si>
    <t>60000-138</t>
  </si>
  <si>
    <t>60000-139</t>
  </si>
  <si>
    <t>60000-140</t>
  </si>
  <si>
    <t>60000-141</t>
  </si>
  <si>
    <t>60000-142</t>
  </si>
  <si>
    <t>60000-143</t>
  </si>
  <si>
    <t>60000-144</t>
  </si>
  <si>
    <t>60000-145</t>
  </si>
  <si>
    <t>60000-146</t>
  </si>
  <si>
    <t>60000-147</t>
  </si>
  <si>
    <t>60000-148</t>
  </si>
  <si>
    <t>60000-149</t>
  </si>
  <si>
    <t>60000-150</t>
  </si>
  <si>
    <t>60000-151</t>
  </si>
  <si>
    <t>60000-152</t>
  </si>
  <si>
    <t>60000-153</t>
  </si>
  <si>
    <t>60000-154</t>
  </si>
  <si>
    <t>60000-155</t>
  </si>
  <si>
    <t>60000-156</t>
  </si>
  <si>
    <t>60000-157</t>
  </si>
  <si>
    <t>60000-158</t>
  </si>
  <si>
    <t>60000-159</t>
  </si>
  <si>
    <t>60000-160</t>
  </si>
  <si>
    <t>60000-161</t>
  </si>
  <si>
    <t>60000-162</t>
  </si>
  <si>
    <t>60000-163</t>
  </si>
  <si>
    <t>60000-164</t>
  </si>
  <si>
    <t>60000-165</t>
  </si>
  <si>
    <t>60000-166</t>
  </si>
  <si>
    <t>60000-167</t>
  </si>
  <si>
    <t>60000-168</t>
  </si>
  <si>
    <t>60000-169</t>
  </si>
  <si>
    <t>60000-170</t>
  </si>
  <si>
    <t>60000-171</t>
  </si>
  <si>
    <t>60000-172</t>
  </si>
  <si>
    <t>60000-173</t>
  </si>
  <si>
    <t>60000-174</t>
  </si>
  <si>
    <t>60000-175</t>
  </si>
  <si>
    <t>60000-176</t>
  </si>
  <si>
    <t>60000-177</t>
  </si>
  <si>
    <t>60000-178</t>
  </si>
  <si>
    <t>60000-179</t>
  </si>
  <si>
    <t>60000-180</t>
  </si>
  <si>
    <t>60000-181</t>
  </si>
  <si>
    <t>60000-182</t>
  </si>
  <si>
    <t>60000-183</t>
  </si>
  <si>
    <t>60000-184</t>
  </si>
  <si>
    <t>60000-185</t>
  </si>
  <si>
    <t>60000-186</t>
  </si>
  <si>
    <t>60000-187</t>
  </si>
  <si>
    <t>60000-188</t>
  </si>
  <si>
    <t>60000-189</t>
  </si>
  <si>
    <t>60000-190</t>
  </si>
  <si>
    <t>60000-191</t>
  </si>
  <si>
    <t>60000-192</t>
  </si>
  <si>
    <t>60000-193</t>
  </si>
  <si>
    <t>60000-194</t>
  </si>
  <si>
    <t>60000-195</t>
  </si>
  <si>
    <t>60000-196</t>
  </si>
  <si>
    <t>60000-197</t>
  </si>
  <si>
    <t>60000-198</t>
  </si>
  <si>
    <t>60000-199</t>
  </si>
  <si>
    <t>60000-200</t>
  </si>
  <si>
    <t>60000-201</t>
  </si>
  <si>
    <t>60000-202</t>
  </si>
  <si>
    <t>60000-203</t>
  </si>
  <si>
    <t>60000-204</t>
  </si>
  <si>
    <t>60000-205</t>
  </si>
  <si>
    <t>60000-206</t>
  </si>
  <si>
    <t>60000-207</t>
  </si>
  <si>
    <t>60000-208</t>
  </si>
  <si>
    <t>60000-209</t>
  </si>
  <si>
    <t>60000-210</t>
  </si>
  <si>
    <t>60000-211</t>
  </si>
  <si>
    <t>60000-212</t>
  </si>
  <si>
    <t>60000-213</t>
  </si>
  <si>
    <t>60000-214</t>
  </si>
  <si>
    <t>60000-215</t>
  </si>
  <si>
    <t>60000-216</t>
  </si>
  <si>
    <t>60000-217</t>
  </si>
  <si>
    <t>60000-218</t>
  </si>
  <si>
    <t>60000-219</t>
  </si>
  <si>
    <t>60000-220</t>
  </si>
  <si>
    <t>60000-221</t>
  </si>
  <si>
    <t>60000-222</t>
  </si>
  <si>
    <t>60000-223</t>
  </si>
  <si>
    <t>60000-224</t>
  </si>
  <si>
    <t>60000-225</t>
  </si>
  <si>
    <t>60000-226</t>
  </si>
  <si>
    <t>60000-227</t>
  </si>
  <si>
    <t>60000-228</t>
  </si>
  <si>
    <t>60000-229</t>
  </si>
  <si>
    <t>60000-230</t>
  </si>
  <si>
    <t>60000-231</t>
  </si>
  <si>
    <t>60000-232</t>
  </si>
  <si>
    <t>60000-233</t>
  </si>
  <si>
    <t>60000-234</t>
  </si>
  <si>
    <t>60000-235</t>
  </si>
  <si>
    <t>60000-236</t>
  </si>
  <si>
    <t>60000-237</t>
  </si>
  <si>
    <t>60000-238</t>
  </si>
  <si>
    <t>60000-239</t>
  </si>
  <si>
    <t>60000-240</t>
  </si>
  <si>
    <t>60000-241</t>
  </si>
  <si>
    <t>60000-242</t>
  </si>
  <si>
    <t>60000-243</t>
  </si>
  <si>
    <t>60000-244</t>
  </si>
  <si>
    <t>60000-245</t>
  </si>
  <si>
    <t>60000-246</t>
  </si>
  <si>
    <t>60000-247</t>
  </si>
  <si>
    <t>60000-248</t>
  </si>
  <si>
    <t>60000-249</t>
  </si>
  <si>
    <t>60000-250</t>
  </si>
  <si>
    <t>60000-251</t>
  </si>
  <si>
    <t>60000-252</t>
  </si>
  <si>
    <t>60000-253</t>
  </si>
  <si>
    <t>60000-254</t>
  </si>
  <si>
    <t>60000-255</t>
  </si>
  <si>
    <t>60000-256</t>
  </si>
  <si>
    <t>60000-257</t>
  </si>
  <si>
    <t>60000-258</t>
  </si>
  <si>
    <t>60000-259</t>
  </si>
  <si>
    <t>60000-260</t>
  </si>
  <si>
    <t>60000-261</t>
  </si>
  <si>
    <t>60000-262</t>
  </si>
  <si>
    <t>60000-263</t>
  </si>
  <si>
    <t>60000-264</t>
  </si>
  <si>
    <t>60000-265</t>
  </si>
  <si>
    <t>60000-266</t>
  </si>
  <si>
    <t>60000-267</t>
  </si>
  <si>
    <t>60000-268</t>
  </si>
  <si>
    <t>60000-269</t>
  </si>
  <si>
    <t>60000-270</t>
  </si>
  <si>
    <t>60000-271</t>
  </si>
  <si>
    <t>60000-272</t>
  </si>
  <si>
    <t>60000-273</t>
  </si>
  <si>
    <t>60000-274</t>
  </si>
  <si>
    <t>60000-275</t>
  </si>
  <si>
    <t>60000-276</t>
  </si>
  <si>
    <t>60000-277</t>
  </si>
  <si>
    <t>60000-278</t>
  </si>
  <si>
    <t>60000-279</t>
  </si>
  <si>
    <t>60000-280</t>
  </si>
  <si>
    <t>60000-281</t>
  </si>
  <si>
    <t>60000-282</t>
  </si>
  <si>
    <t>60000-283</t>
  </si>
  <si>
    <t>60000-284</t>
  </si>
  <si>
    <t>60000-285</t>
  </si>
  <si>
    <t>60000-286</t>
  </si>
  <si>
    <t>60000-287</t>
  </si>
  <si>
    <t>60000-288</t>
  </si>
  <si>
    <t>60000-289</t>
  </si>
  <si>
    <t>60000-290</t>
  </si>
  <si>
    <t>60000-291</t>
  </si>
  <si>
    <t>60000-292</t>
  </si>
  <si>
    <t>60000-293</t>
  </si>
  <si>
    <t>60000-294</t>
  </si>
  <si>
    <t>60000-295</t>
  </si>
  <si>
    <t>60000-296</t>
  </si>
  <si>
    <t>60000-297</t>
  </si>
  <si>
    <t>60000-298</t>
  </si>
  <si>
    <t>60000-299</t>
  </si>
  <si>
    <t>60000-300</t>
  </si>
  <si>
    <t>60000-301</t>
  </si>
  <si>
    <t>60000-302</t>
  </si>
  <si>
    <t>60000-303</t>
  </si>
  <si>
    <t>60000-304</t>
  </si>
  <si>
    <t>60000-305</t>
  </si>
  <si>
    <t>60000-306</t>
  </si>
  <si>
    <t>60000-307</t>
  </si>
  <si>
    <t>60000-308</t>
  </si>
  <si>
    <t>60000-309</t>
  </si>
  <si>
    <t>60000-310</t>
  </si>
  <si>
    <t>60000-311</t>
  </si>
  <si>
    <t>60000-312</t>
  </si>
  <si>
    <t>60000-313</t>
  </si>
  <si>
    <t>60000-314</t>
  </si>
  <si>
    <t>60000-315</t>
  </si>
  <si>
    <t>60000-316</t>
  </si>
  <si>
    <t>60000-317</t>
  </si>
  <si>
    <t>60000-318</t>
  </si>
  <si>
    <t>60000-319</t>
  </si>
  <si>
    <t>60000-320</t>
  </si>
  <si>
    <t>60000-321</t>
  </si>
  <si>
    <t>60000-322</t>
  </si>
  <si>
    <t>60000-323</t>
  </si>
  <si>
    <t>60000-324</t>
  </si>
  <si>
    <t>60000-325</t>
  </si>
  <si>
    <t>60000-326</t>
  </si>
  <si>
    <t>60000-327</t>
  </si>
  <si>
    <t>60000-328</t>
  </si>
  <si>
    <t>60000-329</t>
  </si>
  <si>
    <t>60000-330</t>
  </si>
  <si>
    <t>60000-331</t>
  </si>
  <si>
    <t>60000-332</t>
  </si>
  <si>
    <t>60000-333</t>
  </si>
  <si>
    <t>60000-334</t>
  </si>
  <si>
    <t>60000-335</t>
  </si>
  <si>
    <t>60000-336</t>
  </si>
  <si>
    <t>60000-337</t>
  </si>
  <si>
    <t>60000-338</t>
  </si>
  <si>
    <t>60000-339</t>
  </si>
  <si>
    <t>60000-340</t>
  </si>
  <si>
    <t>60000-341</t>
  </si>
  <si>
    <t>60000-342</t>
  </si>
  <si>
    <t>60000-343</t>
  </si>
  <si>
    <t>60000-344</t>
  </si>
  <si>
    <t>60000-345</t>
  </si>
  <si>
    <t>60000-346</t>
  </si>
  <si>
    <t>60000-347</t>
  </si>
  <si>
    <t>60000-348</t>
  </si>
  <si>
    <t>60000-349</t>
  </si>
  <si>
    <t>60000-350</t>
  </si>
  <si>
    <t>60000-351</t>
  </si>
  <si>
    <t>60000-352</t>
  </si>
  <si>
    <t>60000-353</t>
  </si>
  <si>
    <t>60000-354</t>
  </si>
  <si>
    <t>60000-355</t>
  </si>
  <si>
    <t>60000-356</t>
  </si>
  <si>
    <t>60000-357</t>
  </si>
  <si>
    <t>60000-358</t>
  </si>
  <si>
    <t>60000-359</t>
  </si>
  <si>
    <t>60000-360</t>
  </si>
  <si>
    <t>60000-361</t>
  </si>
  <si>
    <t>60000-362</t>
  </si>
  <si>
    <t>60000-363</t>
  </si>
  <si>
    <t>60000-364</t>
  </si>
  <si>
    <t>60000-365</t>
  </si>
  <si>
    <t>60000-366</t>
  </si>
  <si>
    <t>60000-367</t>
  </si>
  <si>
    <t>60000-368</t>
  </si>
  <si>
    <t>60000-369</t>
  </si>
  <si>
    <t>60000-370</t>
  </si>
  <si>
    <t>60000-371</t>
  </si>
  <si>
    <t>60000-372</t>
  </si>
  <si>
    <t>60000-373</t>
  </si>
  <si>
    <t>60000-374</t>
  </si>
  <si>
    <t>60000-375</t>
  </si>
  <si>
    <t>60000-376</t>
  </si>
  <si>
    <t>60000-377</t>
  </si>
  <si>
    <t>60000-378</t>
  </si>
  <si>
    <t>60000-379</t>
  </si>
  <si>
    <t>60000-380</t>
  </si>
  <si>
    <t>60000-381</t>
  </si>
  <si>
    <t>60000-382</t>
  </si>
  <si>
    <t>60000-383</t>
  </si>
  <si>
    <t>60000-384</t>
  </si>
  <si>
    <t>60000-385</t>
  </si>
  <si>
    <t>60000-386</t>
  </si>
  <si>
    <t>60000-387</t>
  </si>
  <si>
    <t>60000-388</t>
  </si>
  <si>
    <t>60000-389</t>
  </si>
  <si>
    <t>60000-390</t>
  </si>
  <si>
    <t>60000-391</t>
  </si>
  <si>
    <t>60000-392</t>
  </si>
  <si>
    <t>60000-393</t>
  </si>
  <si>
    <t>60000-394</t>
  </si>
  <si>
    <t>60000-395</t>
  </si>
  <si>
    <t>60000-396</t>
  </si>
  <si>
    <t>60000-397</t>
  </si>
  <si>
    <t>60000-398</t>
  </si>
  <si>
    <t>60000-399</t>
  </si>
  <si>
    <t>RG/OE</t>
  </si>
  <si>
    <t>Lote</t>
  </si>
  <si>
    <t>Empresa</t>
  </si>
  <si>
    <t>M²</t>
  </si>
  <si>
    <t>Valor a Prazo</t>
  </si>
  <si>
    <t>R$ M²</t>
  </si>
  <si>
    <t>À vista</t>
  </si>
  <si>
    <t>60x</t>
  </si>
  <si>
    <t>90x</t>
  </si>
  <si>
    <t>100x</t>
  </si>
  <si>
    <t>120x</t>
  </si>
  <si>
    <t>VENDIDO</t>
  </si>
  <si>
    <t>RESERVADO</t>
  </si>
  <si>
    <t>LIVRE</t>
  </si>
  <si>
    <t>Desconto R$</t>
  </si>
  <si>
    <t>999.999.999-00</t>
  </si>
  <si>
    <t>2626262626/ssp-ce</t>
  </si>
  <si>
    <t>(88)99999-9999</t>
  </si>
  <si>
    <t>(21)96262-6262</t>
  </si>
  <si>
    <t>meuemail@yahoo.com</t>
  </si>
  <si>
    <t>Fulano</t>
  </si>
  <si>
    <t>Nome Cliente</t>
  </si>
  <si>
    <t>Último Vencimento</t>
  </si>
  <si>
    <t>Dias p/ vencer</t>
  </si>
  <si>
    <t>Plano</t>
  </si>
  <si>
    <t>Parcelas Pagas</t>
  </si>
  <si>
    <t>Parcelas Restantes</t>
  </si>
  <si>
    <t>Total parcelas em Atraso (+30 dias)</t>
  </si>
  <si>
    <t>Ação Sugerida</t>
  </si>
  <si>
    <t>999.999.999-01</t>
  </si>
  <si>
    <t>999.999.999-02</t>
  </si>
  <si>
    <t>999.999.999-03</t>
  </si>
  <si>
    <t>999.999.999-04</t>
  </si>
  <si>
    <t>999.999.999-05</t>
  </si>
  <si>
    <t>999.999.999-06</t>
  </si>
  <si>
    <t>999.999.999-07</t>
  </si>
  <si>
    <t>999.999.999-08</t>
  </si>
  <si>
    <t>999.999.999-09</t>
  </si>
  <si>
    <t>999.999.999-10</t>
  </si>
  <si>
    <t>999.999.999-11</t>
  </si>
  <si>
    <t>999.999.999-12</t>
  </si>
  <si>
    <t>999.999.999-13</t>
  </si>
  <si>
    <t>999.999.999-14</t>
  </si>
  <si>
    <t>999.999.999-15</t>
  </si>
  <si>
    <t>999.999.999-16</t>
  </si>
  <si>
    <t>999.999.999-17</t>
  </si>
  <si>
    <t>999.999.999-18</t>
  </si>
  <si>
    <t>999.999.999-19</t>
  </si>
  <si>
    <t>999.999.999-20</t>
  </si>
  <si>
    <t>999.999.999-21</t>
  </si>
  <si>
    <t>999.999.999-22</t>
  </si>
  <si>
    <t>999.999.999-23</t>
  </si>
  <si>
    <t>999.999.999-24</t>
  </si>
  <si>
    <t>999.999.999-25</t>
  </si>
  <si>
    <t>999.999.999-26</t>
  </si>
  <si>
    <t>999.999.999-27</t>
  </si>
  <si>
    <t>999.999.999-28</t>
  </si>
  <si>
    <t>999.999.999-29</t>
  </si>
  <si>
    <t>999.999.999-30</t>
  </si>
  <si>
    <t>999.999.999-31</t>
  </si>
  <si>
    <t>999.999.999-32</t>
  </si>
  <si>
    <t>999.999.999-33</t>
  </si>
  <si>
    <t>999.999.999-34</t>
  </si>
  <si>
    <t>999.999.999-35</t>
  </si>
  <si>
    <t>999.999.999-36</t>
  </si>
  <si>
    <t>999.999.999-37</t>
  </si>
  <si>
    <t>999.999.999-38</t>
  </si>
  <si>
    <t>999.999.999-39</t>
  </si>
  <si>
    <t>999.999.999-40</t>
  </si>
  <si>
    <t>999.999.999-41</t>
  </si>
  <si>
    <t>999.999.999-42</t>
  </si>
  <si>
    <t>999.999.999-43</t>
  </si>
  <si>
    <t>999.999.999-44</t>
  </si>
  <si>
    <t>999.999.999-45</t>
  </si>
  <si>
    <t>999.999.999-46</t>
  </si>
  <si>
    <t>999.999.999-47</t>
  </si>
  <si>
    <t>999.999.999-48</t>
  </si>
  <si>
    <t>999.999.999-49</t>
  </si>
  <si>
    <t>999.999.999-50</t>
  </si>
  <si>
    <t>999.999.999-51</t>
  </si>
  <si>
    <t>999.999.999-52</t>
  </si>
  <si>
    <t>999.999.999-53</t>
  </si>
  <si>
    <t>999.999.999-54</t>
  </si>
  <si>
    <t>999.999.999-55</t>
  </si>
  <si>
    <t>999.999.999-56</t>
  </si>
  <si>
    <t>999.999.999-57</t>
  </si>
  <si>
    <t>999.999.999-58</t>
  </si>
  <si>
    <t>999.999.999-59</t>
  </si>
  <si>
    <t>999.999.999-60</t>
  </si>
  <si>
    <t>999.999.999-61</t>
  </si>
  <si>
    <t>999.999.999-62</t>
  </si>
  <si>
    <t>999.999.999-63</t>
  </si>
  <si>
    <t>999.999.999-64</t>
  </si>
  <si>
    <t>999.999.999-65</t>
  </si>
  <si>
    <t>999.999.999-66</t>
  </si>
  <si>
    <t>999.999.999-67</t>
  </si>
  <si>
    <t>999.999.999-68</t>
  </si>
  <si>
    <t>999.999.999-69</t>
  </si>
  <si>
    <t>999.999.999-70</t>
  </si>
  <si>
    <t>999.999.999-71</t>
  </si>
  <si>
    <t>999.999.999-72</t>
  </si>
  <si>
    <t>999.999.999-73</t>
  </si>
  <si>
    <t>999.999.999-74</t>
  </si>
  <si>
    <t>999.999.999-75</t>
  </si>
  <si>
    <t>999.999.999-76</t>
  </si>
  <si>
    <t>999.999.999-77</t>
  </si>
  <si>
    <t>999.999.999-78</t>
  </si>
  <si>
    <t>999.999.999-79</t>
  </si>
  <si>
    <t>999.999.999-80</t>
  </si>
  <si>
    <t>999.999.999-81</t>
  </si>
  <si>
    <t>999.999.999-82</t>
  </si>
  <si>
    <t>999.999.999-83</t>
  </si>
  <si>
    <t>999.999.999-84</t>
  </si>
  <si>
    <t>999.999.999-85</t>
  </si>
  <si>
    <t>999.999.999-86</t>
  </si>
  <si>
    <t>999.999.999-87</t>
  </si>
  <si>
    <t>999.999.999-88</t>
  </si>
  <si>
    <t>999.999.999-89</t>
  </si>
  <si>
    <t>999.999.999-90</t>
  </si>
  <si>
    <t>999.999.999-91</t>
  </si>
  <si>
    <t>999.999.999-92</t>
  </si>
  <si>
    <t>999.999.999-93</t>
  </si>
  <si>
    <t>999.999.999-94</t>
  </si>
  <si>
    <t>999.999.999-95</t>
  </si>
  <si>
    <t>999.999.999-96</t>
  </si>
  <si>
    <t>999.999.999-97</t>
  </si>
  <si>
    <t>999.999.999-98</t>
  </si>
  <si>
    <t>999.999.999-99</t>
  </si>
  <si>
    <t>999.999.999-100</t>
  </si>
  <si>
    <t>999.999.999-101</t>
  </si>
  <si>
    <t>999.999.999-102</t>
  </si>
  <si>
    <t>999.999.999-103</t>
  </si>
  <si>
    <t>999.999.999-104</t>
  </si>
  <si>
    <t>999.999.999-105</t>
  </si>
  <si>
    <t>999.999.999-106</t>
  </si>
  <si>
    <t>999.999.999-107</t>
  </si>
  <si>
    <t>999.999.999-108</t>
  </si>
  <si>
    <t>999.999.999-109</t>
  </si>
  <si>
    <t>999.999.999-110</t>
  </si>
  <si>
    <t>999.999.999-111</t>
  </si>
  <si>
    <t>999.999.999-112</t>
  </si>
  <si>
    <t>999.999.999-113</t>
  </si>
  <si>
    <t>999.999.999-114</t>
  </si>
  <si>
    <t>999.999.999-115</t>
  </si>
  <si>
    <t>999.999.999-116</t>
  </si>
  <si>
    <t>999.999.999-117</t>
  </si>
  <si>
    <t>999.999.999-118</t>
  </si>
  <si>
    <t>999.999.999-119</t>
  </si>
  <si>
    <t>999.999.999-120</t>
  </si>
  <si>
    <t>999.999.999-121</t>
  </si>
  <si>
    <t>999.999.999-122</t>
  </si>
  <si>
    <t>999.999.999-123</t>
  </si>
  <si>
    <t>999.999.999-124</t>
  </si>
  <si>
    <t>999.999.999-125</t>
  </si>
  <si>
    <t>999.999.999-126</t>
  </si>
  <si>
    <t>999.999.999-127</t>
  </si>
  <si>
    <t>999.999.999-128</t>
  </si>
  <si>
    <t>999.999.999-129</t>
  </si>
  <si>
    <t>999.999.999-130</t>
  </si>
  <si>
    <t>999.999.999-131</t>
  </si>
  <si>
    <t>999.999.999-132</t>
  </si>
  <si>
    <t>999.999.999-133</t>
  </si>
  <si>
    <t>999.999.999-134</t>
  </si>
  <si>
    <t>999.999.999-135</t>
  </si>
  <si>
    <t>999.999.999-136</t>
  </si>
  <si>
    <t>999.999.999-137</t>
  </si>
  <si>
    <t>999.999.999-138</t>
  </si>
  <si>
    <t>999.999.999-139</t>
  </si>
  <si>
    <t>999.999.999-140</t>
  </si>
  <si>
    <t>999.999.999-141</t>
  </si>
  <si>
    <t>999.999.999-142</t>
  </si>
  <si>
    <t>999.999.999-143</t>
  </si>
  <si>
    <t>999.999.999-144</t>
  </si>
  <si>
    <t>999.999.999-145</t>
  </si>
  <si>
    <t>999.999.999-146</t>
  </si>
  <si>
    <t>999.999.999-147</t>
  </si>
  <si>
    <t>999.999.999-148</t>
  </si>
  <si>
    <t>999.999.999-149</t>
  </si>
  <si>
    <t>999.999.999-150</t>
  </si>
  <si>
    <t>999.999.999-151</t>
  </si>
  <si>
    <t>999.999.999-152</t>
  </si>
  <si>
    <t>999.999.999-153</t>
  </si>
  <si>
    <t>999.999.999-154</t>
  </si>
  <si>
    <t>999.999.999-155</t>
  </si>
  <si>
    <t>999.999.999-156</t>
  </si>
  <si>
    <t>999.999.999-157</t>
  </si>
  <si>
    <t>999.999.999-158</t>
  </si>
  <si>
    <t>999.999.999-159</t>
  </si>
  <si>
    <t>999.999.999-160</t>
  </si>
  <si>
    <t>999.999.999-161</t>
  </si>
  <si>
    <t>999.999.999-162</t>
  </si>
  <si>
    <t>999.999.999-163</t>
  </si>
  <si>
    <t>999.999.999-164</t>
  </si>
  <si>
    <t>999.999.999-165</t>
  </si>
  <si>
    <t>999.999.999-166</t>
  </si>
  <si>
    <t>999.999.999-167</t>
  </si>
  <si>
    <t>999.999.999-168</t>
  </si>
  <si>
    <t>999.999.999-169</t>
  </si>
  <si>
    <t>999.999.999-170</t>
  </si>
  <si>
    <t>999.999.999-171</t>
  </si>
  <si>
    <t>999.999.999-172</t>
  </si>
  <si>
    <t>999.999.999-173</t>
  </si>
  <si>
    <t>999.999.999-174</t>
  </si>
  <si>
    <t>999.999.999-175</t>
  </si>
  <si>
    <t>999.999.999-176</t>
  </si>
  <si>
    <t>999.999.999-177</t>
  </si>
  <si>
    <t>999.999.999-178</t>
  </si>
  <si>
    <t>999.999.999-179</t>
  </si>
  <si>
    <t>999.999.999-180</t>
  </si>
  <si>
    <t>999.999.999-181</t>
  </si>
  <si>
    <t>999.999.999-182</t>
  </si>
  <si>
    <t>999.999.999-183</t>
  </si>
  <si>
    <t>999.999.999-184</t>
  </si>
  <si>
    <t>999.999.999-185</t>
  </si>
  <si>
    <t>999.999.999-186</t>
  </si>
  <si>
    <t>999.999.999-187</t>
  </si>
  <si>
    <t>999.999.999-188</t>
  </si>
  <si>
    <t>999.999.999-189</t>
  </si>
  <si>
    <t>999.999.999-190</t>
  </si>
  <si>
    <t>999.999.999-191</t>
  </si>
  <si>
    <t>999.999.999-192</t>
  </si>
  <si>
    <t>999.999.999-193</t>
  </si>
  <si>
    <t>999.999.999-194</t>
  </si>
  <si>
    <t>999.999.999-195</t>
  </si>
  <si>
    <t>999.999.999-196</t>
  </si>
  <si>
    <t>999.999.999-197</t>
  </si>
  <si>
    <t>999.999.999-198</t>
  </si>
  <si>
    <t>999.999.999-199</t>
  </si>
  <si>
    <t>999.999.999-200</t>
  </si>
  <si>
    <t>999.999.999-201</t>
  </si>
  <si>
    <t>999.999.999-202</t>
  </si>
  <si>
    <t>999.999.999-203</t>
  </si>
  <si>
    <t>999.999.999-204</t>
  </si>
  <si>
    <t>999.999.999-205</t>
  </si>
  <si>
    <t>999.999.999-206</t>
  </si>
  <si>
    <t>999.999.999-207</t>
  </si>
  <si>
    <t>999.999.999-208</t>
  </si>
  <si>
    <t>999.999.999-209</t>
  </si>
  <si>
    <t>999.999.999-210</t>
  </si>
  <si>
    <t>999.999.999-211</t>
  </si>
  <si>
    <t>999.999.999-212</t>
  </si>
  <si>
    <t>999.999.999-213</t>
  </si>
  <si>
    <t>999.999.999-214</t>
  </si>
  <si>
    <t>999.999.999-215</t>
  </si>
  <si>
    <t>999.999.999-216</t>
  </si>
  <si>
    <t>999.999.999-217</t>
  </si>
  <si>
    <t>999.999.999-218</t>
  </si>
  <si>
    <t>999.999.999-219</t>
  </si>
  <si>
    <t>999.999.999-220</t>
  </si>
  <si>
    <t>999.999.999-221</t>
  </si>
  <si>
    <t>999.999.999-222</t>
  </si>
  <si>
    <t>999.999.999-223</t>
  </si>
  <si>
    <t>999.999.999-224</t>
  </si>
  <si>
    <t>999.999.999-225</t>
  </si>
  <si>
    <t>999.999.999-226</t>
  </si>
  <si>
    <t>999.999.999-227</t>
  </si>
  <si>
    <t>999.999.999-228</t>
  </si>
  <si>
    <t>999.999.999-229</t>
  </si>
  <si>
    <t>999.999.999-230</t>
  </si>
  <si>
    <t>999.999.999-231</t>
  </si>
  <si>
    <t>999.999.999-232</t>
  </si>
  <si>
    <t>999.999.999-233</t>
  </si>
  <si>
    <t>999.999.999-234</t>
  </si>
  <si>
    <t>999.999.999-235</t>
  </si>
  <si>
    <t>999.999.999-236</t>
  </si>
  <si>
    <t>999.999.999-237</t>
  </si>
  <si>
    <t>999.999.999-238</t>
  </si>
  <si>
    <t>999.999.999-239</t>
  </si>
  <si>
    <t>999.999.999-240</t>
  </si>
  <si>
    <t>999.999.999-241</t>
  </si>
  <si>
    <t>999.999.999-242</t>
  </si>
  <si>
    <t>999.999.999-243</t>
  </si>
  <si>
    <t>999.999.999-244</t>
  </si>
  <si>
    <t>999.999.999-245</t>
  </si>
  <si>
    <t>999.999.999-246</t>
  </si>
  <si>
    <t>999.999.999-247</t>
  </si>
  <si>
    <t>999.999.999-248</t>
  </si>
  <si>
    <t>999.999.999-249</t>
  </si>
  <si>
    <t>999.999.999-250</t>
  </si>
  <si>
    <t>999.999.999-251</t>
  </si>
  <si>
    <t>999.999.999-252</t>
  </si>
  <si>
    <t>999.999.999-253</t>
  </si>
  <si>
    <t>999.999.999-254</t>
  </si>
  <si>
    <t>999.999.999-255</t>
  </si>
  <si>
    <t>999.999.999-256</t>
  </si>
  <si>
    <t>999.999.999-257</t>
  </si>
  <si>
    <t>999.999.999-258</t>
  </si>
  <si>
    <t>999.999.999-259</t>
  </si>
  <si>
    <t>999.999.999-260</t>
  </si>
  <si>
    <t>999.999.999-261</t>
  </si>
  <si>
    <t>999.999.999-262</t>
  </si>
  <si>
    <t>999.999.999-263</t>
  </si>
  <si>
    <t>999.999.999-264</t>
  </si>
  <si>
    <t>999.999.999-265</t>
  </si>
  <si>
    <t>999.999.999-266</t>
  </si>
  <si>
    <t>999.999.999-267</t>
  </si>
  <si>
    <t>999.999.999-268</t>
  </si>
  <si>
    <t>999.999.999-269</t>
  </si>
  <si>
    <t>999.999.999-270</t>
  </si>
  <si>
    <t>999.999.999-271</t>
  </si>
  <si>
    <t>999.999.999-272</t>
  </si>
  <si>
    <t>999.999.999-273</t>
  </si>
  <si>
    <t>999.999.999-274</t>
  </si>
  <si>
    <t>999.999.999-275</t>
  </si>
  <si>
    <t>999.999.999-276</t>
  </si>
  <si>
    <t>999.999.999-277</t>
  </si>
  <si>
    <t>999.999.999-278</t>
  </si>
  <si>
    <t>999.999.999-279</t>
  </si>
  <si>
    <t>999.999.999-280</t>
  </si>
  <si>
    <t>999.999.999-281</t>
  </si>
  <si>
    <t>999.999.999-282</t>
  </si>
  <si>
    <t>999.999.999-283</t>
  </si>
  <si>
    <t>999.999.999-284</t>
  </si>
  <si>
    <t>999.999.999-285</t>
  </si>
  <si>
    <t>999.999.999-286</t>
  </si>
  <si>
    <t>999.999.999-287</t>
  </si>
  <si>
    <t>999.999.999-288</t>
  </si>
  <si>
    <t>999.999.999-289</t>
  </si>
  <si>
    <t>999.999.999-290</t>
  </si>
  <si>
    <t>999.999.999-291</t>
  </si>
  <si>
    <t>999.999.999-292</t>
  </si>
  <si>
    <t>999.999.999-293</t>
  </si>
  <si>
    <t>999.999.999-294</t>
  </si>
  <si>
    <t>999.999.999-295</t>
  </si>
  <si>
    <t>999.999.999-296</t>
  </si>
  <si>
    <t>999.999.999-297</t>
  </si>
  <si>
    <t>999.999.999-298</t>
  </si>
  <si>
    <t>999.999.999-299</t>
  </si>
  <si>
    <t>999.999.999-300</t>
  </si>
  <si>
    <t>999.999.999-301</t>
  </si>
  <si>
    <t>999.999.999-302</t>
  </si>
  <si>
    <t>999.999.999-303</t>
  </si>
  <si>
    <t>999.999.999-304</t>
  </si>
  <si>
    <t>999.999.999-305</t>
  </si>
  <si>
    <t>999.999.999-306</t>
  </si>
  <si>
    <t>999.999.999-307</t>
  </si>
  <si>
    <t>999.999.999-308</t>
  </si>
  <si>
    <t>999.999.999-309</t>
  </si>
  <si>
    <t>999.999.999-310</t>
  </si>
  <si>
    <t>999.999.999-311</t>
  </si>
  <si>
    <t>999.999.999-312</t>
  </si>
  <si>
    <t>999.999.999-313</t>
  </si>
  <si>
    <t>999.999.999-314</t>
  </si>
  <si>
    <t>999.999.999-315</t>
  </si>
  <si>
    <t>999.999.999-316</t>
  </si>
  <si>
    <t>999.999.999-317</t>
  </si>
  <si>
    <t>999.999.999-318</t>
  </si>
  <si>
    <t>999.999.999-319</t>
  </si>
  <si>
    <t>999.999.999-320</t>
  </si>
  <si>
    <t>999.999.999-321</t>
  </si>
  <si>
    <t>999.999.999-322</t>
  </si>
  <si>
    <t>999.999.999-323</t>
  </si>
  <si>
    <t>999.999.999-324</t>
  </si>
  <si>
    <t>999.999.999-325</t>
  </si>
  <si>
    <t>999.999.999-326</t>
  </si>
  <si>
    <t>999.999.999-327</t>
  </si>
  <si>
    <t>999.999.999-328</t>
  </si>
  <si>
    <t>999.999.999-329</t>
  </si>
  <si>
    <t>999.999.999-330</t>
  </si>
  <si>
    <t>999.999.999-331</t>
  </si>
  <si>
    <t>999.999.999-332</t>
  </si>
  <si>
    <t>999.999.999-333</t>
  </si>
  <si>
    <t>999.999.999-334</t>
  </si>
  <si>
    <t>999.999.999-335</t>
  </si>
  <si>
    <t>999.999.999-336</t>
  </si>
  <si>
    <t>999.999.999-337</t>
  </si>
  <si>
    <t>999.999.999-338</t>
  </si>
  <si>
    <t>999.999.999-339</t>
  </si>
  <si>
    <t>999.999.999-340</t>
  </si>
  <si>
    <t>999.999.999-341</t>
  </si>
  <si>
    <t>999.999.999-342</t>
  </si>
  <si>
    <t>999.999.999-343</t>
  </si>
  <si>
    <t>999.999.999-344</t>
  </si>
  <si>
    <t>999.999.999-345</t>
  </si>
  <si>
    <t>999.999.999-346</t>
  </si>
  <si>
    <t>999.999.999-347</t>
  </si>
  <si>
    <t>999.999.999-348</t>
  </si>
  <si>
    <t>999.999.999-349</t>
  </si>
  <si>
    <t>999.999.999-350</t>
  </si>
  <si>
    <t>999.999.999-351</t>
  </si>
  <si>
    <t>999.999.999-352</t>
  </si>
  <si>
    <t>999.999.999-353</t>
  </si>
  <si>
    <t>999.999.999-354</t>
  </si>
  <si>
    <t>999.999.999-355</t>
  </si>
  <si>
    <t>999.999.999-356</t>
  </si>
  <si>
    <t>999.999.999-357</t>
  </si>
  <si>
    <t>999.999.999-358</t>
  </si>
  <si>
    <t>999.999.999-359</t>
  </si>
  <si>
    <t>999.999.999-360</t>
  </si>
  <si>
    <t>999.999.999-361</t>
  </si>
  <si>
    <t>999.999.999-362</t>
  </si>
  <si>
    <t>999.999.999-363</t>
  </si>
  <si>
    <t>999.999.999-364</t>
  </si>
  <si>
    <t>999.999.999-365</t>
  </si>
  <si>
    <t>999.999.999-366</t>
  </si>
  <si>
    <t>999.999.999-367</t>
  </si>
  <si>
    <t>999.999.999-368</t>
  </si>
  <si>
    <t>999.999.999-369</t>
  </si>
  <si>
    <t>999.999.999-370</t>
  </si>
  <si>
    <t>999.999.999-371</t>
  </si>
  <si>
    <t>999.999.999-372</t>
  </si>
  <si>
    <t>999.999.999-373</t>
  </si>
  <si>
    <t>999.999.999-374</t>
  </si>
  <si>
    <t>999.999.999-375</t>
  </si>
  <si>
    <t>999.999.999-376</t>
  </si>
  <si>
    <t>999.999.999-377</t>
  </si>
  <si>
    <t>999.999.999-378</t>
  </si>
  <si>
    <t>999.999.999-379</t>
  </si>
  <si>
    <t>999.999.999-380</t>
  </si>
  <si>
    <t>999.999.999-381</t>
  </si>
  <si>
    <t>999.999.999-382</t>
  </si>
  <si>
    <t>999.999.999-383</t>
  </si>
  <si>
    <t>999.999.999-384</t>
  </si>
  <si>
    <t>999.999.999-385</t>
  </si>
  <si>
    <t>999.999.999-386</t>
  </si>
  <si>
    <t>999.999.999-387</t>
  </si>
  <si>
    <t>999.999.999-388</t>
  </si>
  <si>
    <t>999.999.999-389</t>
  </si>
  <si>
    <t>999.999.999-390</t>
  </si>
  <si>
    <t>999.999.999-391</t>
  </si>
  <si>
    <t>999.999.999-392</t>
  </si>
  <si>
    <t>999.999.999-393</t>
  </si>
  <si>
    <t>999.999.999-394</t>
  </si>
  <si>
    <t>999.999.999-395</t>
  </si>
  <si>
    <t>999.999.999-396</t>
  </si>
  <si>
    <t>999.999.999-397</t>
  </si>
  <si>
    <t>999.999.999-398</t>
  </si>
  <si>
    <t>999.999.999-399</t>
  </si>
  <si>
    <t>(88)99999-10000</t>
  </si>
  <si>
    <t>(21)96262-6263</t>
  </si>
  <si>
    <t>(88)99999-10001</t>
  </si>
  <si>
    <t>(21)96262-6264</t>
  </si>
  <si>
    <t>(88)99999-10002</t>
  </si>
  <si>
    <t>(21)96262-6265</t>
  </si>
  <si>
    <t>(88)99999-10003</t>
  </si>
  <si>
    <t>(21)96262-6266</t>
  </si>
  <si>
    <t>(88)99999-10004</t>
  </si>
  <si>
    <t>(21)96262-6267</t>
  </si>
  <si>
    <t>(88)99999-10005</t>
  </si>
  <si>
    <t>(21)96262-6268</t>
  </si>
  <si>
    <t>(88)99999-10006</t>
  </si>
  <si>
    <t>(21)96262-6269</t>
  </si>
  <si>
    <t>(88)99999-10007</t>
  </si>
  <si>
    <t>(21)96262-6270</t>
  </si>
  <si>
    <t>(88)99999-10008</t>
  </si>
  <si>
    <t>(21)96262-6271</t>
  </si>
  <si>
    <t>(88)99999-10009</t>
  </si>
  <si>
    <t>(21)96262-6272</t>
  </si>
  <si>
    <t>(88)99999-10010</t>
  </si>
  <si>
    <t>(21)96262-6273</t>
  </si>
  <si>
    <t>(88)99999-10011</t>
  </si>
  <si>
    <t>(21)96262-6274</t>
  </si>
  <si>
    <t>(88)99999-10012</t>
  </si>
  <si>
    <t>(21)96262-6275</t>
  </si>
  <si>
    <t>(88)99999-10013</t>
  </si>
  <si>
    <t>(21)96262-6276</t>
  </si>
  <si>
    <t>(88)99999-10014</t>
  </si>
  <si>
    <t>(21)96262-6277</t>
  </si>
  <si>
    <t>(88)99999-10015</t>
  </si>
  <si>
    <t>(21)96262-6278</t>
  </si>
  <si>
    <t>(88)99999-10016</t>
  </si>
  <si>
    <t>(21)96262-6279</t>
  </si>
  <si>
    <t>(88)99999-10017</t>
  </si>
  <si>
    <t>(21)96262-6280</t>
  </si>
  <si>
    <t>(88)99999-10018</t>
  </si>
  <si>
    <t>(21)96262-6281</t>
  </si>
  <si>
    <t>(88)99999-10019</t>
  </si>
  <si>
    <t>(21)96262-6282</t>
  </si>
  <si>
    <t>(88)99999-10020</t>
  </si>
  <si>
    <t>(21)96262-6283</t>
  </si>
  <si>
    <t>(88)99999-10021</t>
  </si>
  <si>
    <t>(21)96262-6284</t>
  </si>
  <si>
    <t>(88)99999-10022</t>
  </si>
  <si>
    <t>(21)96262-6285</t>
  </si>
  <si>
    <t>(88)99999-10023</t>
  </si>
  <si>
    <t>(21)96262-6286</t>
  </si>
  <si>
    <t>(88)99999-10024</t>
  </si>
  <si>
    <t>(21)96262-6287</t>
  </si>
  <si>
    <t>(88)99999-10025</t>
  </si>
  <si>
    <t>(21)96262-6288</t>
  </si>
  <si>
    <t>(88)99999-10026</t>
  </si>
  <si>
    <t>(21)96262-6289</t>
  </si>
  <si>
    <t>(88)99999-10027</t>
  </si>
  <si>
    <t>(21)96262-6290</t>
  </si>
  <si>
    <t>(88)99999-10028</t>
  </si>
  <si>
    <t>(21)96262-6291</t>
  </si>
  <si>
    <t>(88)99999-10029</t>
  </si>
  <si>
    <t>(21)96262-6292</t>
  </si>
  <si>
    <t>(88)99999-10030</t>
  </si>
  <si>
    <t>(21)96262-6293</t>
  </si>
  <si>
    <t>(88)99999-10031</t>
  </si>
  <si>
    <t>(21)96262-6294</t>
  </si>
  <si>
    <t>(88)99999-10032</t>
  </si>
  <si>
    <t>(21)96262-6295</t>
  </si>
  <si>
    <t>(88)99999-10033</t>
  </si>
  <si>
    <t>(21)96262-6296</t>
  </si>
  <si>
    <t>(88)99999-10034</t>
  </si>
  <si>
    <t>(21)96262-6297</t>
  </si>
  <si>
    <t>(88)99999-10035</t>
  </si>
  <si>
    <t>(21)96262-6298</t>
  </si>
  <si>
    <t>(88)99999-10036</t>
  </si>
  <si>
    <t>(21)96262-6299</t>
  </si>
  <si>
    <t>(88)99999-10037</t>
  </si>
  <si>
    <t>(21)96262-6300</t>
  </si>
  <si>
    <t>(88)99999-10038</t>
  </si>
  <si>
    <t>(21)96262-6301</t>
  </si>
  <si>
    <t>(88)99999-10039</t>
  </si>
  <si>
    <t>(21)96262-6302</t>
  </si>
  <si>
    <t>(88)99999-10040</t>
  </si>
  <si>
    <t>(21)96262-6303</t>
  </si>
  <si>
    <t>(88)99999-10041</t>
  </si>
  <si>
    <t>(21)96262-6304</t>
  </si>
  <si>
    <t>(88)99999-10042</t>
  </si>
  <si>
    <t>(21)96262-6305</t>
  </si>
  <si>
    <t>(88)99999-10043</t>
  </si>
  <si>
    <t>(21)96262-6306</t>
  </si>
  <si>
    <t>(88)99999-10044</t>
  </si>
  <si>
    <t>(21)96262-6307</t>
  </si>
  <si>
    <t>(88)99999-10045</t>
  </si>
  <si>
    <t>(21)96262-6308</t>
  </si>
  <si>
    <t>(88)99999-10046</t>
  </si>
  <si>
    <t>(21)96262-6309</t>
  </si>
  <si>
    <t>(88)99999-10047</t>
  </si>
  <si>
    <t>(21)96262-6310</t>
  </si>
  <si>
    <t>(88)99999-10048</t>
  </si>
  <si>
    <t>(21)96262-6311</t>
  </si>
  <si>
    <t>(88)99999-10049</t>
  </si>
  <si>
    <t>(21)96262-6312</t>
  </si>
  <si>
    <t>(88)99999-10050</t>
  </si>
  <si>
    <t>(21)96262-6313</t>
  </si>
  <si>
    <t>(88)99999-10051</t>
  </si>
  <si>
    <t>(21)96262-6314</t>
  </si>
  <si>
    <t>(88)99999-10052</t>
  </si>
  <si>
    <t>(21)96262-6315</t>
  </si>
  <si>
    <t>(88)99999-10053</t>
  </si>
  <si>
    <t>(21)96262-6316</t>
  </si>
  <si>
    <t>(88)99999-10054</t>
  </si>
  <si>
    <t>(21)96262-6317</t>
  </si>
  <si>
    <t>(88)99999-10055</t>
  </si>
  <si>
    <t>(21)96262-6318</t>
  </si>
  <si>
    <t>(88)99999-10056</t>
  </si>
  <si>
    <t>(21)96262-6319</t>
  </si>
  <si>
    <t>(88)99999-10057</t>
  </si>
  <si>
    <t>(21)96262-6320</t>
  </si>
  <si>
    <t>(88)99999-10058</t>
  </si>
  <si>
    <t>(21)96262-6321</t>
  </si>
  <si>
    <t>(88)99999-10059</t>
  </si>
  <si>
    <t>(21)96262-6322</t>
  </si>
  <si>
    <t>(88)99999-10060</t>
  </si>
  <si>
    <t>(21)96262-6323</t>
  </si>
  <si>
    <t>(88)99999-10061</t>
  </si>
  <si>
    <t>(21)96262-6324</t>
  </si>
  <si>
    <t>(88)99999-10062</t>
  </si>
  <si>
    <t>(21)96262-6325</t>
  </si>
  <si>
    <t>(88)99999-10063</t>
  </si>
  <si>
    <t>(21)96262-6326</t>
  </si>
  <si>
    <t>(88)99999-10064</t>
  </si>
  <si>
    <t>(21)96262-6327</t>
  </si>
  <si>
    <t>(88)99999-10065</t>
  </si>
  <si>
    <t>(21)96262-6328</t>
  </si>
  <si>
    <t>(88)99999-10066</t>
  </si>
  <si>
    <t>(21)96262-6329</t>
  </si>
  <si>
    <t>(88)99999-10067</t>
  </si>
  <si>
    <t>(21)96262-6330</t>
  </si>
  <si>
    <t>(88)99999-10068</t>
  </si>
  <si>
    <t>(21)96262-6331</t>
  </si>
  <si>
    <t>(88)99999-10069</t>
  </si>
  <si>
    <t>(21)96262-6332</t>
  </si>
  <si>
    <t>(88)99999-10070</t>
  </si>
  <si>
    <t>(21)96262-6333</t>
  </si>
  <si>
    <t>(88)99999-10071</t>
  </si>
  <si>
    <t>(21)96262-6334</t>
  </si>
  <si>
    <t>(88)99999-10072</t>
  </si>
  <si>
    <t>(21)96262-6335</t>
  </si>
  <si>
    <t>(88)99999-10073</t>
  </si>
  <si>
    <t>(21)96262-6336</t>
  </si>
  <si>
    <t>(88)99999-10074</t>
  </si>
  <si>
    <t>(21)96262-6337</t>
  </si>
  <si>
    <t>(88)99999-10075</t>
  </si>
  <si>
    <t>(21)96262-6338</t>
  </si>
  <si>
    <t>(88)99999-10076</t>
  </si>
  <si>
    <t>(21)96262-6339</t>
  </si>
  <si>
    <t>(88)99999-10077</t>
  </si>
  <si>
    <t>(21)96262-6340</t>
  </si>
  <si>
    <t>(88)99999-10078</t>
  </si>
  <si>
    <t>(21)96262-6341</t>
  </si>
  <si>
    <t>(88)99999-10079</t>
  </si>
  <si>
    <t>(21)96262-6342</t>
  </si>
  <si>
    <t>(88)99999-10080</t>
  </si>
  <si>
    <t>(21)96262-6343</t>
  </si>
  <si>
    <t>(88)99999-10081</t>
  </si>
  <si>
    <t>(21)96262-6344</t>
  </si>
  <si>
    <t>(88)99999-10082</t>
  </si>
  <si>
    <t>(21)96262-6345</t>
  </si>
  <si>
    <t>(88)99999-10083</t>
  </si>
  <si>
    <t>(21)96262-6346</t>
  </si>
  <si>
    <t>(88)99999-10084</t>
  </si>
  <si>
    <t>(21)96262-6347</t>
  </si>
  <si>
    <t>(88)99999-10085</t>
  </si>
  <si>
    <t>(21)96262-6348</t>
  </si>
  <si>
    <t>(88)99999-10086</t>
  </si>
  <si>
    <t>(21)96262-6349</t>
  </si>
  <si>
    <t>(88)99999-10087</t>
  </si>
  <si>
    <t>(21)96262-6350</t>
  </si>
  <si>
    <t>(88)99999-10088</t>
  </si>
  <si>
    <t>(21)96262-6351</t>
  </si>
  <si>
    <t>(88)99999-10089</t>
  </si>
  <si>
    <t>(21)96262-6352</t>
  </si>
  <si>
    <t>(88)99999-10090</t>
  </si>
  <si>
    <t>(21)96262-6353</t>
  </si>
  <si>
    <t>(88)99999-10091</t>
  </si>
  <si>
    <t>(21)96262-6354</t>
  </si>
  <si>
    <t>(88)99999-10092</t>
  </si>
  <si>
    <t>(21)96262-6355</t>
  </si>
  <si>
    <t>(88)99999-10093</t>
  </si>
  <si>
    <t>(21)96262-6356</t>
  </si>
  <si>
    <t>(88)99999-10094</t>
  </si>
  <si>
    <t>(21)96262-6357</t>
  </si>
  <si>
    <t>(88)99999-10095</t>
  </si>
  <si>
    <t>(21)96262-6358</t>
  </si>
  <si>
    <t>(88)99999-10096</t>
  </si>
  <si>
    <t>(21)96262-6359</t>
  </si>
  <si>
    <t>(88)99999-10097</t>
  </si>
  <si>
    <t>(21)96262-6360</t>
  </si>
  <si>
    <t>(88)99999-10098</t>
  </si>
  <si>
    <t>(21)96262-6361</t>
  </si>
  <si>
    <t>(88)99999-10099</t>
  </si>
  <si>
    <t>(21)96262-6362</t>
  </si>
  <si>
    <t>(88)99999-10100</t>
  </si>
  <si>
    <t>(21)96262-6363</t>
  </si>
  <si>
    <t>(88)99999-10101</t>
  </si>
  <si>
    <t>(21)96262-6364</t>
  </si>
  <si>
    <t>(88)99999-10102</t>
  </si>
  <si>
    <t>(21)96262-6365</t>
  </si>
  <si>
    <t>(88)99999-10103</t>
  </si>
  <si>
    <t>(21)96262-6366</t>
  </si>
  <si>
    <t>(88)99999-10104</t>
  </si>
  <si>
    <t>(21)96262-6367</t>
  </si>
  <si>
    <t>(88)99999-10105</t>
  </si>
  <si>
    <t>(21)96262-6368</t>
  </si>
  <si>
    <t>(88)99999-10106</t>
  </si>
  <si>
    <t>(21)96262-6369</t>
  </si>
  <si>
    <t>(88)99999-10107</t>
  </si>
  <si>
    <t>(21)96262-6370</t>
  </si>
  <si>
    <t>(88)99999-10108</t>
  </si>
  <si>
    <t>(21)96262-6371</t>
  </si>
  <si>
    <t>(88)99999-10109</t>
  </si>
  <si>
    <t>(21)96262-6372</t>
  </si>
  <si>
    <t>(88)99999-10110</t>
  </si>
  <si>
    <t>(21)96262-6373</t>
  </si>
  <si>
    <t>(88)99999-10111</t>
  </si>
  <si>
    <t>(21)96262-6374</t>
  </si>
  <si>
    <t>(88)99999-10112</t>
  </si>
  <si>
    <t>(21)96262-6375</t>
  </si>
  <si>
    <t>(88)99999-10113</t>
  </si>
  <si>
    <t>(21)96262-6376</t>
  </si>
  <si>
    <t>(88)99999-10114</t>
  </si>
  <si>
    <t>(21)96262-6377</t>
  </si>
  <si>
    <t>(88)99999-10115</t>
  </si>
  <si>
    <t>(21)96262-6378</t>
  </si>
  <si>
    <t>(88)99999-10116</t>
  </si>
  <si>
    <t>(21)96262-6379</t>
  </si>
  <si>
    <t>(88)99999-10117</t>
  </si>
  <si>
    <t>(21)96262-6380</t>
  </si>
  <si>
    <t>(88)99999-10118</t>
  </si>
  <si>
    <t>(21)96262-6381</t>
  </si>
  <si>
    <t>(88)99999-10119</t>
  </si>
  <si>
    <t>(21)96262-6382</t>
  </si>
  <si>
    <t>(88)99999-10120</t>
  </si>
  <si>
    <t>(21)96262-6383</t>
  </si>
  <si>
    <t>(88)99999-10121</t>
  </si>
  <si>
    <t>(21)96262-6384</t>
  </si>
  <si>
    <t>(88)99999-10122</t>
  </si>
  <si>
    <t>(21)96262-6385</t>
  </si>
  <si>
    <t>(88)99999-10123</t>
  </si>
  <si>
    <t>(21)96262-6386</t>
  </si>
  <si>
    <t>(88)99999-10124</t>
  </si>
  <si>
    <t>(21)96262-6387</t>
  </si>
  <si>
    <t>(88)99999-10125</t>
  </si>
  <si>
    <t>(21)96262-6388</t>
  </si>
  <si>
    <t>(88)99999-10126</t>
  </si>
  <si>
    <t>(21)96262-6389</t>
  </si>
  <si>
    <t>(88)99999-10127</t>
  </si>
  <si>
    <t>(21)96262-6390</t>
  </si>
  <si>
    <t>(88)99999-10128</t>
  </si>
  <si>
    <t>(21)96262-6391</t>
  </si>
  <si>
    <t>(88)99999-10129</t>
  </si>
  <si>
    <t>(21)96262-6392</t>
  </si>
  <si>
    <t>(88)99999-10130</t>
  </si>
  <si>
    <t>(21)96262-6393</t>
  </si>
  <si>
    <t>(88)99999-10131</t>
  </si>
  <si>
    <t>(21)96262-6394</t>
  </si>
  <si>
    <t>(88)99999-10132</t>
  </si>
  <si>
    <t>(21)96262-6395</t>
  </si>
  <si>
    <t>(88)99999-10133</t>
  </si>
  <si>
    <t>(21)96262-6396</t>
  </si>
  <si>
    <t>(88)99999-10134</t>
  </si>
  <si>
    <t>(21)96262-6397</t>
  </si>
  <si>
    <t>(88)99999-10135</t>
  </si>
  <si>
    <t>(21)96262-6398</t>
  </si>
  <si>
    <t>(88)99999-10136</t>
  </si>
  <si>
    <t>(21)96262-6399</t>
  </si>
  <si>
    <t>(88)99999-10137</t>
  </si>
  <si>
    <t>(21)96262-6400</t>
  </si>
  <si>
    <t>(88)99999-10138</t>
  </si>
  <si>
    <t>(21)96262-6401</t>
  </si>
  <si>
    <t>(88)99999-10139</t>
  </si>
  <si>
    <t>(21)96262-6402</t>
  </si>
  <si>
    <t>(88)99999-10140</t>
  </si>
  <si>
    <t>(21)96262-6403</t>
  </si>
  <si>
    <t>(88)99999-10141</t>
  </si>
  <si>
    <t>(21)96262-6404</t>
  </si>
  <si>
    <t>(88)99999-10142</t>
  </si>
  <si>
    <t>(21)96262-6405</t>
  </si>
  <si>
    <t>(88)99999-10143</t>
  </si>
  <si>
    <t>(21)96262-6406</t>
  </si>
  <si>
    <t>(88)99999-10144</t>
  </si>
  <si>
    <t>(21)96262-6407</t>
  </si>
  <si>
    <t>(88)99999-10145</t>
  </si>
  <si>
    <t>(21)96262-6408</t>
  </si>
  <si>
    <t>(88)99999-10146</t>
  </si>
  <si>
    <t>(21)96262-6409</t>
  </si>
  <si>
    <t>(88)99999-10147</t>
  </si>
  <si>
    <t>(21)96262-6410</t>
  </si>
  <si>
    <t>(88)99999-10148</t>
  </si>
  <si>
    <t>(21)96262-6411</t>
  </si>
  <si>
    <t>(88)99999-10149</t>
  </si>
  <si>
    <t>(21)96262-6412</t>
  </si>
  <si>
    <t>(88)99999-10150</t>
  </si>
  <si>
    <t>(21)96262-6413</t>
  </si>
  <si>
    <t>(88)99999-10151</t>
  </si>
  <si>
    <t>(21)96262-6414</t>
  </si>
  <si>
    <t>(88)99999-10152</t>
  </si>
  <si>
    <t>(21)96262-6415</t>
  </si>
  <si>
    <t>(88)99999-10153</t>
  </si>
  <si>
    <t>(21)96262-6416</t>
  </si>
  <si>
    <t>(88)99999-10154</t>
  </si>
  <si>
    <t>(21)96262-6417</t>
  </si>
  <si>
    <t>(88)99999-10155</t>
  </si>
  <si>
    <t>(21)96262-6418</t>
  </si>
  <si>
    <t>(88)99999-10156</t>
  </si>
  <si>
    <t>(21)96262-6419</t>
  </si>
  <si>
    <t>(88)99999-10157</t>
  </si>
  <si>
    <t>(21)96262-6420</t>
  </si>
  <si>
    <t>(88)99999-10158</t>
  </si>
  <si>
    <t>(21)96262-6421</t>
  </si>
  <si>
    <t>(88)99999-10159</t>
  </si>
  <si>
    <t>(21)96262-6422</t>
  </si>
  <si>
    <t>(88)99999-10160</t>
  </si>
  <si>
    <t>(21)96262-6423</t>
  </si>
  <si>
    <t>(88)99999-10161</t>
  </si>
  <si>
    <t>(21)96262-6424</t>
  </si>
  <si>
    <t>(88)99999-10162</t>
  </si>
  <si>
    <t>(21)96262-6425</t>
  </si>
  <si>
    <t>(88)99999-10163</t>
  </si>
  <si>
    <t>(21)96262-6426</t>
  </si>
  <si>
    <t>(88)99999-10164</t>
  </si>
  <si>
    <t>(21)96262-6427</t>
  </si>
  <si>
    <t>(88)99999-10165</t>
  </si>
  <si>
    <t>(21)96262-6428</t>
  </si>
  <si>
    <t>(88)99999-10166</t>
  </si>
  <si>
    <t>(21)96262-6429</t>
  </si>
  <si>
    <t>(88)99999-10167</t>
  </si>
  <si>
    <t>(21)96262-6430</t>
  </si>
  <si>
    <t>(88)99999-10168</t>
  </si>
  <si>
    <t>(21)96262-6431</t>
  </si>
  <si>
    <t>(88)99999-10169</t>
  </si>
  <si>
    <t>(21)96262-6432</t>
  </si>
  <si>
    <t>(88)99999-10170</t>
  </si>
  <si>
    <t>(21)96262-6433</t>
  </si>
  <si>
    <t>(88)99999-10171</t>
  </si>
  <si>
    <t>(21)96262-6434</t>
  </si>
  <si>
    <t>(88)99999-10172</t>
  </si>
  <si>
    <t>(21)96262-6435</t>
  </si>
  <si>
    <t>(88)99999-10173</t>
  </si>
  <si>
    <t>(21)96262-6436</t>
  </si>
  <si>
    <t>(88)99999-10174</t>
  </si>
  <si>
    <t>(21)96262-6437</t>
  </si>
  <si>
    <t>(88)99999-10175</t>
  </si>
  <si>
    <t>(21)96262-6438</t>
  </si>
  <si>
    <t>(88)99999-10176</t>
  </si>
  <si>
    <t>(21)96262-6439</t>
  </si>
  <si>
    <t>(88)99999-10177</t>
  </si>
  <si>
    <t>(21)96262-6440</t>
  </si>
  <si>
    <t>(88)99999-10178</t>
  </si>
  <si>
    <t>(21)96262-6441</t>
  </si>
  <si>
    <t>(88)99999-10179</t>
  </si>
  <si>
    <t>(21)96262-6442</t>
  </si>
  <si>
    <t>(88)99999-10180</t>
  </si>
  <si>
    <t>(21)96262-6443</t>
  </si>
  <si>
    <t>(88)99999-10181</t>
  </si>
  <si>
    <t>(21)96262-6444</t>
  </si>
  <si>
    <t>(88)99999-10182</t>
  </si>
  <si>
    <t>(21)96262-6445</t>
  </si>
  <si>
    <t>(88)99999-10183</t>
  </si>
  <si>
    <t>(21)96262-6446</t>
  </si>
  <si>
    <t>(88)99999-10184</t>
  </si>
  <si>
    <t>(21)96262-6447</t>
  </si>
  <si>
    <t>(88)99999-10185</t>
  </si>
  <si>
    <t>(21)96262-6448</t>
  </si>
  <si>
    <t>(88)99999-10186</t>
  </si>
  <si>
    <t>(21)96262-6449</t>
  </si>
  <si>
    <t>(88)99999-10187</t>
  </si>
  <si>
    <t>(21)96262-6450</t>
  </si>
  <si>
    <t>(88)99999-10188</t>
  </si>
  <si>
    <t>(21)96262-6451</t>
  </si>
  <si>
    <t>(88)99999-10189</t>
  </si>
  <si>
    <t>(21)96262-6452</t>
  </si>
  <si>
    <t>(88)99999-10190</t>
  </si>
  <si>
    <t>(21)96262-6453</t>
  </si>
  <si>
    <t>(88)99999-10191</t>
  </si>
  <si>
    <t>(21)96262-6454</t>
  </si>
  <si>
    <t>(88)99999-10192</t>
  </si>
  <si>
    <t>(21)96262-6455</t>
  </si>
  <si>
    <t>(88)99999-10193</t>
  </si>
  <si>
    <t>(21)96262-6456</t>
  </si>
  <si>
    <t>(88)99999-10194</t>
  </si>
  <si>
    <t>(21)96262-6457</t>
  </si>
  <si>
    <t>(88)99999-10195</t>
  </si>
  <si>
    <t>(21)96262-6458</t>
  </si>
  <si>
    <t>(88)99999-10196</t>
  </si>
  <si>
    <t>(21)96262-6459</t>
  </si>
  <si>
    <t>(88)99999-10197</t>
  </si>
  <si>
    <t>(21)96262-6460</t>
  </si>
  <si>
    <t>(88)99999-10198</t>
  </si>
  <si>
    <t>(21)96262-6461</t>
  </si>
  <si>
    <t>(88)99999-10199</t>
  </si>
  <si>
    <t>(21)96262-6462</t>
  </si>
  <si>
    <t>(88)99999-10200</t>
  </si>
  <si>
    <t>(21)96262-6463</t>
  </si>
  <si>
    <t>(88)99999-10201</t>
  </si>
  <si>
    <t>(21)96262-6464</t>
  </si>
  <si>
    <t>(88)99999-10202</t>
  </si>
  <si>
    <t>(21)96262-6465</t>
  </si>
  <si>
    <t>(88)99999-10203</t>
  </si>
  <si>
    <t>(21)96262-6466</t>
  </si>
  <si>
    <t>(88)99999-10204</t>
  </si>
  <si>
    <t>(21)96262-6467</t>
  </si>
  <si>
    <t>(88)99999-10205</t>
  </si>
  <si>
    <t>(21)96262-6468</t>
  </si>
  <si>
    <t>(88)99999-10206</t>
  </si>
  <si>
    <t>(21)96262-6469</t>
  </si>
  <si>
    <t>(88)99999-10207</t>
  </si>
  <si>
    <t>(21)96262-6470</t>
  </si>
  <si>
    <t>(88)99999-10208</t>
  </si>
  <si>
    <t>(21)96262-6471</t>
  </si>
  <si>
    <t>(88)99999-10209</t>
  </si>
  <si>
    <t>(21)96262-6472</t>
  </si>
  <si>
    <t>(88)99999-10210</t>
  </si>
  <si>
    <t>(21)96262-6473</t>
  </si>
  <si>
    <t>(88)99999-10211</t>
  </si>
  <si>
    <t>(21)96262-6474</t>
  </si>
  <si>
    <t>(88)99999-10212</t>
  </si>
  <si>
    <t>(21)96262-6475</t>
  </si>
  <si>
    <t>(88)99999-10213</t>
  </si>
  <si>
    <t>(21)96262-6476</t>
  </si>
  <si>
    <t>(88)99999-10214</t>
  </si>
  <si>
    <t>(21)96262-6477</t>
  </si>
  <si>
    <t>(88)99999-10215</t>
  </si>
  <si>
    <t>(21)96262-6478</t>
  </si>
  <si>
    <t>(88)99999-10216</t>
  </si>
  <si>
    <t>(21)96262-6479</t>
  </si>
  <si>
    <t>(88)99999-10217</t>
  </si>
  <si>
    <t>(21)96262-6480</t>
  </si>
  <si>
    <t>(88)99999-10218</t>
  </si>
  <si>
    <t>(21)96262-6481</t>
  </si>
  <si>
    <t>(88)99999-10219</t>
  </si>
  <si>
    <t>(21)96262-6482</t>
  </si>
  <si>
    <t>(88)99999-10220</t>
  </si>
  <si>
    <t>(21)96262-6483</t>
  </si>
  <si>
    <t>(88)99999-10221</t>
  </si>
  <si>
    <t>(21)96262-6484</t>
  </si>
  <si>
    <t>(88)99999-10222</t>
  </si>
  <si>
    <t>(21)96262-6485</t>
  </si>
  <si>
    <t>(88)99999-10223</t>
  </si>
  <si>
    <t>(21)96262-6486</t>
  </si>
  <si>
    <t>(88)99999-10224</t>
  </si>
  <si>
    <t>(21)96262-6487</t>
  </si>
  <si>
    <t>(88)99999-10225</t>
  </si>
  <si>
    <t>(21)96262-6488</t>
  </si>
  <si>
    <t>(88)99999-10226</t>
  </si>
  <si>
    <t>(21)96262-6489</t>
  </si>
  <si>
    <t>(88)99999-10227</t>
  </si>
  <si>
    <t>(21)96262-6490</t>
  </si>
  <si>
    <t>(88)99999-10228</t>
  </si>
  <si>
    <t>(21)96262-6491</t>
  </si>
  <si>
    <t>(88)99999-10229</t>
  </si>
  <si>
    <t>(21)96262-6492</t>
  </si>
  <si>
    <t>(88)99999-10230</t>
  </si>
  <si>
    <t>(21)96262-6493</t>
  </si>
  <si>
    <t>(88)99999-10231</t>
  </si>
  <si>
    <t>(21)96262-6494</t>
  </si>
  <si>
    <t>(88)99999-10232</t>
  </si>
  <si>
    <t>(21)96262-6495</t>
  </si>
  <si>
    <t>(88)99999-10233</t>
  </si>
  <si>
    <t>(21)96262-6496</t>
  </si>
  <si>
    <t>(88)99999-10234</t>
  </si>
  <si>
    <t>(21)96262-6497</t>
  </si>
  <si>
    <t>(88)99999-10235</t>
  </si>
  <si>
    <t>(21)96262-6498</t>
  </si>
  <si>
    <t>(88)99999-10236</t>
  </si>
  <si>
    <t>(21)96262-6499</t>
  </si>
  <si>
    <t>(88)99999-10237</t>
  </si>
  <si>
    <t>(21)96262-6500</t>
  </si>
  <si>
    <t>(88)99999-10238</t>
  </si>
  <si>
    <t>(21)96262-6501</t>
  </si>
  <si>
    <t>(88)99999-10239</t>
  </si>
  <si>
    <t>(21)96262-6502</t>
  </si>
  <si>
    <t>(88)99999-10240</t>
  </si>
  <si>
    <t>(21)96262-6503</t>
  </si>
  <si>
    <t>(88)99999-10241</t>
  </si>
  <si>
    <t>(21)96262-6504</t>
  </si>
  <si>
    <t>(88)99999-10242</t>
  </si>
  <si>
    <t>(21)96262-6505</t>
  </si>
  <si>
    <t>(88)99999-10243</t>
  </si>
  <si>
    <t>(21)96262-6506</t>
  </si>
  <si>
    <t>(88)99999-10244</t>
  </si>
  <si>
    <t>(21)96262-6507</t>
  </si>
  <si>
    <t>(88)99999-10245</t>
  </si>
  <si>
    <t>(21)96262-6508</t>
  </si>
  <si>
    <t>(88)99999-10246</t>
  </si>
  <si>
    <t>(21)96262-6509</t>
  </si>
  <si>
    <t>(88)99999-10247</t>
  </si>
  <si>
    <t>(21)96262-6510</t>
  </si>
  <si>
    <t>(88)99999-10248</t>
  </si>
  <si>
    <t>(21)96262-6511</t>
  </si>
  <si>
    <t>(88)99999-10249</t>
  </si>
  <si>
    <t>(21)96262-6512</t>
  </si>
  <si>
    <t>(88)99999-10250</t>
  </si>
  <si>
    <t>(21)96262-6513</t>
  </si>
  <si>
    <t>(88)99999-10251</t>
  </si>
  <si>
    <t>(21)96262-6514</t>
  </si>
  <si>
    <t>(88)99999-10252</t>
  </si>
  <si>
    <t>(21)96262-6515</t>
  </si>
  <si>
    <t>(88)99999-10253</t>
  </si>
  <si>
    <t>(21)96262-6516</t>
  </si>
  <si>
    <t>(88)99999-10254</t>
  </si>
  <si>
    <t>(21)96262-6517</t>
  </si>
  <si>
    <t>(88)99999-10255</t>
  </si>
  <si>
    <t>(21)96262-6518</t>
  </si>
  <si>
    <t>(88)99999-10256</t>
  </si>
  <si>
    <t>(21)96262-6519</t>
  </si>
  <si>
    <t>(88)99999-10257</t>
  </si>
  <si>
    <t>(21)96262-6520</t>
  </si>
  <si>
    <t>(88)99999-10258</t>
  </si>
  <si>
    <t>(21)96262-6521</t>
  </si>
  <si>
    <t>(88)99999-10259</t>
  </si>
  <si>
    <t>(21)96262-6522</t>
  </si>
  <si>
    <t>(88)99999-10260</t>
  </si>
  <si>
    <t>(21)96262-6523</t>
  </si>
  <si>
    <t>(88)99999-10261</t>
  </si>
  <si>
    <t>(21)96262-6524</t>
  </si>
  <si>
    <t>(88)99999-10262</t>
  </si>
  <si>
    <t>(21)96262-6525</t>
  </si>
  <si>
    <t>(88)99999-10263</t>
  </si>
  <si>
    <t>(21)96262-6526</t>
  </si>
  <si>
    <t>(88)99999-10264</t>
  </si>
  <si>
    <t>(21)96262-6527</t>
  </si>
  <si>
    <t>(88)99999-10265</t>
  </si>
  <si>
    <t>(21)96262-6528</t>
  </si>
  <si>
    <t>(88)99999-10266</t>
  </si>
  <si>
    <t>(21)96262-6529</t>
  </si>
  <si>
    <t>(88)99999-10267</t>
  </si>
  <si>
    <t>(21)96262-6530</t>
  </si>
  <si>
    <t>(88)99999-10268</t>
  </si>
  <si>
    <t>(21)96262-6531</t>
  </si>
  <si>
    <t>(88)99999-10269</t>
  </si>
  <si>
    <t>(21)96262-6532</t>
  </si>
  <si>
    <t>(88)99999-10270</t>
  </si>
  <si>
    <t>(21)96262-6533</t>
  </si>
  <si>
    <t>(88)99999-10271</t>
  </si>
  <si>
    <t>(21)96262-6534</t>
  </si>
  <si>
    <t>(88)99999-10272</t>
  </si>
  <si>
    <t>(21)96262-6535</t>
  </si>
  <si>
    <t>(88)99999-10273</t>
  </si>
  <si>
    <t>(21)96262-6536</t>
  </si>
  <si>
    <t>(88)99999-10274</t>
  </si>
  <si>
    <t>(21)96262-6537</t>
  </si>
  <si>
    <t>(88)99999-10275</t>
  </si>
  <si>
    <t>(21)96262-6538</t>
  </si>
  <si>
    <t>(88)99999-10276</t>
  </si>
  <si>
    <t>(21)96262-6539</t>
  </si>
  <si>
    <t>(88)99999-10277</t>
  </si>
  <si>
    <t>(21)96262-6540</t>
  </si>
  <si>
    <t>(88)99999-10278</t>
  </si>
  <si>
    <t>(21)96262-6541</t>
  </si>
  <si>
    <t>(88)99999-10279</t>
  </si>
  <si>
    <t>(21)96262-6542</t>
  </si>
  <si>
    <t>(88)99999-10280</t>
  </si>
  <si>
    <t>(21)96262-6543</t>
  </si>
  <si>
    <t>(88)99999-10281</t>
  </si>
  <si>
    <t>(21)96262-6544</t>
  </si>
  <si>
    <t>(88)99999-10282</t>
  </si>
  <si>
    <t>(21)96262-6545</t>
  </si>
  <si>
    <t>(88)99999-10283</t>
  </si>
  <si>
    <t>(21)96262-6546</t>
  </si>
  <si>
    <t>(88)99999-10284</t>
  </si>
  <si>
    <t>(21)96262-6547</t>
  </si>
  <si>
    <t>(88)99999-10285</t>
  </si>
  <si>
    <t>(21)96262-6548</t>
  </si>
  <si>
    <t>(88)99999-10286</t>
  </si>
  <si>
    <t>(21)96262-6549</t>
  </si>
  <si>
    <t>(88)99999-10287</t>
  </si>
  <si>
    <t>(21)96262-6550</t>
  </si>
  <si>
    <t>(88)99999-10288</t>
  </si>
  <si>
    <t>(21)96262-6551</t>
  </si>
  <si>
    <t>(88)99999-10289</t>
  </si>
  <si>
    <t>(21)96262-6552</t>
  </si>
  <si>
    <t>(88)99999-10290</t>
  </si>
  <si>
    <t>(21)96262-6553</t>
  </si>
  <si>
    <t>(88)99999-10291</t>
  </si>
  <si>
    <t>(21)96262-6554</t>
  </si>
  <si>
    <t>(88)99999-10292</t>
  </si>
  <si>
    <t>(21)96262-6555</t>
  </si>
  <si>
    <t>(88)99999-10293</t>
  </si>
  <si>
    <t>(21)96262-6556</t>
  </si>
  <si>
    <t>(88)99999-10294</t>
  </si>
  <si>
    <t>(21)96262-6557</t>
  </si>
  <si>
    <t>(88)99999-10295</t>
  </si>
  <si>
    <t>(21)96262-6558</t>
  </si>
  <si>
    <t>(88)99999-10296</t>
  </si>
  <si>
    <t>(21)96262-6559</t>
  </si>
  <si>
    <t>(88)99999-10297</t>
  </si>
  <si>
    <t>(21)96262-6560</t>
  </si>
  <si>
    <t>(88)99999-10298</t>
  </si>
  <si>
    <t>(21)96262-6561</t>
  </si>
  <si>
    <t>(88)99999-10299</t>
  </si>
  <si>
    <t>(21)96262-6562</t>
  </si>
  <si>
    <t>(88)99999-10300</t>
  </si>
  <si>
    <t>(21)96262-6563</t>
  </si>
  <si>
    <t>(88)99999-10301</t>
  </si>
  <si>
    <t>(21)96262-6564</t>
  </si>
  <si>
    <t>(88)99999-10302</t>
  </si>
  <si>
    <t>(21)96262-6565</t>
  </si>
  <si>
    <t>(88)99999-10303</t>
  </si>
  <si>
    <t>(21)96262-6566</t>
  </si>
  <si>
    <t>(88)99999-10304</t>
  </si>
  <si>
    <t>(21)96262-6567</t>
  </si>
  <si>
    <t>(88)99999-10305</t>
  </si>
  <si>
    <t>(21)96262-6568</t>
  </si>
  <si>
    <t>(88)99999-10306</t>
  </si>
  <si>
    <t>(21)96262-6569</t>
  </si>
  <si>
    <t>(88)99999-10307</t>
  </si>
  <si>
    <t>(21)96262-6570</t>
  </si>
  <si>
    <t>(88)99999-10308</t>
  </si>
  <si>
    <t>(21)96262-6571</t>
  </si>
  <si>
    <t>(88)99999-10309</t>
  </si>
  <si>
    <t>(21)96262-6572</t>
  </si>
  <si>
    <t>(88)99999-10310</t>
  </si>
  <si>
    <t>(21)96262-6573</t>
  </si>
  <si>
    <t>(88)99999-10311</t>
  </si>
  <si>
    <t>(21)96262-6574</t>
  </si>
  <si>
    <t>(88)99999-10312</t>
  </si>
  <si>
    <t>(21)96262-6575</t>
  </si>
  <si>
    <t>(88)99999-10313</t>
  </si>
  <si>
    <t>(21)96262-6576</t>
  </si>
  <si>
    <t>(88)99999-10314</t>
  </si>
  <si>
    <t>(21)96262-6577</t>
  </si>
  <si>
    <t>(88)99999-10315</t>
  </si>
  <si>
    <t>(21)96262-6578</t>
  </si>
  <si>
    <t>(88)99999-10316</t>
  </si>
  <si>
    <t>(21)96262-6579</t>
  </si>
  <si>
    <t>(88)99999-10317</t>
  </si>
  <si>
    <t>(21)96262-6580</t>
  </si>
  <si>
    <t>(88)99999-10318</t>
  </si>
  <si>
    <t>(21)96262-6581</t>
  </si>
  <si>
    <t>(88)99999-10319</t>
  </si>
  <si>
    <t>(21)96262-6582</t>
  </si>
  <si>
    <t>(88)99999-10320</t>
  </si>
  <si>
    <t>(21)96262-6583</t>
  </si>
  <si>
    <t>(88)99999-10321</t>
  </si>
  <si>
    <t>(21)96262-6584</t>
  </si>
  <si>
    <t>(88)99999-10322</t>
  </si>
  <si>
    <t>(21)96262-6585</t>
  </si>
  <si>
    <t>(88)99999-10323</t>
  </si>
  <si>
    <t>(21)96262-6586</t>
  </si>
  <si>
    <t>(88)99999-10324</t>
  </si>
  <si>
    <t>(21)96262-6587</t>
  </si>
  <si>
    <t>(88)99999-10325</t>
  </si>
  <si>
    <t>(21)96262-6588</t>
  </si>
  <si>
    <t>(88)99999-10326</t>
  </si>
  <si>
    <t>(21)96262-6589</t>
  </si>
  <si>
    <t>(88)99999-10327</t>
  </si>
  <si>
    <t>(21)96262-6590</t>
  </si>
  <si>
    <t>(88)99999-10328</t>
  </si>
  <si>
    <t>(21)96262-6591</t>
  </si>
  <si>
    <t>(88)99999-10329</t>
  </si>
  <si>
    <t>(21)96262-6592</t>
  </si>
  <si>
    <t>(88)99999-10330</t>
  </si>
  <si>
    <t>(21)96262-6593</t>
  </si>
  <si>
    <t>(88)99999-10331</t>
  </si>
  <si>
    <t>(21)96262-6594</t>
  </si>
  <si>
    <t>(88)99999-10332</t>
  </si>
  <si>
    <t>(21)96262-6595</t>
  </si>
  <si>
    <t>(88)99999-10333</t>
  </si>
  <si>
    <t>(21)96262-6596</t>
  </si>
  <si>
    <t>(88)99999-10334</t>
  </si>
  <si>
    <t>(21)96262-6597</t>
  </si>
  <si>
    <t>(88)99999-10335</t>
  </si>
  <si>
    <t>(21)96262-6598</t>
  </si>
  <si>
    <t>(88)99999-10336</t>
  </si>
  <si>
    <t>(21)96262-6599</t>
  </si>
  <si>
    <t>(88)99999-10337</t>
  </si>
  <si>
    <t>(21)96262-6600</t>
  </si>
  <si>
    <t>(88)99999-10338</t>
  </si>
  <si>
    <t>(21)96262-6601</t>
  </si>
  <si>
    <t>(88)99999-10339</t>
  </si>
  <si>
    <t>(21)96262-6602</t>
  </si>
  <si>
    <t>(88)99999-10340</t>
  </si>
  <si>
    <t>(21)96262-6603</t>
  </si>
  <si>
    <t>(88)99999-10341</t>
  </si>
  <si>
    <t>(21)96262-6604</t>
  </si>
  <si>
    <t>(88)99999-10342</t>
  </si>
  <si>
    <t>(21)96262-6605</t>
  </si>
  <si>
    <t>(88)99999-10343</t>
  </si>
  <si>
    <t>(21)96262-6606</t>
  </si>
  <si>
    <t>(88)99999-10344</t>
  </si>
  <si>
    <t>(21)96262-6607</t>
  </si>
  <si>
    <t>(88)99999-10345</t>
  </si>
  <si>
    <t>(21)96262-6608</t>
  </si>
  <si>
    <t>(88)99999-10346</t>
  </si>
  <si>
    <t>(21)96262-6609</t>
  </si>
  <si>
    <t>(88)99999-10347</t>
  </si>
  <si>
    <t>(21)96262-6610</t>
  </si>
  <si>
    <t>(88)99999-10348</t>
  </si>
  <si>
    <t>(21)96262-6611</t>
  </si>
  <si>
    <t>(88)99999-10349</t>
  </si>
  <si>
    <t>(21)96262-6612</t>
  </si>
  <si>
    <t>(88)99999-10350</t>
  </si>
  <si>
    <t>(21)96262-6613</t>
  </si>
  <si>
    <t>(88)99999-10351</t>
  </si>
  <si>
    <t>(21)96262-6614</t>
  </si>
  <si>
    <t>(88)99999-10352</t>
  </si>
  <si>
    <t>(21)96262-6615</t>
  </si>
  <si>
    <t>(88)99999-10353</t>
  </si>
  <si>
    <t>(21)96262-6616</t>
  </si>
  <si>
    <t>(88)99999-10354</t>
  </si>
  <si>
    <t>(21)96262-6617</t>
  </si>
  <si>
    <t>(88)99999-10355</t>
  </si>
  <si>
    <t>(21)96262-6618</t>
  </si>
  <si>
    <t>(88)99999-10356</t>
  </si>
  <si>
    <t>(21)96262-6619</t>
  </si>
  <si>
    <t>(88)99999-10357</t>
  </si>
  <si>
    <t>(21)96262-6620</t>
  </si>
  <si>
    <t>(88)99999-10358</t>
  </si>
  <si>
    <t>(21)96262-6621</t>
  </si>
  <si>
    <t>(88)99999-10359</t>
  </si>
  <si>
    <t>(21)96262-6622</t>
  </si>
  <si>
    <t>(88)99999-10360</t>
  </si>
  <si>
    <t>(21)96262-6623</t>
  </si>
  <si>
    <t>(88)99999-10361</t>
  </si>
  <si>
    <t>(21)96262-6624</t>
  </si>
  <si>
    <t>(88)99999-10362</t>
  </si>
  <si>
    <t>(21)96262-6625</t>
  </si>
  <si>
    <t>(88)99999-10363</t>
  </si>
  <si>
    <t>(21)96262-6626</t>
  </si>
  <si>
    <t>(88)99999-10364</t>
  </si>
  <si>
    <t>(21)96262-6627</t>
  </si>
  <si>
    <t>(88)99999-10365</t>
  </si>
  <si>
    <t>(21)96262-6628</t>
  </si>
  <si>
    <t>(88)99999-10366</t>
  </si>
  <si>
    <t>(21)96262-6629</t>
  </si>
  <si>
    <t>(88)99999-10367</t>
  </si>
  <si>
    <t>(21)96262-6630</t>
  </si>
  <si>
    <t>(88)99999-10368</t>
  </si>
  <si>
    <t>(21)96262-6631</t>
  </si>
  <si>
    <t>(88)99999-10369</t>
  </si>
  <si>
    <t>(21)96262-6632</t>
  </si>
  <si>
    <t>(88)99999-10370</t>
  </si>
  <si>
    <t>(21)96262-6633</t>
  </si>
  <si>
    <t>(88)99999-10371</t>
  </si>
  <si>
    <t>(21)96262-6634</t>
  </si>
  <si>
    <t>(88)99999-10372</t>
  </si>
  <si>
    <t>(21)96262-6635</t>
  </si>
  <si>
    <t>(88)99999-10373</t>
  </si>
  <si>
    <t>(21)96262-6636</t>
  </si>
  <si>
    <t>(88)99999-10374</t>
  </si>
  <si>
    <t>(21)96262-6637</t>
  </si>
  <si>
    <t>(88)99999-10375</t>
  </si>
  <si>
    <t>(21)96262-6638</t>
  </si>
  <si>
    <t>(88)99999-10376</t>
  </si>
  <si>
    <t>(21)96262-6639</t>
  </si>
  <si>
    <t>(88)99999-10377</t>
  </si>
  <si>
    <t>(21)96262-6640</t>
  </si>
  <si>
    <t>(88)99999-10378</t>
  </si>
  <si>
    <t>(21)96262-6641</t>
  </si>
  <si>
    <t>(88)99999-10379</t>
  </si>
  <si>
    <t>(21)96262-6642</t>
  </si>
  <si>
    <t>(88)99999-10380</t>
  </si>
  <si>
    <t>(21)96262-6643</t>
  </si>
  <si>
    <t>(88)99999-10381</t>
  </si>
  <si>
    <t>(21)96262-6644</t>
  </si>
  <si>
    <t>(88)99999-10382</t>
  </si>
  <si>
    <t>(21)96262-6645</t>
  </si>
  <si>
    <t>(88)99999-10383</t>
  </si>
  <si>
    <t>(21)96262-6646</t>
  </si>
  <si>
    <t>(88)99999-10384</t>
  </si>
  <si>
    <t>(21)96262-6647</t>
  </si>
  <si>
    <t>(88)99999-10385</t>
  </si>
  <si>
    <t>(21)96262-6648</t>
  </si>
  <si>
    <t>(88)99999-10386</t>
  </si>
  <si>
    <t>(21)96262-6649</t>
  </si>
  <si>
    <t>(88)99999-10387</t>
  </si>
  <si>
    <t>(21)96262-6650</t>
  </si>
  <si>
    <t>(88)99999-10388</t>
  </si>
  <si>
    <t>(21)96262-6651</t>
  </si>
  <si>
    <t>(88)99999-10389</t>
  </si>
  <si>
    <t>(21)96262-6652</t>
  </si>
  <si>
    <t>(88)99999-10390</t>
  </si>
  <si>
    <t>(21)96262-6653</t>
  </si>
  <si>
    <t>(88)99999-10391</t>
  </si>
  <si>
    <t>(21)96262-6654</t>
  </si>
  <si>
    <t>(88)99999-10392</t>
  </si>
  <si>
    <t>(21)96262-6655</t>
  </si>
  <si>
    <t>(88)99999-10393</t>
  </si>
  <si>
    <t>(21)96262-6656</t>
  </si>
  <si>
    <t>(88)99999-10394</t>
  </si>
  <si>
    <t>(21)96262-6657</t>
  </si>
  <si>
    <t>(88)99999-10395</t>
  </si>
  <si>
    <t>(21)96262-6658</t>
  </si>
  <si>
    <t>(88)99999-10396</t>
  </si>
  <si>
    <t>(21)96262-6659</t>
  </si>
  <si>
    <t>(88)99999-10397</t>
  </si>
  <si>
    <t>(21)96262-6660</t>
  </si>
  <si>
    <t>(88)99999-10398</t>
  </si>
  <si>
    <t>(21)96262-6661</t>
  </si>
  <si>
    <t xml:space="preserve">Lotes </t>
  </si>
  <si>
    <t>Quadra:</t>
  </si>
  <si>
    <t>Lote:</t>
  </si>
  <si>
    <t>N° do Contrato:</t>
  </si>
  <si>
    <t>Código do Contrato: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</si>
</sst>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\ #,##0.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2" tint="-9.9978637043366805E-2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4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59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164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14" fontId="3" fillId="0" borderId="25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4" fontId="3" fillId="0" borderId="21" xfId="0" applyNumberFormat="1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 applyProtection="1">
      <alignment horizontal="center"/>
    </xf>
    <xf numFmtId="0" fontId="0" fillId="0" borderId="0" xfId="0" applyFill="1" applyAlignment="1" applyProtection="1">
      <alignment horizontal="center" vertical="center"/>
    </xf>
    <xf numFmtId="0" fontId="0" fillId="6" borderId="0" xfId="0" applyFill="1" applyAlignment="1" applyProtection="1">
      <alignment horizontal="center"/>
    </xf>
    <xf numFmtId="0" fontId="5" fillId="0" borderId="16" xfId="0" applyFont="1" applyFill="1" applyBorder="1" applyAlignment="1" applyProtection="1">
      <alignment horizontal="center"/>
    </xf>
    <xf numFmtId="0" fontId="5" fillId="0" borderId="1" xfId="0" applyFont="1" applyFill="1" applyBorder="1" applyAlignment="1" applyProtection="1">
      <alignment horizontal="center"/>
    </xf>
    <xf numFmtId="0" fontId="3" fillId="0" borderId="22" xfId="0" applyFont="1" applyFill="1" applyBorder="1" applyAlignment="1">
      <alignment horizontal="center" vertical="center"/>
    </xf>
    <xf numFmtId="0" fontId="0" fillId="0" borderId="0" xfId="0" applyFill="1" applyBorder="1" applyAlignment="1" applyProtection="1">
      <alignment horizontal="center"/>
    </xf>
    <xf numFmtId="43" fontId="0" fillId="0" borderId="0" xfId="1" applyFont="1" applyFill="1" applyBorder="1" applyAlignment="1" applyProtection="1">
      <alignment horizontal="center"/>
    </xf>
    <xf numFmtId="44" fontId="0" fillId="0" borderId="0" xfId="2" applyFont="1" applyFill="1" applyBorder="1" applyAlignment="1" applyProtection="1">
      <alignment horizontal="center"/>
    </xf>
    <xf numFmtId="0" fontId="5" fillId="0" borderId="6" xfId="0" applyFont="1" applyFill="1" applyBorder="1" applyAlignment="1" applyProtection="1">
      <alignment horizontal="center"/>
    </xf>
    <xf numFmtId="0" fontId="5" fillId="0" borderId="8" xfId="0" applyFont="1" applyFill="1" applyBorder="1" applyAlignment="1" applyProtection="1">
      <alignment horizontal="center"/>
    </xf>
    <xf numFmtId="0" fontId="5" fillId="0" borderId="9" xfId="0" applyFont="1" applyFill="1" applyBorder="1" applyAlignment="1" applyProtection="1">
      <alignment horizontal="center"/>
    </xf>
    <xf numFmtId="0" fontId="5" fillId="0" borderId="34" xfId="0" applyFont="1" applyFill="1" applyBorder="1" applyAlignment="1" applyProtection="1">
      <alignment horizontal="center"/>
    </xf>
    <xf numFmtId="164" fontId="5" fillId="0" borderId="1" xfId="2" applyNumberFormat="1" applyFont="1" applyFill="1" applyBorder="1" applyAlignment="1" applyProtection="1">
      <alignment horizontal="center"/>
    </xf>
    <xf numFmtId="164" fontId="5" fillId="0" borderId="9" xfId="2" applyNumberFormat="1" applyFont="1" applyFill="1" applyBorder="1" applyAlignment="1" applyProtection="1">
      <alignment horizontal="center"/>
    </xf>
    <xf numFmtId="164" fontId="5" fillId="0" borderId="16" xfId="2" applyNumberFormat="1" applyFont="1" applyFill="1" applyBorder="1" applyAlignment="1" applyProtection="1">
      <alignment horizontal="center"/>
    </xf>
    <xf numFmtId="44" fontId="5" fillId="0" borderId="0" xfId="2" applyFont="1" applyFill="1" applyBorder="1" applyAlignment="1" applyProtection="1">
      <alignment horizontal="center"/>
    </xf>
    <xf numFmtId="164" fontId="5" fillId="0" borderId="35" xfId="2" applyNumberFormat="1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center" vertical="center"/>
    </xf>
    <xf numFmtId="0" fontId="2" fillId="4" borderId="37" xfId="0" applyFont="1" applyFill="1" applyBorder="1" applyAlignment="1" applyProtection="1">
      <alignment horizontal="center" vertical="center"/>
    </xf>
    <xf numFmtId="0" fontId="2" fillId="4" borderId="38" xfId="0" applyFont="1" applyFill="1" applyBorder="1" applyAlignment="1" applyProtection="1">
      <alignment horizontal="center" vertical="center"/>
    </xf>
    <xf numFmtId="0" fontId="2" fillId="4" borderId="39" xfId="0" applyFont="1" applyFill="1" applyBorder="1" applyAlignment="1" applyProtection="1">
      <alignment horizontal="center" vertical="center"/>
    </xf>
    <xf numFmtId="0" fontId="5" fillId="0" borderId="16" xfId="0" applyFont="1" applyFill="1" applyBorder="1" applyAlignment="1" applyProtection="1">
      <alignment horizontal="center"/>
      <protection locked="0"/>
    </xf>
    <xf numFmtId="2" fontId="5" fillId="0" borderId="16" xfId="1" applyNumberFormat="1" applyFont="1" applyFill="1" applyBorder="1" applyAlignment="1" applyProtection="1">
      <alignment horizontal="center"/>
      <protection locked="0"/>
    </xf>
    <xf numFmtId="164" fontId="5" fillId="0" borderId="16" xfId="2" applyNumberFormat="1" applyFont="1" applyFill="1" applyBorder="1" applyAlignment="1" applyProtection="1">
      <alignment horizontal="center"/>
      <protection locked="0"/>
    </xf>
    <xf numFmtId="0" fontId="5" fillId="0" borderId="1" xfId="0" applyFont="1" applyFill="1" applyBorder="1" applyAlignment="1" applyProtection="1">
      <alignment horizontal="center"/>
      <protection locked="0"/>
    </xf>
    <xf numFmtId="2" fontId="5" fillId="0" borderId="1" xfId="1" applyNumberFormat="1" applyFont="1" applyFill="1" applyBorder="1" applyAlignment="1" applyProtection="1">
      <alignment horizontal="center"/>
      <protection locked="0"/>
    </xf>
    <xf numFmtId="164" fontId="5" fillId="0" borderId="1" xfId="2" applyNumberFormat="1" applyFont="1" applyFill="1" applyBorder="1" applyAlignment="1" applyProtection="1">
      <alignment horizontal="center"/>
      <protection locked="0"/>
    </xf>
    <xf numFmtId="0" fontId="5" fillId="0" borderId="9" xfId="0" applyFont="1" applyFill="1" applyBorder="1" applyAlignment="1" applyProtection="1">
      <alignment horizontal="center"/>
      <protection locked="0"/>
    </xf>
    <xf numFmtId="2" fontId="5" fillId="0" borderId="9" xfId="1" applyNumberFormat="1" applyFont="1" applyFill="1" applyBorder="1" applyAlignment="1" applyProtection="1">
      <alignment horizontal="center"/>
      <protection locked="0"/>
    </xf>
    <xf numFmtId="164" fontId="5" fillId="0" borderId="9" xfId="2" applyNumberFormat="1" applyFont="1" applyFill="1" applyBorder="1" applyAlignment="1" applyProtection="1">
      <alignment horizontal="center"/>
      <protection locked="0"/>
    </xf>
    <xf numFmtId="44" fontId="5" fillId="0" borderId="36" xfId="2" applyFont="1" applyFill="1" applyBorder="1" applyAlignment="1" applyProtection="1">
      <alignment horizontal="center"/>
      <protection locked="0"/>
    </xf>
    <xf numFmtId="44" fontId="5" fillId="0" borderId="32" xfId="2" applyFont="1" applyFill="1" applyBorder="1" applyAlignment="1" applyProtection="1">
      <alignment horizontal="center"/>
      <protection locked="0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6" borderId="2" xfId="0" applyFont="1" applyFill="1" applyBorder="1" applyAlignment="1">
      <alignment horizontal="right" vertical="center"/>
    </xf>
    <xf numFmtId="0" fontId="3" fillId="6" borderId="21" xfId="0" applyFont="1" applyFill="1" applyBorder="1" applyAlignment="1">
      <alignment horizontal="right" vertical="center"/>
    </xf>
    <xf numFmtId="0" fontId="3" fillId="6" borderId="25" xfId="0" applyFont="1" applyFill="1" applyBorder="1" applyAlignment="1">
      <alignment horizontal="right" vertical="center"/>
    </xf>
    <xf numFmtId="0" fontId="3" fillId="6" borderId="2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24" xfId="0" applyFont="1" applyFill="1" applyBorder="1" applyAlignment="1">
      <alignment vertical="center"/>
    </xf>
    <xf numFmtId="0" fontId="3" fillId="0" borderId="23" xfId="0" applyFont="1" applyFill="1" applyBorder="1" applyAlignment="1">
      <alignment vertical="center"/>
    </xf>
    <xf numFmtId="0" fontId="7" fillId="6" borderId="20" xfId="0" applyFont="1" applyFill="1" applyBorder="1" applyAlignment="1">
      <alignment horizontal="center" vertical="center"/>
    </xf>
    <xf numFmtId="14" fontId="7" fillId="6" borderId="2" xfId="0" applyNumberFormat="1" applyFont="1" applyFill="1" applyBorder="1" applyAlignment="1">
      <alignment horizontal="center" vertical="center"/>
    </xf>
    <xf numFmtId="164" fontId="7" fillId="6" borderId="22" xfId="0" applyNumberFormat="1" applyFont="1" applyFill="1" applyBorder="1" applyAlignment="1">
      <alignment horizontal="center" vertical="center"/>
    </xf>
    <xf numFmtId="14" fontId="7" fillId="6" borderId="21" xfId="0" applyNumberFormat="1" applyFont="1" applyFill="1" applyBorder="1" applyAlignment="1">
      <alignment horizontal="center" vertical="center"/>
    </xf>
    <xf numFmtId="14" fontId="7" fillId="6" borderId="21" xfId="0" applyNumberFormat="1" applyFont="1" applyFill="1" applyBorder="1" applyAlignment="1">
      <alignment vertical="center"/>
    </xf>
    <xf numFmtId="164" fontId="7" fillId="6" borderId="2" xfId="0" applyNumberFormat="1" applyFont="1" applyFill="1" applyBorder="1" applyAlignment="1">
      <alignment horizontal="center" vertical="center"/>
    </xf>
    <xf numFmtId="0" fontId="9" fillId="6" borderId="22" xfId="0" applyNumberFormat="1" applyFont="1" applyFill="1" applyBorder="1" applyAlignment="1">
      <alignment horizontal="center" vertical="center"/>
    </xf>
    <xf numFmtId="0" fontId="0" fillId="0" borderId="0" xfId="0" applyBorder="1"/>
    <xf numFmtId="0" fontId="0" fillId="3" borderId="14" xfId="0" applyFill="1" applyBorder="1"/>
    <xf numFmtId="0" fontId="0" fillId="3" borderId="24" xfId="0" applyFill="1" applyBorder="1" applyAlignment="1"/>
    <xf numFmtId="0" fontId="0" fillId="3" borderId="24" xfId="0" applyFill="1" applyBorder="1"/>
    <xf numFmtId="0" fontId="0" fillId="3" borderId="15" xfId="0" applyFill="1" applyBorder="1"/>
    <xf numFmtId="0" fontId="0" fillId="3" borderId="0" xfId="0" applyFill="1" applyBorder="1"/>
    <xf numFmtId="0" fontId="3" fillId="6" borderId="0" xfId="0" applyFont="1" applyFill="1" applyBorder="1" applyAlignment="1">
      <alignment horizontal="center" vertical="center"/>
    </xf>
    <xf numFmtId="0" fontId="0" fillId="3" borderId="26" xfId="0" applyFill="1" applyBorder="1"/>
    <xf numFmtId="0" fontId="0" fillId="3" borderId="25" xfId="0" applyFill="1" applyBorder="1"/>
    <xf numFmtId="14" fontId="3" fillId="0" borderId="1" xfId="0" applyNumberFormat="1" applyFont="1" applyFill="1" applyBorder="1" applyAlignment="1" applyProtection="1">
      <alignment horizontal="center" vertical="center"/>
      <protection locked="0"/>
    </xf>
    <xf numFmtId="164" fontId="3" fillId="0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6" xfId="0" applyFont="1" applyFill="1" applyBorder="1" applyAlignment="1" applyProtection="1">
      <alignment vertical="center"/>
      <protection locked="0"/>
    </xf>
    <xf numFmtId="164" fontId="3" fillId="0" borderId="16" xfId="0" applyNumberFormat="1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  <protection locked="0"/>
    </xf>
    <xf numFmtId="0" fontId="4" fillId="5" borderId="7" xfId="0" applyFont="1" applyFill="1" applyBorder="1" applyAlignment="1" applyProtection="1">
      <alignment horizontal="center" vertical="center"/>
      <protection locked="0"/>
    </xf>
    <xf numFmtId="0" fontId="4" fillId="5" borderId="9" xfId="0" applyFont="1" applyFill="1" applyBorder="1" applyAlignment="1" applyProtection="1">
      <alignment horizontal="center" vertical="center"/>
      <protection locked="0"/>
    </xf>
    <xf numFmtId="0" fontId="4" fillId="5" borderId="10" xfId="0" applyFont="1" applyFill="1" applyBorder="1" applyAlignment="1" applyProtection="1">
      <alignment horizontal="center" vertical="center"/>
      <protection locked="0"/>
    </xf>
    <xf numFmtId="0" fontId="7" fillId="6" borderId="30" xfId="0" applyFont="1" applyFill="1" applyBorder="1" applyAlignment="1">
      <alignment horizontal="center" vertical="center"/>
    </xf>
    <xf numFmtId="0" fontId="7" fillId="6" borderId="31" xfId="0" applyFont="1" applyFill="1" applyBorder="1" applyAlignment="1">
      <alignment horizontal="center" vertical="center"/>
    </xf>
    <xf numFmtId="14" fontId="7" fillId="6" borderId="31" xfId="0" applyNumberFormat="1" applyFont="1" applyFill="1" applyBorder="1" applyAlignment="1">
      <alignment horizontal="center" vertical="center"/>
    </xf>
    <xf numFmtId="0" fontId="7" fillId="6" borderId="40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 applyProtection="1">
      <alignment horizontal="center" vertical="center"/>
      <protection locked="0"/>
    </xf>
    <xf numFmtId="0" fontId="3" fillId="0" borderId="4" xfId="0" applyFont="1" applyFill="1" applyBorder="1" applyAlignment="1">
      <alignment horizontal="center" vertical="center"/>
    </xf>
    <xf numFmtId="14" fontId="3" fillId="0" borderId="4" xfId="0" applyNumberFormat="1" applyFont="1" applyFill="1" applyBorder="1" applyAlignment="1" applyProtection="1">
      <alignment horizontal="center" vertical="center"/>
      <protection locked="0"/>
    </xf>
    <xf numFmtId="164" fontId="3" fillId="0" borderId="4" xfId="0" applyNumberFormat="1" applyFont="1" applyFill="1" applyBorder="1" applyAlignment="1" applyProtection="1">
      <alignment horizontal="center" vertical="center"/>
      <protection locked="0"/>
    </xf>
    <xf numFmtId="164" fontId="3" fillId="0" borderId="4" xfId="0" applyNumberFormat="1" applyFont="1" applyFill="1" applyBorder="1" applyAlignment="1" applyProtection="1">
      <alignment horizontal="center" vertical="center"/>
    </xf>
    <xf numFmtId="164" fontId="3" fillId="0" borderId="4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8" xfId="0" applyFont="1" applyFill="1" applyBorder="1" applyAlignment="1" applyProtection="1">
      <alignment vertical="center"/>
      <protection locked="0"/>
    </xf>
    <xf numFmtId="0" fontId="3" fillId="0" borderId="9" xfId="0" applyFont="1" applyFill="1" applyBorder="1" applyAlignment="1">
      <alignment horizontal="center" vertical="center"/>
    </xf>
    <xf numFmtId="14" fontId="3" fillId="0" borderId="9" xfId="0" applyNumberFormat="1" applyFont="1" applyFill="1" applyBorder="1" applyAlignment="1" applyProtection="1">
      <alignment horizontal="center" vertical="center"/>
      <protection locked="0"/>
    </xf>
    <xf numFmtId="164" fontId="3" fillId="0" borderId="9" xfId="0" applyNumberFormat="1" applyFont="1" applyFill="1" applyBorder="1" applyAlignment="1" applyProtection="1">
      <alignment horizontal="center" vertical="center"/>
      <protection locked="0"/>
    </xf>
    <xf numFmtId="164" fontId="3" fillId="0" borderId="33" xfId="0" applyNumberFormat="1" applyFont="1" applyFill="1" applyBorder="1" applyAlignment="1" applyProtection="1">
      <alignment horizontal="center" vertical="center"/>
    </xf>
    <xf numFmtId="164" fontId="3" fillId="0" borderId="33" xfId="0" applyNumberFormat="1" applyFont="1" applyFill="1" applyBorder="1" applyAlignment="1">
      <alignment horizontal="center" vertical="center"/>
    </xf>
    <xf numFmtId="0" fontId="3" fillId="0" borderId="10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 applyProtection="1">
      <alignment horizontal="center" vertical="center"/>
      <protection locked="0"/>
    </xf>
    <xf numFmtId="0" fontId="4" fillId="5" borderId="12" xfId="0" applyFont="1" applyFill="1" applyBorder="1" applyAlignment="1" applyProtection="1">
      <alignment horizontal="center" vertical="center"/>
      <protection locked="0"/>
    </xf>
    <xf numFmtId="0" fontId="4" fillId="5" borderId="13" xfId="0" applyFont="1" applyFill="1" applyBorder="1" applyAlignment="1" applyProtection="1">
      <alignment horizontal="center" vertical="center"/>
      <protection locked="0"/>
    </xf>
    <xf numFmtId="0" fontId="4" fillId="5" borderId="41" xfId="0" applyFont="1" applyFill="1" applyBorder="1" applyAlignment="1" applyProtection="1">
      <alignment horizontal="center" vertical="center"/>
      <protection locked="0"/>
    </xf>
    <xf numFmtId="0" fontId="4" fillId="5" borderId="42" xfId="0" applyFont="1" applyFill="1" applyBorder="1" applyAlignment="1" applyProtection="1">
      <alignment horizontal="center" vertical="center"/>
      <protection locked="0"/>
    </xf>
    <xf numFmtId="0" fontId="12" fillId="7" borderId="0" xfId="0" applyFont="1" applyFill="1" applyBorder="1" applyAlignment="1" applyProtection="1">
      <alignment horizontal="center"/>
    </xf>
    <xf numFmtId="0" fontId="5" fillId="7" borderId="0" xfId="0" applyFont="1" applyFill="1" applyBorder="1" applyProtection="1"/>
    <xf numFmtId="0" fontId="5" fillId="7" borderId="0" xfId="0" applyFont="1" applyFill="1" applyBorder="1" applyAlignment="1" applyProtection="1">
      <alignment horizontal="center" vertical="center"/>
    </xf>
    <xf numFmtId="0" fontId="5" fillId="7" borderId="0" xfId="0" applyFont="1" applyFill="1" applyBorder="1" applyAlignment="1" applyProtection="1">
      <alignment horizontal="center"/>
    </xf>
    <xf numFmtId="14" fontId="10" fillId="7" borderId="1" xfId="0" applyNumberFormat="1" applyFont="1" applyFill="1" applyBorder="1" applyAlignment="1">
      <alignment horizontal="center" vertical="center"/>
    </xf>
    <xf numFmtId="0" fontId="10" fillId="7" borderId="1" xfId="0" applyNumberFormat="1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41" xfId="0" applyFont="1" applyFill="1" applyBorder="1" applyAlignment="1" applyProtection="1">
      <alignment horizontal="center" vertical="center"/>
      <protection locked="0"/>
    </xf>
    <xf numFmtId="0" fontId="4" fillId="5" borderId="43" xfId="0" applyFont="1" applyFill="1" applyBorder="1" applyAlignment="1" applyProtection="1">
      <alignment horizontal="center" vertical="center"/>
      <protection locked="0"/>
    </xf>
    <xf numFmtId="0" fontId="3" fillId="5" borderId="16" xfId="0" applyFont="1" applyFill="1" applyBorder="1" applyAlignment="1" applyProtection="1">
      <alignment horizontal="center" vertical="center"/>
      <protection locked="0"/>
    </xf>
    <xf numFmtId="0" fontId="4" fillId="5" borderId="16" xfId="0" applyFont="1" applyFill="1" applyBorder="1" applyAlignment="1" applyProtection="1">
      <alignment horizontal="center" vertical="center"/>
      <protection locked="0"/>
    </xf>
    <xf numFmtId="0" fontId="4" fillId="5" borderId="44" xfId="0" applyFont="1" applyFill="1" applyBorder="1" applyAlignment="1" applyProtection="1">
      <alignment horizontal="center" vertical="center"/>
      <protection locked="0"/>
    </xf>
    <xf numFmtId="0" fontId="7" fillId="2" borderId="45" xfId="0" applyFont="1" applyFill="1" applyBorder="1" applyAlignment="1">
      <alignment horizontal="center" vertical="center"/>
    </xf>
    <xf numFmtId="0" fontId="7" fillId="2" borderId="46" xfId="0" applyFont="1" applyFill="1" applyBorder="1" applyAlignment="1">
      <alignment horizontal="center" vertical="center"/>
    </xf>
    <xf numFmtId="0" fontId="7" fillId="2" borderId="47" xfId="0" applyFont="1" applyFill="1" applyBorder="1" applyAlignment="1">
      <alignment horizontal="center" vertical="center"/>
    </xf>
    <xf numFmtId="14" fontId="10" fillId="0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 applyProtection="1">
      <alignment horizontal="center" vertical="center"/>
    </xf>
    <xf numFmtId="0" fontId="3" fillId="0" borderId="16" xfId="0" applyFont="1" applyFill="1" applyBorder="1" applyAlignment="1" applyProtection="1">
      <alignment horizontal="center" vertical="center"/>
      <protection locked="0"/>
    </xf>
    <xf numFmtId="0" fontId="13" fillId="2" borderId="20" xfId="0" applyFont="1" applyFill="1" applyBorder="1" applyAlignment="1" applyProtection="1">
      <alignment horizontal="center" vertical="center"/>
    </xf>
    <xf numFmtId="0" fontId="13" fillId="2" borderId="2" xfId="0" applyFont="1" applyFill="1" applyBorder="1" applyAlignment="1" applyProtection="1">
      <alignment horizontal="center" vertical="center"/>
    </xf>
    <xf numFmtId="0" fontId="13" fillId="2" borderId="21" xfId="0" applyFont="1" applyFill="1" applyBorder="1" applyAlignment="1" applyProtection="1">
      <alignment horizontal="center" vertical="center"/>
    </xf>
    <xf numFmtId="164" fontId="13" fillId="2" borderId="2" xfId="0" applyNumberFormat="1" applyFont="1" applyFill="1" applyBorder="1" applyAlignment="1" applyProtection="1">
      <alignment horizontal="center" vertical="center"/>
    </xf>
    <xf numFmtId="164" fontId="13" fillId="2" borderId="21" xfId="0" applyNumberFormat="1" applyFont="1" applyFill="1" applyBorder="1" applyAlignment="1" applyProtection="1">
      <alignment horizontal="center" vertical="center"/>
    </xf>
    <xf numFmtId="14" fontId="13" fillId="2" borderId="21" xfId="0" applyNumberFormat="1" applyFont="1" applyFill="1" applyBorder="1" applyAlignment="1" applyProtection="1">
      <alignment horizontal="center" vertical="center"/>
    </xf>
    <xf numFmtId="0" fontId="13" fillId="2" borderId="2" xfId="0" applyFont="1" applyFill="1" applyBorder="1" applyAlignment="1" applyProtection="1">
      <alignment horizontal="center" vertical="center"/>
      <protection locked="0"/>
    </xf>
    <xf numFmtId="0" fontId="13" fillId="0" borderId="0" xfId="0" applyFont="1" applyFill="1" applyBorder="1" applyAlignment="1">
      <alignment horizontal="center" vertical="center"/>
    </xf>
    <xf numFmtId="0" fontId="4" fillId="0" borderId="52" xfId="0" applyFont="1" applyBorder="1" applyAlignment="1">
      <alignment horizontal="center"/>
    </xf>
    <xf numFmtId="0" fontId="4" fillId="0" borderId="53" xfId="0" applyFont="1" applyBorder="1" applyAlignment="1">
      <alignment horizontal="center"/>
    </xf>
    <xf numFmtId="0" fontId="4" fillId="0" borderId="48" xfId="0" applyFont="1" applyBorder="1" applyAlignment="1" applyProtection="1">
      <alignment horizontal="center"/>
      <protection locked="0"/>
    </xf>
    <xf numFmtId="0" fontId="4" fillId="0" borderId="16" xfId="0" applyFont="1" applyBorder="1" applyAlignment="1" applyProtection="1">
      <alignment horizontal="center"/>
      <protection locked="0"/>
    </xf>
    <xf numFmtId="164" fontId="4" fillId="0" borderId="16" xfId="0" applyNumberFormat="1" applyFont="1" applyBorder="1" applyAlignment="1">
      <alignment horizontal="center"/>
    </xf>
    <xf numFmtId="164" fontId="4" fillId="0" borderId="16" xfId="0" applyNumberFormat="1" applyFont="1" applyBorder="1" applyAlignment="1" applyProtection="1">
      <alignment horizontal="center"/>
      <protection locked="0"/>
    </xf>
    <xf numFmtId="14" fontId="4" fillId="0" borderId="16" xfId="0" applyNumberFormat="1" applyFont="1" applyBorder="1" applyAlignment="1" applyProtection="1">
      <alignment horizontal="center"/>
      <protection locked="0"/>
    </xf>
    <xf numFmtId="0" fontId="4" fillId="0" borderId="44" xfId="0" applyFont="1" applyBorder="1" applyAlignment="1" applyProtection="1">
      <alignment horizontal="center"/>
      <protection locked="0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49" xfId="0" applyFont="1" applyBorder="1" applyAlignment="1">
      <alignment horizontal="center"/>
    </xf>
    <xf numFmtId="0" fontId="4" fillId="0" borderId="41" xfId="0" applyFont="1" applyBorder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164" fontId="4" fillId="0" borderId="4" xfId="0" applyNumberFormat="1" applyFont="1" applyBorder="1" applyAlignment="1">
      <alignment horizontal="center"/>
    </xf>
    <xf numFmtId="164" fontId="4" fillId="0" borderId="4" xfId="0" applyNumberFormat="1" applyFont="1" applyBorder="1" applyAlignment="1" applyProtection="1">
      <alignment horizontal="center"/>
      <protection locked="0"/>
    </xf>
    <xf numFmtId="164" fontId="4" fillId="0" borderId="1" xfId="0" applyNumberFormat="1" applyFont="1" applyBorder="1" applyAlignment="1">
      <alignment horizontal="center"/>
    </xf>
    <xf numFmtId="14" fontId="4" fillId="0" borderId="4" xfId="0" applyNumberFormat="1" applyFont="1" applyBorder="1" applyAlignment="1" applyProtection="1">
      <alignment horizontal="center"/>
      <protection locked="0"/>
    </xf>
    <xf numFmtId="0" fontId="4" fillId="0" borderId="5" xfId="0" applyFont="1" applyBorder="1" applyAlignment="1" applyProtection="1">
      <alignment horizontal="center"/>
      <protection locked="0"/>
    </xf>
    <xf numFmtId="0" fontId="4" fillId="0" borderId="51" xfId="0" applyFont="1" applyBorder="1" applyAlignment="1">
      <alignment horizontal="center"/>
    </xf>
    <xf numFmtId="0" fontId="4" fillId="0" borderId="43" xfId="0" applyFont="1" applyBorder="1" applyAlignment="1" applyProtection="1">
      <alignment horizontal="center"/>
      <protection locked="0"/>
    </xf>
    <xf numFmtId="0" fontId="4" fillId="0" borderId="9" xfId="0" applyFont="1" applyBorder="1" applyAlignment="1" applyProtection="1">
      <alignment horizontal="center"/>
      <protection locked="0"/>
    </xf>
    <xf numFmtId="164" fontId="4" fillId="0" borderId="29" xfId="0" applyNumberFormat="1" applyFont="1" applyBorder="1" applyAlignment="1" applyProtection="1">
      <alignment horizontal="center"/>
      <protection locked="0"/>
    </xf>
    <xf numFmtId="164" fontId="4" fillId="0" borderId="9" xfId="0" applyNumberFormat="1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4" fontId="4" fillId="0" borderId="0" xfId="0" applyNumberFormat="1" applyFont="1" applyAlignment="1" applyProtection="1">
      <alignment horizontal="center"/>
      <protection locked="0"/>
    </xf>
    <xf numFmtId="0" fontId="3" fillId="0" borderId="16" xfId="0" applyFont="1" applyBorder="1" applyAlignment="1">
      <alignment horizontal="center" vertical="center"/>
    </xf>
    <xf numFmtId="0" fontId="10" fillId="7" borderId="16" xfId="0" applyFont="1" applyFill="1" applyBorder="1" applyAlignment="1">
      <alignment horizontal="center" vertical="center"/>
    </xf>
    <xf numFmtId="14" fontId="10" fillId="7" borderId="16" xfId="0" applyNumberFormat="1" applyFont="1" applyFill="1" applyBorder="1" applyAlignment="1">
      <alignment horizontal="center" vertical="center"/>
    </xf>
    <xf numFmtId="0" fontId="10" fillId="7" borderId="16" xfId="0" applyNumberFormat="1" applyFont="1" applyFill="1" applyBorder="1" applyAlignment="1">
      <alignment horizontal="center" vertical="center"/>
    </xf>
    <xf numFmtId="0" fontId="11" fillId="8" borderId="45" xfId="0" applyFont="1" applyFill="1" applyBorder="1" applyAlignment="1" applyProtection="1">
      <alignment horizontal="center" vertical="center"/>
    </xf>
    <xf numFmtId="0" fontId="11" fillId="8" borderId="46" xfId="0" applyFont="1" applyFill="1" applyBorder="1" applyAlignment="1" applyProtection="1">
      <alignment horizontal="center" vertical="center"/>
    </xf>
    <xf numFmtId="0" fontId="11" fillId="8" borderId="46" xfId="0" applyFont="1" applyFill="1" applyBorder="1" applyAlignment="1" applyProtection="1">
      <alignment horizontal="center" vertical="center" wrapText="1"/>
    </xf>
    <xf numFmtId="0" fontId="11" fillId="8" borderId="47" xfId="0" applyFont="1" applyFill="1" applyBorder="1" applyAlignment="1" applyProtection="1">
      <alignment horizontal="center" vertical="center" wrapText="1"/>
    </xf>
    <xf numFmtId="0" fontId="8" fillId="0" borderId="0" xfId="0" applyFont="1" applyFill="1" applyBorder="1" applyAlignment="1">
      <alignment vertical="center"/>
    </xf>
    <xf numFmtId="0" fontId="7" fillId="9" borderId="19" xfId="0" applyFont="1" applyFill="1" applyBorder="1" applyAlignment="1">
      <alignment horizontal="center" vertical="center"/>
    </xf>
    <xf numFmtId="0" fontId="8" fillId="6" borderId="20" xfId="0" applyFont="1" applyFill="1" applyBorder="1" applyAlignment="1">
      <alignment vertical="center"/>
    </xf>
    <xf numFmtId="0" fontId="8" fillId="6" borderId="21" xfId="0" applyFont="1" applyFill="1" applyBorder="1" applyAlignment="1">
      <alignment vertical="center"/>
    </xf>
    <xf numFmtId="0" fontId="7" fillId="6" borderId="45" xfId="0" applyFont="1" applyFill="1" applyBorder="1" applyAlignment="1">
      <alignment horizontal="center" vertical="center"/>
    </xf>
    <xf numFmtId="0" fontId="7" fillId="6" borderId="22" xfId="0" applyFont="1" applyFill="1" applyBorder="1" applyAlignment="1">
      <alignment vertical="center"/>
    </xf>
    <xf numFmtId="0" fontId="7" fillId="9" borderId="25" xfId="0" applyFont="1" applyFill="1" applyBorder="1" applyAlignment="1">
      <alignment horizontal="center" vertical="center"/>
    </xf>
    <xf numFmtId="0" fontId="3" fillId="9" borderId="2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7" fillId="9" borderId="47" xfId="0" applyFont="1" applyFill="1" applyBorder="1" applyAlignment="1">
      <alignment horizontal="center" vertical="center"/>
    </xf>
    <xf numFmtId="0" fontId="14" fillId="6" borderId="19" xfId="0" applyFont="1" applyFill="1" applyBorder="1" applyAlignment="1">
      <alignment horizontal="right" vertical="center"/>
    </xf>
    <xf numFmtId="0" fontId="7" fillId="6" borderId="2" xfId="0" applyFont="1" applyFill="1" applyBorder="1" applyAlignment="1">
      <alignment horizontal="right" vertical="center"/>
    </xf>
    <xf numFmtId="0" fontId="9" fillId="6" borderId="2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vertical="center"/>
    </xf>
    <xf numFmtId="0" fontId="3" fillId="6" borderId="24" xfId="0" applyFont="1" applyFill="1" applyBorder="1" applyAlignment="1">
      <alignment vertical="center"/>
    </xf>
    <xf numFmtId="0" fontId="3" fillId="6" borderId="23" xfId="0" applyFont="1" applyFill="1" applyBorder="1" applyAlignment="1">
      <alignment vertical="center"/>
    </xf>
    <xf numFmtId="164" fontId="3" fillId="0" borderId="1" xfId="0" applyNumberFormat="1" applyFont="1" applyFill="1" applyBorder="1" applyAlignment="1" applyProtection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 applyProtection="1">
      <alignment vertical="center"/>
      <protection locked="0"/>
    </xf>
    <xf numFmtId="0" fontId="3" fillId="0" borderId="12" xfId="0" applyFont="1" applyFill="1" applyBorder="1" applyAlignment="1" applyProtection="1">
      <alignment vertical="center"/>
      <protection locked="0"/>
    </xf>
    <xf numFmtId="0" fontId="3" fillId="0" borderId="12" xfId="0" applyFont="1" applyFill="1" applyBorder="1" applyAlignment="1">
      <alignment horizontal="center" vertical="center"/>
    </xf>
    <xf numFmtId="14" fontId="3" fillId="0" borderId="12" xfId="0" applyNumberFormat="1" applyFont="1" applyFill="1" applyBorder="1" applyAlignment="1" applyProtection="1">
      <alignment horizontal="center" vertical="center"/>
      <protection locked="0"/>
    </xf>
    <xf numFmtId="164" fontId="3" fillId="0" borderId="12" xfId="0" applyNumberFormat="1" applyFont="1" applyFill="1" applyBorder="1" applyAlignment="1" applyProtection="1">
      <alignment horizontal="center" vertical="center"/>
      <protection locked="0"/>
    </xf>
    <xf numFmtId="164" fontId="3" fillId="0" borderId="12" xfId="0" applyNumberFormat="1" applyFont="1" applyFill="1" applyBorder="1" applyAlignment="1" applyProtection="1">
      <alignment horizontal="center" vertical="center"/>
    </xf>
    <xf numFmtId="164" fontId="3" fillId="0" borderId="12" xfId="0" applyNumberFormat="1" applyFont="1" applyFill="1" applyBorder="1" applyAlignment="1">
      <alignment horizontal="center" vertical="center"/>
    </xf>
    <xf numFmtId="0" fontId="3" fillId="0" borderId="12" xfId="0" applyNumberFormat="1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14" fontId="3" fillId="0" borderId="16" xfId="0" applyNumberFormat="1" applyFont="1" applyFill="1" applyBorder="1" applyAlignment="1" applyProtection="1">
      <alignment horizontal="center" vertical="center"/>
      <protection locked="0"/>
    </xf>
    <xf numFmtId="164" fontId="3" fillId="0" borderId="16" xfId="0" applyNumberFormat="1" applyFont="1" applyFill="1" applyBorder="1" applyAlignment="1" applyProtection="1">
      <alignment horizontal="center" vertical="center"/>
      <protection locked="0"/>
    </xf>
    <xf numFmtId="0" fontId="3" fillId="0" borderId="16" xfId="0" applyNumberFormat="1" applyFont="1" applyFill="1" applyBorder="1" applyAlignment="1">
      <alignment horizontal="center" vertical="center"/>
    </xf>
    <xf numFmtId="0" fontId="7" fillId="6" borderId="46" xfId="0" applyFont="1" applyFill="1" applyBorder="1" applyAlignment="1">
      <alignment horizontal="center" vertical="center"/>
    </xf>
    <xf numFmtId="14" fontId="7" fillId="6" borderId="46" xfId="0" applyNumberFormat="1" applyFont="1" applyFill="1" applyBorder="1" applyAlignment="1">
      <alignment horizontal="center" vertical="center"/>
    </xf>
    <xf numFmtId="0" fontId="7" fillId="6" borderId="47" xfId="0" applyNumberFormat="1" applyFont="1" applyFill="1" applyBorder="1" applyAlignment="1">
      <alignment horizontal="center" vertical="center"/>
    </xf>
    <xf numFmtId="0" fontId="0" fillId="10" borderId="25" xfId="0" applyFill="1" applyBorder="1" applyAlignment="1" applyProtection="1">
      <alignment horizontal="center"/>
    </xf>
    <xf numFmtId="0" fontId="4" fillId="10" borderId="25" xfId="0" applyFont="1" applyFill="1" applyBorder="1" applyAlignment="1">
      <alignment horizontal="center"/>
    </xf>
    <xf numFmtId="0" fontId="12" fillId="10" borderId="25" xfId="0" applyFont="1" applyFill="1" applyBorder="1" applyAlignment="1" applyProtection="1"/>
    <xf numFmtId="0" fontId="10" fillId="10" borderId="20" xfId="0" applyFont="1" applyFill="1" applyBorder="1" applyAlignment="1">
      <alignment horizontal="center" vertical="center"/>
    </xf>
    <xf numFmtId="0" fontId="10" fillId="10" borderId="21" xfId="0" applyFont="1" applyFill="1" applyBorder="1" applyAlignment="1">
      <alignment horizontal="center" vertical="center"/>
    </xf>
    <xf numFmtId="0" fontId="10" fillId="10" borderId="22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6" borderId="21" xfId="0" applyFont="1" applyFill="1" applyBorder="1" applyAlignment="1">
      <alignment horizontal="center" vertical="center"/>
    </xf>
    <xf numFmtId="0" fontId="7" fillId="6" borderId="22" xfId="0" applyFont="1" applyFill="1" applyBorder="1" applyAlignment="1">
      <alignment horizontal="center" vertical="center"/>
    </xf>
    <xf numFmtId="0" fontId="3" fillId="9" borderId="20" xfId="0" applyFont="1" applyFill="1" applyBorder="1" applyAlignment="1">
      <alignment horizontal="center" vertical="center"/>
    </xf>
    <xf numFmtId="0" fontId="3" fillId="9" borderId="21" xfId="0" applyFont="1" applyFill="1" applyBorder="1" applyAlignment="1">
      <alignment horizontal="center" vertical="center"/>
    </xf>
    <xf numFmtId="0" fontId="3" fillId="9" borderId="22" xfId="0" applyFont="1" applyFill="1" applyBorder="1" applyAlignment="1">
      <alignment horizontal="center" vertical="center"/>
    </xf>
    <xf numFmtId="17" fontId="3" fillId="9" borderId="20" xfId="0" applyNumberFormat="1" applyFont="1" applyFill="1" applyBorder="1" applyAlignment="1">
      <alignment horizontal="center" vertical="center"/>
    </xf>
    <xf numFmtId="17" fontId="3" fillId="9" borderId="22" xfId="0" applyNumberFormat="1" applyFont="1" applyFill="1" applyBorder="1" applyAlignment="1">
      <alignment horizontal="center" vertical="center"/>
    </xf>
    <xf numFmtId="0" fontId="3" fillId="6" borderId="21" xfId="0" applyFont="1" applyFill="1" applyBorder="1" applyAlignment="1">
      <alignment horizontal="center" vertical="center"/>
    </xf>
    <xf numFmtId="0" fontId="3" fillId="6" borderId="22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3" fillId="9" borderId="26" xfId="0" applyFont="1" applyFill="1" applyBorder="1" applyAlignment="1">
      <alignment horizontal="center" vertical="center"/>
    </xf>
    <xf numFmtId="0" fontId="3" fillId="9" borderId="27" xfId="0" applyFont="1" applyFill="1" applyBorder="1" applyAlignment="1">
      <alignment horizontal="center" vertical="center"/>
    </xf>
    <xf numFmtId="164" fontId="3" fillId="9" borderId="21" xfId="0" applyNumberFormat="1" applyFont="1" applyFill="1" applyBorder="1" applyAlignment="1">
      <alignment horizontal="center" vertical="center"/>
    </xf>
    <xf numFmtId="164" fontId="3" fillId="9" borderId="22" xfId="0" applyNumberFormat="1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8" fillId="6" borderId="24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17" fontId="3" fillId="0" borderId="20" xfId="0" applyNumberFormat="1" applyFont="1" applyFill="1" applyBorder="1" applyAlignment="1">
      <alignment horizontal="center" vertical="center"/>
    </xf>
    <xf numFmtId="17" fontId="3" fillId="0" borderId="22" xfId="0" applyNumberFormat="1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164" fontId="3" fillId="0" borderId="21" xfId="0" applyNumberFormat="1" applyFont="1" applyFill="1" applyBorder="1" applyAlignment="1">
      <alignment horizontal="center" vertical="center"/>
    </xf>
    <xf numFmtId="164" fontId="3" fillId="0" borderId="22" xfId="0" applyNumberFormat="1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top" textRotation="90"/>
    </xf>
    <xf numFmtId="0" fontId="0" fillId="5" borderId="18" xfId="0" applyFill="1" applyBorder="1" applyAlignment="1">
      <alignment horizontal="center" vertical="top" textRotation="90"/>
    </xf>
    <xf numFmtId="0" fontId="0" fillId="5" borderId="19" xfId="0" applyFill="1" applyBorder="1" applyAlignment="1">
      <alignment horizontal="center" vertical="top" textRotation="90"/>
    </xf>
  </cellXfs>
  <cellStyles count="3">
    <cellStyle name="Moeda" xfId="2" builtinId="4"/>
    <cellStyle name="Normal" xfId="0" builtinId="0"/>
    <cellStyle name="Vírgula" xfId="1" builtinId="3"/>
  </cellStyles>
  <dxfs count="453">
    <dxf>
      <font>
        <color theme="0"/>
      </font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color theme="0"/>
      </font>
    </dxf>
    <dxf>
      <font>
        <color theme="0"/>
      </font>
    </dxf>
    <dxf>
      <font>
        <b/>
        <i val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</dxfs>
  <tableStyles count="1" defaultTableStyle="Estilo de Tabela 1" defaultPivotStyle="PivotStyleLight16">
    <tableStyle name="Estilo de Tabela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Controle!A1"/><Relationship Id="rId2" Type="http://schemas.openxmlformats.org/officeDocument/2006/relationships/hyperlink" Target="#Clientes!A1"/><Relationship Id="rId1" Type="http://schemas.openxmlformats.org/officeDocument/2006/relationships/hyperlink" Target="#Lot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ntrole!A1"/><Relationship Id="rId2" Type="http://schemas.openxmlformats.org/officeDocument/2006/relationships/hyperlink" Target="#Clientes!A1"/><Relationship Id="rId1" Type="http://schemas.openxmlformats.org/officeDocument/2006/relationships/hyperlink" Target="#Lote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trole!A1"/><Relationship Id="rId2" Type="http://schemas.openxmlformats.org/officeDocument/2006/relationships/hyperlink" Target="#Clientes!A1"/><Relationship Id="rId1" Type="http://schemas.openxmlformats.org/officeDocument/2006/relationships/hyperlink" Target="#Lote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ontrole!A1"/><Relationship Id="rId2" Type="http://schemas.openxmlformats.org/officeDocument/2006/relationships/hyperlink" Target="#Clientes!A1"/><Relationship Id="rId1" Type="http://schemas.openxmlformats.org/officeDocument/2006/relationships/hyperlink" Target="#Lotes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200025</xdr:colOff>
      <xdr:row>0</xdr:row>
      <xdr:rowOff>38101</xdr:rowOff>
    </xdr:from>
    <xdr:to>
      <xdr:col>3</xdr:col>
      <xdr:colOff>963494</xdr:colOff>
      <xdr:row>0</xdr:row>
      <xdr:rowOff>323851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19232E-354D-4CF0-BF2E-2B2FBD61DE3F}"/>
            </a:ext>
          </a:extLst>
        </xdr:cNvPr>
        <xdr:cNvSpPr/>
      </xdr:nvSpPr>
      <xdr:spPr>
        <a:xfrm>
          <a:off x="200025" y="38101"/>
          <a:ext cx="1582619" cy="285750"/>
        </a:xfrm>
        <a:prstGeom prst="roundRect">
          <a:avLst/>
        </a:prstGeom>
        <a:solidFill>
          <a:srgbClr val="FF0000"/>
        </a:solidFill>
        <a:scene3d>
          <a:camera prst="orthographicFront"/>
          <a:lightRig rig="threePt" dir="t"/>
        </a:scene3d>
        <a:sp3d>
          <a:bevelT prst="slope"/>
          <a:bevelB w="114300" prst="hardEdg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chemeClr val="bg1"/>
              </a:solidFill>
            </a:rPr>
            <a:t>Tabela de Lotes </a:t>
          </a:r>
        </a:p>
      </xdr:txBody>
    </xdr:sp>
    <xdr:clientData/>
  </xdr:twoCellAnchor>
  <xdr:twoCellAnchor editAs="absolute">
    <xdr:from>
      <xdr:col>3</xdr:col>
      <xdr:colOff>1019175</xdr:colOff>
      <xdr:row>0</xdr:row>
      <xdr:rowOff>28576</xdr:rowOff>
    </xdr:from>
    <xdr:to>
      <xdr:col>4</xdr:col>
      <xdr:colOff>344369</xdr:colOff>
      <xdr:row>0</xdr:row>
      <xdr:rowOff>333376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5902338-299B-4F02-9B55-FD02E3B0BD1A}"/>
            </a:ext>
          </a:extLst>
        </xdr:cNvPr>
        <xdr:cNvSpPr/>
      </xdr:nvSpPr>
      <xdr:spPr>
        <a:xfrm>
          <a:off x="1838325" y="28576"/>
          <a:ext cx="1573094" cy="3048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scene3d>
          <a:camera prst="orthographicFront"/>
          <a:lightRig rig="threePt" dir="t"/>
        </a:scene3d>
        <a:sp3d>
          <a:bevelT prst="slope"/>
          <a:bevelB w="114300" prst="hardEdg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ysClr val="windowText" lastClr="000000"/>
              </a:solidFill>
            </a:rPr>
            <a:t>Lista</a:t>
          </a:r>
          <a:r>
            <a:rPr lang="pt-BR" sz="1400" b="1" baseline="0">
              <a:solidFill>
                <a:sysClr val="windowText" lastClr="000000"/>
              </a:solidFill>
            </a:rPr>
            <a:t> de Clientes</a:t>
          </a:r>
        </a:p>
      </xdr:txBody>
    </xdr:sp>
    <xdr:clientData/>
  </xdr:twoCellAnchor>
  <xdr:twoCellAnchor editAs="absolute">
    <xdr:from>
      <xdr:col>4</xdr:col>
      <xdr:colOff>409575</xdr:colOff>
      <xdr:row>0</xdr:row>
      <xdr:rowOff>38100</xdr:rowOff>
    </xdr:from>
    <xdr:to>
      <xdr:col>6</xdr:col>
      <xdr:colOff>106244</xdr:colOff>
      <xdr:row>0</xdr:row>
      <xdr:rowOff>333375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19375C9-B17F-404B-9FD4-18C112ACBAD1}"/>
            </a:ext>
          </a:extLst>
        </xdr:cNvPr>
        <xdr:cNvSpPr/>
      </xdr:nvSpPr>
      <xdr:spPr>
        <a:xfrm>
          <a:off x="3476625" y="38100"/>
          <a:ext cx="1573094" cy="29527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scene3d>
          <a:camera prst="orthographicFront"/>
          <a:lightRig rig="threePt" dir="t"/>
        </a:scene3d>
        <a:sp3d>
          <a:bevelT prst="slope"/>
          <a:bevelB w="114300" prst="hardEdg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ysClr val="windowText" lastClr="000000"/>
              </a:solidFill>
            </a:rPr>
            <a:t>Controle Inicial</a:t>
          </a:r>
        </a:p>
      </xdr:txBody>
    </xdr:sp>
    <xdr:clientData/>
  </xdr:twoCellAnchor>
  <xdr:twoCellAnchor editAs="absolute">
    <xdr:from>
      <xdr:col>6</xdr:col>
      <xdr:colOff>171450</xdr:colOff>
      <xdr:row>0</xdr:row>
      <xdr:rowOff>38100</xdr:rowOff>
    </xdr:from>
    <xdr:to>
      <xdr:col>8</xdr:col>
      <xdr:colOff>230069</xdr:colOff>
      <xdr:row>0</xdr:row>
      <xdr:rowOff>333375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D951FF82-0CD2-4C1E-B520-284F42F07F81}"/>
            </a:ext>
          </a:extLst>
        </xdr:cNvPr>
        <xdr:cNvSpPr/>
      </xdr:nvSpPr>
      <xdr:spPr>
        <a:xfrm>
          <a:off x="5114925" y="38100"/>
          <a:ext cx="1573094" cy="29527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scene3d>
          <a:camera prst="orthographicFront"/>
          <a:lightRig rig="threePt" dir="t"/>
        </a:scene3d>
        <a:sp3d>
          <a:bevelT prst="slope"/>
          <a:bevelB w="114300" prst="hardEdg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ysClr val="windowText" lastClr="000000"/>
              </a:solidFill>
            </a:rPr>
            <a:t>Sua Empresa</a:t>
          </a:r>
        </a:p>
      </xdr:txBody>
    </xdr:sp>
    <xdr:clientData/>
  </xdr:twoCellAnchor>
  <xdr:twoCellAnchor editAs="absolute">
    <xdr:from>
      <xdr:col>8</xdr:col>
      <xdr:colOff>285750</xdr:colOff>
      <xdr:row>0</xdr:row>
      <xdr:rowOff>38100</xdr:rowOff>
    </xdr:from>
    <xdr:to>
      <xdr:col>10</xdr:col>
      <xdr:colOff>163394</xdr:colOff>
      <xdr:row>0</xdr:row>
      <xdr:rowOff>333375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B94B586C-587D-4E3C-8018-627260F88BCA}"/>
            </a:ext>
          </a:extLst>
        </xdr:cNvPr>
        <xdr:cNvSpPr/>
      </xdr:nvSpPr>
      <xdr:spPr>
        <a:xfrm>
          <a:off x="6743700" y="38100"/>
          <a:ext cx="1573094" cy="29527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scene3d>
          <a:camera prst="orthographicFront"/>
          <a:lightRig rig="threePt" dir="t"/>
        </a:scene3d>
        <a:sp3d>
          <a:bevelT prst="slope"/>
          <a:bevelB w="114300" prst="hardEdg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ysClr val="windowText" lastClr="000000"/>
              </a:solidFill>
            </a:rPr>
            <a:t>Menu</a:t>
          </a:r>
          <a:r>
            <a:rPr lang="pt-BR" sz="1600" b="1" baseline="0">
              <a:solidFill>
                <a:sysClr val="windowText" lastClr="000000"/>
              </a:solidFill>
            </a:rPr>
            <a:t> de Ajuda</a:t>
          </a:r>
          <a:endParaRPr lang="pt-BR" sz="16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47626</xdr:rowOff>
    </xdr:from>
    <xdr:to>
      <xdr:col>2</xdr:col>
      <xdr:colOff>515819</xdr:colOff>
      <xdr:row>0</xdr:row>
      <xdr:rowOff>333376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CFB638-214E-44DD-BFEF-9EFB3809F665}"/>
            </a:ext>
          </a:extLst>
        </xdr:cNvPr>
        <xdr:cNvSpPr/>
      </xdr:nvSpPr>
      <xdr:spPr>
        <a:xfrm>
          <a:off x="104775" y="47626"/>
          <a:ext cx="1573094" cy="2857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scene3d>
          <a:camera prst="orthographicFront"/>
          <a:lightRig rig="threePt" dir="t"/>
        </a:scene3d>
        <a:sp3d>
          <a:bevelT prst="slope"/>
          <a:bevelB w="114300" prst="hardEdg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ysClr val="windowText" lastClr="000000"/>
              </a:solidFill>
            </a:rPr>
            <a:t>Tabela de Lotes </a:t>
          </a:r>
        </a:p>
      </xdr:txBody>
    </xdr:sp>
    <xdr:clientData/>
  </xdr:twoCellAnchor>
  <xdr:twoCellAnchor>
    <xdr:from>
      <xdr:col>3</xdr:col>
      <xdr:colOff>19050</xdr:colOff>
      <xdr:row>0</xdr:row>
      <xdr:rowOff>38101</xdr:rowOff>
    </xdr:from>
    <xdr:to>
      <xdr:col>3</xdr:col>
      <xdr:colOff>1592144</xdr:colOff>
      <xdr:row>0</xdr:row>
      <xdr:rowOff>342901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C6FC4F6-1120-48C1-A43D-C95315209F5B}"/>
            </a:ext>
          </a:extLst>
        </xdr:cNvPr>
        <xdr:cNvSpPr/>
      </xdr:nvSpPr>
      <xdr:spPr>
        <a:xfrm>
          <a:off x="1762125" y="38101"/>
          <a:ext cx="1573094" cy="304800"/>
        </a:xfrm>
        <a:prstGeom prst="roundRect">
          <a:avLst/>
        </a:prstGeom>
        <a:solidFill>
          <a:srgbClr val="FF0000"/>
        </a:solidFill>
        <a:scene3d>
          <a:camera prst="orthographicFront"/>
          <a:lightRig rig="threePt" dir="t"/>
        </a:scene3d>
        <a:sp3d>
          <a:bevelT prst="slope"/>
          <a:bevelB w="114300" prst="hardEdg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/>
            <a:t>Lista</a:t>
          </a:r>
          <a:r>
            <a:rPr lang="pt-BR" sz="1400" b="1" baseline="0"/>
            <a:t> de Clientes</a:t>
          </a:r>
        </a:p>
      </xdr:txBody>
    </xdr:sp>
    <xdr:clientData/>
  </xdr:twoCellAnchor>
  <xdr:twoCellAnchor>
    <xdr:from>
      <xdr:col>3</xdr:col>
      <xdr:colOff>1666875</xdr:colOff>
      <xdr:row>0</xdr:row>
      <xdr:rowOff>38100</xdr:rowOff>
    </xdr:from>
    <xdr:to>
      <xdr:col>4</xdr:col>
      <xdr:colOff>382469</xdr:colOff>
      <xdr:row>0</xdr:row>
      <xdr:rowOff>333375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AD9A3C5-3ADF-4AF1-83F6-FF806186FE12}"/>
            </a:ext>
          </a:extLst>
        </xdr:cNvPr>
        <xdr:cNvSpPr/>
      </xdr:nvSpPr>
      <xdr:spPr>
        <a:xfrm>
          <a:off x="3409950" y="38100"/>
          <a:ext cx="1573094" cy="29527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scene3d>
          <a:camera prst="orthographicFront"/>
          <a:lightRig rig="threePt" dir="t"/>
        </a:scene3d>
        <a:sp3d>
          <a:bevelT prst="slope"/>
          <a:bevelB w="114300" prst="hardEdg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ysClr val="windowText" lastClr="000000"/>
              </a:solidFill>
            </a:rPr>
            <a:t>Controle Inicial</a:t>
          </a:r>
        </a:p>
      </xdr:txBody>
    </xdr:sp>
    <xdr:clientData/>
  </xdr:twoCellAnchor>
  <xdr:twoCellAnchor>
    <xdr:from>
      <xdr:col>4</xdr:col>
      <xdr:colOff>466725</xdr:colOff>
      <xdr:row>0</xdr:row>
      <xdr:rowOff>38100</xdr:rowOff>
    </xdr:from>
    <xdr:to>
      <xdr:col>4</xdr:col>
      <xdr:colOff>2039819</xdr:colOff>
      <xdr:row>0</xdr:row>
      <xdr:rowOff>333375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DE2D6D03-A9F4-4E06-A248-011FB58EDAFB}"/>
            </a:ext>
          </a:extLst>
        </xdr:cNvPr>
        <xdr:cNvSpPr/>
      </xdr:nvSpPr>
      <xdr:spPr>
        <a:xfrm>
          <a:off x="5067300" y="38100"/>
          <a:ext cx="1573094" cy="29527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scene3d>
          <a:camera prst="orthographicFront"/>
          <a:lightRig rig="threePt" dir="t"/>
        </a:scene3d>
        <a:sp3d>
          <a:bevelT prst="slope"/>
          <a:bevelB w="114300" prst="hardEdg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ysClr val="windowText" lastClr="000000"/>
              </a:solidFill>
            </a:rPr>
            <a:t>Sua Empresa</a:t>
          </a:r>
        </a:p>
      </xdr:txBody>
    </xdr:sp>
    <xdr:clientData/>
  </xdr:twoCellAnchor>
  <xdr:twoCellAnchor>
    <xdr:from>
      <xdr:col>5</xdr:col>
      <xdr:colOff>19050</xdr:colOff>
      <xdr:row>0</xdr:row>
      <xdr:rowOff>38100</xdr:rowOff>
    </xdr:from>
    <xdr:to>
      <xdr:col>5</xdr:col>
      <xdr:colOff>1592144</xdr:colOff>
      <xdr:row>0</xdr:row>
      <xdr:rowOff>333375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5F302281-F84F-4411-9886-FED100075E66}"/>
            </a:ext>
          </a:extLst>
        </xdr:cNvPr>
        <xdr:cNvSpPr/>
      </xdr:nvSpPr>
      <xdr:spPr>
        <a:xfrm>
          <a:off x="8334375" y="38100"/>
          <a:ext cx="1573094" cy="29527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scene3d>
          <a:camera prst="orthographicFront"/>
          <a:lightRig rig="threePt" dir="t"/>
        </a:scene3d>
        <a:sp3d>
          <a:bevelT prst="slope"/>
          <a:bevelB w="114300" prst="hardEdg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ysClr val="windowText" lastClr="000000"/>
              </a:solidFill>
            </a:rPr>
            <a:t>Menu</a:t>
          </a:r>
          <a:r>
            <a:rPr lang="pt-BR" sz="1600" b="1" baseline="0">
              <a:solidFill>
                <a:sysClr val="windowText" lastClr="000000"/>
              </a:solidFill>
            </a:rPr>
            <a:t> de Ajuda</a:t>
          </a:r>
          <a:endParaRPr lang="pt-BR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2114550</xdr:colOff>
      <xdr:row>0</xdr:row>
      <xdr:rowOff>38101</xdr:rowOff>
    </xdr:from>
    <xdr:to>
      <xdr:col>4</xdr:col>
      <xdr:colOff>3687644</xdr:colOff>
      <xdr:row>0</xdr:row>
      <xdr:rowOff>323850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46381DF9-4800-4960-A870-7CEE432094B9}"/>
            </a:ext>
          </a:extLst>
        </xdr:cNvPr>
        <xdr:cNvSpPr/>
      </xdr:nvSpPr>
      <xdr:spPr>
        <a:xfrm>
          <a:off x="6715125" y="38101"/>
          <a:ext cx="1573094" cy="285749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scene3d>
          <a:camera prst="orthographicFront"/>
          <a:lightRig rig="threePt" dir="t"/>
        </a:scene3d>
        <a:sp3d>
          <a:bevelT prst="slope"/>
          <a:bevelB w="114300" prst="hardEdg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ysClr val="windowText" lastClr="000000"/>
              </a:solidFill>
            </a:rPr>
            <a:t>Ficha Proposta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266700</xdr:colOff>
      <xdr:row>0</xdr:row>
      <xdr:rowOff>47626</xdr:rowOff>
    </xdr:from>
    <xdr:to>
      <xdr:col>2</xdr:col>
      <xdr:colOff>544394</xdr:colOff>
      <xdr:row>0</xdr:row>
      <xdr:rowOff>333376</xdr:rowOff>
    </xdr:to>
    <xdr:sp macro="" textlink="">
      <xdr:nvSpPr>
        <xdr:cNvPr id="11" name="Retângulo: Cantos Arredondados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1AEB99-5AAA-4955-B4E0-825DC525E001}"/>
            </a:ext>
          </a:extLst>
        </xdr:cNvPr>
        <xdr:cNvSpPr/>
      </xdr:nvSpPr>
      <xdr:spPr>
        <a:xfrm>
          <a:off x="266700" y="47626"/>
          <a:ext cx="1573094" cy="2857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scene3d>
          <a:camera prst="orthographicFront"/>
          <a:lightRig rig="threePt" dir="t"/>
        </a:scene3d>
        <a:sp3d>
          <a:bevelT prst="slope"/>
          <a:bevelB w="114300" prst="hardEdg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ysClr val="windowText" lastClr="000000"/>
              </a:solidFill>
            </a:rPr>
            <a:t>Tabela de Lotes </a:t>
          </a:r>
        </a:p>
      </xdr:txBody>
    </xdr:sp>
    <xdr:clientData/>
  </xdr:twoCellAnchor>
  <xdr:twoCellAnchor editAs="absolute">
    <xdr:from>
      <xdr:col>2</xdr:col>
      <xdr:colOff>581025</xdr:colOff>
      <xdr:row>0</xdr:row>
      <xdr:rowOff>38101</xdr:rowOff>
    </xdr:from>
    <xdr:to>
      <xdr:col>3</xdr:col>
      <xdr:colOff>1506419</xdr:colOff>
      <xdr:row>0</xdr:row>
      <xdr:rowOff>342901</xdr:rowOff>
    </xdr:to>
    <xdr:sp macro="" textlink="">
      <xdr:nvSpPr>
        <xdr:cNvPr id="12" name="Retângulo: Cantos Arredondados 1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78551EF-E465-46B1-85C3-9B10F1FB465F}"/>
            </a:ext>
          </a:extLst>
        </xdr:cNvPr>
        <xdr:cNvSpPr/>
      </xdr:nvSpPr>
      <xdr:spPr>
        <a:xfrm>
          <a:off x="1876425" y="38101"/>
          <a:ext cx="1573094" cy="3048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scene3d>
          <a:camera prst="orthographicFront"/>
          <a:lightRig rig="threePt" dir="t"/>
        </a:scene3d>
        <a:sp3d>
          <a:bevelT prst="slope"/>
          <a:bevelB w="114300" prst="hardEdg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ysClr val="windowText" lastClr="000000"/>
              </a:solidFill>
            </a:rPr>
            <a:t>Lista</a:t>
          </a:r>
          <a:r>
            <a:rPr lang="pt-BR" sz="1400" b="1" baseline="0">
              <a:solidFill>
                <a:sysClr val="windowText" lastClr="000000"/>
              </a:solidFill>
            </a:rPr>
            <a:t> de Clientes</a:t>
          </a:r>
        </a:p>
      </xdr:txBody>
    </xdr:sp>
    <xdr:clientData/>
  </xdr:twoCellAnchor>
  <xdr:twoCellAnchor editAs="absolute">
    <xdr:from>
      <xdr:col>3</xdr:col>
      <xdr:colOff>1543050</xdr:colOff>
      <xdr:row>0</xdr:row>
      <xdr:rowOff>47625</xdr:rowOff>
    </xdr:from>
    <xdr:to>
      <xdr:col>4</xdr:col>
      <xdr:colOff>706319</xdr:colOff>
      <xdr:row>0</xdr:row>
      <xdr:rowOff>342900</xdr:rowOff>
    </xdr:to>
    <xdr:sp macro="" textlink="">
      <xdr:nvSpPr>
        <xdr:cNvPr id="13" name="Retângulo: Cantos Arredondados 1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59CB1CF-D7B8-4D39-996C-A36DCEBB2E77}"/>
            </a:ext>
          </a:extLst>
        </xdr:cNvPr>
        <xdr:cNvSpPr/>
      </xdr:nvSpPr>
      <xdr:spPr>
        <a:xfrm>
          <a:off x="3486150" y="47625"/>
          <a:ext cx="1573094" cy="295275"/>
        </a:xfrm>
        <a:prstGeom prst="roundRect">
          <a:avLst/>
        </a:prstGeom>
        <a:solidFill>
          <a:srgbClr val="FF0000"/>
        </a:solidFill>
        <a:scene3d>
          <a:camera prst="orthographicFront"/>
          <a:lightRig rig="threePt" dir="t"/>
        </a:scene3d>
        <a:sp3d>
          <a:bevelT prst="slope"/>
          <a:bevelB w="114300" prst="hardEdg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chemeClr val="bg1"/>
              </a:solidFill>
            </a:rPr>
            <a:t>Controle Inicial</a:t>
          </a:r>
        </a:p>
      </xdr:txBody>
    </xdr:sp>
    <xdr:clientData/>
  </xdr:twoCellAnchor>
  <xdr:twoCellAnchor editAs="absolute">
    <xdr:from>
      <xdr:col>4</xdr:col>
      <xdr:colOff>742950</xdr:colOff>
      <xdr:row>0</xdr:row>
      <xdr:rowOff>47625</xdr:rowOff>
    </xdr:from>
    <xdr:to>
      <xdr:col>7</xdr:col>
      <xdr:colOff>239594</xdr:colOff>
      <xdr:row>0</xdr:row>
      <xdr:rowOff>342900</xdr:rowOff>
    </xdr:to>
    <xdr:sp macro="" textlink="">
      <xdr:nvSpPr>
        <xdr:cNvPr id="14" name="Retângulo: Cantos Arredondados 13">
          <a:extLst>
            <a:ext uri="{FF2B5EF4-FFF2-40B4-BE49-F238E27FC236}">
              <a16:creationId xmlns:a16="http://schemas.microsoft.com/office/drawing/2014/main" id="{FEF70E6A-4738-4B41-9F8B-58D4951D1102}"/>
            </a:ext>
          </a:extLst>
        </xdr:cNvPr>
        <xdr:cNvSpPr/>
      </xdr:nvSpPr>
      <xdr:spPr>
        <a:xfrm>
          <a:off x="5095875" y="47625"/>
          <a:ext cx="1573094" cy="29527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scene3d>
          <a:camera prst="orthographicFront"/>
          <a:lightRig rig="threePt" dir="t"/>
        </a:scene3d>
        <a:sp3d>
          <a:bevelT prst="slope"/>
          <a:bevelB w="114300" prst="hardEdg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ysClr val="windowText" lastClr="000000"/>
              </a:solidFill>
            </a:rPr>
            <a:t>Sua Empresa</a:t>
          </a:r>
        </a:p>
      </xdr:txBody>
    </xdr:sp>
    <xdr:clientData/>
  </xdr:twoCellAnchor>
  <xdr:twoCellAnchor editAs="absolute">
    <xdr:from>
      <xdr:col>7</xdr:col>
      <xdr:colOff>276225</xdr:colOff>
      <xdr:row>0</xdr:row>
      <xdr:rowOff>47625</xdr:rowOff>
    </xdr:from>
    <xdr:to>
      <xdr:col>9</xdr:col>
      <xdr:colOff>563444</xdr:colOff>
      <xdr:row>0</xdr:row>
      <xdr:rowOff>342900</xdr:rowOff>
    </xdr:to>
    <xdr:sp macro="" textlink="">
      <xdr:nvSpPr>
        <xdr:cNvPr id="15" name="Retângulo: Cantos Arredondados 14">
          <a:extLst>
            <a:ext uri="{FF2B5EF4-FFF2-40B4-BE49-F238E27FC236}">
              <a16:creationId xmlns:a16="http://schemas.microsoft.com/office/drawing/2014/main" id="{B4311CA8-8490-49B9-AD5E-DEC5CD739C55}"/>
            </a:ext>
          </a:extLst>
        </xdr:cNvPr>
        <xdr:cNvSpPr/>
      </xdr:nvSpPr>
      <xdr:spPr>
        <a:xfrm>
          <a:off x="6705600" y="47625"/>
          <a:ext cx="1573094" cy="29527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scene3d>
          <a:camera prst="orthographicFront"/>
          <a:lightRig rig="threePt" dir="t"/>
        </a:scene3d>
        <a:sp3d>
          <a:bevelT prst="slope"/>
          <a:bevelB w="114300" prst="hardEdg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ysClr val="windowText" lastClr="000000"/>
              </a:solidFill>
            </a:rPr>
            <a:t>Menu</a:t>
          </a:r>
          <a:r>
            <a:rPr lang="pt-BR" sz="1600" b="1" baseline="0">
              <a:solidFill>
                <a:sysClr val="windowText" lastClr="000000"/>
              </a:solidFill>
            </a:rPr>
            <a:t> de Ajuda</a:t>
          </a:r>
          <a:endParaRPr lang="pt-BR" sz="16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47626</xdr:rowOff>
    </xdr:from>
    <xdr:to>
      <xdr:col>1</xdr:col>
      <xdr:colOff>28575</xdr:colOff>
      <xdr:row>0</xdr:row>
      <xdr:rowOff>333376</xdr:rowOff>
    </xdr:to>
    <xdr:sp macro="" textlink="">
      <xdr:nvSpPr>
        <xdr:cNvPr id="9" name="Retângulo: Cantos Arredondados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F787CD-9CC8-426D-9287-B7729CA4D28B}"/>
            </a:ext>
          </a:extLst>
        </xdr:cNvPr>
        <xdr:cNvSpPr/>
      </xdr:nvSpPr>
      <xdr:spPr>
        <a:xfrm>
          <a:off x="57150" y="47626"/>
          <a:ext cx="1247775" cy="2857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scene3d>
          <a:camera prst="orthographicFront"/>
          <a:lightRig rig="threePt" dir="t"/>
        </a:scene3d>
        <a:sp3d>
          <a:bevelT prst="slope"/>
          <a:bevelB w="114300" prst="hardEdg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ysClr val="windowText" lastClr="000000"/>
              </a:solidFill>
            </a:rPr>
            <a:t>Tabela de Lotes </a:t>
          </a:r>
        </a:p>
      </xdr:txBody>
    </xdr:sp>
    <xdr:clientData/>
  </xdr:twoCellAnchor>
  <xdr:twoCellAnchor>
    <xdr:from>
      <xdr:col>1</xdr:col>
      <xdr:colOff>66675</xdr:colOff>
      <xdr:row>0</xdr:row>
      <xdr:rowOff>38100</xdr:rowOff>
    </xdr:from>
    <xdr:to>
      <xdr:col>2</xdr:col>
      <xdr:colOff>276225</xdr:colOff>
      <xdr:row>0</xdr:row>
      <xdr:rowOff>333376</xdr:rowOff>
    </xdr:to>
    <xdr:sp macro="" textlink="">
      <xdr:nvSpPr>
        <xdr:cNvPr id="10" name="Retângulo: Cantos Arredondados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7C35C6E-FA39-4D28-94E6-731986F83D82}"/>
            </a:ext>
          </a:extLst>
        </xdr:cNvPr>
        <xdr:cNvSpPr/>
      </xdr:nvSpPr>
      <xdr:spPr>
        <a:xfrm>
          <a:off x="1343025" y="38100"/>
          <a:ext cx="1209675" cy="295276"/>
        </a:xfrm>
        <a:prstGeom prst="roundRect">
          <a:avLst/>
        </a:prstGeom>
        <a:solidFill>
          <a:srgbClr val="FF0000"/>
        </a:solidFill>
        <a:scene3d>
          <a:camera prst="orthographicFront"/>
          <a:lightRig rig="threePt" dir="t"/>
        </a:scene3d>
        <a:sp3d>
          <a:bevelT prst="slope"/>
          <a:bevelB w="114300" prst="hardEdg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Lista</a:t>
          </a:r>
          <a:r>
            <a:rPr lang="pt-BR" sz="1100" b="1" baseline="0"/>
            <a:t> de Clientes</a:t>
          </a:r>
        </a:p>
      </xdr:txBody>
    </xdr:sp>
    <xdr:clientData/>
  </xdr:twoCellAnchor>
  <xdr:twoCellAnchor>
    <xdr:from>
      <xdr:col>2</xdr:col>
      <xdr:colOff>323850</xdr:colOff>
      <xdr:row>0</xdr:row>
      <xdr:rowOff>28575</xdr:rowOff>
    </xdr:from>
    <xdr:to>
      <xdr:col>5</xdr:col>
      <xdr:colOff>9525</xdr:colOff>
      <xdr:row>0</xdr:row>
      <xdr:rowOff>333376</xdr:rowOff>
    </xdr:to>
    <xdr:sp macro="" textlink="">
      <xdr:nvSpPr>
        <xdr:cNvPr id="11" name="Retângulo: Cantos Arredondados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EAB4265-A605-4787-BC76-E7269C0A6A3F}"/>
            </a:ext>
          </a:extLst>
        </xdr:cNvPr>
        <xdr:cNvSpPr/>
      </xdr:nvSpPr>
      <xdr:spPr>
        <a:xfrm>
          <a:off x="2600325" y="28575"/>
          <a:ext cx="1304925" cy="304801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scene3d>
          <a:camera prst="orthographicFront"/>
          <a:lightRig rig="threePt" dir="t"/>
        </a:scene3d>
        <a:sp3d>
          <a:bevelT prst="slope"/>
          <a:bevelB w="114300" prst="hardEdg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ysClr val="windowText" lastClr="000000"/>
              </a:solidFill>
            </a:rPr>
            <a:t>Controle Inicial</a:t>
          </a:r>
        </a:p>
      </xdr:txBody>
    </xdr:sp>
    <xdr:clientData/>
  </xdr:twoCellAnchor>
  <xdr:twoCellAnchor>
    <xdr:from>
      <xdr:col>5</xdr:col>
      <xdr:colOff>66675</xdr:colOff>
      <xdr:row>0</xdr:row>
      <xdr:rowOff>38100</xdr:rowOff>
    </xdr:from>
    <xdr:to>
      <xdr:col>6</xdr:col>
      <xdr:colOff>247650</xdr:colOff>
      <xdr:row>0</xdr:row>
      <xdr:rowOff>333375</xdr:rowOff>
    </xdr:to>
    <xdr:sp macro="" textlink="">
      <xdr:nvSpPr>
        <xdr:cNvPr id="12" name="Retângulo: Cantos Arredondados 11">
          <a:extLst>
            <a:ext uri="{FF2B5EF4-FFF2-40B4-BE49-F238E27FC236}">
              <a16:creationId xmlns:a16="http://schemas.microsoft.com/office/drawing/2014/main" id="{007CD2AA-88F7-49CD-8F18-2B492D264400}"/>
            </a:ext>
          </a:extLst>
        </xdr:cNvPr>
        <xdr:cNvSpPr/>
      </xdr:nvSpPr>
      <xdr:spPr>
        <a:xfrm>
          <a:off x="3962400" y="38100"/>
          <a:ext cx="1219200" cy="29527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scene3d>
          <a:camera prst="orthographicFront"/>
          <a:lightRig rig="threePt" dir="t"/>
        </a:scene3d>
        <a:sp3d>
          <a:bevelT prst="slope"/>
          <a:bevelB w="114300" prst="hardEdg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ysClr val="windowText" lastClr="000000"/>
              </a:solidFill>
            </a:rPr>
            <a:t>Sua Empresa</a:t>
          </a:r>
        </a:p>
      </xdr:txBody>
    </xdr:sp>
    <xdr:clientData/>
  </xdr:twoCellAnchor>
  <xdr:twoCellAnchor>
    <xdr:from>
      <xdr:col>7</xdr:col>
      <xdr:colOff>504825</xdr:colOff>
      <xdr:row>0</xdr:row>
      <xdr:rowOff>28575</xdr:rowOff>
    </xdr:from>
    <xdr:to>
      <xdr:col>8</xdr:col>
      <xdr:colOff>857250</xdr:colOff>
      <xdr:row>0</xdr:row>
      <xdr:rowOff>333375</xdr:rowOff>
    </xdr:to>
    <xdr:sp macro="" textlink="">
      <xdr:nvSpPr>
        <xdr:cNvPr id="13" name="Retângulo: Cantos Arredondados 12">
          <a:extLst>
            <a:ext uri="{FF2B5EF4-FFF2-40B4-BE49-F238E27FC236}">
              <a16:creationId xmlns:a16="http://schemas.microsoft.com/office/drawing/2014/main" id="{7DE0FF0F-D760-4C6F-819C-8B518A8C7FF9}"/>
            </a:ext>
          </a:extLst>
        </xdr:cNvPr>
        <xdr:cNvSpPr/>
      </xdr:nvSpPr>
      <xdr:spPr>
        <a:xfrm>
          <a:off x="6629400" y="28575"/>
          <a:ext cx="1304925" cy="3048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scene3d>
          <a:camera prst="orthographicFront"/>
          <a:lightRig rig="threePt" dir="t"/>
        </a:scene3d>
        <a:sp3d>
          <a:bevelT prst="slope"/>
          <a:bevelB w="114300" prst="hardEdg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ysClr val="windowText" lastClr="000000"/>
              </a:solidFill>
            </a:rPr>
            <a:t>Menu</a:t>
          </a:r>
          <a:r>
            <a:rPr lang="pt-BR" sz="1200" b="1" baseline="0">
              <a:solidFill>
                <a:sysClr val="windowText" lastClr="000000"/>
              </a:solidFill>
            </a:rPr>
            <a:t> de Ajuda</a:t>
          </a:r>
          <a:endParaRPr lang="pt-BR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304800</xdr:colOff>
      <xdr:row>0</xdr:row>
      <xdr:rowOff>28576</xdr:rowOff>
    </xdr:from>
    <xdr:to>
      <xdr:col>7</xdr:col>
      <xdr:colOff>447675</xdr:colOff>
      <xdr:row>0</xdr:row>
      <xdr:rowOff>333376</xdr:rowOff>
    </xdr:to>
    <xdr:sp macro="" textlink="">
      <xdr:nvSpPr>
        <xdr:cNvPr id="14" name="Retângulo: Cantos Arredondados 13">
          <a:extLst>
            <a:ext uri="{FF2B5EF4-FFF2-40B4-BE49-F238E27FC236}">
              <a16:creationId xmlns:a16="http://schemas.microsoft.com/office/drawing/2014/main" id="{1D0A642D-2F38-4155-BDCF-EC74CC11DADF}"/>
            </a:ext>
          </a:extLst>
        </xdr:cNvPr>
        <xdr:cNvSpPr/>
      </xdr:nvSpPr>
      <xdr:spPr>
        <a:xfrm>
          <a:off x="5238750" y="28576"/>
          <a:ext cx="1333500" cy="3048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scene3d>
          <a:camera prst="orthographicFront"/>
          <a:lightRig rig="threePt" dir="t"/>
        </a:scene3d>
        <a:sp3d>
          <a:bevelT prst="slope"/>
          <a:bevelB w="114300" prst="hardEdg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ysClr val="windowText" lastClr="000000"/>
              </a:solidFill>
            </a:rPr>
            <a:t>Ficha Proposta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/Desktop/GUARAVILLE/01-Financeiro%20Individu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e"/>
      <sheetName val="Lotes"/>
      <sheetName val="Dados"/>
      <sheetName val="Clientes"/>
      <sheetName val="0102"/>
      <sheetName val="0103"/>
      <sheetName val="0104"/>
      <sheetName val="0106"/>
      <sheetName val="0110"/>
      <sheetName val="0112"/>
      <sheetName val="0114"/>
      <sheetName val="0118"/>
      <sheetName val="0120"/>
      <sheetName val="0124"/>
      <sheetName val="0201"/>
      <sheetName val="0203"/>
      <sheetName val="0205"/>
      <sheetName val="0207"/>
      <sheetName val="0209"/>
      <sheetName val="0211"/>
      <sheetName val="0212"/>
      <sheetName val="0215"/>
      <sheetName val="0217"/>
      <sheetName val="0219"/>
      <sheetName val="0225"/>
      <sheetName val="0227"/>
      <sheetName val="0229"/>
      <sheetName val="0231"/>
      <sheetName val="0233"/>
      <sheetName val="0235"/>
      <sheetName val="0237"/>
      <sheetName val="0239"/>
      <sheetName val="0241"/>
      <sheetName val="0243"/>
      <sheetName val="0245"/>
      <sheetName val="0247"/>
      <sheetName val="0249"/>
      <sheetName val="0302"/>
      <sheetName val="0304"/>
      <sheetName val="0306"/>
      <sheetName val="0310"/>
      <sheetName val="0312"/>
      <sheetName val="0314"/>
      <sheetName val="0316"/>
      <sheetName val="0318"/>
      <sheetName val="0320"/>
      <sheetName val="0322"/>
      <sheetName val="0324"/>
      <sheetName val="0326"/>
      <sheetName val="0328"/>
      <sheetName val="0330"/>
      <sheetName val="0331"/>
      <sheetName val="0334"/>
      <sheetName val="0336"/>
      <sheetName val="0338"/>
      <sheetName val="0340"/>
      <sheetName val="0342"/>
      <sheetName val="0344"/>
      <sheetName val="0346"/>
      <sheetName val="0405"/>
      <sheetName val="0407"/>
      <sheetName val="0411"/>
      <sheetName val="0413"/>
      <sheetName val="0415"/>
      <sheetName val="0417"/>
      <sheetName val="0421"/>
      <sheetName val="0423"/>
      <sheetName val="0502"/>
      <sheetName val="0504"/>
      <sheetName val="0506"/>
      <sheetName val="0510"/>
      <sheetName val="0512"/>
      <sheetName val="0514"/>
      <sheetName val="0516"/>
      <sheetName val="0518"/>
      <sheetName val="0520"/>
      <sheetName val="0522"/>
      <sheetName val="0602"/>
      <sheetName val="0604"/>
      <sheetName val="0606"/>
      <sheetName val="0616"/>
      <sheetName val="0618"/>
      <sheetName val="0620"/>
      <sheetName val="0622"/>
      <sheetName val="0624"/>
      <sheetName val="0626"/>
      <sheetName val="0628"/>
      <sheetName val="0630"/>
      <sheetName val="0632"/>
      <sheetName val="0634"/>
      <sheetName val="0638"/>
      <sheetName val="0640"/>
      <sheetName val="0642"/>
      <sheetName val="0644"/>
      <sheetName val="0701"/>
      <sheetName val="0703"/>
      <sheetName val="0705"/>
      <sheetName val="0706"/>
      <sheetName val="0707"/>
      <sheetName val="0708"/>
      <sheetName val="0709"/>
      <sheetName val="0711"/>
      <sheetName val="0713"/>
      <sheetName val="0715"/>
      <sheetName val="0717"/>
      <sheetName val="0721"/>
      <sheetName val="0723"/>
      <sheetName val="0724"/>
      <sheetName val="0725"/>
      <sheetName val="0727"/>
      <sheetName val="0731"/>
      <sheetName val="0733"/>
      <sheetName val="0735"/>
      <sheetName val="0737"/>
      <sheetName val="0739"/>
      <sheetName val="0741"/>
      <sheetName val="0743"/>
      <sheetName val="0801"/>
      <sheetName val="0803"/>
      <sheetName val="0805"/>
      <sheetName val="0807"/>
      <sheetName val="0809"/>
      <sheetName val="0813"/>
      <sheetName val="0815"/>
      <sheetName val="0817"/>
      <sheetName val="0819"/>
      <sheetName val="0821"/>
      <sheetName val="0901"/>
      <sheetName val="0902"/>
      <sheetName val="0905"/>
      <sheetName val="0906"/>
      <sheetName val="0907"/>
      <sheetName val="0908"/>
      <sheetName val="0909"/>
      <sheetName val="0910"/>
      <sheetName val="0911"/>
      <sheetName val="0912"/>
      <sheetName val="0913"/>
      <sheetName val="0914"/>
      <sheetName val="0915"/>
      <sheetName val="0917"/>
      <sheetName val="0918"/>
      <sheetName val="0920"/>
      <sheetName val="0921"/>
      <sheetName val="1001"/>
      <sheetName val="1002"/>
      <sheetName val="1003"/>
      <sheetName val="1007"/>
      <sheetName val="1008"/>
      <sheetName val="1009"/>
      <sheetName val="1010"/>
      <sheetName val="1012"/>
      <sheetName val="1014"/>
      <sheetName val="1015"/>
      <sheetName val="1020"/>
      <sheetName val="1021"/>
      <sheetName val="1022"/>
      <sheetName val="1023"/>
      <sheetName val="1101"/>
      <sheetName val="1102"/>
      <sheetName val="1104"/>
      <sheetName val="1105"/>
      <sheetName val="1106"/>
      <sheetName val="1108"/>
      <sheetName val="1109"/>
      <sheetName val="1110"/>
      <sheetName val="1111"/>
      <sheetName val="1201"/>
      <sheetName val="1202"/>
      <sheetName val="1205"/>
      <sheetName val="1207"/>
      <sheetName val="1208"/>
      <sheetName val="1209"/>
      <sheetName val="1210"/>
      <sheetName val="1211"/>
      <sheetName val="1212"/>
      <sheetName val="1213"/>
      <sheetName val="1214"/>
      <sheetName val="1215"/>
      <sheetName val="1224"/>
      <sheetName val="1303"/>
      <sheetName val="1306"/>
      <sheetName val="1307"/>
      <sheetName val="1308"/>
      <sheetName val="1309"/>
      <sheetName val="1310"/>
      <sheetName val="1311"/>
      <sheetName val="1312"/>
      <sheetName val="1313"/>
      <sheetName val="1319"/>
      <sheetName val="1320"/>
      <sheetName val="1321"/>
      <sheetName val="1401"/>
      <sheetName val="1406"/>
      <sheetName val="1407"/>
      <sheetName val="1408"/>
      <sheetName val="1409"/>
      <sheetName val="1412"/>
      <sheetName val="1415"/>
      <sheetName val="1416"/>
      <sheetName val="1515"/>
      <sheetName val="1517"/>
      <sheetName val="1519"/>
      <sheetName val="1523"/>
      <sheetName val="1704"/>
      <sheetName val="1708"/>
      <sheetName val="1712"/>
      <sheetName val="1716"/>
      <sheetName val="1718"/>
      <sheetName val="1803"/>
      <sheetName val="1805"/>
      <sheetName val="1807"/>
      <sheetName val="1811"/>
      <sheetName val="1813"/>
      <sheetName val="1815"/>
      <sheetName val="1817"/>
      <sheetName val="1902"/>
      <sheetName val="1906"/>
      <sheetName val="1908"/>
      <sheetName val="1912"/>
      <sheetName val="1918"/>
    </sheetNames>
    <sheetDataSet>
      <sheetData sheetId="0" refreshError="1"/>
      <sheetData sheetId="1" refreshError="1"/>
      <sheetData sheetId="2">
        <row r="1">
          <cell r="A1">
            <v>1</v>
          </cell>
          <cell r="B1">
            <v>2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K1">
            <v>11</v>
          </cell>
          <cell r="L1">
            <v>12</v>
          </cell>
          <cell r="M1">
            <v>13</v>
          </cell>
          <cell r="N1">
            <v>14</v>
          </cell>
          <cell r="O1">
            <v>15</v>
          </cell>
          <cell r="P1">
            <v>16</v>
          </cell>
          <cell r="Q1">
            <v>17</v>
          </cell>
          <cell r="R1">
            <v>18</v>
          </cell>
          <cell r="S1">
            <v>19</v>
          </cell>
        </row>
        <row r="2">
          <cell r="A2" t="str">
            <v>Contrato</v>
          </cell>
          <cell r="B2" t="str">
            <v>Cliente</v>
          </cell>
          <cell r="C2" t="str">
            <v>LOGRADOURO</v>
          </cell>
          <cell r="D2" t="str">
            <v>BAIRRO</v>
          </cell>
          <cell r="E2" t="str">
            <v>CIDADE</v>
          </cell>
          <cell r="F2" t="str">
            <v>CEP</v>
          </cell>
          <cell r="G2" t="str">
            <v>UF</v>
          </cell>
          <cell r="H2" t="str">
            <v>CPF</v>
          </cell>
          <cell r="I2" t="str">
            <v>RG</v>
          </cell>
          <cell r="J2" t="str">
            <v>Valor do Lote</v>
          </cell>
          <cell r="K2" t="str">
            <v>Valor Entrada</v>
          </cell>
          <cell r="L2" t="str">
            <v xml:space="preserve">Plano </v>
          </cell>
          <cell r="M2" t="str">
            <v>R$ das parcelas</v>
          </cell>
          <cell r="N2" t="str">
            <v>1º vencimento</v>
          </cell>
          <cell r="O2" t="str">
            <v>Escritório</v>
          </cell>
          <cell r="P2" t="str">
            <v>Contato 01</v>
          </cell>
          <cell r="Q2" t="str">
            <v>Contato 02</v>
          </cell>
          <cell r="R2" t="str">
            <v>e-mail</v>
          </cell>
          <cell r="S2" t="str">
            <v>Corretor</v>
          </cell>
        </row>
        <row r="3">
          <cell r="A3" t="str">
            <v>C.01/02</v>
          </cell>
          <cell r="B3" t="str">
            <v>RAIMUNDA PEREIRA JORGE</v>
          </cell>
          <cell r="C3" t="str">
            <v>DELMIRO GOUVEIA, S/N</v>
          </cell>
          <cell r="D3" t="str">
            <v>PIRES FERREIRA</v>
          </cell>
          <cell r="E3" t="str">
            <v>IPU</v>
          </cell>
          <cell r="F3">
            <v>62250000</v>
          </cell>
          <cell r="G3" t="str">
            <v>CE</v>
          </cell>
          <cell r="H3" t="str">
            <v>991.573.903-63</v>
          </cell>
          <cell r="I3">
            <v>239574092</v>
          </cell>
          <cell r="J3">
            <v>33000</v>
          </cell>
          <cell r="K3">
            <v>1650</v>
          </cell>
          <cell r="L3">
            <v>40</v>
          </cell>
          <cell r="M3">
            <v>783.75</v>
          </cell>
          <cell r="N3">
            <v>42379</v>
          </cell>
          <cell r="O3" t="str">
            <v>FRM</v>
          </cell>
          <cell r="P3">
            <v>88996590200</v>
          </cell>
          <cell r="Q3">
            <v>88996590123</v>
          </cell>
          <cell r="R3" t="str">
            <v>antoniojuscierpereirajorge@yahoo.com.br</v>
          </cell>
          <cell r="S3" t="str">
            <v>Expedito Neto</v>
          </cell>
        </row>
        <row r="4">
          <cell r="A4" t="str">
            <v>C.01/03</v>
          </cell>
          <cell r="B4" t="str">
            <v>RAIMUNDA PEREIRA JORGE</v>
          </cell>
          <cell r="C4" t="str">
            <v>DELMIRO GOUVEIA, S/N</v>
          </cell>
          <cell r="D4" t="str">
            <v>PIRES FERREIRA</v>
          </cell>
          <cell r="E4" t="str">
            <v>IPU</v>
          </cell>
          <cell r="F4">
            <v>62250000</v>
          </cell>
          <cell r="G4" t="str">
            <v>CE</v>
          </cell>
          <cell r="H4" t="str">
            <v>991.573.903-63</v>
          </cell>
          <cell r="I4">
            <v>239574092</v>
          </cell>
          <cell r="J4">
            <v>37510.5</v>
          </cell>
          <cell r="K4">
            <v>1875.53</v>
          </cell>
          <cell r="L4">
            <v>40</v>
          </cell>
          <cell r="M4">
            <v>890.87425000000007</v>
          </cell>
          <cell r="N4">
            <v>42379</v>
          </cell>
          <cell r="O4" t="str">
            <v>FRM</v>
          </cell>
          <cell r="P4">
            <v>88996590200</v>
          </cell>
          <cell r="Q4">
            <v>88996590123</v>
          </cell>
          <cell r="R4" t="str">
            <v>antoniojuscierpereirajorge@yahoo.com.br</v>
          </cell>
          <cell r="S4" t="str">
            <v>Expedito Neto</v>
          </cell>
        </row>
        <row r="5">
          <cell r="A5" t="str">
            <v>C.01/04</v>
          </cell>
        </row>
        <row r="6">
          <cell r="A6" t="str">
            <v>C.01/06</v>
          </cell>
          <cell r="B6" t="str">
            <v>SILVERLANDIA RODRIGUES AMARAL</v>
          </cell>
          <cell r="C6" t="str">
            <v>VARZEA DOS ESPINHOS BRANCOS, S/N</v>
          </cell>
          <cell r="D6" t="str">
            <v>Z. RURAL</v>
          </cell>
          <cell r="E6" t="str">
            <v>GUARACIABA DO NORTE</v>
          </cell>
          <cell r="F6">
            <v>62380000</v>
          </cell>
          <cell r="G6" t="str">
            <v>CE</v>
          </cell>
          <cell r="H6" t="str">
            <v>853.893.583-88</v>
          </cell>
          <cell r="I6">
            <v>97028067650</v>
          </cell>
          <cell r="J6">
            <v>33000</v>
          </cell>
          <cell r="K6">
            <v>1650</v>
          </cell>
          <cell r="L6">
            <v>48</v>
          </cell>
          <cell r="M6">
            <v>653.125</v>
          </cell>
          <cell r="N6">
            <v>42257</v>
          </cell>
          <cell r="O6" t="str">
            <v>FRM</v>
          </cell>
          <cell r="R6" t="str">
            <v>markim_gba@yahoo.com.br</v>
          </cell>
          <cell r="S6" t="str">
            <v>Marcos Martins</v>
          </cell>
        </row>
        <row r="7">
          <cell r="A7" t="str">
            <v>C.01/10</v>
          </cell>
          <cell r="B7" t="str">
            <v>MANOEL VALDIR DE SOUSA</v>
          </cell>
          <cell r="C7" t="str">
            <v>AV. SENADOR CATUNDA, 385</v>
          </cell>
          <cell r="D7" t="str">
            <v>CENTRO</v>
          </cell>
          <cell r="E7" t="str">
            <v>GUARACIABA DO NORTE</v>
          </cell>
          <cell r="F7">
            <v>62380000</v>
          </cell>
          <cell r="G7" t="str">
            <v>CE</v>
          </cell>
          <cell r="H7" t="str">
            <v>229.555.933-20</v>
          </cell>
          <cell r="I7">
            <v>1415109</v>
          </cell>
          <cell r="J7">
            <v>33000</v>
          </cell>
          <cell r="K7">
            <v>1650</v>
          </cell>
          <cell r="L7">
            <v>120</v>
          </cell>
          <cell r="M7">
            <v>261.25</v>
          </cell>
          <cell r="N7">
            <v>42287</v>
          </cell>
          <cell r="O7" t="str">
            <v>FRM</v>
          </cell>
          <cell r="P7">
            <v>88999367488</v>
          </cell>
          <cell r="S7" t="str">
            <v>Expedito Neto</v>
          </cell>
        </row>
        <row r="8">
          <cell r="A8" t="str">
            <v>C.01/12</v>
          </cell>
          <cell r="B8" t="str">
            <v>ROSA MARIA MARTINS</v>
          </cell>
          <cell r="C8" t="str">
            <v>DISTRITO MARTINSLANDIA, S/N</v>
          </cell>
          <cell r="D8" t="str">
            <v>Z. RURAL</v>
          </cell>
          <cell r="E8" t="str">
            <v>GUARACIABA DO NORTE</v>
          </cell>
          <cell r="F8">
            <v>62380000</v>
          </cell>
          <cell r="G8" t="str">
            <v>CE</v>
          </cell>
          <cell r="H8" t="str">
            <v>162.594.913-87</v>
          </cell>
          <cell r="I8">
            <v>87491668</v>
          </cell>
          <cell r="J8">
            <v>33000</v>
          </cell>
          <cell r="K8">
            <v>1650</v>
          </cell>
          <cell r="L8">
            <v>120</v>
          </cell>
          <cell r="M8">
            <v>261.25</v>
          </cell>
          <cell r="N8">
            <v>42257</v>
          </cell>
          <cell r="O8" t="str">
            <v>FRM</v>
          </cell>
          <cell r="P8">
            <v>8836528011</v>
          </cell>
          <cell r="S8" t="str">
            <v>Marcos Martins</v>
          </cell>
        </row>
        <row r="9">
          <cell r="A9" t="str">
            <v>C.01/14</v>
          </cell>
          <cell r="B9" t="str">
            <v>RENATO SILVA DE SOUSA</v>
          </cell>
          <cell r="C9" t="str">
            <v>SITIO BANANEIRA, S/N</v>
          </cell>
          <cell r="D9" t="str">
            <v>Z. RURAL</v>
          </cell>
          <cell r="E9" t="str">
            <v>GUARACIABA DO NORTE</v>
          </cell>
          <cell r="F9" t="str">
            <v>62380-000</v>
          </cell>
          <cell r="G9" t="str">
            <v>CE</v>
          </cell>
          <cell r="H9" t="str">
            <v>066.742.363-06</v>
          </cell>
          <cell r="I9">
            <v>20078689737</v>
          </cell>
          <cell r="J9">
            <v>32350</v>
          </cell>
          <cell r="K9">
            <v>1200</v>
          </cell>
          <cell r="L9">
            <v>120</v>
          </cell>
          <cell r="M9">
            <v>259.58333333333331</v>
          </cell>
          <cell r="N9">
            <v>42236</v>
          </cell>
          <cell r="O9" t="str">
            <v>FRM</v>
          </cell>
          <cell r="P9">
            <v>88997485569</v>
          </cell>
          <cell r="Q9">
            <v>88996511153</v>
          </cell>
        </row>
        <row r="10">
          <cell r="A10" t="str">
            <v>C.01/18</v>
          </cell>
          <cell r="B10" t="str">
            <v>FRANCISCO DAS CHAGAS DE SOUSA MESQUITA</v>
          </cell>
          <cell r="C10" t="str">
            <v>R. MONSENHOR EURICO, 44</v>
          </cell>
          <cell r="D10" t="str">
            <v>CENTRO</v>
          </cell>
          <cell r="E10" t="str">
            <v>GUARACIABA DO NORTE</v>
          </cell>
          <cell r="F10" t="str">
            <v>62380-000</v>
          </cell>
          <cell r="G10" t="str">
            <v>CE</v>
          </cell>
          <cell r="H10" t="str">
            <v>027.212.343-90</v>
          </cell>
          <cell r="I10">
            <v>2001028099213</v>
          </cell>
          <cell r="J10">
            <v>33000</v>
          </cell>
          <cell r="K10">
            <v>1650</v>
          </cell>
          <cell r="L10">
            <v>120</v>
          </cell>
          <cell r="M10">
            <v>261.25</v>
          </cell>
          <cell r="N10">
            <v>42217</v>
          </cell>
          <cell r="O10" t="str">
            <v>FRM</v>
          </cell>
          <cell r="P10">
            <v>88994411023</v>
          </cell>
          <cell r="Q10">
            <v>88997859968</v>
          </cell>
        </row>
        <row r="11">
          <cell r="A11" t="str">
            <v>C.01/20</v>
          </cell>
          <cell r="B11" t="str">
            <v>MAX RENNAN MIRANDA BARROS</v>
          </cell>
          <cell r="C11" t="str">
            <v>AV. JOSÉ CARVALHO DE ARAGÃO, 693</v>
          </cell>
          <cell r="D11" t="str">
            <v>BOA VISTA</v>
          </cell>
          <cell r="E11" t="str">
            <v>IPU</v>
          </cell>
          <cell r="F11" t="str">
            <v>62250-000</v>
          </cell>
          <cell r="G11" t="str">
            <v>CE</v>
          </cell>
          <cell r="H11" t="str">
            <v>025.797.203-08</v>
          </cell>
          <cell r="I11">
            <v>2002099100069</v>
          </cell>
          <cell r="J11">
            <v>33000</v>
          </cell>
          <cell r="K11">
            <v>1650</v>
          </cell>
          <cell r="L11">
            <v>120</v>
          </cell>
          <cell r="M11">
            <v>261.25</v>
          </cell>
          <cell r="N11">
            <v>42267</v>
          </cell>
          <cell r="O11" t="str">
            <v>FRM</v>
          </cell>
          <cell r="P11">
            <v>88996115366</v>
          </cell>
          <cell r="R11" t="str">
            <v>rennanmiranda@hotmail.com</v>
          </cell>
        </row>
        <row r="12">
          <cell r="A12" t="str">
            <v>C.01/24</v>
          </cell>
        </row>
        <row r="13">
          <cell r="A13" t="str">
            <v>C.02/01</v>
          </cell>
          <cell r="B13" t="str">
            <v>CLEOMAR ALVES PEREIRA DAMASCENO</v>
          </cell>
          <cell r="C13" t="str">
            <v>AV. CASTELO BRANCO, S/N</v>
          </cell>
          <cell r="D13" t="str">
            <v>CENTRO</v>
          </cell>
          <cell r="E13" t="str">
            <v>PIRES FERREIRA</v>
          </cell>
          <cell r="F13">
            <v>62255000</v>
          </cell>
          <cell r="G13" t="str">
            <v>CE</v>
          </cell>
          <cell r="H13" t="str">
            <v>018.017.377-46</v>
          </cell>
          <cell r="I13">
            <v>2001024000409</v>
          </cell>
          <cell r="J13">
            <v>37145</v>
          </cell>
          <cell r="K13">
            <v>1857.25</v>
          </cell>
          <cell r="L13">
            <v>120</v>
          </cell>
          <cell r="M13">
            <v>294.06458333333336</v>
          </cell>
          <cell r="N13">
            <v>42236</v>
          </cell>
          <cell r="O13" t="str">
            <v>FRM</v>
          </cell>
          <cell r="P13">
            <v>88998347936</v>
          </cell>
          <cell r="R13" t="str">
            <v>cleo.fotos@hotmail.com</v>
          </cell>
          <cell r="S13" t="str">
            <v>Adalberto Jorge</v>
          </cell>
        </row>
        <row r="14">
          <cell r="A14" t="str">
            <v>C.02/03</v>
          </cell>
          <cell r="B14" t="str">
            <v>JOÃO ALVES PEREIRA</v>
          </cell>
          <cell r="C14" t="str">
            <v>AV. BRASIL, 12055, BL06, APT 204</v>
          </cell>
          <cell r="D14" t="str">
            <v>BRAZ DE PINA</v>
          </cell>
          <cell r="E14" t="str">
            <v>RIO DE JANEIRO</v>
          </cell>
          <cell r="F14">
            <v>21012351</v>
          </cell>
          <cell r="G14" t="str">
            <v>RJ</v>
          </cell>
          <cell r="H14" t="str">
            <v>263.724.013-04</v>
          </cell>
          <cell r="I14">
            <v>91674744</v>
          </cell>
          <cell r="J14">
            <v>33681.449999999997</v>
          </cell>
          <cell r="K14">
            <v>1684.07</v>
          </cell>
          <cell r="L14">
            <v>120</v>
          </cell>
          <cell r="M14">
            <v>266.64483333333334</v>
          </cell>
          <cell r="N14">
            <v>42236</v>
          </cell>
          <cell r="O14" t="str">
            <v>FRM</v>
          </cell>
          <cell r="R14" t="str">
            <v>socorro.alves23@hotmail.com</v>
          </cell>
          <cell r="S14" t="str">
            <v>Adalberto Jorge</v>
          </cell>
        </row>
        <row r="15">
          <cell r="A15" t="str">
            <v>C.02/05</v>
          </cell>
          <cell r="B15" t="str">
            <v>FRANCISCO VALDEMIR BORGES DA SILVA</v>
          </cell>
          <cell r="C15" t="str">
            <v>R. DOM EXPEDITO LOPES, 2595</v>
          </cell>
          <cell r="D15" t="str">
            <v>DIONISIO TORRES</v>
          </cell>
          <cell r="E15" t="str">
            <v>FORTALEZA</v>
          </cell>
          <cell r="F15">
            <v>60135410</v>
          </cell>
          <cell r="G15" t="str">
            <v>CE</v>
          </cell>
          <cell r="H15" t="str">
            <v>034.926.793-66</v>
          </cell>
          <cell r="I15">
            <v>2005002033358</v>
          </cell>
          <cell r="J15">
            <v>39365.620000000003</v>
          </cell>
          <cell r="K15">
            <v>0</v>
          </cell>
          <cell r="L15">
            <v>120</v>
          </cell>
          <cell r="M15">
            <v>328.04683333333338</v>
          </cell>
          <cell r="N15">
            <v>42267</v>
          </cell>
          <cell r="O15" t="str">
            <v>FRM</v>
          </cell>
          <cell r="P15">
            <v>85999765327</v>
          </cell>
          <cell r="Q15">
            <v>88994961476</v>
          </cell>
          <cell r="R15" t="str">
            <v>valdemir_borges@hotmail.com</v>
          </cell>
          <cell r="S15" t="str">
            <v xml:space="preserve">Valdemir Borges </v>
          </cell>
        </row>
        <row r="16">
          <cell r="A16" t="str">
            <v>C.02/07</v>
          </cell>
          <cell r="B16" t="str">
            <v>LEONIDAS LEITÃO LOPES</v>
          </cell>
          <cell r="C16" t="str">
            <v>R. MANOEL R. TAVARES, 15</v>
          </cell>
          <cell r="D16" t="str">
            <v>CENTRO</v>
          </cell>
          <cell r="E16" t="str">
            <v>VARJOTA</v>
          </cell>
          <cell r="F16">
            <v>62265000</v>
          </cell>
          <cell r="G16" t="str">
            <v>CE</v>
          </cell>
          <cell r="H16" t="str">
            <v>289.959.453-20</v>
          </cell>
          <cell r="I16">
            <v>118664586</v>
          </cell>
          <cell r="J16">
            <v>41801.300000000003</v>
          </cell>
          <cell r="K16">
            <v>2090</v>
          </cell>
          <cell r="L16">
            <v>120</v>
          </cell>
          <cell r="M16">
            <v>330.92750000000001</v>
          </cell>
          <cell r="N16">
            <v>42236</v>
          </cell>
          <cell r="O16" t="str">
            <v>FRM</v>
          </cell>
          <cell r="P16">
            <v>88999685483</v>
          </cell>
          <cell r="S16" t="str">
            <v>Marcio Morais</v>
          </cell>
        </row>
        <row r="17">
          <cell r="A17" t="str">
            <v>C.02/09</v>
          </cell>
          <cell r="B17" t="str">
            <v>JOSÉ TEODORO NETO</v>
          </cell>
          <cell r="C17" t="str">
            <v>AV. PRESIDENTE CASTELO BRANCO, 1743</v>
          </cell>
          <cell r="D17" t="str">
            <v>CENTRO</v>
          </cell>
          <cell r="E17" t="str">
            <v>VARJOTA</v>
          </cell>
          <cell r="F17">
            <v>62265000</v>
          </cell>
          <cell r="G17" t="str">
            <v>CE</v>
          </cell>
          <cell r="H17" t="str">
            <v>789.382.443-34</v>
          </cell>
          <cell r="I17">
            <v>96031057270</v>
          </cell>
          <cell r="J17">
            <v>42165.1</v>
          </cell>
          <cell r="K17">
            <v>2108</v>
          </cell>
          <cell r="L17">
            <v>60</v>
          </cell>
          <cell r="M17">
            <v>667.61833333333334</v>
          </cell>
          <cell r="N17">
            <v>42205</v>
          </cell>
          <cell r="O17" t="str">
            <v>FRM</v>
          </cell>
          <cell r="P17">
            <v>88997053322</v>
          </cell>
          <cell r="R17" t="str">
            <v>theodoroneto23@hotmail.com</v>
          </cell>
          <cell r="S17" t="str">
            <v xml:space="preserve">Valdemir Borges </v>
          </cell>
        </row>
        <row r="18">
          <cell r="A18" t="str">
            <v>C.02/11</v>
          </cell>
          <cell r="B18" t="str">
            <v>JOSÉ TEODORO NETO</v>
          </cell>
          <cell r="C18" t="str">
            <v>AV. PRESIDENTE CASTELO BRANCO, 1743</v>
          </cell>
          <cell r="D18" t="str">
            <v>CENTRO</v>
          </cell>
          <cell r="E18" t="str">
            <v>VARJOTA</v>
          </cell>
          <cell r="F18">
            <v>62265000</v>
          </cell>
          <cell r="G18" t="str">
            <v>CE</v>
          </cell>
          <cell r="H18" t="str">
            <v>789.382.443-34</v>
          </cell>
          <cell r="I18">
            <v>96031057270</v>
          </cell>
          <cell r="J18">
            <v>42530.6</v>
          </cell>
          <cell r="K18">
            <v>2126.5300000000002</v>
          </cell>
          <cell r="L18">
            <v>60</v>
          </cell>
          <cell r="M18">
            <v>673.40116666666665</v>
          </cell>
          <cell r="N18">
            <v>42205</v>
          </cell>
          <cell r="O18" t="str">
            <v>FRM</v>
          </cell>
          <cell r="P18">
            <v>88997053322</v>
          </cell>
          <cell r="R18" t="str">
            <v>theodoroneto23@hotmail.com</v>
          </cell>
          <cell r="S18" t="str">
            <v xml:space="preserve">Valdemir Borges </v>
          </cell>
        </row>
        <row r="19">
          <cell r="A19" t="str">
            <v>C.02/12</v>
          </cell>
          <cell r="B19" t="str">
            <v>JOSÉ TEODORO NETO</v>
          </cell>
          <cell r="C19" t="str">
            <v>AV. PRESIDENTE CASTELO BRANCO, 1743</v>
          </cell>
          <cell r="D19" t="str">
            <v>CENTRO</v>
          </cell>
          <cell r="E19" t="str">
            <v>VARJOTA</v>
          </cell>
          <cell r="F19">
            <v>62265000</v>
          </cell>
          <cell r="G19" t="str">
            <v>CE</v>
          </cell>
          <cell r="H19" t="str">
            <v>789.382.443-34</v>
          </cell>
          <cell r="I19">
            <v>96031057270</v>
          </cell>
          <cell r="J19">
            <v>42712.5</v>
          </cell>
          <cell r="K19">
            <v>2135.63</v>
          </cell>
          <cell r="L19">
            <v>60</v>
          </cell>
          <cell r="M19">
            <v>676.28116666666676</v>
          </cell>
          <cell r="N19">
            <v>42205</v>
          </cell>
          <cell r="O19" t="str">
            <v>FRM</v>
          </cell>
          <cell r="P19">
            <v>88997053322</v>
          </cell>
          <cell r="R19" t="str">
            <v>theodoroneto23@hotmail.com</v>
          </cell>
          <cell r="S19" t="str">
            <v xml:space="preserve">Valdemir Borges </v>
          </cell>
        </row>
        <row r="20">
          <cell r="A20" t="str">
            <v>C.02/15</v>
          </cell>
        </row>
        <row r="21">
          <cell r="A21" t="str">
            <v>C.02/17</v>
          </cell>
        </row>
        <row r="22">
          <cell r="A22" t="str">
            <v>C.02/19</v>
          </cell>
          <cell r="B22" t="str">
            <v>CICERA ALVES FERNANDES</v>
          </cell>
          <cell r="C22" t="str">
            <v>VARZEA DOS ESPINHOS BRANCOS, S/N</v>
          </cell>
          <cell r="D22" t="str">
            <v>Z. RURAL</v>
          </cell>
          <cell r="E22" t="str">
            <v>GUARACIABA DO NORTE</v>
          </cell>
          <cell r="F22">
            <v>62380000</v>
          </cell>
          <cell r="G22" t="str">
            <v>CE</v>
          </cell>
          <cell r="H22" t="str">
            <v>920.218.762-91</v>
          </cell>
          <cell r="I22">
            <v>2154533</v>
          </cell>
          <cell r="J22">
            <v>43987.5</v>
          </cell>
          <cell r="K22">
            <v>2199.38</v>
          </cell>
          <cell r="L22">
            <v>120</v>
          </cell>
          <cell r="M22">
            <v>348.23433333333338</v>
          </cell>
          <cell r="N22">
            <v>42236</v>
          </cell>
          <cell r="O22" t="str">
            <v>FRM</v>
          </cell>
        </row>
        <row r="23">
          <cell r="A23" t="str">
            <v>C.02/25</v>
          </cell>
          <cell r="B23" t="str">
            <v>ANTONIO DORENILDO SOUSA</v>
          </cell>
          <cell r="C23" t="str">
            <v>R. CLOVIS XIMENES, 486</v>
          </cell>
          <cell r="D23" t="str">
            <v>CENTRO</v>
          </cell>
          <cell r="E23" t="str">
            <v>VARJOTA</v>
          </cell>
          <cell r="F23">
            <v>62265000</v>
          </cell>
          <cell r="G23" t="str">
            <v>CE</v>
          </cell>
          <cell r="H23" t="str">
            <v>809.620.683-49</v>
          </cell>
          <cell r="I23">
            <v>97031019245</v>
          </cell>
          <cell r="J23">
            <v>45080.6</v>
          </cell>
          <cell r="K23">
            <v>2254.0300000000002</v>
          </cell>
          <cell r="L23">
            <v>120</v>
          </cell>
          <cell r="M23">
            <v>356.88808333333333</v>
          </cell>
          <cell r="N23">
            <v>42236</v>
          </cell>
          <cell r="O23" t="str">
            <v>FRM</v>
          </cell>
          <cell r="P23">
            <v>8899050011</v>
          </cell>
          <cell r="Q23">
            <v>8899396147</v>
          </cell>
          <cell r="S23" t="str">
            <v>Adalberto Jorge</v>
          </cell>
        </row>
        <row r="24">
          <cell r="A24" t="str">
            <v>C.02/27</v>
          </cell>
          <cell r="B24" t="str">
            <v>GERLANDIA SARAIVA BRITO</v>
          </cell>
          <cell r="C24" t="str">
            <v>R. MARIA ASSUNÇÃO, S/N</v>
          </cell>
          <cell r="D24" t="str">
            <v>CENTRO</v>
          </cell>
          <cell r="E24" t="str">
            <v>GUARACIABA DO NORTE</v>
          </cell>
          <cell r="F24">
            <v>62380000</v>
          </cell>
          <cell r="G24" t="str">
            <v>CE</v>
          </cell>
          <cell r="H24" t="str">
            <v>007.217.553-21</v>
          </cell>
          <cell r="I24">
            <v>2001028099264</v>
          </cell>
          <cell r="J24">
            <v>35841.599999999999</v>
          </cell>
          <cell r="K24">
            <v>5000</v>
          </cell>
          <cell r="L24">
            <v>60</v>
          </cell>
          <cell r="M24">
            <v>514.02666666666664</v>
          </cell>
          <cell r="N24">
            <v>42205</v>
          </cell>
          <cell r="O24" t="str">
            <v>FRM</v>
          </cell>
        </row>
        <row r="25">
          <cell r="A25" t="str">
            <v>C.02/29</v>
          </cell>
        </row>
        <row r="26">
          <cell r="A26" t="str">
            <v>C.02/31</v>
          </cell>
        </row>
        <row r="27">
          <cell r="A27" t="str">
            <v>C.02/33</v>
          </cell>
        </row>
        <row r="28">
          <cell r="A28" t="str">
            <v>C.02/35</v>
          </cell>
          <cell r="B28" t="str">
            <v>JEAN CLERTON BORGES LIMA</v>
          </cell>
          <cell r="C28" t="str">
            <v>R. AMORINZINET 401, APT 401A</v>
          </cell>
          <cell r="D28" t="str">
            <v>CENTRO</v>
          </cell>
          <cell r="E28" t="str">
            <v>GUARACIABA DO NORTE</v>
          </cell>
          <cell r="F28">
            <v>62380000</v>
          </cell>
          <cell r="G28" t="str">
            <v>CE</v>
          </cell>
          <cell r="H28" t="str">
            <v>781.957.483-68</v>
          </cell>
          <cell r="I28">
            <v>286243294</v>
          </cell>
          <cell r="J28">
            <v>33000</v>
          </cell>
          <cell r="K28">
            <v>1650</v>
          </cell>
          <cell r="L28">
            <v>120</v>
          </cell>
          <cell r="M28">
            <v>261.25</v>
          </cell>
          <cell r="N28">
            <v>42389</v>
          </cell>
          <cell r="O28" t="str">
            <v>FRM</v>
          </cell>
          <cell r="P28">
            <v>88999120595</v>
          </cell>
          <cell r="Q28">
            <v>88999619573</v>
          </cell>
          <cell r="R28" t="str">
            <v>jeanclerton@hotmail.com</v>
          </cell>
          <cell r="S28" t="str">
            <v>Marcos Martins</v>
          </cell>
        </row>
        <row r="29">
          <cell r="A29" t="str">
            <v>C.02/37</v>
          </cell>
          <cell r="B29" t="str">
            <v>ELISANGELA BARROSO DE MACEDO</v>
          </cell>
          <cell r="C29" t="str">
            <v>R. CAPITÃO FERREIRA, 786</v>
          </cell>
          <cell r="D29" t="str">
            <v>SANTA LUZIA</v>
          </cell>
          <cell r="E29" t="str">
            <v>GUARACIABA DO NORTE</v>
          </cell>
          <cell r="F29">
            <v>62380000</v>
          </cell>
          <cell r="G29" t="str">
            <v>CE</v>
          </cell>
          <cell r="H29" t="str">
            <v>787.471.633-72</v>
          </cell>
          <cell r="I29">
            <v>308152196</v>
          </cell>
          <cell r="J29">
            <v>33000</v>
          </cell>
          <cell r="K29">
            <v>1650</v>
          </cell>
          <cell r="L29">
            <v>60</v>
          </cell>
          <cell r="M29">
            <v>522.5</v>
          </cell>
          <cell r="N29">
            <v>42236</v>
          </cell>
          <cell r="O29" t="str">
            <v>FRM</v>
          </cell>
          <cell r="P29">
            <v>8836522428</v>
          </cell>
          <cell r="Q29">
            <v>88999249245</v>
          </cell>
          <cell r="R29" t="str">
            <v>elisbarrosomacedo@outlook.com</v>
          </cell>
          <cell r="S29" t="str">
            <v>Daniel uchoa</v>
          </cell>
        </row>
        <row r="30">
          <cell r="A30" t="str">
            <v>C.02/39</v>
          </cell>
        </row>
        <row r="31">
          <cell r="A31" t="str">
            <v>C.02/41</v>
          </cell>
          <cell r="B31" t="str">
            <v>ANA MARIA VALDEVINO BRAGA</v>
          </cell>
          <cell r="C31" t="str">
            <v>R. SABERI, 44, CS 1</v>
          </cell>
          <cell r="D31" t="str">
            <v>JARDIM DA LUZ</v>
          </cell>
          <cell r="E31" t="str">
            <v>EMBU DAS ARTES</v>
          </cell>
          <cell r="F31" t="str">
            <v>06824-190</v>
          </cell>
          <cell r="G31" t="str">
            <v>SP</v>
          </cell>
          <cell r="H31" t="str">
            <v>358.277.108-30</v>
          </cell>
          <cell r="I31">
            <v>420528970</v>
          </cell>
          <cell r="J31">
            <v>33000</v>
          </cell>
          <cell r="K31">
            <v>1650</v>
          </cell>
          <cell r="L31">
            <v>120</v>
          </cell>
          <cell r="M31">
            <v>261.25</v>
          </cell>
          <cell r="N31">
            <v>42439</v>
          </cell>
          <cell r="O31" t="str">
            <v>FRM</v>
          </cell>
          <cell r="P31">
            <v>11986283915</v>
          </cell>
          <cell r="R31" t="str">
            <v>natali.braga.gomes@hotmail.com</v>
          </cell>
          <cell r="S31" t="str">
            <v>Adenoel Rodrigues</v>
          </cell>
        </row>
        <row r="32">
          <cell r="A32" t="str">
            <v>C.02/43</v>
          </cell>
          <cell r="B32" t="str">
            <v>MARIANE MELO DE SOUSA</v>
          </cell>
          <cell r="C32" t="str">
            <v>R. QUINTANINHA, 345, CS3</v>
          </cell>
          <cell r="D32" t="str">
            <v>JACAREPAGUÁ</v>
          </cell>
          <cell r="E32" t="str">
            <v>RIO DE JANEIRO</v>
          </cell>
          <cell r="F32">
            <v>22763006</v>
          </cell>
          <cell r="G32" t="str">
            <v>RJ</v>
          </cell>
          <cell r="H32" t="str">
            <v>123.214.447-97</v>
          </cell>
          <cell r="I32">
            <v>224746719</v>
          </cell>
          <cell r="J32">
            <v>32850</v>
          </cell>
          <cell r="K32">
            <v>1500</v>
          </cell>
          <cell r="L32">
            <v>120</v>
          </cell>
          <cell r="M32">
            <v>261.25</v>
          </cell>
          <cell r="N32">
            <v>42410</v>
          </cell>
          <cell r="O32" t="str">
            <v>FRM</v>
          </cell>
          <cell r="P32">
            <v>21996430129</v>
          </cell>
          <cell r="R32" t="str">
            <v>mariane-m-sousa@hotmail.com</v>
          </cell>
          <cell r="S32" t="str">
            <v>Marcos Martins</v>
          </cell>
        </row>
        <row r="33">
          <cell r="A33" t="str">
            <v>C.02/45</v>
          </cell>
        </row>
        <row r="34">
          <cell r="A34" t="str">
            <v>C.02/47</v>
          </cell>
          <cell r="B34" t="str">
            <v>BRUNO IBIAPINA XIMENES</v>
          </cell>
          <cell r="C34" t="str">
            <v>R. PROFESSORA STELLA COCHRANE, 155, APT 202, BLOCO 28</v>
          </cell>
          <cell r="D34" t="str">
            <v>PASSARÉ</v>
          </cell>
          <cell r="E34" t="str">
            <v>FORTALEZA</v>
          </cell>
          <cell r="F34">
            <v>60743670</v>
          </cell>
          <cell r="G34" t="str">
            <v>CE</v>
          </cell>
          <cell r="H34" t="str">
            <v>059.415.783-85</v>
          </cell>
          <cell r="I34">
            <v>2005010429478</v>
          </cell>
          <cell r="J34">
            <v>33000</v>
          </cell>
          <cell r="K34">
            <v>1650</v>
          </cell>
          <cell r="L34">
            <v>120</v>
          </cell>
          <cell r="M34">
            <v>261.25</v>
          </cell>
          <cell r="N34">
            <v>42348</v>
          </cell>
          <cell r="O34" t="str">
            <v>FRM</v>
          </cell>
          <cell r="P34">
            <v>85987247226</v>
          </cell>
          <cell r="R34" t="str">
            <v>alexandreext@hotmail.com</v>
          </cell>
        </row>
        <row r="35">
          <cell r="A35" t="str">
            <v>C.02/49</v>
          </cell>
          <cell r="B35" t="str">
            <v>ANTONIO FRANCISCO OLIVEIRA</v>
          </cell>
          <cell r="C35" t="str">
            <v>R. CAPITÃO MIRANDA, 435</v>
          </cell>
          <cell r="D35" t="str">
            <v>CENTRO</v>
          </cell>
          <cell r="E35" t="str">
            <v>SÃO BENEDITO</v>
          </cell>
          <cell r="F35">
            <v>62370000</v>
          </cell>
          <cell r="G35" t="str">
            <v>CE</v>
          </cell>
          <cell r="H35" t="str">
            <v>928.671.463-72</v>
          </cell>
          <cell r="I35">
            <v>2004028011019</v>
          </cell>
          <cell r="J35">
            <v>31350</v>
          </cell>
          <cell r="K35">
            <v>0</v>
          </cell>
          <cell r="L35">
            <v>120</v>
          </cell>
          <cell r="M35">
            <v>261.25</v>
          </cell>
          <cell r="N35">
            <v>42541</v>
          </cell>
          <cell r="O35" t="str">
            <v>FRM</v>
          </cell>
          <cell r="P35">
            <v>88994638099</v>
          </cell>
          <cell r="Q35">
            <v>88998153924</v>
          </cell>
          <cell r="R35" t="str">
            <v>antonio.o.f1@outlook.com</v>
          </cell>
          <cell r="S35" t="str">
            <v>Diego Xavier</v>
          </cell>
        </row>
        <row r="36">
          <cell r="A36" t="str">
            <v>C.03/02</v>
          </cell>
          <cell r="B36" t="str">
            <v>GONÇALO PEREIRA LIMA</v>
          </cell>
          <cell r="C36" t="str">
            <v>R. PROFESSOR PEREIRA LIMA, 12</v>
          </cell>
          <cell r="D36" t="str">
            <v>BALNEÁRIO DAS CONCHAS</v>
          </cell>
          <cell r="E36" t="str">
            <v>RIO DE JANEIRO</v>
          </cell>
          <cell r="F36">
            <v>28940000</v>
          </cell>
          <cell r="G36" t="str">
            <v>RJ</v>
          </cell>
          <cell r="H36" t="str">
            <v>266.814.207-53</v>
          </cell>
          <cell r="I36">
            <v>2007839114</v>
          </cell>
          <cell r="J36">
            <v>33000</v>
          </cell>
          <cell r="K36">
            <v>2000</v>
          </cell>
          <cell r="L36">
            <v>100</v>
          </cell>
          <cell r="M36">
            <v>310</v>
          </cell>
          <cell r="N36">
            <v>42257</v>
          </cell>
          <cell r="O36" t="str">
            <v>FRM</v>
          </cell>
          <cell r="P36">
            <v>22981504017</v>
          </cell>
          <cell r="Q36">
            <v>22981529226</v>
          </cell>
          <cell r="R36" t="str">
            <v>erikkagba@hotmail.com</v>
          </cell>
          <cell r="S36" t="str">
            <v>Diego Xavier</v>
          </cell>
        </row>
        <row r="37">
          <cell r="A37" t="str">
            <v>C.03/04</v>
          </cell>
          <cell r="B37" t="str">
            <v>FRANCISCO CARLOS DA SILVA</v>
          </cell>
          <cell r="C37" t="str">
            <v>R. CORONEL JOÃO CICERO, 870</v>
          </cell>
          <cell r="D37" t="str">
            <v>CENTRO</v>
          </cell>
          <cell r="E37" t="str">
            <v>GUARACIABA DO NORTE</v>
          </cell>
          <cell r="F37">
            <v>62380000</v>
          </cell>
          <cell r="G37" t="str">
            <v>CE</v>
          </cell>
          <cell r="H37" t="str">
            <v>960.235.897-15</v>
          </cell>
          <cell r="I37">
            <v>20081189634</v>
          </cell>
          <cell r="J37">
            <v>41738.06</v>
          </cell>
          <cell r="K37">
            <v>0</v>
          </cell>
          <cell r="L37">
            <v>120</v>
          </cell>
          <cell r="M37">
            <v>347.81716666666665</v>
          </cell>
          <cell r="N37">
            <v>42267</v>
          </cell>
          <cell r="O37" t="str">
            <v>FRM</v>
          </cell>
        </row>
        <row r="38">
          <cell r="A38" t="str">
            <v>C.03/06</v>
          </cell>
        </row>
        <row r="39">
          <cell r="A39" t="str">
            <v>C.03/10</v>
          </cell>
          <cell r="B39" t="str">
            <v>LUIZ CARVALHO SILVA NETO</v>
          </cell>
          <cell r="C39" t="str">
            <v>R. PRAÇA 9 DE JANEIRO, 90</v>
          </cell>
          <cell r="D39" t="str">
            <v>CENTRO</v>
          </cell>
          <cell r="E39" t="str">
            <v>GUARACIABA DO NORTE</v>
          </cell>
          <cell r="F39">
            <v>62380000</v>
          </cell>
          <cell r="G39" t="str">
            <v>CE</v>
          </cell>
          <cell r="H39" t="str">
            <v>888.544.503-91</v>
          </cell>
          <cell r="I39">
            <v>990280020455</v>
          </cell>
          <cell r="J39">
            <v>40079.199999999997</v>
          </cell>
          <cell r="K39">
            <v>2003.96</v>
          </cell>
          <cell r="L39">
            <v>120</v>
          </cell>
          <cell r="M39">
            <v>317.29366666666664</v>
          </cell>
          <cell r="N39">
            <v>42195</v>
          </cell>
          <cell r="O39" t="str">
            <v>FRM</v>
          </cell>
          <cell r="P39">
            <v>8836522065</v>
          </cell>
          <cell r="Q39">
            <v>88999630537</v>
          </cell>
          <cell r="R39" t="str">
            <v>netto.flu@hotmail.com</v>
          </cell>
          <cell r="S39" t="str">
            <v>José Fco Jorge</v>
          </cell>
        </row>
        <row r="40">
          <cell r="A40" t="str">
            <v>C.03/12</v>
          </cell>
          <cell r="B40" t="str">
            <v>LINDELMA VIEIRA LIMA</v>
          </cell>
          <cell r="C40" t="str">
            <v>RUA SENADOR CATUNDA, 869</v>
          </cell>
          <cell r="D40" t="str">
            <v>CENTRO</v>
          </cell>
          <cell r="E40" t="str">
            <v>GUARACIABA DO NORTE</v>
          </cell>
          <cell r="F40">
            <v>62380000</v>
          </cell>
          <cell r="G40" t="str">
            <v>CE</v>
          </cell>
          <cell r="H40" t="str">
            <v>750.665.993-04</v>
          </cell>
          <cell r="I40" t="str">
            <v>90006010763 SSP-CE</v>
          </cell>
          <cell r="J40">
            <v>40417.5</v>
          </cell>
          <cell r="K40">
            <v>2020</v>
          </cell>
          <cell r="L40">
            <v>120</v>
          </cell>
          <cell r="M40">
            <v>319.97000000000003</v>
          </cell>
          <cell r="N40">
            <v>42287</v>
          </cell>
          <cell r="O40" t="str">
            <v>FRM</v>
          </cell>
          <cell r="P40">
            <v>85999624403</v>
          </cell>
          <cell r="Q40">
            <v>88996075421</v>
          </cell>
          <cell r="R40" t="str">
            <v>f1academia@hotmail.com</v>
          </cell>
          <cell r="S40" t="str">
            <v>Expedito Neto</v>
          </cell>
        </row>
        <row r="41">
          <cell r="A41" t="str">
            <v>C.03/14</v>
          </cell>
          <cell r="B41" t="str">
            <v>ROGERIO MARTINS CAETANO</v>
          </cell>
          <cell r="C41" t="str">
            <v>R. TENENTE PEDRO CRUZ, S/N</v>
          </cell>
          <cell r="D41" t="str">
            <v>CENTRO</v>
          </cell>
          <cell r="E41" t="str">
            <v>VARJOTA</v>
          </cell>
          <cell r="F41" t="str">
            <v>62265-000</v>
          </cell>
          <cell r="G41" t="str">
            <v>CE</v>
          </cell>
          <cell r="H41" t="str">
            <v>860.513.423-20</v>
          </cell>
          <cell r="I41">
            <v>98031096850</v>
          </cell>
          <cell r="J41">
            <v>40757.5</v>
          </cell>
          <cell r="K41">
            <v>2057.88</v>
          </cell>
          <cell r="L41">
            <v>120</v>
          </cell>
          <cell r="M41">
            <v>322.66000000000003</v>
          </cell>
          <cell r="N41">
            <v>42221</v>
          </cell>
          <cell r="O41" t="str">
            <v>FRM</v>
          </cell>
          <cell r="P41">
            <v>88999477095</v>
          </cell>
          <cell r="R41" t="str">
            <v>rogermartins.30@hotmail.com</v>
          </cell>
          <cell r="S41" t="str">
            <v>Reginaldo Aragão</v>
          </cell>
        </row>
        <row r="42">
          <cell r="A42" t="str">
            <v>C.03/16</v>
          </cell>
          <cell r="B42" t="str">
            <v>REGIANE DE SOUSA GOMES</v>
          </cell>
          <cell r="C42" t="str">
            <v>SITIO PARAISO, 100</v>
          </cell>
          <cell r="D42" t="str">
            <v>Z. RURAL</v>
          </cell>
          <cell r="E42" t="str">
            <v>GUARACIABA DO NORTE</v>
          </cell>
          <cell r="F42">
            <v>62380000</v>
          </cell>
          <cell r="G42" t="str">
            <v>CE</v>
          </cell>
          <cell r="H42" t="str">
            <v>057.135.693-14</v>
          </cell>
          <cell r="I42">
            <v>2006028097874</v>
          </cell>
          <cell r="J42">
            <v>41095.800000000003</v>
          </cell>
          <cell r="K42">
            <v>2054.79</v>
          </cell>
          <cell r="L42">
            <v>90</v>
          </cell>
          <cell r="M42">
            <v>433.78900000000004</v>
          </cell>
          <cell r="N42">
            <v>42226</v>
          </cell>
          <cell r="O42" t="str">
            <v>FRM</v>
          </cell>
          <cell r="P42">
            <v>88999864012</v>
          </cell>
          <cell r="R42" t="str">
            <v>sousaregiane26@gmail.com</v>
          </cell>
          <cell r="S42" t="str">
            <v>Adalberto Jorge</v>
          </cell>
        </row>
        <row r="43">
          <cell r="A43" t="str">
            <v>C.03/18</v>
          </cell>
          <cell r="B43" t="str">
            <v>CELIO BEZERRA FERREIRA</v>
          </cell>
          <cell r="C43" t="str">
            <v>AV. JOSÉ LEITE DE CAMARGO, 398</v>
          </cell>
          <cell r="D43" t="str">
            <v>JARDIM ALBERTO GOMES</v>
          </cell>
          <cell r="E43" t="str">
            <v>ITU</v>
          </cell>
          <cell r="F43">
            <v>13311250</v>
          </cell>
          <cell r="G43" t="str">
            <v>SP</v>
          </cell>
          <cell r="H43" t="str">
            <v>260.551.578-88</v>
          </cell>
          <cell r="I43">
            <v>33276591</v>
          </cell>
          <cell r="J43">
            <v>41434.1</v>
          </cell>
          <cell r="K43">
            <v>2071.71</v>
          </cell>
          <cell r="L43">
            <v>120</v>
          </cell>
          <cell r="M43">
            <v>328.01991666666669</v>
          </cell>
          <cell r="N43">
            <v>42236</v>
          </cell>
          <cell r="O43" t="str">
            <v>FRM</v>
          </cell>
          <cell r="P43">
            <v>11982929233</v>
          </cell>
          <cell r="R43" t="str">
            <v>erilinhares@hotmail.com</v>
          </cell>
          <cell r="S43" t="str">
            <v>Daniel uchoa</v>
          </cell>
        </row>
        <row r="44">
          <cell r="A44" t="str">
            <v>C.03/20</v>
          </cell>
          <cell r="B44" t="str">
            <v>CELIO BEZERRA FERREIRA</v>
          </cell>
          <cell r="C44" t="str">
            <v>AV. JOSÉ LEITE DE CAMARGO, 398</v>
          </cell>
          <cell r="D44" t="str">
            <v>JARDIM ALBERTO GOMES</v>
          </cell>
          <cell r="E44" t="str">
            <v>ITU</v>
          </cell>
          <cell r="F44">
            <v>13311250</v>
          </cell>
          <cell r="G44" t="str">
            <v>SP</v>
          </cell>
          <cell r="H44" t="str">
            <v>260.551.578-88</v>
          </cell>
          <cell r="I44">
            <v>33276591</v>
          </cell>
          <cell r="J44">
            <v>41772.400000000001</v>
          </cell>
          <cell r="K44">
            <v>2088.62</v>
          </cell>
          <cell r="L44">
            <v>120</v>
          </cell>
          <cell r="M44">
            <v>330.69816666666668</v>
          </cell>
          <cell r="N44">
            <v>42236</v>
          </cell>
          <cell r="O44" t="str">
            <v>FRM</v>
          </cell>
          <cell r="P44">
            <v>11982929233</v>
          </cell>
          <cell r="R44" t="str">
            <v>erilinhares@hotmail.com</v>
          </cell>
          <cell r="S44" t="str">
            <v>Daniel uchoa</v>
          </cell>
        </row>
        <row r="45">
          <cell r="A45" t="str">
            <v>C.03/22</v>
          </cell>
          <cell r="B45" t="str">
            <v>FRANCISCO LUCIANO OLIVEIRA DO VALE</v>
          </cell>
          <cell r="C45" t="str">
            <v>R. MONSENHOR EURICO, 147 A</v>
          </cell>
          <cell r="D45" t="str">
            <v>CENTRO</v>
          </cell>
          <cell r="E45" t="str">
            <v>GUARACIABA DO NORTE</v>
          </cell>
          <cell r="F45">
            <v>62380000</v>
          </cell>
          <cell r="G45" t="str">
            <v>CE</v>
          </cell>
          <cell r="H45" t="str">
            <v>733.640.293-34</v>
          </cell>
          <cell r="I45">
            <v>4153</v>
          </cell>
          <cell r="J45">
            <v>42112.4</v>
          </cell>
          <cell r="K45">
            <v>2105.62</v>
          </cell>
          <cell r="L45">
            <v>120</v>
          </cell>
          <cell r="M45">
            <v>333.38983333333334</v>
          </cell>
          <cell r="N45">
            <v>42195</v>
          </cell>
          <cell r="O45" t="str">
            <v>FRM</v>
          </cell>
          <cell r="P45">
            <v>88999139894</v>
          </cell>
          <cell r="Q45">
            <v>88992259880</v>
          </cell>
          <cell r="S45" t="str">
            <v>Marcos Martins</v>
          </cell>
        </row>
        <row r="46">
          <cell r="A46" t="str">
            <v>C.03/24</v>
          </cell>
          <cell r="B46" t="str">
            <v>ANTONIA IRANEIDE CARDOSO</v>
          </cell>
          <cell r="C46" t="str">
            <v>R. JOÃO CHAVES PESSOA, 2245, APT 01</v>
          </cell>
          <cell r="D46" t="str">
            <v>LAGOINHA</v>
          </cell>
          <cell r="E46" t="str">
            <v>GUARACIABA DO NORTE</v>
          </cell>
          <cell r="F46">
            <v>62380000</v>
          </cell>
          <cell r="G46" t="str">
            <v>CE</v>
          </cell>
          <cell r="H46" t="str">
            <v>087.229.217-70</v>
          </cell>
          <cell r="I46">
            <v>302022896</v>
          </cell>
          <cell r="J46">
            <v>40090</v>
          </cell>
          <cell r="K46">
            <v>2004.5</v>
          </cell>
          <cell r="L46">
            <v>60</v>
          </cell>
          <cell r="M46">
            <v>634.75833333333333</v>
          </cell>
          <cell r="N46">
            <v>42205</v>
          </cell>
          <cell r="O46" t="str">
            <v>FRM</v>
          </cell>
          <cell r="P46">
            <v>88999532252</v>
          </cell>
          <cell r="S46" t="str">
            <v>Adalberto Jorge</v>
          </cell>
        </row>
        <row r="47">
          <cell r="A47" t="str">
            <v>C.03/26</v>
          </cell>
        </row>
        <row r="48">
          <cell r="A48" t="str">
            <v>C.03/28</v>
          </cell>
          <cell r="B48" t="str">
            <v>FRANCISCO UBIRAJARA DE SOUSA</v>
          </cell>
          <cell r="C48" t="str">
            <v>R. PROFESSOR RAIMUNDO GOMES, 180</v>
          </cell>
          <cell r="D48" t="str">
            <v>CENTRO</v>
          </cell>
          <cell r="E48" t="str">
            <v>RERIUTABA</v>
          </cell>
          <cell r="F48">
            <v>62260000</v>
          </cell>
          <cell r="G48" t="str">
            <v>CE</v>
          </cell>
          <cell r="H48" t="str">
            <v>060.541.533-15</v>
          </cell>
          <cell r="I48">
            <v>711530</v>
          </cell>
          <cell r="J48">
            <v>41940.6</v>
          </cell>
          <cell r="K48">
            <v>2097.0300000000002</v>
          </cell>
          <cell r="L48">
            <v>120</v>
          </cell>
          <cell r="M48">
            <v>332.02974999999998</v>
          </cell>
          <cell r="N48">
            <v>42267</v>
          </cell>
          <cell r="O48" t="str">
            <v>FRM</v>
          </cell>
          <cell r="P48">
            <v>88999240121</v>
          </cell>
          <cell r="Q48">
            <v>88999240118</v>
          </cell>
          <cell r="S48" t="str">
            <v>Adalberto Jorge</v>
          </cell>
        </row>
        <row r="49">
          <cell r="A49" t="str">
            <v>C.03/30</v>
          </cell>
          <cell r="B49" t="str">
            <v>SABRINA AGAPITO DE SOUSA</v>
          </cell>
          <cell r="C49" t="str">
            <v>R. JOÃO MARTINS DE SOUSA, 1147</v>
          </cell>
          <cell r="D49" t="str">
            <v>BOA VISTA</v>
          </cell>
          <cell r="E49" t="str">
            <v>IPU</v>
          </cell>
          <cell r="F49">
            <v>62250000</v>
          </cell>
          <cell r="G49" t="str">
            <v>CE</v>
          </cell>
          <cell r="H49" t="str">
            <v>061.154.803-88</v>
          </cell>
          <cell r="I49">
            <v>2005028031166</v>
          </cell>
          <cell r="J49">
            <v>43223.1</v>
          </cell>
          <cell r="K49">
            <v>2161.16</v>
          </cell>
          <cell r="L49">
            <v>120</v>
          </cell>
          <cell r="M49">
            <v>342.18283333333335</v>
          </cell>
          <cell r="N49">
            <v>42217</v>
          </cell>
          <cell r="O49" t="str">
            <v>FRM</v>
          </cell>
          <cell r="P49">
            <v>88997911453</v>
          </cell>
          <cell r="S49" t="str">
            <v>Adalberto Jorge</v>
          </cell>
        </row>
        <row r="50">
          <cell r="A50" t="str">
            <v>C.03/31</v>
          </cell>
          <cell r="B50" t="str">
            <v>FRANCISCO UBIRAJARA DE SOUSA</v>
          </cell>
          <cell r="C50" t="str">
            <v>R. PROFESSOR RAIMUNDO GOMES, 180</v>
          </cell>
          <cell r="D50" t="str">
            <v>CENTRO</v>
          </cell>
          <cell r="E50" t="str">
            <v>RERIUTABA</v>
          </cell>
          <cell r="F50">
            <v>62260000</v>
          </cell>
          <cell r="G50" t="str">
            <v>CE</v>
          </cell>
          <cell r="H50" t="str">
            <v>060.541.533-15</v>
          </cell>
          <cell r="I50">
            <v>711530</v>
          </cell>
          <cell r="J50">
            <v>33000</v>
          </cell>
          <cell r="K50">
            <v>1650</v>
          </cell>
          <cell r="L50">
            <v>120</v>
          </cell>
          <cell r="M50">
            <v>261.25</v>
          </cell>
          <cell r="N50">
            <v>42267</v>
          </cell>
          <cell r="O50" t="str">
            <v>FRM</v>
          </cell>
          <cell r="P50">
            <v>88999240121</v>
          </cell>
          <cell r="Q50">
            <v>88996060700</v>
          </cell>
          <cell r="R50" t="str">
            <v>gelo_cristal@hotmail.com</v>
          </cell>
          <cell r="S50" t="str">
            <v>Adalberto Jorge</v>
          </cell>
        </row>
        <row r="51">
          <cell r="A51" t="str">
            <v>C.03/34</v>
          </cell>
          <cell r="B51" t="str">
            <v>HERCULANO RODRIGUES BARROSO</v>
          </cell>
          <cell r="C51" t="str">
            <v>R. JOSÉ COELHO, 70</v>
          </cell>
          <cell r="D51" t="str">
            <v>CENTRO</v>
          </cell>
          <cell r="E51" t="str">
            <v>GUARACIABA DO NORTE</v>
          </cell>
          <cell r="F51">
            <v>62380000</v>
          </cell>
          <cell r="G51" t="str">
            <v>CE</v>
          </cell>
          <cell r="H51" t="str">
            <v>054.114.983-09</v>
          </cell>
          <cell r="I51">
            <v>2003028115916</v>
          </cell>
          <cell r="J51">
            <v>33000</v>
          </cell>
          <cell r="K51">
            <v>1650</v>
          </cell>
          <cell r="L51">
            <v>120</v>
          </cell>
          <cell r="M51">
            <v>261.25</v>
          </cell>
          <cell r="N51">
            <v>42205</v>
          </cell>
          <cell r="O51" t="str">
            <v>FRM</v>
          </cell>
          <cell r="S51" t="str">
            <v>Camila Soares</v>
          </cell>
        </row>
        <row r="52">
          <cell r="A52" t="str">
            <v>C.03/36</v>
          </cell>
        </row>
        <row r="53">
          <cell r="A53" t="str">
            <v>C.03/38</v>
          </cell>
          <cell r="B53" t="str">
            <v>NILCE LIMA NEVES GOMES</v>
          </cell>
          <cell r="C53" t="str">
            <v>AV. NOSSA SENHORA DOS PRAZERES, 165</v>
          </cell>
          <cell r="D53" t="str">
            <v>CENTRO</v>
          </cell>
          <cell r="E53" t="str">
            <v>GUARACIABA DO NORTE</v>
          </cell>
          <cell r="F53">
            <v>62380000</v>
          </cell>
          <cell r="G53" t="str">
            <v>CE</v>
          </cell>
          <cell r="H53" t="str">
            <v>302.255.233-53</v>
          </cell>
          <cell r="I53">
            <v>2009097066197</v>
          </cell>
          <cell r="J53">
            <v>31350</v>
          </cell>
          <cell r="K53">
            <v>0</v>
          </cell>
          <cell r="L53">
            <v>120</v>
          </cell>
          <cell r="M53">
            <v>261.25</v>
          </cell>
          <cell r="N53">
            <v>42318</v>
          </cell>
          <cell r="O53" t="str">
            <v>FRM</v>
          </cell>
          <cell r="P53">
            <v>88999630598</v>
          </cell>
          <cell r="S53" t="str">
            <v>Breno Ferro</v>
          </cell>
        </row>
        <row r="54">
          <cell r="A54" t="str">
            <v>C.03/40</v>
          </cell>
          <cell r="B54" t="str">
            <v>FRANCISCO LUCIANO OLIVEIRA DO VALE</v>
          </cell>
          <cell r="C54" t="str">
            <v>R. MONSENHOR EURICO, 147 A</v>
          </cell>
          <cell r="D54" t="str">
            <v>CENTRO</v>
          </cell>
          <cell r="E54" t="str">
            <v>GUARACIABA DO NORTE</v>
          </cell>
          <cell r="F54">
            <v>62380000</v>
          </cell>
          <cell r="G54" t="str">
            <v>CE</v>
          </cell>
          <cell r="H54" t="str">
            <v>733.640.293-34</v>
          </cell>
          <cell r="I54">
            <v>4153</v>
          </cell>
          <cell r="J54">
            <v>33000</v>
          </cell>
          <cell r="K54">
            <v>1650</v>
          </cell>
          <cell r="L54">
            <v>120</v>
          </cell>
          <cell r="M54">
            <v>261.25</v>
          </cell>
          <cell r="N54">
            <v>42195</v>
          </cell>
          <cell r="O54" t="str">
            <v>FRM</v>
          </cell>
          <cell r="P54">
            <v>88999139894</v>
          </cell>
          <cell r="Q54">
            <v>88992259880</v>
          </cell>
          <cell r="S54" t="str">
            <v>Marcos Martins</v>
          </cell>
        </row>
        <row r="55">
          <cell r="A55" t="str">
            <v>C.03/42</v>
          </cell>
          <cell r="B55" t="str">
            <v>CLOTILDE ALVES LOPES</v>
          </cell>
          <cell r="C55" t="str">
            <v>R. BELO HORIZONTE, S/N</v>
          </cell>
          <cell r="D55" t="str">
            <v>CENTRO</v>
          </cell>
          <cell r="E55" t="str">
            <v>GUARACIABA DO NORTE</v>
          </cell>
          <cell r="F55">
            <v>62380000</v>
          </cell>
          <cell r="G55" t="str">
            <v>CE</v>
          </cell>
          <cell r="H55" t="str">
            <v>969.588.123-87</v>
          </cell>
          <cell r="I55">
            <v>98028169922</v>
          </cell>
          <cell r="J55">
            <v>33000</v>
          </cell>
          <cell r="K55">
            <v>1650</v>
          </cell>
          <cell r="L55">
            <v>120</v>
          </cell>
          <cell r="M55">
            <v>261.25</v>
          </cell>
          <cell r="N55">
            <v>42267</v>
          </cell>
          <cell r="O55" t="str">
            <v>FRM</v>
          </cell>
          <cell r="P55">
            <v>88996526706</v>
          </cell>
          <cell r="S55" t="str">
            <v>Breno Ferro</v>
          </cell>
        </row>
        <row r="56">
          <cell r="A56" t="str">
            <v>C.03/44</v>
          </cell>
          <cell r="B56" t="str">
            <v>ANTONIO RONILDO ARAUJO DE MELO</v>
          </cell>
          <cell r="C56" t="str">
            <v>R. ALFREDO TERCEIRO, 89</v>
          </cell>
          <cell r="D56" t="str">
            <v>ALTO MOTOR</v>
          </cell>
          <cell r="E56" t="str">
            <v>BOA VIAGEM</v>
          </cell>
          <cell r="F56">
            <v>63870000</v>
          </cell>
          <cell r="G56" t="str">
            <v>CE</v>
          </cell>
          <cell r="H56" t="str">
            <v>033.248.213-80</v>
          </cell>
          <cell r="I56">
            <v>2002021023783</v>
          </cell>
          <cell r="J56">
            <v>33000</v>
          </cell>
          <cell r="K56">
            <v>1650</v>
          </cell>
          <cell r="L56">
            <v>36</v>
          </cell>
          <cell r="M56">
            <v>870.84</v>
          </cell>
          <cell r="N56">
            <v>42297</v>
          </cell>
          <cell r="O56" t="str">
            <v>FRM</v>
          </cell>
          <cell r="P56">
            <v>88996432460</v>
          </cell>
          <cell r="R56" t="str">
            <v>ronildomelo@hotmail.com</v>
          </cell>
          <cell r="S56" t="str">
            <v>Expedito Neto</v>
          </cell>
        </row>
        <row r="57">
          <cell r="A57" t="str">
            <v>C.03/46</v>
          </cell>
          <cell r="B57" t="str">
            <v>FRANCISCO ROMARIO DE CARVALHO FARIAS</v>
          </cell>
          <cell r="C57" t="str">
            <v>R. EMILIANO RIBEIRO CUNHA, S/N</v>
          </cell>
          <cell r="D57" t="str">
            <v>CAIXA D'AGUA</v>
          </cell>
          <cell r="E57" t="str">
            <v>VARJOTA</v>
          </cell>
          <cell r="F57">
            <v>62265000</v>
          </cell>
          <cell r="G57" t="str">
            <v>CE</v>
          </cell>
          <cell r="H57" t="str">
            <v>605.250.323-80</v>
          </cell>
          <cell r="I57">
            <v>20075814409</v>
          </cell>
          <cell r="J57">
            <v>33000</v>
          </cell>
          <cell r="K57">
            <v>1650</v>
          </cell>
          <cell r="L57">
            <v>120</v>
          </cell>
          <cell r="M57">
            <v>261.25</v>
          </cell>
          <cell r="N57">
            <v>42200</v>
          </cell>
          <cell r="O57" t="str">
            <v>FRM</v>
          </cell>
          <cell r="P57">
            <v>88996195645</v>
          </cell>
          <cell r="R57" t="str">
            <v>farias_romarinho@hotmail.com</v>
          </cell>
          <cell r="S57" t="str">
            <v>Expedito Neto</v>
          </cell>
        </row>
        <row r="58">
          <cell r="A58" t="str">
            <v>C.04/05</v>
          </cell>
          <cell r="B58" t="str">
            <v>ANIZIO BEZERRA LIMA</v>
          </cell>
          <cell r="C58" t="str">
            <v>R. ANTONIO OLIVEIRA, 1113</v>
          </cell>
          <cell r="D58" t="str">
            <v>CENTRO</v>
          </cell>
          <cell r="E58" t="str">
            <v>VARJOTA</v>
          </cell>
          <cell r="F58">
            <v>62265000</v>
          </cell>
          <cell r="G58" t="str">
            <v>CE</v>
          </cell>
          <cell r="H58" t="str">
            <v>029.041.386-92</v>
          </cell>
          <cell r="I58">
            <v>8996336</v>
          </cell>
          <cell r="J58">
            <v>33000</v>
          </cell>
          <cell r="K58">
            <v>1650</v>
          </cell>
          <cell r="L58">
            <v>120</v>
          </cell>
          <cell r="M58">
            <v>261.25</v>
          </cell>
          <cell r="N58">
            <v>42257</v>
          </cell>
          <cell r="O58" t="str">
            <v>FRM</v>
          </cell>
          <cell r="P58">
            <v>88996732525</v>
          </cell>
        </row>
        <row r="59">
          <cell r="A59" t="str">
            <v>C.04/07</v>
          </cell>
          <cell r="B59" t="str">
            <v>JOSÉ WEVERTON SALES FREITAS</v>
          </cell>
          <cell r="C59" t="str">
            <v>R. LAURENTINO MEMÓRIA, 107 A</v>
          </cell>
          <cell r="D59" t="str">
            <v>CENTRO</v>
          </cell>
          <cell r="E59" t="str">
            <v>GUARACIABA DO NORTE</v>
          </cell>
          <cell r="F59">
            <v>62380000</v>
          </cell>
          <cell r="G59" t="str">
            <v>CE</v>
          </cell>
          <cell r="H59" t="str">
            <v>617.802.273-53</v>
          </cell>
          <cell r="I59">
            <v>30422414</v>
          </cell>
          <cell r="J59">
            <v>31350</v>
          </cell>
          <cell r="K59">
            <v>0</v>
          </cell>
          <cell r="L59">
            <v>120</v>
          </cell>
          <cell r="M59">
            <v>261.25</v>
          </cell>
          <cell r="N59">
            <v>42348</v>
          </cell>
          <cell r="O59" t="str">
            <v>FRM</v>
          </cell>
          <cell r="P59">
            <v>88999773859</v>
          </cell>
          <cell r="R59" t="str">
            <v>anypaula_sn17@hotmail.com</v>
          </cell>
          <cell r="S59" t="str">
            <v>Breno Ferro</v>
          </cell>
        </row>
        <row r="60">
          <cell r="A60" t="str">
            <v>C.04/11</v>
          </cell>
          <cell r="B60" t="str">
            <v>THAINARA FERREIRA LINHARES</v>
          </cell>
          <cell r="C60" t="str">
            <v>R. JAIR CASTELO BRANCO, 663</v>
          </cell>
          <cell r="D60" t="str">
            <v>CENTRO</v>
          </cell>
          <cell r="E60" t="str">
            <v>VARJOTA</v>
          </cell>
          <cell r="F60">
            <v>62265000</v>
          </cell>
          <cell r="G60" t="str">
            <v>CE</v>
          </cell>
          <cell r="H60" t="str">
            <v>603.378.973-36</v>
          </cell>
          <cell r="I60">
            <v>2009010058871</v>
          </cell>
          <cell r="J60">
            <v>33000</v>
          </cell>
          <cell r="K60">
            <v>1650</v>
          </cell>
          <cell r="L60">
            <v>120</v>
          </cell>
          <cell r="M60">
            <v>261.25</v>
          </cell>
          <cell r="N60">
            <v>42236</v>
          </cell>
          <cell r="O60" t="str">
            <v>FRM</v>
          </cell>
          <cell r="P60">
            <v>88999150828</v>
          </cell>
          <cell r="Q60">
            <v>88997139473</v>
          </cell>
          <cell r="R60" t="str">
            <v>thainaralinhares@hotmail.com</v>
          </cell>
          <cell r="S60" t="str">
            <v>Valdemir Borges</v>
          </cell>
        </row>
        <row r="61">
          <cell r="A61" t="str">
            <v>C.04/13</v>
          </cell>
          <cell r="B61" t="str">
            <v>ROMARIO OLIVEIRA AZEVEDO</v>
          </cell>
          <cell r="C61" t="str">
            <v>R. MACHADO E SILVA, 123, APT 303</v>
          </cell>
          <cell r="D61" t="str">
            <v>ITANHANGÁ</v>
          </cell>
          <cell r="E61" t="str">
            <v>RIO DE JANEIRO</v>
          </cell>
          <cell r="F61" t="str">
            <v>22641-516</v>
          </cell>
          <cell r="G61" t="str">
            <v>RJ</v>
          </cell>
          <cell r="H61" t="str">
            <v>020.836.483-82</v>
          </cell>
          <cell r="I61">
            <v>2002028143938</v>
          </cell>
          <cell r="J61">
            <v>33000</v>
          </cell>
          <cell r="K61">
            <v>1650</v>
          </cell>
          <cell r="L61">
            <v>120</v>
          </cell>
          <cell r="M61">
            <v>261.25</v>
          </cell>
          <cell r="N61">
            <v>42195</v>
          </cell>
          <cell r="O61" t="str">
            <v>FRM</v>
          </cell>
          <cell r="P61">
            <v>21979747405</v>
          </cell>
          <cell r="R61" t="str">
            <v>rmr.aero87@hotmail.com</v>
          </cell>
          <cell r="S61" t="str">
            <v>Valdemir Borges</v>
          </cell>
        </row>
        <row r="62">
          <cell r="A62" t="str">
            <v>C.04/15</v>
          </cell>
          <cell r="B62" t="str">
            <v>ROMULO OLIVEIRA DE AZEVEDO</v>
          </cell>
          <cell r="C62" t="str">
            <v>TRAV. 22 DE MAIO, S/N</v>
          </cell>
          <cell r="D62" t="str">
            <v>CENTRO</v>
          </cell>
          <cell r="E62" t="str">
            <v>PIRES FERREIRA</v>
          </cell>
          <cell r="F62">
            <v>62255000</v>
          </cell>
          <cell r="G62" t="str">
            <v>CE</v>
          </cell>
          <cell r="H62" t="str">
            <v>054.541.333-88</v>
          </cell>
          <cell r="I62">
            <v>2007028080279</v>
          </cell>
          <cell r="J62">
            <v>33000</v>
          </cell>
          <cell r="K62">
            <v>1650</v>
          </cell>
          <cell r="L62">
            <v>120</v>
          </cell>
          <cell r="M62">
            <v>261.25</v>
          </cell>
          <cell r="N62">
            <v>42195</v>
          </cell>
          <cell r="O62" t="str">
            <v>FRM</v>
          </cell>
          <cell r="P62">
            <v>88997113546</v>
          </cell>
          <cell r="R62" t="str">
            <v>romulotianastacia@hotmail.com</v>
          </cell>
          <cell r="S62" t="str">
            <v>Valdemir Borges</v>
          </cell>
        </row>
        <row r="63">
          <cell r="A63" t="str">
            <v>C.04/17</v>
          </cell>
          <cell r="B63" t="str">
            <v>RICARDO SERGIO SANTOS DE ARAUJO</v>
          </cell>
          <cell r="M63" t="e">
            <v>#DIV/0!</v>
          </cell>
        </row>
        <row r="64">
          <cell r="A64" t="str">
            <v>C.04/21</v>
          </cell>
          <cell r="B64" t="str">
            <v>ISMAEL ALBUQUERQUE SOARES</v>
          </cell>
          <cell r="C64" t="str">
            <v>R. TENENTE LUIZ MARQUES, 189</v>
          </cell>
          <cell r="D64" t="str">
            <v>CENTRO</v>
          </cell>
          <cell r="E64" t="str">
            <v>GUARACIABA DO NORTE</v>
          </cell>
          <cell r="F64">
            <v>62380000</v>
          </cell>
          <cell r="G64" t="str">
            <v>CE</v>
          </cell>
          <cell r="H64" t="str">
            <v>040.169.163.21</v>
          </cell>
          <cell r="I64">
            <v>2000028021976</v>
          </cell>
          <cell r="J64">
            <v>33000</v>
          </cell>
          <cell r="K64">
            <v>1650</v>
          </cell>
          <cell r="L64">
            <v>120</v>
          </cell>
          <cell r="M64">
            <v>261.25</v>
          </cell>
          <cell r="N64">
            <v>42205</v>
          </cell>
          <cell r="O64" t="str">
            <v>FRM</v>
          </cell>
          <cell r="P64">
            <v>88996658783</v>
          </cell>
          <cell r="Q64">
            <v>88993040492</v>
          </cell>
          <cell r="R64" t="str">
            <v>ismaellsoares12@hotmail.com</v>
          </cell>
          <cell r="S64" t="str">
            <v>Marcio Morais</v>
          </cell>
        </row>
        <row r="65">
          <cell r="A65" t="str">
            <v>C.04/23</v>
          </cell>
          <cell r="B65" t="str">
            <v>FRANCISCO IRISMAR PAIVA LOPES</v>
          </cell>
          <cell r="C65" t="str">
            <v>R. ANTONIO OLIVEIRA, 1113</v>
          </cell>
          <cell r="D65" t="str">
            <v>CENTRO</v>
          </cell>
          <cell r="E65" t="str">
            <v>VARJOTA</v>
          </cell>
          <cell r="F65">
            <v>62265000</v>
          </cell>
          <cell r="G65" t="str">
            <v>CE</v>
          </cell>
          <cell r="H65" t="str">
            <v>851.408.643-04</v>
          </cell>
          <cell r="I65">
            <v>96031137894</v>
          </cell>
          <cell r="J65">
            <v>34000</v>
          </cell>
          <cell r="K65">
            <v>1700</v>
          </cell>
          <cell r="L65">
            <v>120</v>
          </cell>
          <cell r="M65">
            <v>269.16666666666669</v>
          </cell>
          <cell r="N65">
            <v>42236</v>
          </cell>
          <cell r="O65" t="str">
            <v>FRM</v>
          </cell>
          <cell r="P65">
            <v>88997075037</v>
          </cell>
          <cell r="Q65">
            <v>88996555765</v>
          </cell>
          <cell r="S65" t="str">
            <v>Marcio Morais</v>
          </cell>
        </row>
        <row r="66">
          <cell r="A66" t="str">
            <v>C.05/02</v>
          </cell>
          <cell r="B66" t="str">
            <v>FRANCISCA EDILEUSA PEREIRA DA SILVA</v>
          </cell>
          <cell r="C66" t="str">
            <v>TRA. MARIA MARTINS BEZERRA, 73</v>
          </cell>
          <cell r="D66" t="str">
            <v>BELO HORIZONTE</v>
          </cell>
          <cell r="E66" t="str">
            <v>GUARACIABA DO NORTE</v>
          </cell>
          <cell r="F66">
            <v>62380000</v>
          </cell>
          <cell r="G66" t="str">
            <v>CE</v>
          </cell>
          <cell r="H66" t="str">
            <v>300.639.573-53</v>
          </cell>
          <cell r="I66">
            <v>99028010263</v>
          </cell>
          <cell r="J66">
            <v>34668.400000000001</v>
          </cell>
          <cell r="K66">
            <v>0</v>
          </cell>
          <cell r="L66">
            <v>120</v>
          </cell>
          <cell r="M66">
            <v>288.90333333333336</v>
          </cell>
          <cell r="N66">
            <v>42592</v>
          </cell>
          <cell r="O66" t="str">
            <v>FRM</v>
          </cell>
        </row>
        <row r="67">
          <cell r="A67" t="str">
            <v>C.05/04</v>
          </cell>
          <cell r="B67" t="str">
            <v>TALVANES ANDERSON DA SILVA</v>
          </cell>
          <cell r="C67" t="str">
            <v>AV. DOZE DE MAIO, 525</v>
          </cell>
          <cell r="D67" t="str">
            <v>CENTRO</v>
          </cell>
          <cell r="E67" t="str">
            <v>GUARACIABA DO NORTE</v>
          </cell>
          <cell r="F67">
            <v>62380000</v>
          </cell>
          <cell r="G67" t="str">
            <v>CE</v>
          </cell>
          <cell r="H67" t="str">
            <v>087.108.384-14</v>
          </cell>
          <cell r="I67">
            <v>32744013</v>
          </cell>
          <cell r="J67">
            <v>32963.699999999997</v>
          </cell>
          <cell r="K67">
            <v>0</v>
          </cell>
          <cell r="L67">
            <v>120</v>
          </cell>
          <cell r="M67">
            <v>260.95999999999998</v>
          </cell>
          <cell r="N67">
            <v>42297</v>
          </cell>
          <cell r="O67" t="str">
            <v>FRM</v>
          </cell>
          <cell r="P67">
            <v>88993150773</v>
          </cell>
        </row>
        <row r="68">
          <cell r="A68" t="str">
            <v>C.05/06</v>
          </cell>
          <cell r="B68" t="str">
            <v>CLOVES RENATO MONTE</v>
          </cell>
          <cell r="C68" t="str">
            <v>R. DR. LUIS SABOIA, 1300</v>
          </cell>
          <cell r="D68" t="str">
            <v>ACAMPAMENTO</v>
          </cell>
          <cell r="E68" t="str">
            <v>VARJOTA</v>
          </cell>
          <cell r="F68">
            <v>62265000</v>
          </cell>
          <cell r="G68" t="str">
            <v>CE</v>
          </cell>
          <cell r="H68" t="str">
            <v>507.013.633-04</v>
          </cell>
          <cell r="I68">
            <v>94025003788</v>
          </cell>
          <cell r="J68">
            <v>31310.81</v>
          </cell>
          <cell r="K68">
            <v>0</v>
          </cell>
          <cell r="L68">
            <v>120</v>
          </cell>
          <cell r="M68">
            <v>260.9234166666667</v>
          </cell>
          <cell r="N68">
            <v>42370</v>
          </cell>
          <cell r="O68" t="str">
            <v>FRM</v>
          </cell>
          <cell r="P68">
            <v>88997112851</v>
          </cell>
          <cell r="R68" t="str">
            <v>ciclomonte@hotmail.com</v>
          </cell>
        </row>
        <row r="69">
          <cell r="A69" t="str">
            <v>C.05/10</v>
          </cell>
          <cell r="B69" t="str">
            <v>ANTONIO CICERO FELIX BARBOSA</v>
          </cell>
          <cell r="C69" t="str">
            <v>AV. RODOLFO AMOEDO, 120</v>
          </cell>
          <cell r="D69" t="str">
            <v>BARRA DA TIJUCA</v>
          </cell>
          <cell r="E69" t="str">
            <v>RIO DE JANEIRO</v>
          </cell>
          <cell r="F69">
            <v>22620350</v>
          </cell>
          <cell r="G69" t="str">
            <v>RJ</v>
          </cell>
          <cell r="H69" t="str">
            <v>028.463.727-05</v>
          </cell>
          <cell r="I69">
            <v>150368388</v>
          </cell>
          <cell r="J69">
            <v>32948.85</v>
          </cell>
          <cell r="K69">
            <v>1650</v>
          </cell>
          <cell r="L69">
            <v>100</v>
          </cell>
          <cell r="M69">
            <v>312.98849999999999</v>
          </cell>
          <cell r="N69">
            <v>42439</v>
          </cell>
          <cell r="O69" t="str">
            <v>FRM</v>
          </cell>
          <cell r="P69">
            <v>21983922876</v>
          </cell>
          <cell r="R69" t="str">
            <v>ptkfelix11@gmail.com</v>
          </cell>
          <cell r="S69" t="str">
            <v>Reginaldo Araujo</v>
          </cell>
        </row>
        <row r="70">
          <cell r="A70" t="str">
            <v>C.05/12</v>
          </cell>
          <cell r="B70" t="str">
            <v>LINDALVA FERNANDES RODRIGUES SILVA</v>
          </cell>
          <cell r="C70" t="str">
            <v>R. DR. JOSÉ LOURENÇO,1109, APT 101</v>
          </cell>
          <cell r="D70" t="str">
            <v>ALDEOTA</v>
          </cell>
          <cell r="E70" t="str">
            <v>FORTALEZA</v>
          </cell>
          <cell r="F70" t="str">
            <v>60115-281</v>
          </cell>
          <cell r="G70" t="str">
            <v>CE</v>
          </cell>
          <cell r="H70" t="str">
            <v>120.267.513-15</v>
          </cell>
          <cell r="I70" t="str">
            <v>2007991913-2</v>
          </cell>
          <cell r="J70">
            <v>31296.7</v>
          </cell>
          <cell r="K70">
            <v>0</v>
          </cell>
          <cell r="L70">
            <v>120</v>
          </cell>
          <cell r="M70">
            <v>260.8</v>
          </cell>
          <cell r="N70">
            <v>42592</v>
          </cell>
          <cell r="O70" t="str">
            <v>FRM</v>
          </cell>
          <cell r="P70">
            <v>85998098388</v>
          </cell>
          <cell r="S70" t="str">
            <v>Adenoel</v>
          </cell>
        </row>
        <row r="71">
          <cell r="A71" t="str">
            <v>C.05/14</v>
          </cell>
          <cell r="B71" t="str">
            <v>CICERO RIBEIRO LIMA</v>
          </cell>
          <cell r="C71" t="str">
            <v>ESTRADA DA GÁVEA, 520 E, APT 701</v>
          </cell>
          <cell r="D71" t="str">
            <v>GÁVEA</v>
          </cell>
          <cell r="E71" t="str">
            <v>RIO DE JANEIRO</v>
          </cell>
          <cell r="F71">
            <v>22451264</v>
          </cell>
          <cell r="G71" t="str">
            <v>RJ</v>
          </cell>
          <cell r="H71" t="str">
            <v>763.382.743-20</v>
          </cell>
          <cell r="I71">
            <v>257205594</v>
          </cell>
          <cell r="J71">
            <v>32938.949999999997</v>
          </cell>
          <cell r="K71">
            <v>2000</v>
          </cell>
          <cell r="L71">
            <v>48</v>
          </cell>
          <cell r="M71">
            <v>644.56145833333323</v>
          </cell>
          <cell r="N71">
            <v>42439</v>
          </cell>
          <cell r="O71" t="str">
            <v>FRM</v>
          </cell>
          <cell r="P71">
            <v>21985859760</v>
          </cell>
          <cell r="R71" t="str">
            <v>ciceroribeiro19210@hotmail.com</v>
          </cell>
          <cell r="S71" t="str">
            <v>Marcos Martins</v>
          </cell>
        </row>
        <row r="72">
          <cell r="A72" t="str">
            <v>C.05/16</v>
          </cell>
          <cell r="M72" t="e">
            <v>#DIV/0!</v>
          </cell>
          <cell r="O72" t="str">
            <v>FRM</v>
          </cell>
        </row>
        <row r="73">
          <cell r="A73" t="str">
            <v>C.05/18</v>
          </cell>
          <cell r="B73" t="str">
            <v>MARCELO RODRIGUES LEITE</v>
          </cell>
          <cell r="C73" t="str">
            <v>R. DIAS FERREIRA, 233, LJ B</v>
          </cell>
          <cell r="D73" t="str">
            <v>LEBRON</v>
          </cell>
          <cell r="E73" t="str">
            <v>RIO DE JANEIRO</v>
          </cell>
          <cell r="F73">
            <v>22431050</v>
          </cell>
          <cell r="G73" t="str">
            <v>RJ</v>
          </cell>
          <cell r="H73" t="str">
            <v>003.291.153-08</v>
          </cell>
          <cell r="I73">
            <v>2000028171510</v>
          </cell>
          <cell r="J73">
            <v>32929.050000000003</v>
          </cell>
          <cell r="K73">
            <v>3000</v>
          </cell>
          <cell r="L73">
            <v>60</v>
          </cell>
          <cell r="M73">
            <v>498.81750000000005</v>
          </cell>
          <cell r="N73">
            <v>42724</v>
          </cell>
          <cell r="O73" t="str">
            <v>FRM</v>
          </cell>
          <cell r="P73">
            <v>21979444641</v>
          </cell>
          <cell r="R73" t="str">
            <v>marcello.rodri@hotmail.com</v>
          </cell>
          <cell r="S73" t="str">
            <v>Expedito Neto</v>
          </cell>
        </row>
        <row r="74">
          <cell r="A74" t="str">
            <v>C.05/20</v>
          </cell>
          <cell r="B74" t="str">
            <v>LUCELIA RODRIGUES DE SOUSA NOBRE</v>
          </cell>
          <cell r="C74" t="str">
            <v>R. FRANCISCO BEZERRA, 216</v>
          </cell>
          <cell r="D74" t="str">
            <v>CENTRO</v>
          </cell>
          <cell r="E74" t="str">
            <v>GUARACIABA DO NORTE</v>
          </cell>
          <cell r="F74">
            <v>62380000</v>
          </cell>
          <cell r="G74" t="str">
            <v>CE</v>
          </cell>
          <cell r="H74" t="str">
            <v>019.464.103-14</v>
          </cell>
          <cell r="I74">
            <v>2004028028337</v>
          </cell>
          <cell r="J74">
            <v>41303.199999999997</v>
          </cell>
          <cell r="K74">
            <v>2065.16</v>
          </cell>
          <cell r="L74">
            <v>120</v>
          </cell>
          <cell r="M74">
            <v>326.48</v>
          </cell>
          <cell r="N74">
            <v>42236</v>
          </cell>
          <cell r="O74" t="str">
            <v>FRM</v>
          </cell>
          <cell r="P74">
            <v>88999291897</v>
          </cell>
          <cell r="R74" t="str">
            <v>dljp2010@hotmail.com</v>
          </cell>
          <cell r="S74" t="str">
            <v>Marcio Morais</v>
          </cell>
        </row>
        <row r="75">
          <cell r="A75" t="str">
            <v>C.05/22</v>
          </cell>
          <cell r="B75" t="str">
            <v>CHRIS HANY DE SOUSA MOURÃO</v>
          </cell>
          <cell r="C75" t="str">
            <v>RUA FRANCISCO BEZERRA, 62</v>
          </cell>
          <cell r="D75" t="str">
            <v>CENTRO</v>
          </cell>
          <cell r="E75" t="str">
            <v>GUARACIABA DO NORTE</v>
          </cell>
          <cell r="F75">
            <v>62380000</v>
          </cell>
          <cell r="G75" t="str">
            <v>CE</v>
          </cell>
          <cell r="H75" t="str">
            <v>050.203.973-69</v>
          </cell>
          <cell r="I75" t="str">
            <v>2003028077399 SSP-CE</v>
          </cell>
          <cell r="J75">
            <v>34661.599999999999</v>
          </cell>
          <cell r="K75">
            <v>0</v>
          </cell>
          <cell r="L75">
            <v>120</v>
          </cell>
          <cell r="M75">
            <v>288.84666666666664</v>
          </cell>
          <cell r="N75">
            <v>43120</v>
          </cell>
          <cell r="O75" t="str">
            <v>FRM</v>
          </cell>
          <cell r="P75">
            <v>88997662516</v>
          </cell>
          <cell r="S75" t="str">
            <v>Breno Ferro</v>
          </cell>
        </row>
        <row r="76">
          <cell r="A76" t="str">
            <v>C.06/02</v>
          </cell>
          <cell r="M76" t="e">
            <v>#DIV/0!</v>
          </cell>
        </row>
        <row r="77">
          <cell r="A77" t="str">
            <v>C.06/04</v>
          </cell>
          <cell r="B77" t="str">
            <v>FRANCISCO SIDNEI XIMENES RODRIGUES</v>
          </cell>
          <cell r="C77" t="str">
            <v>DISTRITO SANGRADOURO, 17</v>
          </cell>
          <cell r="D77" t="str">
            <v>SANGRADOURO</v>
          </cell>
          <cell r="E77" t="str">
            <v>SANTA QUITÉRIA</v>
          </cell>
          <cell r="F77">
            <v>62280970</v>
          </cell>
          <cell r="G77" t="str">
            <v>CE</v>
          </cell>
          <cell r="H77" t="str">
            <v>865.910.023-91</v>
          </cell>
          <cell r="I77">
            <v>98031087001</v>
          </cell>
          <cell r="J77">
            <v>37545.800000000003</v>
          </cell>
          <cell r="K77">
            <v>0</v>
          </cell>
          <cell r="L77">
            <v>120</v>
          </cell>
          <cell r="M77">
            <v>312.88166666666672</v>
          </cell>
          <cell r="N77">
            <v>42714</v>
          </cell>
          <cell r="O77" t="str">
            <v>FRM</v>
          </cell>
          <cell r="P77">
            <v>88996112904</v>
          </cell>
          <cell r="R77" t="str">
            <v>joaochaves06@hotmail.com</v>
          </cell>
          <cell r="S77" t="str">
            <v>Expedito Neto</v>
          </cell>
        </row>
        <row r="78">
          <cell r="A78" t="str">
            <v>C.06/06</v>
          </cell>
          <cell r="M78" t="e">
            <v>#DIV/0!</v>
          </cell>
          <cell r="O78" t="str">
            <v>FRM</v>
          </cell>
        </row>
        <row r="79">
          <cell r="A79" t="str">
            <v>C.06/16</v>
          </cell>
          <cell r="B79" t="str">
            <v>DANIEL DE OLIVEIRA FONTENELE</v>
          </cell>
          <cell r="C79" t="str">
            <v>R. ARISTIDES CAIRÉ, 280, BL 01/APT 506</v>
          </cell>
          <cell r="D79" t="str">
            <v>MEIER</v>
          </cell>
          <cell r="E79" t="str">
            <v>RIO DE JANEIRO</v>
          </cell>
          <cell r="F79">
            <v>20775090</v>
          </cell>
          <cell r="G79" t="str">
            <v>RJ</v>
          </cell>
          <cell r="H79" t="str">
            <v>077.626.697-79</v>
          </cell>
          <cell r="I79">
            <v>111455911</v>
          </cell>
          <cell r="J79">
            <v>23715</v>
          </cell>
          <cell r="K79">
            <v>23715</v>
          </cell>
          <cell r="L79">
            <v>1</v>
          </cell>
          <cell r="M79">
            <v>0</v>
          </cell>
          <cell r="N79">
            <v>42192</v>
          </cell>
          <cell r="O79" t="str">
            <v>FRM</v>
          </cell>
        </row>
        <row r="80">
          <cell r="A80" t="str">
            <v>C.06/18</v>
          </cell>
          <cell r="B80" t="str">
            <v>SAMILA RAIANE ALVES RAMOS</v>
          </cell>
          <cell r="C80" t="str">
            <v>R. RUI BARBOSA, 642</v>
          </cell>
          <cell r="D80" t="str">
            <v>CENTRO</v>
          </cell>
          <cell r="E80" t="str">
            <v>VARJOTA</v>
          </cell>
          <cell r="F80">
            <v>62265000</v>
          </cell>
          <cell r="G80" t="str">
            <v>CE</v>
          </cell>
          <cell r="H80" t="str">
            <v>048.157.553-70</v>
          </cell>
          <cell r="I80">
            <v>20071234050</v>
          </cell>
          <cell r="J80">
            <v>39499.5</v>
          </cell>
          <cell r="K80">
            <v>1974.98</v>
          </cell>
          <cell r="L80">
            <v>120</v>
          </cell>
          <cell r="M80">
            <v>312.7043333333333</v>
          </cell>
          <cell r="N80">
            <v>42226</v>
          </cell>
          <cell r="O80" t="str">
            <v>FRM</v>
          </cell>
          <cell r="P80">
            <v>88996069649</v>
          </cell>
          <cell r="R80" t="str">
            <v>samila.alvesramos@yahoo.com.br</v>
          </cell>
          <cell r="S80" t="str">
            <v>Marcio Morais</v>
          </cell>
        </row>
        <row r="81">
          <cell r="A81" t="str">
            <v>C.06/20</v>
          </cell>
          <cell r="B81" t="str">
            <v>JANNYNE ESTRELA VASCONCELOS DA SILVA</v>
          </cell>
          <cell r="C81" t="str">
            <v>RUA VELHA, 95, CASA 25, ANDAR 1º</v>
          </cell>
          <cell r="D81" t="str">
            <v>JACAREPAGUÁ</v>
          </cell>
          <cell r="E81" t="str">
            <v>RIO DE JANEIRO</v>
          </cell>
          <cell r="F81">
            <v>22753737</v>
          </cell>
          <cell r="G81" t="str">
            <v>RJ</v>
          </cell>
          <cell r="H81" t="str">
            <v>087.367.444-84</v>
          </cell>
          <cell r="I81">
            <v>3498911</v>
          </cell>
          <cell r="J81">
            <v>39865</v>
          </cell>
          <cell r="K81">
            <v>1993.25</v>
          </cell>
          <cell r="L81">
            <v>90</v>
          </cell>
          <cell r="M81">
            <v>420.79722222222222</v>
          </cell>
          <cell r="N81">
            <v>42205</v>
          </cell>
          <cell r="O81" t="str">
            <v>FRM</v>
          </cell>
          <cell r="P81">
            <v>21981185146</v>
          </cell>
          <cell r="R81" t="str">
            <v>nubiaort@hotmail.com</v>
          </cell>
          <cell r="S81" t="str">
            <v>Adalberto Jorge</v>
          </cell>
        </row>
        <row r="82">
          <cell r="A82" t="str">
            <v>C.06/22</v>
          </cell>
          <cell r="B82" t="str">
            <v>NUBIA JEANE BRITO DA SILVA</v>
          </cell>
          <cell r="C82" t="str">
            <v>RUA VELHA, 95, CASA 25, ANDAR 1º</v>
          </cell>
          <cell r="D82" t="str">
            <v>JACAREPAGUÁ</v>
          </cell>
          <cell r="E82" t="str">
            <v>RIO DE JANEIRO</v>
          </cell>
          <cell r="F82">
            <v>22753737</v>
          </cell>
          <cell r="G82" t="str">
            <v>RJ</v>
          </cell>
          <cell r="H82" t="str">
            <v>028.754.944-57</v>
          </cell>
          <cell r="I82">
            <v>1986230</v>
          </cell>
          <cell r="J82">
            <v>40230.5</v>
          </cell>
          <cell r="K82">
            <v>2011.53</v>
          </cell>
          <cell r="L82">
            <v>90</v>
          </cell>
          <cell r="M82">
            <v>424.65522222222222</v>
          </cell>
          <cell r="N82">
            <v>42205</v>
          </cell>
          <cell r="O82" t="str">
            <v>FRM</v>
          </cell>
          <cell r="P82">
            <v>21981185146</v>
          </cell>
          <cell r="R82" t="str">
            <v>nubiaort@hotmail.com</v>
          </cell>
          <cell r="S82" t="str">
            <v>Adalberto Jorge</v>
          </cell>
        </row>
        <row r="83">
          <cell r="A83" t="str">
            <v>C.06/24</v>
          </cell>
          <cell r="B83" t="str">
            <v>ANTONIO EDUARDO ALVES</v>
          </cell>
          <cell r="C83" t="str">
            <v>R. OURO FINO, LT 786</v>
          </cell>
          <cell r="D83" t="str">
            <v>JARDIM CATARINA</v>
          </cell>
          <cell r="E83" t="str">
            <v>SÃO GONÇALO</v>
          </cell>
          <cell r="F83">
            <v>24716580</v>
          </cell>
          <cell r="G83" t="str">
            <v>RJ</v>
          </cell>
          <cell r="H83" t="str">
            <v>321.094.073-87</v>
          </cell>
          <cell r="I83">
            <v>134502210</v>
          </cell>
          <cell r="J83">
            <v>40596</v>
          </cell>
          <cell r="K83">
            <v>2029.8</v>
          </cell>
          <cell r="L83">
            <v>120</v>
          </cell>
          <cell r="M83">
            <v>321.38499999999999</v>
          </cell>
          <cell r="N83">
            <v>42226</v>
          </cell>
          <cell r="O83" t="str">
            <v>FRM</v>
          </cell>
          <cell r="P83">
            <v>21982479409</v>
          </cell>
          <cell r="Q83">
            <v>2136061121</v>
          </cell>
          <cell r="R83" t="str">
            <v>alves.ae@hotmail.com</v>
          </cell>
          <cell r="S83" t="str">
            <v>Adalberto Jorge</v>
          </cell>
        </row>
        <row r="84">
          <cell r="A84" t="str">
            <v>C.06/26</v>
          </cell>
          <cell r="B84" t="str">
            <v>MARCIA GOMES DE OLIVEIRA</v>
          </cell>
          <cell r="C84" t="str">
            <v>R. OTACILIO CARNEIRO, 36</v>
          </cell>
          <cell r="D84" t="str">
            <v>JARDIM IRACEMA</v>
          </cell>
          <cell r="E84" t="str">
            <v>FORTALEZA</v>
          </cell>
          <cell r="F84">
            <v>60330521</v>
          </cell>
          <cell r="G84" t="str">
            <v>CE</v>
          </cell>
          <cell r="H84" t="str">
            <v>760.493.293-20</v>
          </cell>
          <cell r="I84">
            <v>92015148701</v>
          </cell>
          <cell r="J84">
            <v>34626.07</v>
          </cell>
          <cell r="K84">
            <v>0</v>
          </cell>
          <cell r="L84">
            <v>90</v>
          </cell>
          <cell r="M84">
            <v>384.73411111111113</v>
          </cell>
          <cell r="N84">
            <v>42379</v>
          </cell>
          <cell r="O84" t="str">
            <v>FRM</v>
          </cell>
          <cell r="P84">
            <v>85988482260</v>
          </cell>
          <cell r="Q84">
            <v>85997884773</v>
          </cell>
          <cell r="R84" t="str">
            <v>marcia.gomes.oliveir@gmail.com</v>
          </cell>
          <cell r="S84" t="str">
            <v>Adenoel Rodrigues</v>
          </cell>
        </row>
        <row r="85">
          <cell r="A85" t="str">
            <v>C.06/28</v>
          </cell>
          <cell r="B85" t="str">
            <v>RAFAEL XIMENES DO NASCIMENTO</v>
          </cell>
          <cell r="C85" t="str">
            <v>AV. PRESIDENTE CASTELO BRANCO, 370</v>
          </cell>
          <cell r="D85" t="str">
            <v>ACAMPAMENTO</v>
          </cell>
          <cell r="E85" t="str">
            <v>VARJOTA</v>
          </cell>
          <cell r="F85">
            <v>62265000</v>
          </cell>
          <cell r="G85" t="str">
            <v>CE</v>
          </cell>
          <cell r="H85" t="str">
            <v>001.310.103-01</v>
          </cell>
          <cell r="I85">
            <v>2001099064927</v>
          </cell>
          <cell r="J85">
            <v>26000</v>
          </cell>
          <cell r="K85">
            <v>26000</v>
          </cell>
          <cell r="L85">
            <v>1</v>
          </cell>
          <cell r="M85">
            <v>0</v>
          </cell>
          <cell r="N85">
            <v>42256</v>
          </cell>
          <cell r="O85" t="str">
            <v>FRM</v>
          </cell>
          <cell r="P85">
            <v>88996229534</v>
          </cell>
          <cell r="S85" t="str">
            <v>Expedito Neto</v>
          </cell>
        </row>
        <row r="86">
          <cell r="A86" t="str">
            <v>C.06/30</v>
          </cell>
          <cell r="B86" t="str">
            <v>FRANCISCA ROSIMEIRE PINTO EVANGELISTA</v>
          </cell>
          <cell r="C86" t="str">
            <v>R. TEREZINHA, 29, PRD, PORTARIA</v>
          </cell>
          <cell r="D86" t="str">
            <v>SANTA TEREZA</v>
          </cell>
          <cell r="E86" t="str">
            <v>RIO DE JANEIRO</v>
          </cell>
          <cell r="F86">
            <v>20240310</v>
          </cell>
          <cell r="G86" t="str">
            <v>RJ</v>
          </cell>
          <cell r="H86" t="str">
            <v>085.773.577-24</v>
          </cell>
          <cell r="I86" t="str">
            <v>2494370-92</v>
          </cell>
          <cell r="J86">
            <v>31350</v>
          </cell>
          <cell r="K86">
            <v>0</v>
          </cell>
          <cell r="L86">
            <v>120</v>
          </cell>
          <cell r="M86">
            <v>261.25</v>
          </cell>
          <cell r="N86">
            <v>42510</v>
          </cell>
          <cell r="O86" t="str">
            <v>FRM</v>
          </cell>
          <cell r="S86" t="str">
            <v>Breno Ferro</v>
          </cell>
        </row>
        <row r="87">
          <cell r="A87" t="str">
            <v>C.06/32</v>
          </cell>
          <cell r="B87" t="str">
            <v>FRANCISCO ALVES DE LIMA</v>
          </cell>
          <cell r="C87" t="str">
            <v>SITIO IRAPUÃ, S/N</v>
          </cell>
          <cell r="D87" t="str">
            <v>Z. RURAL</v>
          </cell>
          <cell r="E87" t="str">
            <v>CROATÁ</v>
          </cell>
          <cell r="F87">
            <v>62390000</v>
          </cell>
          <cell r="G87" t="str">
            <v>CE</v>
          </cell>
          <cell r="H87" t="str">
            <v>410.648.101-44</v>
          </cell>
          <cell r="I87" t="str">
            <v>753681-84</v>
          </cell>
          <cell r="J87">
            <v>31350</v>
          </cell>
          <cell r="K87">
            <v>0</v>
          </cell>
          <cell r="L87">
            <v>120</v>
          </cell>
          <cell r="M87">
            <v>261.25</v>
          </cell>
          <cell r="N87">
            <v>42541</v>
          </cell>
          <cell r="O87" t="str">
            <v>FRM</v>
          </cell>
          <cell r="P87">
            <v>88992120185</v>
          </cell>
          <cell r="R87" t="str">
            <v>afol_28@hotmail.com</v>
          </cell>
          <cell r="S87" t="str">
            <v>Adenoel Rodrigues</v>
          </cell>
        </row>
        <row r="88">
          <cell r="A88" t="str">
            <v>C.06/34</v>
          </cell>
          <cell r="B88" t="str">
            <v>GENIVAL CICERO ROMÃO BATISTA</v>
          </cell>
          <cell r="C88" t="str">
            <v>AV. NOSSA SENHORA DOS PRAZERES, 1332</v>
          </cell>
          <cell r="D88" t="str">
            <v>BELO HORIZONTE</v>
          </cell>
          <cell r="E88" t="str">
            <v>GUARACIABA DO NORTE</v>
          </cell>
          <cell r="F88">
            <v>62380000</v>
          </cell>
          <cell r="G88" t="str">
            <v>CE</v>
          </cell>
          <cell r="H88" t="str">
            <v>398.825.353-72</v>
          </cell>
          <cell r="I88" t="str">
            <v>2007472210-1</v>
          </cell>
          <cell r="J88">
            <v>31350</v>
          </cell>
          <cell r="K88">
            <v>0</v>
          </cell>
          <cell r="L88">
            <v>120</v>
          </cell>
          <cell r="M88">
            <v>261.25</v>
          </cell>
          <cell r="N88">
            <v>42592</v>
          </cell>
          <cell r="O88" t="str">
            <v>FRM</v>
          </cell>
        </row>
        <row r="89">
          <cell r="A89" t="str">
            <v>C.06/38</v>
          </cell>
          <cell r="B89" t="str">
            <v>DORIELSON PEREIRA DE MENEZES</v>
          </cell>
          <cell r="C89" t="str">
            <v>R. BELO HORIZONTE, 80</v>
          </cell>
          <cell r="D89" t="str">
            <v>CENTRO</v>
          </cell>
          <cell r="E89" t="str">
            <v>GUARACIABA DO NORTE</v>
          </cell>
          <cell r="F89">
            <v>62380000</v>
          </cell>
          <cell r="G89" t="str">
            <v>CE</v>
          </cell>
          <cell r="H89" t="str">
            <v>020.683.044-06</v>
          </cell>
          <cell r="I89">
            <v>5140664</v>
          </cell>
          <cell r="J89">
            <v>31350</v>
          </cell>
          <cell r="K89">
            <v>0</v>
          </cell>
          <cell r="L89">
            <v>120</v>
          </cell>
          <cell r="M89">
            <v>261.25</v>
          </cell>
          <cell r="N89">
            <v>42571</v>
          </cell>
          <cell r="O89" t="str">
            <v>FRM</v>
          </cell>
          <cell r="P89">
            <v>88999010070</v>
          </cell>
        </row>
        <row r="90">
          <cell r="A90" t="str">
            <v>C.06/40</v>
          </cell>
          <cell r="B90" t="str">
            <v>FRANCISCA FLORENCIO DO NASCIMENTO</v>
          </cell>
          <cell r="C90" t="str">
            <v>R. GUSTAVO DE MATOS, S/N, LT 50, QD11</v>
          </cell>
          <cell r="D90" t="str">
            <v>PACHECO</v>
          </cell>
          <cell r="E90" t="str">
            <v>SÃO GONÇALO</v>
          </cell>
          <cell r="F90">
            <v>24736030</v>
          </cell>
          <cell r="G90" t="str">
            <v>RJ</v>
          </cell>
          <cell r="H90" t="str">
            <v>836.427.573-91</v>
          </cell>
          <cell r="I90">
            <v>97031043642</v>
          </cell>
          <cell r="J90">
            <v>31350</v>
          </cell>
          <cell r="K90">
            <v>0</v>
          </cell>
          <cell r="L90">
            <v>120</v>
          </cell>
          <cell r="M90">
            <v>261.25</v>
          </cell>
          <cell r="N90">
            <v>42541</v>
          </cell>
          <cell r="O90" t="str">
            <v>FRM</v>
          </cell>
          <cell r="P90">
            <v>21982025565</v>
          </cell>
          <cell r="R90" t="str">
            <v>franciscaf.nascimento525@gmail.com</v>
          </cell>
          <cell r="S90" t="str">
            <v>Expedito Neto</v>
          </cell>
        </row>
        <row r="91">
          <cell r="A91" t="str">
            <v>C.06/42</v>
          </cell>
          <cell r="B91" t="str">
            <v>MAIRTON MESQUITA XIMENES TAUMATURGO</v>
          </cell>
          <cell r="C91" t="str">
            <v>R. PROFESSOR ALAIDE RAMOS, 387</v>
          </cell>
          <cell r="D91" t="str">
            <v>CENTRO</v>
          </cell>
          <cell r="E91" t="str">
            <v>RERIUTABA</v>
          </cell>
          <cell r="F91">
            <v>62260000</v>
          </cell>
          <cell r="G91" t="str">
            <v>CE</v>
          </cell>
          <cell r="H91" t="str">
            <v>601.323.973-82</v>
          </cell>
          <cell r="I91">
            <v>2000031124861</v>
          </cell>
          <cell r="J91">
            <v>31350</v>
          </cell>
          <cell r="K91">
            <v>0</v>
          </cell>
          <cell r="L91">
            <v>90</v>
          </cell>
          <cell r="M91">
            <v>348.33333333333331</v>
          </cell>
          <cell r="N91">
            <v>42510</v>
          </cell>
          <cell r="O91" t="str">
            <v>FRM</v>
          </cell>
          <cell r="P91">
            <v>88999474782</v>
          </cell>
          <cell r="R91" t="str">
            <v>mairtonsound@hotmail.com</v>
          </cell>
        </row>
        <row r="92">
          <cell r="A92" t="str">
            <v>C.06/44</v>
          </cell>
          <cell r="M92" t="e">
            <v>#DIV/0!</v>
          </cell>
        </row>
        <row r="93">
          <cell r="A93" t="str">
            <v>C.07/01</v>
          </cell>
          <cell r="B93" t="str">
            <v>ZULENE ARAÚJO DA SILVA</v>
          </cell>
          <cell r="C93" t="str">
            <v>RUA AMORINZINETH, 04, ALTOS</v>
          </cell>
          <cell r="D93" t="str">
            <v>CENTRO</v>
          </cell>
          <cell r="E93" t="str">
            <v>GUARACIABA DO NORTE</v>
          </cell>
          <cell r="F93" t="str">
            <v>62380-000</v>
          </cell>
          <cell r="G93" t="str">
            <v>CE</v>
          </cell>
          <cell r="H93" t="str">
            <v>214.836.203-87</v>
          </cell>
          <cell r="I93" t="str">
            <v>990.280.71009/SSP-CE</v>
          </cell>
          <cell r="J93">
            <v>36515.15</v>
          </cell>
          <cell r="K93">
            <v>0</v>
          </cell>
          <cell r="L93">
            <v>120</v>
          </cell>
          <cell r="M93">
            <v>304.3</v>
          </cell>
          <cell r="N93" t="str">
            <v>20/05/018</v>
          </cell>
          <cell r="O93" t="str">
            <v>FRM</v>
          </cell>
          <cell r="P93">
            <v>88997850026</v>
          </cell>
          <cell r="S93" t="str">
            <v>Reginaldo Araújo</v>
          </cell>
        </row>
        <row r="94">
          <cell r="A94" t="str">
            <v>C.07/03</v>
          </cell>
          <cell r="B94" t="str">
            <v>LUCAS ARISTIDES ANDRADE ARAUJO</v>
          </cell>
          <cell r="C94" t="str">
            <v>R. RAIMUNDO MARQUES, 166</v>
          </cell>
          <cell r="D94" t="str">
            <v>CENTRO</v>
          </cell>
          <cell r="E94" t="str">
            <v>GUARACIABA DO NORTE</v>
          </cell>
          <cell r="F94">
            <v>62380000</v>
          </cell>
          <cell r="G94" t="str">
            <v>CE</v>
          </cell>
          <cell r="H94" t="str">
            <v>067.450.953-60</v>
          </cell>
          <cell r="I94">
            <v>3128474</v>
          </cell>
          <cell r="J94">
            <v>32382.98</v>
          </cell>
          <cell r="K94">
            <v>0</v>
          </cell>
          <cell r="L94">
            <v>90</v>
          </cell>
          <cell r="M94">
            <v>359.82</v>
          </cell>
          <cell r="N94">
            <v>42470</v>
          </cell>
          <cell r="O94" t="str">
            <v>FRM</v>
          </cell>
          <cell r="P94">
            <v>88997334435</v>
          </cell>
          <cell r="S94" t="str">
            <v>Expedito Neto</v>
          </cell>
        </row>
        <row r="95">
          <cell r="A95" t="str">
            <v>C.07/05</v>
          </cell>
          <cell r="M95" t="e">
            <v>#DIV/0!</v>
          </cell>
          <cell r="O95" t="str">
            <v>FRM</v>
          </cell>
        </row>
        <row r="96">
          <cell r="A96" t="str">
            <v>C.07/06</v>
          </cell>
          <cell r="M96" t="e">
            <v>#DIV/0!</v>
          </cell>
          <cell r="O96" t="str">
            <v>FRM</v>
          </cell>
        </row>
        <row r="97">
          <cell r="A97" t="str">
            <v>C.07/07</v>
          </cell>
          <cell r="M97" t="e">
            <v>#DIV/0!</v>
          </cell>
          <cell r="O97" t="str">
            <v>FRM</v>
          </cell>
        </row>
        <row r="98">
          <cell r="A98" t="str">
            <v>C.07/08</v>
          </cell>
          <cell r="M98" t="e">
            <v>#DIV/0!</v>
          </cell>
          <cell r="O98" t="str">
            <v>FRM</v>
          </cell>
        </row>
        <row r="99">
          <cell r="A99" t="str">
            <v>C.07/09</v>
          </cell>
          <cell r="M99" t="e">
            <v>#DIV/0!</v>
          </cell>
          <cell r="O99" t="str">
            <v>FRM</v>
          </cell>
        </row>
        <row r="100">
          <cell r="A100" t="str">
            <v>C.07/11</v>
          </cell>
        </row>
        <row r="101">
          <cell r="A101" t="str">
            <v>C.07/13</v>
          </cell>
          <cell r="B101" t="str">
            <v>DENILSON ANTONIO MARTINS COSTA</v>
          </cell>
          <cell r="C101" t="str">
            <v>R. PADRE JOÃO DE CASTRO, 1266</v>
          </cell>
          <cell r="D101" t="str">
            <v>CENTRO</v>
          </cell>
          <cell r="E101" t="str">
            <v>IPU</v>
          </cell>
          <cell r="F101">
            <v>62250000</v>
          </cell>
          <cell r="G101" t="str">
            <v>CE</v>
          </cell>
          <cell r="H101" t="str">
            <v>013.257.963-44</v>
          </cell>
          <cell r="I101">
            <v>2002028042082</v>
          </cell>
          <cell r="J101">
            <v>37609.1</v>
          </cell>
          <cell r="K101">
            <v>1880.46</v>
          </cell>
          <cell r="L101">
            <v>120</v>
          </cell>
          <cell r="M101">
            <v>297.73866666666669</v>
          </cell>
          <cell r="N101">
            <v>42226</v>
          </cell>
          <cell r="O101" t="str">
            <v>FRM</v>
          </cell>
          <cell r="P101">
            <v>88999369080</v>
          </cell>
          <cell r="R101" t="str">
            <v>denilsonmartins.adv@hotmail.com</v>
          </cell>
          <cell r="S101" t="str">
            <v>Valdemir Borges</v>
          </cell>
        </row>
        <row r="102">
          <cell r="A102" t="str">
            <v>C.07/15</v>
          </cell>
          <cell r="B102" t="str">
            <v>ANTONIO RENAN TRAJANO BRAGA</v>
          </cell>
          <cell r="C102" t="str">
            <v>RUA TANCREDO DE SOUSA CARVALHO, 390</v>
          </cell>
          <cell r="D102" t="str">
            <v>CENTRO</v>
          </cell>
          <cell r="E102" t="str">
            <v>GUARACIABA DO NORTE</v>
          </cell>
          <cell r="F102">
            <v>62380000</v>
          </cell>
          <cell r="G102" t="str">
            <v>CE</v>
          </cell>
          <cell r="H102" t="str">
            <v>044.834.577-30</v>
          </cell>
          <cell r="I102" t="str">
            <v>10548011-5 SEPC-RJ</v>
          </cell>
          <cell r="J102">
            <v>37780.800000000003</v>
          </cell>
          <cell r="K102">
            <v>1956.6</v>
          </cell>
          <cell r="L102">
            <v>60</v>
          </cell>
          <cell r="M102">
            <v>598.20000000000005</v>
          </cell>
          <cell r="O102" t="str">
            <v>FRM</v>
          </cell>
          <cell r="P102">
            <v>88999227818</v>
          </cell>
          <cell r="Q102">
            <v>88998256267</v>
          </cell>
          <cell r="R102" t="str">
            <v>renanbragagba@hotmail.com</v>
          </cell>
          <cell r="S102" t="str">
            <v>Reginaldo Aragão</v>
          </cell>
        </row>
        <row r="103">
          <cell r="A103" t="str">
            <v>C.07/17</v>
          </cell>
          <cell r="M103" t="e">
            <v>#DIV/0!</v>
          </cell>
          <cell r="O103" t="str">
            <v>FRM</v>
          </cell>
        </row>
        <row r="104">
          <cell r="A104" t="str">
            <v>C.07/21</v>
          </cell>
          <cell r="M104" t="e">
            <v>#DIV/0!</v>
          </cell>
          <cell r="O104" t="str">
            <v>FRM</v>
          </cell>
        </row>
        <row r="105">
          <cell r="A105" t="str">
            <v>C.07/23</v>
          </cell>
          <cell r="B105" t="str">
            <v>FRANCISCO JOSÉ ALVES FERREIRA</v>
          </cell>
          <cell r="C105" t="str">
            <v>R. QUATRO, S/N, CA1SB, QD J</v>
          </cell>
          <cell r="D105" t="str">
            <v>ITANHANGÁ</v>
          </cell>
          <cell r="E105" t="str">
            <v>RIO DE JANEIRO</v>
          </cell>
          <cell r="F105">
            <v>22753040</v>
          </cell>
          <cell r="G105" t="str">
            <v>RJ</v>
          </cell>
          <cell r="H105" t="str">
            <v>963.521.163-53</v>
          </cell>
          <cell r="I105">
            <v>99031076814</v>
          </cell>
          <cell r="J105">
            <v>38464.410000000003</v>
          </cell>
          <cell r="K105">
            <v>1923.21</v>
          </cell>
          <cell r="L105">
            <v>60</v>
          </cell>
          <cell r="M105">
            <v>609.0200000000001</v>
          </cell>
          <cell r="N105">
            <v>42236</v>
          </cell>
          <cell r="O105" t="str">
            <v>FRM</v>
          </cell>
          <cell r="R105" t="str">
            <v>danielemunizm@yahoo.com</v>
          </cell>
          <cell r="S105" t="str">
            <v>Adalberto Jorge</v>
          </cell>
        </row>
        <row r="106">
          <cell r="A106" t="str">
            <v>C.07/24</v>
          </cell>
          <cell r="M106" t="e">
            <v>#DIV/0!</v>
          </cell>
          <cell r="O106" t="str">
            <v>FRM</v>
          </cell>
        </row>
        <row r="107">
          <cell r="A107" t="str">
            <v>C.07/25</v>
          </cell>
          <cell r="B107" t="str">
            <v>MARIA GORETE LOIOLA</v>
          </cell>
          <cell r="C107" t="str">
            <v>RUA SEBASTIÃO MAGALHÃES NETO, 391</v>
          </cell>
          <cell r="D107" t="str">
            <v>CAIXA D'AGUA</v>
          </cell>
          <cell r="E107" t="str">
            <v>VARJOTA</v>
          </cell>
          <cell r="F107">
            <v>62265000</v>
          </cell>
          <cell r="G107" t="str">
            <v>CE</v>
          </cell>
          <cell r="H107" t="str">
            <v>229.328.953-20</v>
          </cell>
          <cell r="I107">
            <v>85819085</v>
          </cell>
          <cell r="J107">
            <v>43997.3</v>
          </cell>
          <cell r="K107">
            <v>0</v>
          </cell>
          <cell r="L107">
            <v>120</v>
          </cell>
          <cell r="M107">
            <v>366.65</v>
          </cell>
          <cell r="N107">
            <v>43018</v>
          </cell>
          <cell r="O107" t="str">
            <v>FRM</v>
          </cell>
          <cell r="P107">
            <v>88997140195</v>
          </cell>
          <cell r="S107" t="str">
            <v>Expedito Neto</v>
          </cell>
        </row>
        <row r="108">
          <cell r="A108" t="str">
            <v>C.07/27</v>
          </cell>
          <cell r="B108" t="str">
            <v>TEMOTEO FERNANDES DO CARMO</v>
          </cell>
          <cell r="C108" t="str">
            <v>R. FRANCISCO BEZERRA, 870</v>
          </cell>
          <cell r="D108" t="str">
            <v>CENTRO</v>
          </cell>
          <cell r="E108" t="str">
            <v>GUARACIABA DO NORTE</v>
          </cell>
          <cell r="F108">
            <v>62380000</v>
          </cell>
          <cell r="G108" t="str">
            <v>CE</v>
          </cell>
          <cell r="H108" t="str">
            <v>456.561.693-91</v>
          </cell>
          <cell r="I108">
            <v>10128013</v>
          </cell>
          <cell r="J108">
            <v>33508.199999999997</v>
          </cell>
          <cell r="K108">
            <v>1675.54</v>
          </cell>
          <cell r="L108">
            <v>60</v>
          </cell>
          <cell r="M108">
            <v>530.54999999999995</v>
          </cell>
          <cell r="N108">
            <v>42318</v>
          </cell>
          <cell r="O108" t="str">
            <v>FRM</v>
          </cell>
          <cell r="P108">
            <v>88996025000</v>
          </cell>
          <cell r="Q108">
            <v>88997731819</v>
          </cell>
          <cell r="R108" t="str">
            <v>gilvaneiderodrigues33@gmail.com</v>
          </cell>
        </row>
        <row r="109">
          <cell r="A109" t="str">
            <v>C.07/31</v>
          </cell>
          <cell r="B109" t="str">
            <v>FRANCISCO MOACIR PONTES</v>
          </cell>
          <cell r="C109" t="str">
            <v>ESTRADA DA BOIUNA, 2530A</v>
          </cell>
          <cell r="D109" t="str">
            <v>TAGUARA</v>
          </cell>
          <cell r="E109" t="str">
            <v>RIO DE JANEIRO</v>
          </cell>
          <cell r="F109">
            <v>22723020</v>
          </cell>
          <cell r="G109" t="str">
            <v>CE</v>
          </cell>
          <cell r="H109" t="str">
            <v>425.223.587-15</v>
          </cell>
          <cell r="I109">
            <v>36441046</v>
          </cell>
          <cell r="J109">
            <v>33000</v>
          </cell>
          <cell r="K109">
            <v>1650</v>
          </cell>
          <cell r="L109">
            <v>120</v>
          </cell>
          <cell r="M109">
            <v>261.25</v>
          </cell>
          <cell r="N109">
            <v>42257</v>
          </cell>
          <cell r="O109" t="str">
            <v>FRM</v>
          </cell>
          <cell r="P109">
            <v>21333471725</v>
          </cell>
          <cell r="Q109">
            <v>21997659099</v>
          </cell>
          <cell r="R109" t="str">
            <v>mp.marcenaria@hotmail.com</v>
          </cell>
          <cell r="S109" t="str">
            <v>Reginaldo Araujo</v>
          </cell>
        </row>
        <row r="110">
          <cell r="A110" t="str">
            <v>C.07/33</v>
          </cell>
          <cell r="B110" t="str">
            <v>KLAITON FERNANDES VERAS</v>
          </cell>
          <cell r="C110" t="str">
            <v>R. SENADOR CATUNDA, 258, APT 01</v>
          </cell>
          <cell r="D110" t="str">
            <v>LAGOINHA</v>
          </cell>
          <cell r="E110" t="str">
            <v>GUARACIABA DO NORTE</v>
          </cell>
          <cell r="F110">
            <v>62380000</v>
          </cell>
          <cell r="G110" t="str">
            <v>CE</v>
          </cell>
          <cell r="H110" t="str">
            <v>002.239.093-60</v>
          </cell>
          <cell r="I110">
            <v>2001028083058</v>
          </cell>
          <cell r="J110">
            <v>31350</v>
          </cell>
          <cell r="K110">
            <v>0</v>
          </cell>
          <cell r="L110">
            <v>120</v>
          </cell>
          <cell r="M110">
            <v>261.25</v>
          </cell>
          <cell r="N110">
            <v>42297</v>
          </cell>
          <cell r="O110" t="str">
            <v>FRM</v>
          </cell>
          <cell r="P110">
            <v>8836522079</v>
          </cell>
          <cell r="Q110">
            <v>88997663733</v>
          </cell>
          <cell r="R110" t="str">
            <v>alinebragagba@hotmail.com</v>
          </cell>
          <cell r="S110" t="str">
            <v>Reginaldo Araujo</v>
          </cell>
        </row>
        <row r="111">
          <cell r="A111" t="str">
            <v>C.07/35</v>
          </cell>
          <cell r="B111" t="str">
            <v>AGRIPINO BALTAZAR DE SOUSA FILHO</v>
          </cell>
          <cell r="C111" t="str">
            <v>R. PREFEITO VICENTE NOBRE, 308</v>
          </cell>
          <cell r="D111" t="str">
            <v>SANTA LUZIA</v>
          </cell>
          <cell r="E111" t="str">
            <v>GUARACIABA DO NORTE</v>
          </cell>
          <cell r="F111">
            <v>62380000</v>
          </cell>
          <cell r="G111" t="str">
            <v>CE</v>
          </cell>
          <cell r="H111" t="str">
            <v>029.719.343-06</v>
          </cell>
          <cell r="I111">
            <v>2004028068339</v>
          </cell>
          <cell r="J111">
            <v>33000</v>
          </cell>
          <cell r="K111">
            <v>1650</v>
          </cell>
          <cell r="L111">
            <v>120</v>
          </cell>
          <cell r="M111">
            <v>261.25</v>
          </cell>
          <cell r="N111">
            <v>42500</v>
          </cell>
          <cell r="O111" t="str">
            <v>FRM</v>
          </cell>
          <cell r="P111">
            <v>85999789791</v>
          </cell>
          <cell r="S111" t="str">
            <v>Expedito Neto</v>
          </cell>
        </row>
        <row r="112">
          <cell r="A112" t="str">
            <v>C.07/37</v>
          </cell>
          <cell r="M112" t="e">
            <v>#DIV/0!</v>
          </cell>
          <cell r="O112" t="str">
            <v>FRM</v>
          </cell>
        </row>
        <row r="113">
          <cell r="A113" t="str">
            <v>C.07/39</v>
          </cell>
          <cell r="B113" t="str">
            <v>MAURO CELIO ALVES FEIJÃO</v>
          </cell>
          <cell r="C113" t="str">
            <v>R. DR. IPU, 109, ALTOS</v>
          </cell>
          <cell r="D113" t="str">
            <v>COHAB 3</v>
          </cell>
          <cell r="E113" t="str">
            <v>SOBRAL</v>
          </cell>
          <cell r="F113" t="str">
            <v>62030-695</v>
          </cell>
          <cell r="G113" t="str">
            <v>CE</v>
          </cell>
          <cell r="H113" t="str">
            <v>074.637.967-60</v>
          </cell>
          <cell r="I113">
            <v>109673079</v>
          </cell>
          <cell r="J113">
            <v>20000</v>
          </cell>
          <cell r="K113">
            <v>20000</v>
          </cell>
          <cell r="L113">
            <v>1</v>
          </cell>
          <cell r="M113">
            <v>0</v>
          </cell>
          <cell r="N113">
            <v>42374</v>
          </cell>
          <cell r="O113" t="str">
            <v>FRM</v>
          </cell>
        </row>
        <row r="114">
          <cell r="A114" t="str">
            <v>C.07/41</v>
          </cell>
          <cell r="B114" t="str">
            <v>IVANEIDE ALVES FEITOSA</v>
          </cell>
          <cell r="C114" t="str">
            <v>SITIO VARZEA DOS ESPINHOS, S/N</v>
          </cell>
          <cell r="D114" t="str">
            <v>Z. RURAL</v>
          </cell>
          <cell r="E114" t="str">
            <v>GUARACIABA DO NORTE</v>
          </cell>
          <cell r="F114">
            <v>62380000</v>
          </cell>
          <cell r="G114" t="str">
            <v>CE</v>
          </cell>
          <cell r="H114" t="str">
            <v>005.956.103-31</v>
          </cell>
          <cell r="I114">
            <v>2002028005950</v>
          </cell>
          <cell r="J114">
            <v>21000</v>
          </cell>
          <cell r="K114">
            <v>21000</v>
          </cell>
          <cell r="L114">
            <v>1</v>
          </cell>
          <cell r="M114">
            <v>0</v>
          </cell>
          <cell r="N114">
            <v>42436</v>
          </cell>
          <cell r="O114" t="str">
            <v>FRM</v>
          </cell>
        </row>
        <row r="115">
          <cell r="A115" t="str">
            <v>C.07/43</v>
          </cell>
          <cell r="B115" t="str">
            <v>MARIA ARLINDA PEREIRA DE MENDONÇA</v>
          </cell>
          <cell r="C115" t="str">
            <v>AV. NOSSA SENHORA DOS PRAZERES, 1332</v>
          </cell>
          <cell r="D115" t="str">
            <v>BELO HORIZONTE</v>
          </cell>
          <cell r="E115" t="str">
            <v>GUARACIABA DO NORTE</v>
          </cell>
          <cell r="F115">
            <v>62380000</v>
          </cell>
          <cell r="G115" t="str">
            <v>CE</v>
          </cell>
          <cell r="H115" t="str">
            <v>010.134.813-48</v>
          </cell>
          <cell r="I115">
            <v>2000028052650</v>
          </cell>
          <cell r="J115">
            <v>31350</v>
          </cell>
          <cell r="K115">
            <v>0</v>
          </cell>
          <cell r="L115">
            <v>120</v>
          </cell>
          <cell r="M115">
            <v>261.25</v>
          </cell>
          <cell r="N115">
            <v>42583</v>
          </cell>
          <cell r="O115" t="str">
            <v>FRM</v>
          </cell>
        </row>
        <row r="116">
          <cell r="A116" t="str">
            <v>C.08/01</v>
          </cell>
          <cell r="B116" t="str">
            <v>ARTEMI BEZERRA DO NASCIMENTO</v>
          </cell>
          <cell r="C116" t="str">
            <v>R. VISCONDE DE ABAETE, 137</v>
          </cell>
          <cell r="D116" t="str">
            <v>VILA ISABEL</v>
          </cell>
          <cell r="E116" t="str">
            <v>RIO DE JANEIRO</v>
          </cell>
          <cell r="F116">
            <v>20551080</v>
          </cell>
          <cell r="G116" t="str">
            <v>RJ</v>
          </cell>
          <cell r="H116" t="str">
            <v>023.128.233-81</v>
          </cell>
          <cell r="I116">
            <v>2004098150565</v>
          </cell>
          <cell r="J116">
            <v>32952.15</v>
          </cell>
          <cell r="K116">
            <v>1647.61</v>
          </cell>
          <cell r="L116">
            <v>120</v>
          </cell>
          <cell r="M116">
            <v>260.87116666666668</v>
          </cell>
          <cell r="N116">
            <v>42389</v>
          </cell>
          <cell r="O116" t="str">
            <v>FRM</v>
          </cell>
          <cell r="P116">
            <v>21980973280</v>
          </cell>
          <cell r="S116" t="str">
            <v>Marcio Morais</v>
          </cell>
        </row>
        <row r="117">
          <cell r="A117" t="str">
            <v>C.08/03</v>
          </cell>
          <cell r="B117" t="str">
            <v>JOSEVANE BATISTA DE ARAUJO</v>
          </cell>
          <cell r="C117" t="str">
            <v>R. VISCONDE DE ABAETE, 137</v>
          </cell>
          <cell r="D117" t="str">
            <v>VILA ISABEL</v>
          </cell>
          <cell r="E117" t="str">
            <v>RIO DE JANEIRO</v>
          </cell>
          <cell r="F117" t="str">
            <v>20551-080</v>
          </cell>
          <cell r="G117" t="str">
            <v>RJ</v>
          </cell>
          <cell r="H117" t="str">
            <v>005.695.923-05</v>
          </cell>
          <cell r="I117" t="str">
            <v>2001024003623 SSP-CE</v>
          </cell>
          <cell r="J117">
            <v>37932.1</v>
          </cell>
          <cell r="K117">
            <v>1896.61</v>
          </cell>
          <cell r="L117">
            <v>120</v>
          </cell>
          <cell r="M117">
            <v>300.29575</v>
          </cell>
          <cell r="N117">
            <v>42389</v>
          </cell>
          <cell r="O117" t="str">
            <v>FRM</v>
          </cell>
          <cell r="P117">
            <v>21982526847</v>
          </cell>
          <cell r="S117" t="str">
            <v>Marcio Morais</v>
          </cell>
        </row>
        <row r="118">
          <cell r="A118" t="str">
            <v>C.08/05</v>
          </cell>
          <cell r="B118" t="str">
            <v>JOSELANIO BATISTA DE ARAUJO</v>
          </cell>
          <cell r="C118" t="str">
            <v>R. VISCONDE DE ABAETE, 137</v>
          </cell>
          <cell r="D118" t="str">
            <v>VILA ISABEL</v>
          </cell>
          <cell r="E118" t="str">
            <v>RIO DE JANEIRO</v>
          </cell>
          <cell r="F118" t="str">
            <v>20551-080</v>
          </cell>
          <cell r="G118" t="str">
            <v>RJ</v>
          </cell>
          <cell r="H118" t="str">
            <v>137.809.787-41</v>
          </cell>
          <cell r="I118" t="str">
            <v>2006005089000 SSP-CE</v>
          </cell>
          <cell r="J118">
            <v>32887.800000000003</v>
          </cell>
          <cell r="K118">
            <v>1644.39</v>
          </cell>
          <cell r="L118">
            <v>120</v>
          </cell>
          <cell r="M118">
            <v>260.36175000000003</v>
          </cell>
          <cell r="N118">
            <v>42389</v>
          </cell>
          <cell r="O118" t="str">
            <v>FRM</v>
          </cell>
          <cell r="P118">
            <v>21969364604</v>
          </cell>
          <cell r="S118" t="str">
            <v>Marcio Morais</v>
          </cell>
        </row>
        <row r="119">
          <cell r="A119" t="str">
            <v>C.08/07</v>
          </cell>
          <cell r="B119" t="str">
            <v>MARIA SUZANA SILVA SOUSA</v>
          </cell>
          <cell r="C119" t="str">
            <v>SITIO BANANEIRA, S/N</v>
          </cell>
          <cell r="D119" t="str">
            <v>Z. RURAL</v>
          </cell>
          <cell r="E119" t="str">
            <v>GUARACIABA DO NORTE</v>
          </cell>
          <cell r="F119">
            <v>62380000</v>
          </cell>
          <cell r="G119" t="str">
            <v>CE</v>
          </cell>
          <cell r="H119" t="str">
            <v>847.130.113-04</v>
          </cell>
          <cell r="I119" t="str">
            <v>268696293 SSP-CE</v>
          </cell>
          <cell r="J119">
            <v>31301.41</v>
          </cell>
          <cell r="K119">
            <v>0</v>
          </cell>
          <cell r="L119">
            <v>120</v>
          </cell>
          <cell r="M119">
            <v>260.84508333333332</v>
          </cell>
          <cell r="N119">
            <v>42480</v>
          </cell>
          <cell r="O119" t="str">
            <v>FRM</v>
          </cell>
          <cell r="P119">
            <v>88997485569</v>
          </cell>
          <cell r="S119" t="str">
            <v>Expedito Neto</v>
          </cell>
        </row>
        <row r="120">
          <cell r="A120" t="str">
            <v>C.08/09</v>
          </cell>
          <cell r="B120" t="str">
            <v>ANTONIA AUGUSTA SOARES DE SOUZA</v>
          </cell>
          <cell r="C120" t="str">
            <v>R. JAIR CASTELO BRANCO, 275</v>
          </cell>
          <cell r="D120" t="str">
            <v>CENTRO</v>
          </cell>
          <cell r="E120" t="str">
            <v>VARJOTA</v>
          </cell>
          <cell r="F120">
            <v>62265000</v>
          </cell>
          <cell r="G120" t="str">
            <v>CE</v>
          </cell>
          <cell r="H120" t="str">
            <v>491.887.473-87</v>
          </cell>
          <cell r="I120">
            <v>2000031066136</v>
          </cell>
          <cell r="J120">
            <v>31296.7</v>
          </cell>
          <cell r="K120">
            <v>0</v>
          </cell>
          <cell r="L120">
            <v>120</v>
          </cell>
          <cell r="M120">
            <v>260.80583333333334</v>
          </cell>
          <cell r="N120">
            <v>42500</v>
          </cell>
          <cell r="O120" t="str">
            <v>FRM</v>
          </cell>
          <cell r="P120">
            <v>88996322055</v>
          </cell>
          <cell r="Q120">
            <v>88999087696</v>
          </cell>
          <cell r="R120" t="str">
            <v>augustabordados@gmail.com</v>
          </cell>
        </row>
        <row r="121">
          <cell r="A121" t="str">
            <v>C.08/13</v>
          </cell>
          <cell r="B121" t="str">
            <v>CARLOS AUGUSTO MEDEIROS</v>
          </cell>
          <cell r="C121" t="str">
            <v>ESTRADA DE JACAREPAGUÁ, 1183-B, CASA 28</v>
          </cell>
          <cell r="D121" t="str">
            <v>ITANHANGÁ</v>
          </cell>
          <cell r="E121" t="str">
            <v>RIO DE JANEIRO</v>
          </cell>
          <cell r="F121">
            <v>22753030</v>
          </cell>
          <cell r="G121" t="str">
            <v>RJ</v>
          </cell>
          <cell r="H121" t="str">
            <v>483.886.963-00</v>
          </cell>
          <cell r="I121" t="str">
            <v>103331658 IFP-RJ</v>
          </cell>
          <cell r="J121">
            <v>33000</v>
          </cell>
          <cell r="K121">
            <v>1650</v>
          </cell>
          <cell r="L121">
            <v>80</v>
          </cell>
          <cell r="M121">
            <v>391.875</v>
          </cell>
          <cell r="N121">
            <v>42500</v>
          </cell>
          <cell r="O121" t="str">
            <v>FRM</v>
          </cell>
          <cell r="P121">
            <v>21965654995</v>
          </cell>
          <cell r="R121" t="str">
            <v>maria1azevedo@hotmail.com</v>
          </cell>
          <cell r="S121" t="str">
            <v>Marcos Martins</v>
          </cell>
        </row>
        <row r="122">
          <cell r="A122" t="str">
            <v>C.08/15</v>
          </cell>
          <cell r="B122" t="str">
            <v>DOMINGOS RODRIGUES VERAS</v>
          </cell>
          <cell r="C122" t="str">
            <v>R. 11, QUADRA C-12, LOTE 14, S/N</v>
          </cell>
          <cell r="D122" t="str">
            <v>MANSÕES VILLAGE</v>
          </cell>
          <cell r="E122" t="str">
            <v>AGUAS LINDAS DE GOIAIS</v>
          </cell>
          <cell r="F122">
            <v>72910000</v>
          </cell>
          <cell r="G122" t="str">
            <v>GO</v>
          </cell>
          <cell r="H122" t="str">
            <v>949.306.867-68</v>
          </cell>
          <cell r="I122" t="str">
            <v>5094372 SPTC-GO</v>
          </cell>
          <cell r="J122">
            <v>32924.1</v>
          </cell>
          <cell r="K122">
            <v>1650</v>
          </cell>
          <cell r="L122">
            <v>120</v>
          </cell>
          <cell r="M122">
            <v>260.61750000000001</v>
          </cell>
          <cell r="N122">
            <v>42410</v>
          </cell>
          <cell r="O122" t="str">
            <v>FRM</v>
          </cell>
          <cell r="P122">
            <v>61992660644</v>
          </cell>
          <cell r="R122" t="str">
            <v>ls_veras@hotmail.com</v>
          </cell>
          <cell r="S122" t="str">
            <v>Reginaldo Araujo</v>
          </cell>
        </row>
        <row r="123">
          <cell r="A123" t="str">
            <v>C.08/17</v>
          </cell>
          <cell r="B123" t="str">
            <v>FRANCISCO VIEIRA MELO</v>
          </cell>
          <cell r="C123" t="str">
            <v>R. TENENTE PEDRO CRUZ, 789</v>
          </cell>
          <cell r="D123" t="str">
            <v>CENTRO</v>
          </cell>
          <cell r="E123" t="str">
            <v>VARJOTA</v>
          </cell>
          <cell r="F123">
            <v>62265000</v>
          </cell>
          <cell r="G123" t="str">
            <v>CE</v>
          </cell>
          <cell r="H123" t="str">
            <v>663.274.667-53</v>
          </cell>
          <cell r="I123" t="str">
            <v>07044686-9</v>
          </cell>
          <cell r="J123">
            <v>32917.5</v>
          </cell>
          <cell r="K123">
            <v>1650</v>
          </cell>
          <cell r="L123">
            <v>120</v>
          </cell>
          <cell r="M123">
            <v>260.60000000000002</v>
          </cell>
          <cell r="N123">
            <v>42500</v>
          </cell>
          <cell r="O123" t="str">
            <v>FRM</v>
          </cell>
          <cell r="P123">
            <v>88999368891</v>
          </cell>
          <cell r="Q123">
            <v>88997300348</v>
          </cell>
          <cell r="S123" t="str">
            <v>Reginaldo Araujo</v>
          </cell>
        </row>
        <row r="124">
          <cell r="A124" t="str">
            <v>C.08/19</v>
          </cell>
          <cell r="B124" t="str">
            <v>HOMEO HUARACCA COSIQUISPE</v>
          </cell>
          <cell r="C124" t="str">
            <v>R. HERCULES, 256</v>
          </cell>
          <cell r="D124" t="str">
            <v>ITAOCA</v>
          </cell>
          <cell r="E124" t="str">
            <v>FORTALEZA</v>
          </cell>
          <cell r="F124">
            <v>60740370</v>
          </cell>
          <cell r="G124" t="str">
            <v>CE</v>
          </cell>
          <cell r="H124" t="str">
            <v>010.649.345-00</v>
          </cell>
          <cell r="I124" t="str">
            <v>V408804E</v>
          </cell>
          <cell r="J124">
            <v>33000</v>
          </cell>
          <cell r="K124">
            <v>1650</v>
          </cell>
          <cell r="L124">
            <v>120</v>
          </cell>
          <cell r="M124">
            <v>261.25</v>
          </cell>
          <cell r="N124">
            <v>42248</v>
          </cell>
          <cell r="O124" t="str">
            <v>FRM</v>
          </cell>
          <cell r="P124">
            <v>85997316829</v>
          </cell>
          <cell r="Q124">
            <v>8532533347</v>
          </cell>
          <cell r="R124" t="str">
            <v>romeovariedades@gmail.com</v>
          </cell>
          <cell r="S124" t="str">
            <v>Adenoel Rodrigues</v>
          </cell>
        </row>
        <row r="125">
          <cell r="A125" t="str">
            <v>C.08/21</v>
          </cell>
          <cell r="B125" t="str">
            <v>CLAUDIA ALVES PINTO DA SILVA</v>
          </cell>
          <cell r="C125" t="str">
            <v>R. ADILIA BENEVIDES DE MESQUITA, 99999</v>
          </cell>
          <cell r="D125" t="str">
            <v>PIRACICABA</v>
          </cell>
          <cell r="E125" t="str">
            <v>SANTA QUITÉRIA</v>
          </cell>
          <cell r="F125">
            <v>62280000</v>
          </cell>
          <cell r="G125" t="str">
            <v>CE</v>
          </cell>
          <cell r="H125" t="str">
            <v>794.087.103-04</v>
          </cell>
          <cell r="I125">
            <v>304541996</v>
          </cell>
          <cell r="J125">
            <v>33184.800000000003</v>
          </cell>
          <cell r="K125">
            <v>1659.24</v>
          </cell>
          <cell r="L125">
            <v>60</v>
          </cell>
          <cell r="M125">
            <v>525.42600000000004</v>
          </cell>
          <cell r="N125">
            <v>42236</v>
          </cell>
          <cell r="O125" t="str">
            <v>FRM</v>
          </cell>
        </row>
        <row r="126">
          <cell r="A126" t="str">
            <v>C.09/01</v>
          </cell>
          <cell r="B126" t="str">
            <v>CARMEM ANDREIA MARTINS DE MELO</v>
          </cell>
          <cell r="C126" t="str">
            <v>SITIO GUARANI</v>
          </cell>
          <cell r="D126" t="str">
            <v>Z. RURAL</v>
          </cell>
          <cell r="E126" t="str">
            <v>GUARACIABA DO NORTE</v>
          </cell>
          <cell r="F126">
            <v>62380000</v>
          </cell>
          <cell r="G126" t="str">
            <v>CE</v>
          </cell>
          <cell r="H126" t="str">
            <v>024.945.053-49</v>
          </cell>
          <cell r="I126" t="str">
            <v>2003028118826 SSP-CE</v>
          </cell>
          <cell r="J126">
            <v>40924.949999999997</v>
          </cell>
          <cell r="K126">
            <v>2046</v>
          </cell>
          <cell r="L126">
            <v>100</v>
          </cell>
          <cell r="M126">
            <v>388.78949999999998</v>
          </cell>
          <cell r="N126">
            <v>42379</v>
          </cell>
          <cell r="O126" t="str">
            <v>FRM</v>
          </cell>
          <cell r="P126">
            <v>88992053485</v>
          </cell>
          <cell r="R126" t="str">
            <v>carmemmartinsandreia@gmail.com</v>
          </cell>
          <cell r="S126" t="str">
            <v>Expedito Neto</v>
          </cell>
        </row>
        <row r="127">
          <cell r="A127" t="str">
            <v>C.09/02</v>
          </cell>
          <cell r="B127" t="str">
            <v>ANTONIO MORAES NETO</v>
          </cell>
          <cell r="C127" t="str">
            <v>AV. JOVITA FEITOSA, 3300</v>
          </cell>
          <cell r="D127" t="str">
            <v>PICI</v>
          </cell>
          <cell r="E127" t="str">
            <v>FORTALEZA</v>
          </cell>
          <cell r="F127" t="str">
            <v>60440-594</v>
          </cell>
          <cell r="G127" t="str">
            <v>CE</v>
          </cell>
          <cell r="H127" t="str">
            <v>920.894.963-04</v>
          </cell>
          <cell r="J127">
            <v>47220</v>
          </cell>
          <cell r="K127">
            <v>5000</v>
          </cell>
          <cell r="L127">
            <v>120</v>
          </cell>
          <cell r="M127">
            <v>351.83333333333331</v>
          </cell>
          <cell r="N127">
            <v>42663</v>
          </cell>
          <cell r="O127" t="str">
            <v>FRM</v>
          </cell>
          <cell r="P127">
            <v>85988046234</v>
          </cell>
          <cell r="Q127">
            <v>85986170898</v>
          </cell>
          <cell r="R127" t="str">
            <v>moraessneto@hotmail.com</v>
          </cell>
          <cell r="S127" t="str">
            <v>Camila Soares</v>
          </cell>
        </row>
        <row r="128">
          <cell r="A128" t="str">
            <v>C.09/03</v>
          </cell>
          <cell r="J128" t="e">
            <v>#REF!</v>
          </cell>
          <cell r="M128" t="e">
            <v>#REF!</v>
          </cell>
        </row>
        <row r="129">
          <cell r="A129" t="str">
            <v>C.09/04</v>
          </cell>
        </row>
        <row r="130">
          <cell r="A130" t="str">
            <v>C.09/05</v>
          </cell>
          <cell r="B130" t="str">
            <v>DENISE ALVES BERNARDO</v>
          </cell>
          <cell r="C130" t="str">
            <v>R. MAESTRO JOSÉ P. SABÓIA, 63</v>
          </cell>
          <cell r="D130" t="str">
            <v>BELA VISTA</v>
          </cell>
          <cell r="E130" t="str">
            <v>GUARACIABA DO NORTE</v>
          </cell>
          <cell r="F130">
            <v>62380000</v>
          </cell>
          <cell r="G130" t="str">
            <v>CE</v>
          </cell>
          <cell r="H130" t="str">
            <v>058.596.793-86</v>
          </cell>
          <cell r="I130">
            <v>2009097069960</v>
          </cell>
          <cell r="J130">
            <v>43321.4</v>
          </cell>
          <cell r="K130">
            <v>0</v>
          </cell>
          <cell r="L130">
            <v>120</v>
          </cell>
          <cell r="M130">
            <v>360.94</v>
          </cell>
          <cell r="N130">
            <v>42623</v>
          </cell>
          <cell r="O130" t="str">
            <v>FRM</v>
          </cell>
        </row>
        <row r="131">
          <cell r="A131" t="str">
            <v>C.09/06</v>
          </cell>
          <cell r="B131" t="str">
            <v>ANIZIO BEZERRA LIMA</v>
          </cell>
          <cell r="C131" t="str">
            <v>R. ANTONIO OLIVEIRA, 1113</v>
          </cell>
          <cell r="D131" t="str">
            <v>CENTRO</v>
          </cell>
          <cell r="E131" t="str">
            <v>VARJOTA</v>
          </cell>
          <cell r="F131">
            <v>62265000</v>
          </cell>
          <cell r="G131" t="str">
            <v>CE</v>
          </cell>
          <cell r="H131" t="str">
            <v>029.041.386-92</v>
          </cell>
          <cell r="I131">
            <v>8996336</v>
          </cell>
          <cell r="J131">
            <v>45902.92</v>
          </cell>
          <cell r="K131">
            <v>0</v>
          </cell>
          <cell r="L131">
            <v>120</v>
          </cell>
          <cell r="M131">
            <v>382.52433333333335</v>
          </cell>
        </row>
        <row r="132">
          <cell r="A132" t="str">
            <v>C.09/07</v>
          </cell>
          <cell r="B132" t="str">
            <v>ROBSON OLIVEIRA ROCHA</v>
          </cell>
          <cell r="C132" t="str">
            <v>R. ELMIRO TIMBÓ, 175</v>
          </cell>
          <cell r="D132" t="str">
            <v>CAIXA D'AGUA</v>
          </cell>
          <cell r="E132" t="str">
            <v>HIDROLANDIA</v>
          </cell>
          <cell r="F132">
            <v>62270000</v>
          </cell>
          <cell r="G132" t="str">
            <v>CE</v>
          </cell>
          <cell r="H132" t="str">
            <v>004.578.053-66</v>
          </cell>
          <cell r="I132">
            <v>2006005093007</v>
          </cell>
          <cell r="J132">
            <v>32300</v>
          </cell>
          <cell r="K132">
            <v>0</v>
          </cell>
          <cell r="L132">
            <v>120</v>
          </cell>
          <cell r="M132">
            <v>269.16666666666669</v>
          </cell>
          <cell r="N132">
            <v>42510</v>
          </cell>
          <cell r="O132" t="str">
            <v>FRM</v>
          </cell>
          <cell r="P132">
            <v>88996989185</v>
          </cell>
          <cell r="R132" t="str">
            <v>robson.o.rocha@hotmail.com</v>
          </cell>
          <cell r="S132" t="str">
            <v>Camila Soares</v>
          </cell>
        </row>
        <row r="133">
          <cell r="A133" t="str">
            <v>C.09/08</v>
          </cell>
          <cell r="B133" t="str">
            <v>CLAUDIA FERNANDES ROCHA</v>
          </cell>
          <cell r="C133" t="str">
            <v>TRAV. LUIZ MARQUES DE SOUSA, 85, APT 01</v>
          </cell>
          <cell r="D133" t="str">
            <v>CENTRO</v>
          </cell>
          <cell r="E133" t="str">
            <v>GUARACIABA DO NORTE</v>
          </cell>
          <cell r="F133">
            <v>62380000</v>
          </cell>
          <cell r="G133" t="str">
            <v>CE</v>
          </cell>
          <cell r="H133" t="str">
            <v>830.468.603-15</v>
          </cell>
          <cell r="I133" t="str">
            <v>0879888520 BA</v>
          </cell>
          <cell r="J133">
            <v>34858.35</v>
          </cell>
          <cell r="K133">
            <v>0</v>
          </cell>
          <cell r="L133">
            <v>120</v>
          </cell>
          <cell r="M133">
            <v>290.48624999999998</v>
          </cell>
          <cell r="N133">
            <v>43110</v>
          </cell>
          <cell r="O133" t="str">
            <v>FRM</v>
          </cell>
        </row>
        <row r="134">
          <cell r="A134" t="str">
            <v>C.09/09</v>
          </cell>
          <cell r="B134" t="str">
            <v>PERMUTA  IVANILDO DA CRUZ ARAUJO</v>
          </cell>
          <cell r="J134" t="e">
            <v>#REF!</v>
          </cell>
          <cell r="M134" t="e">
            <v>#REF!</v>
          </cell>
        </row>
        <row r="135">
          <cell r="A135" t="str">
            <v>C.09/10</v>
          </cell>
          <cell r="B135" t="str">
            <v>PEDRO'S</v>
          </cell>
          <cell r="J135" t="e">
            <v>#REF!</v>
          </cell>
          <cell r="M135" t="e">
            <v>#REF!</v>
          </cell>
        </row>
        <row r="136">
          <cell r="A136" t="str">
            <v>C.09/11</v>
          </cell>
          <cell r="B136" t="str">
            <v>HUGO DELEON FERREIRA DE SOUSA</v>
          </cell>
          <cell r="C136" t="str">
            <v>R. MANOEL CAMELO DE PAIVA, S/N</v>
          </cell>
          <cell r="D136" t="str">
            <v>VILA CAMPOS</v>
          </cell>
          <cell r="E136" t="str">
            <v>RERIUTABA</v>
          </cell>
          <cell r="F136">
            <v>62260000</v>
          </cell>
          <cell r="G136" t="str">
            <v>CE</v>
          </cell>
          <cell r="H136" t="str">
            <v>001.343.743-71</v>
          </cell>
          <cell r="I136" t="str">
            <v>2000028212844 SSPDC-CE</v>
          </cell>
          <cell r="J136">
            <v>34000</v>
          </cell>
          <cell r="K136">
            <v>5000</v>
          </cell>
          <cell r="L136">
            <v>70</v>
          </cell>
          <cell r="M136">
            <v>414.28571428571428</v>
          </cell>
          <cell r="N136">
            <v>42510</v>
          </cell>
          <cell r="O136" t="str">
            <v>FRM</v>
          </cell>
          <cell r="P136">
            <v>88996738118</v>
          </cell>
          <cell r="S136" t="str">
            <v>Expedito Neto</v>
          </cell>
        </row>
        <row r="137">
          <cell r="A137" t="str">
            <v>C.09/12</v>
          </cell>
          <cell r="B137" t="str">
            <v>SOFIA ALVES DE MEDEIROS</v>
          </cell>
          <cell r="C137" t="str">
            <v>RUA FRANCISCO BORGES, S/N</v>
          </cell>
          <cell r="D137" t="str">
            <v>CAMPO LINDO</v>
          </cell>
          <cell r="E137" t="str">
            <v>RERIUTABA</v>
          </cell>
          <cell r="F137">
            <v>62260000</v>
          </cell>
          <cell r="G137" t="str">
            <v>CE</v>
          </cell>
          <cell r="H137" t="str">
            <v>695.134.733-68</v>
          </cell>
          <cell r="I137" t="str">
            <v xml:space="preserve">2009071771-0 </v>
          </cell>
          <cell r="J137">
            <v>34000</v>
          </cell>
          <cell r="K137">
            <v>5000</v>
          </cell>
          <cell r="L137">
            <v>90</v>
          </cell>
          <cell r="M137">
            <v>322.22222222222223</v>
          </cell>
          <cell r="N137">
            <v>42500</v>
          </cell>
          <cell r="O137" t="str">
            <v>FRM</v>
          </cell>
          <cell r="P137">
            <v>88997107689</v>
          </cell>
          <cell r="Q137">
            <v>88999277721</v>
          </cell>
          <cell r="S137" t="str">
            <v>Expedito Neto</v>
          </cell>
        </row>
        <row r="138">
          <cell r="A138" t="str">
            <v>C.09/13</v>
          </cell>
          <cell r="B138" t="str">
            <v>ANTONIA MONICA SOUSA DE ABREU</v>
          </cell>
          <cell r="C138" t="str">
            <v>R. JOSÉ RAIMUNDO DE CARVALHO, 106</v>
          </cell>
          <cell r="D138" t="str">
            <v>CENTRO</v>
          </cell>
          <cell r="E138" t="str">
            <v>GUARACIABA DO NORTE</v>
          </cell>
          <cell r="F138">
            <v>62380000</v>
          </cell>
          <cell r="G138" t="str">
            <v>CE</v>
          </cell>
          <cell r="H138" t="str">
            <v>006.005.003-90</v>
          </cell>
          <cell r="I138" t="str">
            <v>99028037226 SSPDC-CE</v>
          </cell>
          <cell r="J138">
            <v>27000</v>
          </cell>
          <cell r="K138">
            <v>7000</v>
          </cell>
          <cell r="L138">
            <v>12</v>
          </cell>
          <cell r="M138">
            <v>1666.67</v>
          </cell>
          <cell r="N138">
            <v>42500</v>
          </cell>
          <cell r="O138" t="str">
            <v>FRM</v>
          </cell>
          <cell r="P138">
            <v>88999221150</v>
          </cell>
          <cell r="R138" t="str">
            <v>andrebaltazar@outlook.com</v>
          </cell>
          <cell r="S138" t="str">
            <v>Expedito Neto</v>
          </cell>
        </row>
        <row r="139">
          <cell r="A139" t="str">
            <v>C.09/14</v>
          </cell>
          <cell r="B139" t="str">
            <v>MARIA DO SOCORRO DOS SANTOS DE ARAUJO</v>
          </cell>
          <cell r="C139" t="str">
            <v>AVENIDA SANTOS DUMONT, 6870, APT 801 BLOCO 01</v>
          </cell>
          <cell r="D139" t="str">
            <v>COCÓ</v>
          </cell>
          <cell r="E139" t="str">
            <v>FORTALEZA</v>
          </cell>
          <cell r="F139">
            <v>60192022</v>
          </cell>
          <cell r="G139" t="str">
            <v>CE</v>
          </cell>
          <cell r="H139" t="str">
            <v>430.878.923-00</v>
          </cell>
          <cell r="I139" t="str">
            <v>8908002031759 SSP-CE</v>
          </cell>
          <cell r="J139">
            <v>34000</v>
          </cell>
          <cell r="K139">
            <v>1700</v>
          </cell>
          <cell r="L139">
            <v>120</v>
          </cell>
          <cell r="M139">
            <v>269.16666666666669</v>
          </cell>
          <cell r="N139">
            <v>43110</v>
          </cell>
          <cell r="O139" t="str">
            <v>FRM</v>
          </cell>
          <cell r="P139">
            <v>8530469970</v>
          </cell>
          <cell r="Q139">
            <v>85988678003</v>
          </cell>
          <cell r="R139" t="str">
            <v>socorroaraujohelp@gmail.com</v>
          </cell>
          <cell r="S139" t="str">
            <v>Adenoel Rodrigues</v>
          </cell>
        </row>
        <row r="140">
          <cell r="A140" t="str">
            <v>C.09/15</v>
          </cell>
          <cell r="B140" t="str">
            <v>MARIA DO SOCORRO DOS SANTOS DE ARAUJO</v>
          </cell>
          <cell r="C140" t="str">
            <v>AVENIDA SANTOS DUMONT, 6870, APT 801 BLOCO 01</v>
          </cell>
          <cell r="D140" t="str">
            <v>COCÓ</v>
          </cell>
          <cell r="E140" t="str">
            <v>FORTALEZA</v>
          </cell>
          <cell r="F140">
            <v>60192022</v>
          </cell>
          <cell r="G140" t="str">
            <v>CE</v>
          </cell>
          <cell r="H140" t="str">
            <v>430.878.923-00</v>
          </cell>
          <cell r="I140" t="str">
            <v>8908002031759 SSP-CE</v>
          </cell>
          <cell r="J140">
            <v>34000</v>
          </cell>
          <cell r="K140">
            <v>1700</v>
          </cell>
          <cell r="L140">
            <v>120</v>
          </cell>
          <cell r="M140">
            <v>269.16666666666669</v>
          </cell>
          <cell r="N140">
            <v>43110</v>
          </cell>
          <cell r="O140" t="str">
            <v>FRM</v>
          </cell>
          <cell r="P140">
            <v>8530469970</v>
          </cell>
          <cell r="Q140">
            <v>85988678003</v>
          </cell>
          <cell r="R140" t="str">
            <v>socorroaraujohelp@gmail.com</v>
          </cell>
          <cell r="S140" t="str">
            <v>Adenoel Rodrigues</v>
          </cell>
        </row>
        <row r="141">
          <cell r="A141" t="str">
            <v>C.09/16</v>
          </cell>
          <cell r="J141" t="e">
            <v>#REF!</v>
          </cell>
          <cell r="M141" t="e">
            <v>#REF!</v>
          </cell>
        </row>
        <row r="142">
          <cell r="A142" t="str">
            <v>C.09/17</v>
          </cell>
          <cell r="B142" t="str">
            <v>DANIEL FERNANDES DA SILVA</v>
          </cell>
          <cell r="C142" t="str">
            <v>R. AMORINZINET, 395</v>
          </cell>
          <cell r="D142" t="str">
            <v>CENTRO</v>
          </cell>
          <cell r="E142" t="str">
            <v>GUARACIABA DO NORTE</v>
          </cell>
          <cell r="F142">
            <v>62380000</v>
          </cell>
          <cell r="G142" t="str">
            <v>CE</v>
          </cell>
          <cell r="H142" t="str">
            <v>020.670.693-65</v>
          </cell>
          <cell r="I142" t="str">
            <v>08999-3</v>
          </cell>
          <cell r="J142">
            <v>32300</v>
          </cell>
          <cell r="K142">
            <v>0</v>
          </cell>
          <cell r="L142">
            <v>120</v>
          </cell>
          <cell r="M142">
            <v>269.16666666666669</v>
          </cell>
          <cell r="N142">
            <v>42633</v>
          </cell>
          <cell r="O142" t="str">
            <v>FRM</v>
          </cell>
        </row>
        <row r="143">
          <cell r="A143" t="str">
            <v>C.09/18</v>
          </cell>
          <cell r="B143" t="str">
            <v>LUZIA DE SOUSA MARINHO</v>
          </cell>
          <cell r="C143" t="str">
            <v>DISTRITO VARZÉA REDONDA, S/N</v>
          </cell>
          <cell r="D143" t="str">
            <v>Z. RURAL</v>
          </cell>
          <cell r="E143" t="str">
            <v>GUARACIABA DO NORTE</v>
          </cell>
          <cell r="F143">
            <v>62380000</v>
          </cell>
          <cell r="G143" t="str">
            <v>CE</v>
          </cell>
          <cell r="H143" t="str">
            <v>975.026.187-91</v>
          </cell>
          <cell r="I143" t="str">
            <v>842672-84 SSP-CE</v>
          </cell>
          <cell r="J143">
            <v>32300</v>
          </cell>
          <cell r="K143">
            <v>0</v>
          </cell>
          <cell r="L143">
            <v>120</v>
          </cell>
          <cell r="M143">
            <v>269.16666666666669</v>
          </cell>
          <cell r="N143">
            <v>42786</v>
          </cell>
          <cell r="O143" t="str">
            <v>FRM</v>
          </cell>
        </row>
        <row r="144">
          <cell r="A144" t="str">
            <v>C.09/19</v>
          </cell>
          <cell r="J144">
            <v>34000</v>
          </cell>
          <cell r="M144" t="e">
            <v>#DIV/0!</v>
          </cell>
        </row>
        <row r="145">
          <cell r="A145" t="str">
            <v>C.09/20</v>
          </cell>
          <cell r="B145" t="str">
            <v>AFONSO SOARES DE MESQUITA</v>
          </cell>
          <cell r="C145" t="str">
            <v>RUA ADOLFO SILVEIRA,10</v>
          </cell>
          <cell r="D145" t="str">
            <v>SÃO GERARDO</v>
          </cell>
          <cell r="E145" t="str">
            <v>FORTALEZA</v>
          </cell>
          <cell r="F145" t="str">
            <v>60325-615</v>
          </cell>
          <cell r="G145" t="str">
            <v>CE</v>
          </cell>
          <cell r="H145" t="str">
            <v>205.015.873-49</v>
          </cell>
          <cell r="J145">
            <v>34000</v>
          </cell>
          <cell r="L145">
            <v>90</v>
          </cell>
          <cell r="M145">
            <v>377.77777777777777</v>
          </cell>
          <cell r="P145">
            <v>85999945135</v>
          </cell>
          <cell r="R145" t="str">
            <v>afonsosoaresdemesquita@gmail.com</v>
          </cell>
        </row>
        <row r="146">
          <cell r="A146" t="str">
            <v>C.09/21</v>
          </cell>
          <cell r="B146" t="str">
            <v>LEONARDO LOPES MESQUITA</v>
          </cell>
          <cell r="C146" t="str">
            <v>RUA ADOLFO SILVEIRA,10</v>
          </cell>
          <cell r="D146" t="str">
            <v>SÃO GERARDO</v>
          </cell>
          <cell r="E146" t="str">
            <v>FORTALEZA</v>
          </cell>
          <cell r="F146" t="str">
            <v>60325-615</v>
          </cell>
          <cell r="G146" t="str">
            <v>CE</v>
          </cell>
          <cell r="H146" t="str">
            <v>041.037.583-76</v>
          </cell>
          <cell r="J146">
            <v>32300</v>
          </cell>
          <cell r="K146">
            <v>0</v>
          </cell>
          <cell r="L146">
            <v>120</v>
          </cell>
          <cell r="M146">
            <v>392.81</v>
          </cell>
          <cell r="P146">
            <v>85988449067</v>
          </cell>
          <cell r="R146" t="str">
            <v>afonsosoaresdemesquita@gmail.com</v>
          </cell>
        </row>
        <row r="147">
          <cell r="A147" t="str">
            <v>C.10/01</v>
          </cell>
          <cell r="B147" t="str">
            <v>MARIA MEIRIANE CHAVES RIBEIRO</v>
          </cell>
          <cell r="C147" t="str">
            <v>R. TEREZINHA MORORÓ PASSOS, 140</v>
          </cell>
          <cell r="D147" t="str">
            <v>CENTRO</v>
          </cell>
          <cell r="E147" t="str">
            <v>VARJOTA</v>
          </cell>
          <cell r="F147">
            <v>62265000</v>
          </cell>
          <cell r="G147" t="str">
            <v>CE</v>
          </cell>
          <cell r="H147" t="str">
            <v>998.504.513-00</v>
          </cell>
          <cell r="I147">
            <v>2000031096612</v>
          </cell>
          <cell r="J147">
            <v>39380</v>
          </cell>
          <cell r="K147">
            <v>1969</v>
          </cell>
          <cell r="L147">
            <v>120</v>
          </cell>
          <cell r="M147">
            <v>311.75833333333333</v>
          </cell>
          <cell r="N147">
            <v>42470</v>
          </cell>
          <cell r="O147" t="str">
            <v>FRM</v>
          </cell>
          <cell r="P147">
            <v>88999725422</v>
          </cell>
          <cell r="R147" t="str">
            <v>meirianecr@hotmail.com</v>
          </cell>
          <cell r="S147" t="str">
            <v>Expedito Neto</v>
          </cell>
        </row>
        <row r="148">
          <cell r="A148" t="str">
            <v>C.10/02</v>
          </cell>
          <cell r="B148" t="str">
            <v>SÓCIO DR. FILHO</v>
          </cell>
          <cell r="J148">
            <v>41248</v>
          </cell>
          <cell r="M148" t="e">
            <v>#DIV/0!</v>
          </cell>
        </row>
        <row r="149">
          <cell r="A149" t="str">
            <v>C.10/03</v>
          </cell>
          <cell r="B149" t="str">
            <v>SÓCIO DR. FILHO</v>
          </cell>
          <cell r="J149">
            <v>47336</v>
          </cell>
          <cell r="M149" t="e">
            <v>#DIV/0!</v>
          </cell>
        </row>
        <row r="150">
          <cell r="A150" t="str">
            <v>C.10/04</v>
          </cell>
          <cell r="J150">
            <v>40904</v>
          </cell>
          <cell r="M150" t="e">
            <v>#DIV/0!</v>
          </cell>
        </row>
        <row r="151">
          <cell r="A151" t="str">
            <v>C.10/05</v>
          </cell>
          <cell r="J151">
            <v>44136</v>
          </cell>
          <cell r="M151" t="e">
            <v>#DIV/0!</v>
          </cell>
        </row>
        <row r="152">
          <cell r="A152" t="str">
            <v>C.10/06</v>
          </cell>
          <cell r="J152">
            <v>47042</v>
          </cell>
          <cell r="M152" t="e">
            <v>#DIV/0!</v>
          </cell>
        </row>
        <row r="153">
          <cell r="A153" t="str">
            <v>C.10/07</v>
          </cell>
          <cell r="B153" t="str">
            <v>ANDRÉ REGO DO NASCIMENTO</v>
          </cell>
          <cell r="C153" t="str">
            <v>RUA FRANCISCO LOPES, 718</v>
          </cell>
          <cell r="D153" t="str">
            <v>SÃO FRANCISCO</v>
          </cell>
          <cell r="E153" t="str">
            <v>NOVA RUSSAS</v>
          </cell>
          <cell r="F153">
            <v>62200000</v>
          </cell>
          <cell r="G153" t="str">
            <v>CE</v>
          </cell>
          <cell r="H153" t="str">
            <v>997.620.053-68</v>
          </cell>
          <cell r="I153" t="str">
            <v>2001015093173 SP-CE</v>
          </cell>
          <cell r="J153">
            <v>33000</v>
          </cell>
          <cell r="K153">
            <v>1650</v>
          </cell>
          <cell r="L153">
            <v>120</v>
          </cell>
          <cell r="M153">
            <v>261.25</v>
          </cell>
          <cell r="N153">
            <v>42449</v>
          </cell>
          <cell r="O153" t="str">
            <v>FRM</v>
          </cell>
          <cell r="P153">
            <v>8899058893</v>
          </cell>
          <cell r="R153" t="str">
            <v>andrenascimento232@gmail.com</v>
          </cell>
          <cell r="S153" t="str">
            <v>Expedito Neto</v>
          </cell>
        </row>
        <row r="154">
          <cell r="A154" t="str">
            <v>C.10/08</v>
          </cell>
          <cell r="B154" t="str">
            <v>JOSÉ WILSON ALVES DA ROCHA</v>
          </cell>
          <cell r="C154" t="str">
            <v>R. FRANCISCO MESQUITA PEREIRA, 237</v>
          </cell>
          <cell r="D154" t="str">
            <v>CENTRO</v>
          </cell>
          <cell r="E154" t="str">
            <v>HIDROLANDIA</v>
          </cell>
          <cell r="F154">
            <v>62270000</v>
          </cell>
          <cell r="G154" t="str">
            <v>CE</v>
          </cell>
          <cell r="H154" t="str">
            <v>544.960.987-68</v>
          </cell>
          <cell r="I154" t="str">
            <v>05505205-4</v>
          </cell>
          <cell r="J154">
            <v>32300</v>
          </cell>
          <cell r="K154">
            <v>0</v>
          </cell>
          <cell r="L154">
            <v>120</v>
          </cell>
          <cell r="M154">
            <v>269.16666666666669</v>
          </cell>
          <cell r="N154">
            <v>42531</v>
          </cell>
          <cell r="O154" t="str">
            <v>FRM</v>
          </cell>
          <cell r="P154">
            <v>88999793270</v>
          </cell>
          <cell r="Q154">
            <v>88992646717</v>
          </cell>
          <cell r="R154" t="str">
            <v>wilson.neusinha@hotmail.com</v>
          </cell>
          <cell r="S154" t="str">
            <v>Camila Soares</v>
          </cell>
        </row>
        <row r="155">
          <cell r="A155" t="str">
            <v>C.10/09</v>
          </cell>
          <cell r="B155" t="str">
            <v>JOSÉ WILSON ALVES DA ROCHA</v>
          </cell>
          <cell r="C155" t="str">
            <v>R. FRANCISCO MESQUITA PEREIRA, 237</v>
          </cell>
          <cell r="D155" t="str">
            <v>CENTRO</v>
          </cell>
          <cell r="E155" t="str">
            <v>HIDROLANDIA</v>
          </cell>
          <cell r="F155">
            <v>62270000</v>
          </cell>
          <cell r="G155" t="str">
            <v>CE</v>
          </cell>
          <cell r="H155" t="str">
            <v>544.960.987-68</v>
          </cell>
          <cell r="I155" t="str">
            <v>05505209-4</v>
          </cell>
          <cell r="J155">
            <v>32300</v>
          </cell>
          <cell r="K155">
            <v>0</v>
          </cell>
          <cell r="L155">
            <v>120</v>
          </cell>
          <cell r="M155">
            <v>269.16666666666669</v>
          </cell>
          <cell r="O155" t="str">
            <v>FRM</v>
          </cell>
          <cell r="P155">
            <v>88999793270</v>
          </cell>
          <cell r="Q155">
            <v>88992646717</v>
          </cell>
          <cell r="R155" t="str">
            <v>wilson.neusinha@hotmail.com</v>
          </cell>
          <cell r="S155" t="str">
            <v>Camila Soares</v>
          </cell>
        </row>
        <row r="156">
          <cell r="A156" t="str">
            <v>C.10/10</v>
          </cell>
          <cell r="B156" t="str">
            <v>ANTONIO DENIS ALVES DA SILVA</v>
          </cell>
          <cell r="C156" t="str">
            <v>SITIO MORRINHOS NOVOS, S/N</v>
          </cell>
          <cell r="D156" t="str">
            <v>Z. RURAL</v>
          </cell>
          <cell r="E156" t="str">
            <v>GUARACIABA DO NORTE</v>
          </cell>
          <cell r="F156">
            <v>62380000</v>
          </cell>
          <cell r="G156" t="str">
            <v>CE</v>
          </cell>
          <cell r="H156" t="str">
            <v>073.458.213-74</v>
          </cell>
          <cell r="I156">
            <v>2002028085555</v>
          </cell>
          <cell r="J156">
            <v>34000</v>
          </cell>
          <cell r="K156">
            <v>5000</v>
          </cell>
          <cell r="L156">
            <v>60</v>
          </cell>
          <cell r="M156">
            <v>483.33333333333331</v>
          </cell>
          <cell r="N156">
            <v>42571</v>
          </cell>
          <cell r="O156" t="str">
            <v>FRM</v>
          </cell>
          <cell r="P156">
            <v>88999697966</v>
          </cell>
          <cell r="S156" t="str">
            <v>Camila Soares</v>
          </cell>
        </row>
        <row r="157">
          <cell r="A157" t="str">
            <v>C.10/11</v>
          </cell>
          <cell r="J157" t="e">
            <v>#REF!</v>
          </cell>
          <cell r="M157" t="e">
            <v>#REF!</v>
          </cell>
        </row>
        <row r="158">
          <cell r="A158" t="str">
            <v>C.10/12</v>
          </cell>
          <cell r="B158" t="str">
            <v>FRANCISCO EDICARLOS MARTINS VIANA</v>
          </cell>
          <cell r="C158" t="str">
            <v>R. MANOEL LINHARES, 293</v>
          </cell>
          <cell r="D158" t="str">
            <v>CENTRO</v>
          </cell>
          <cell r="E158" t="str">
            <v>SUCESSO</v>
          </cell>
          <cell r="F158">
            <v>63765000</v>
          </cell>
          <cell r="G158" t="str">
            <v>CE</v>
          </cell>
          <cell r="H158" t="str">
            <v>082.572.827-40</v>
          </cell>
          <cell r="I158" t="str">
            <v>11291743-0</v>
          </cell>
          <cell r="J158">
            <v>32300</v>
          </cell>
          <cell r="K158">
            <v>0</v>
          </cell>
          <cell r="L158">
            <v>120</v>
          </cell>
          <cell r="M158">
            <v>269.16666666666669</v>
          </cell>
          <cell r="N158">
            <v>42602</v>
          </cell>
          <cell r="O158" t="str">
            <v>FRM</v>
          </cell>
        </row>
        <row r="159">
          <cell r="A159" t="str">
            <v>C.10/13</v>
          </cell>
          <cell r="J159">
            <v>34000</v>
          </cell>
          <cell r="K159">
            <v>1700</v>
          </cell>
          <cell r="M159" t="e">
            <v>#DIV/0!</v>
          </cell>
        </row>
        <row r="160">
          <cell r="A160" t="str">
            <v>C.10/14</v>
          </cell>
          <cell r="B160" t="str">
            <v>PERLA MARIA DO NASCIMENTO SALES MATOS</v>
          </cell>
          <cell r="C160" t="str">
            <v>R. JOÃO AFONSO, 63, B, APT 301</v>
          </cell>
          <cell r="D160" t="str">
            <v>HUMAITÁ</v>
          </cell>
          <cell r="E160" t="str">
            <v>RIO DE JANEIRO</v>
          </cell>
          <cell r="F160" t="str">
            <v>22261-040</v>
          </cell>
          <cell r="G160" t="str">
            <v>CE</v>
          </cell>
          <cell r="H160" t="str">
            <v>084903.147-80</v>
          </cell>
          <cell r="I160" t="str">
            <v>120489992 ICRJ</v>
          </cell>
          <cell r="J160">
            <v>32300</v>
          </cell>
          <cell r="K160">
            <v>1700</v>
          </cell>
          <cell r="L160">
            <v>60</v>
          </cell>
          <cell r="M160">
            <v>538.34</v>
          </cell>
          <cell r="N160">
            <v>42531</v>
          </cell>
          <cell r="O160" t="str">
            <v>FRM</v>
          </cell>
          <cell r="P160">
            <v>21976918731</v>
          </cell>
          <cell r="R160" t="str">
            <v>wperla@globo.com</v>
          </cell>
          <cell r="S160" t="str">
            <v>Reginaldo Araujo</v>
          </cell>
        </row>
        <row r="161">
          <cell r="A161" t="str">
            <v>C.10/15</v>
          </cell>
          <cell r="B161" t="str">
            <v>PERLA MARIA DO NASCIMENTO SALES MATOS</v>
          </cell>
          <cell r="C161" t="str">
            <v>R. JOÃO AFONSO, 63, B, APT 301</v>
          </cell>
          <cell r="D161" t="str">
            <v>HUMAITÁ</v>
          </cell>
          <cell r="E161" t="str">
            <v>RIO DE JANEIRO</v>
          </cell>
          <cell r="F161" t="str">
            <v>22261-040</v>
          </cell>
          <cell r="G161" t="str">
            <v>CE</v>
          </cell>
          <cell r="H161" t="str">
            <v>084903.147-80</v>
          </cell>
          <cell r="I161" t="str">
            <v>120489992 ICRJ</v>
          </cell>
          <cell r="J161">
            <v>27200</v>
          </cell>
          <cell r="K161">
            <v>27200</v>
          </cell>
          <cell r="L161">
            <v>1</v>
          </cell>
          <cell r="M161">
            <v>0</v>
          </cell>
          <cell r="N161">
            <v>42472</v>
          </cell>
          <cell r="O161" t="str">
            <v>FRM</v>
          </cell>
          <cell r="P161">
            <v>21976918731</v>
          </cell>
          <cell r="R161" t="str">
            <v>wperla@globo.com</v>
          </cell>
          <cell r="S161" t="str">
            <v>Reginaldo Araujo</v>
          </cell>
        </row>
        <row r="162">
          <cell r="A162" t="str">
            <v>C.10/16</v>
          </cell>
          <cell r="J162" t="e">
            <v>#REF!</v>
          </cell>
          <cell r="M162" t="e">
            <v>#REF!</v>
          </cell>
        </row>
        <row r="163">
          <cell r="A163" t="str">
            <v>C.10/17</v>
          </cell>
          <cell r="J163" t="e">
            <v>#REF!</v>
          </cell>
          <cell r="M163" t="e">
            <v>#REF!</v>
          </cell>
        </row>
        <row r="164">
          <cell r="A164" t="str">
            <v>C.10/18</v>
          </cell>
          <cell r="J164" t="e">
            <v>#REF!</v>
          </cell>
          <cell r="M164" t="e">
            <v>#REF!</v>
          </cell>
        </row>
        <row r="165">
          <cell r="A165" t="str">
            <v>C.10/19</v>
          </cell>
          <cell r="J165" t="e">
            <v>#REF!</v>
          </cell>
          <cell r="M165" t="e">
            <v>#REF!</v>
          </cell>
        </row>
        <row r="166">
          <cell r="A166" t="str">
            <v>C.10/20</v>
          </cell>
          <cell r="B166" t="str">
            <v>ELTON SOUSA ALVES</v>
          </cell>
          <cell r="C166" t="str">
            <v>RUA PROCURADOR JOSÉ LAURIANO, 104, CASA</v>
          </cell>
          <cell r="D166" t="str">
            <v>CENTRO</v>
          </cell>
          <cell r="E166" t="str">
            <v>MERUOCA</v>
          </cell>
          <cell r="F166">
            <v>62130000</v>
          </cell>
          <cell r="G166" t="str">
            <v>CE</v>
          </cell>
          <cell r="H166" t="str">
            <v>031.291.223-46</v>
          </cell>
          <cell r="I166" t="str">
            <v>2006031006698 SSP-CE</v>
          </cell>
          <cell r="J166">
            <v>34000</v>
          </cell>
          <cell r="K166">
            <v>1700</v>
          </cell>
          <cell r="L166">
            <v>120</v>
          </cell>
          <cell r="M166">
            <v>269.16666666666669</v>
          </cell>
          <cell r="N166">
            <v>42791</v>
          </cell>
          <cell r="O166" t="str">
            <v>FRM</v>
          </cell>
          <cell r="P166">
            <v>88992224685</v>
          </cell>
          <cell r="R166" t="str">
            <v>notlesousa@gmail.com</v>
          </cell>
        </row>
        <row r="167">
          <cell r="A167" t="str">
            <v>C.10/21</v>
          </cell>
          <cell r="B167" t="str">
            <v>ANDERSON GOMES DA SILVA</v>
          </cell>
          <cell r="C167" t="str">
            <v>ESTRADA VARIANTE DE JACAREPAGUÁ, 42</v>
          </cell>
          <cell r="D167" t="str">
            <v>JACAREPAGUÁ</v>
          </cell>
          <cell r="E167" t="str">
            <v>RIO DE JANEIRO</v>
          </cell>
          <cell r="F167">
            <v>22753040</v>
          </cell>
          <cell r="G167" t="str">
            <v>RJ</v>
          </cell>
          <cell r="H167" t="str">
            <v>087.783.417-28</v>
          </cell>
          <cell r="I167" t="str">
            <v>121937874DICRJ</v>
          </cell>
          <cell r="J167">
            <v>32300</v>
          </cell>
          <cell r="K167">
            <v>0</v>
          </cell>
          <cell r="L167">
            <v>120</v>
          </cell>
          <cell r="M167">
            <v>269.16666666666669</v>
          </cell>
          <cell r="N167">
            <v>42694</v>
          </cell>
          <cell r="O167" t="str">
            <v>FRM</v>
          </cell>
          <cell r="P167">
            <v>21969362580</v>
          </cell>
          <cell r="Q167">
            <v>21981685025</v>
          </cell>
          <cell r="R167" t="str">
            <v>luanapavanely@hotmail.com</v>
          </cell>
        </row>
        <row r="168">
          <cell r="A168" t="str">
            <v>C.10/22</v>
          </cell>
          <cell r="B168" t="str">
            <v>SÓCIO DR. FILHO</v>
          </cell>
          <cell r="J168" t="e">
            <v>#REF!</v>
          </cell>
          <cell r="M168" t="e">
            <v>#REF!</v>
          </cell>
        </row>
        <row r="169">
          <cell r="A169" t="str">
            <v>C.10/23</v>
          </cell>
          <cell r="B169" t="str">
            <v>SÓCIO DR. FILHO</v>
          </cell>
          <cell r="J169" t="e">
            <v>#REF!</v>
          </cell>
          <cell r="M169" t="e">
            <v>#REF!</v>
          </cell>
        </row>
        <row r="170">
          <cell r="A170" t="str">
            <v>C.11/01</v>
          </cell>
          <cell r="B170" t="str">
            <v>ANTONIO CORREIA DE ARAUJO</v>
          </cell>
          <cell r="C170" t="str">
            <v>RUA PADRE FELIPE SANTIAGO, 377</v>
          </cell>
          <cell r="D170" t="str">
            <v>CENTRO</v>
          </cell>
          <cell r="E170" t="str">
            <v>GUARACIABA DO NORTE</v>
          </cell>
          <cell r="F170">
            <v>62380000</v>
          </cell>
          <cell r="G170" t="str">
            <v>CE</v>
          </cell>
          <cell r="H170" t="str">
            <v>756.228.403-25</v>
          </cell>
          <cell r="I170" t="str">
            <v>31.097.243-5 SSP-RJ</v>
          </cell>
          <cell r="J170">
            <v>48624</v>
          </cell>
          <cell r="K170">
            <v>2383.6999999999998</v>
          </cell>
          <cell r="L170">
            <v>120</v>
          </cell>
          <cell r="M170">
            <v>385.33583333333337</v>
          </cell>
          <cell r="N170">
            <v>42679</v>
          </cell>
          <cell r="O170" t="str">
            <v>FRM</v>
          </cell>
          <cell r="P170">
            <v>88998426210</v>
          </cell>
        </row>
        <row r="171">
          <cell r="A171" t="str">
            <v>C.11/02</v>
          </cell>
          <cell r="B171" t="str">
            <v>ANTONIO CORREIA DE ARAUJO</v>
          </cell>
          <cell r="C171" t="str">
            <v>RUA PADRE FELIPE SANTIAGO, 377</v>
          </cell>
          <cell r="D171" t="str">
            <v>CENTRO</v>
          </cell>
          <cell r="E171" t="str">
            <v>GUARACIABA DO NORTE</v>
          </cell>
          <cell r="F171">
            <v>62380000</v>
          </cell>
          <cell r="G171" t="str">
            <v>CE</v>
          </cell>
          <cell r="H171" t="str">
            <v>756.228.403-25</v>
          </cell>
          <cell r="I171" t="str">
            <v>31.097.243-5 SSP-RJ</v>
          </cell>
          <cell r="J171">
            <v>56318</v>
          </cell>
          <cell r="K171">
            <v>2768.4</v>
          </cell>
          <cell r="L171">
            <v>120</v>
          </cell>
          <cell r="M171">
            <v>446.24666666666667</v>
          </cell>
          <cell r="N171">
            <v>42679</v>
          </cell>
          <cell r="O171" t="str">
            <v>FRM</v>
          </cell>
          <cell r="P171">
            <v>88998426210</v>
          </cell>
        </row>
        <row r="172">
          <cell r="A172" t="str">
            <v>C.11/03</v>
          </cell>
          <cell r="J172" t="e">
            <v>#REF!</v>
          </cell>
          <cell r="M172" t="e">
            <v>#REF!</v>
          </cell>
        </row>
        <row r="173">
          <cell r="A173" t="str">
            <v>C.11/04</v>
          </cell>
          <cell r="B173" t="str">
            <v>NATHALIA GOIS DE OLIVEIRA AGUIAR</v>
          </cell>
          <cell r="C173" t="str">
            <v>AV. DEPUTADO MANOEL RODRIGUES, 165</v>
          </cell>
          <cell r="D173" t="str">
            <v>CENTRO</v>
          </cell>
          <cell r="E173" t="str">
            <v>CARIRÉ</v>
          </cell>
          <cell r="F173" t="str">
            <v>62184-000</v>
          </cell>
          <cell r="G173" t="str">
            <v>CE</v>
          </cell>
          <cell r="H173" t="str">
            <v>032.947.103-13</v>
          </cell>
          <cell r="I173">
            <v>2002002285450</v>
          </cell>
          <cell r="J173">
            <v>43286.400000000001</v>
          </cell>
          <cell r="K173">
            <v>0</v>
          </cell>
          <cell r="L173">
            <v>120</v>
          </cell>
          <cell r="M173">
            <v>360.72</v>
          </cell>
          <cell r="N173">
            <v>42318</v>
          </cell>
          <cell r="O173" t="str">
            <v>FRM</v>
          </cell>
          <cell r="P173">
            <v>88997854375</v>
          </cell>
          <cell r="Q173">
            <v>88981022795</v>
          </cell>
          <cell r="R173" t="str">
            <v>nathaliagois.aguiar@gmail.com</v>
          </cell>
          <cell r="S173" t="str">
            <v>Elano Aguiar</v>
          </cell>
        </row>
        <row r="174">
          <cell r="A174" t="str">
            <v>C.11/05</v>
          </cell>
          <cell r="B174" t="str">
            <v>SIMARA ABREU DE OLIVEIRA</v>
          </cell>
          <cell r="C174" t="str">
            <v>RUA CHAVES FARIAS, 243</v>
          </cell>
          <cell r="D174" t="str">
            <v>SÃO CRISTOVÃO</v>
          </cell>
          <cell r="E174" t="str">
            <v>RIO DE JANEIRO</v>
          </cell>
          <cell r="F174">
            <v>20910140</v>
          </cell>
          <cell r="G174" t="str">
            <v>RJ</v>
          </cell>
          <cell r="H174" t="str">
            <v>038.419.493-12</v>
          </cell>
          <cell r="J174">
            <v>44970</v>
          </cell>
          <cell r="K174">
            <v>2248.5</v>
          </cell>
          <cell r="L174">
            <v>120</v>
          </cell>
          <cell r="M174">
            <v>356.01249999999999</v>
          </cell>
          <cell r="O174" t="str">
            <v>FRM</v>
          </cell>
          <cell r="P174">
            <v>21981884388</v>
          </cell>
          <cell r="R174" t="str">
            <v>simaraabreuu@hotmail.com</v>
          </cell>
        </row>
        <row r="175">
          <cell r="A175" t="str">
            <v>C.11/06</v>
          </cell>
          <cell r="B175" t="str">
            <v>MARIA SIMONE ABREU DE OLIVEIRA</v>
          </cell>
          <cell r="C175" t="str">
            <v>AV. PREFEITO JOSÉ ROSA, 288</v>
          </cell>
          <cell r="D175" t="str">
            <v>UNIVERSIDADE</v>
          </cell>
          <cell r="E175" t="str">
            <v>NOVA RUSSAS</v>
          </cell>
          <cell r="F175">
            <v>62200000</v>
          </cell>
          <cell r="G175" t="str">
            <v>CE</v>
          </cell>
          <cell r="H175" t="str">
            <v>025.292.423-13</v>
          </cell>
          <cell r="I175">
            <v>2003021022068</v>
          </cell>
          <cell r="J175">
            <v>49718</v>
          </cell>
          <cell r="K175">
            <v>2485</v>
          </cell>
          <cell r="L175">
            <v>120</v>
          </cell>
          <cell r="M175">
            <v>393.60833333333335</v>
          </cell>
          <cell r="N175">
            <v>42470</v>
          </cell>
          <cell r="O175" t="str">
            <v>FRM</v>
          </cell>
          <cell r="P175">
            <v>88992005151</v>
          </cell>
          <cell r="Q175">
            <v>351920420980</v>
          </cell>
          <cell r="R175" t="str">
            <v>antoniocarlos.evelyn@gmail.com</v>
          </cell>
          <cell r="S175" t="str">
            <v>Marcio Morais</v>
          </cell>
        </row>
        <row r="176">
          <cell r="A176" t="str">
            <v>C.11/07</v>
          </cell>
          <cell r="J176" t="e">
            <v>#REF!</v>
          </cell>
          <cell r="M176" t="e">
            <v>#REF!</v>
          </cell>
        </row>
        <row r="177">
          <cell r="A177" t="str">
            <v>C.11/08</v>
          </cell>
          <cell r="B177" t="str">
            <v>FRANCISCO DE ASSIS DA SILVA</v>
          </cell>
          <cell r="C177" t="str">
            <v xml:space="preserve">TRAV. UNIÃO, 47, </v>
          </cell>
          <cell r="D177" t="str">
            <v>BARCELOS</v>
          </cell>
          <cell r="E177" t="str">
            <v>RIO DE JANEIRO</v>
          </cell>
          <cell r="F177">
            <v>22451530</v>
          </cell>
          <cell r="G177" t="str">
            <v>RJ</v>
          </cell>
          <cell r="H177" t="str">
            <v>035.365.263-65</v>
          </cell>
          <cell r="I177" t="str">
            <v>26.328.724-5</v>
          </cell>
          <cell r="J177">
            <v>32300</v>
          </cell>
          <cell r="K177">
            <v>0</v>
          </cell>
          <cell r="L177">
            <v>120</v>
          </cell>
          <cell r="M177">
            <v>269.16666666666669</v>
          </cell>
          <cell r="N177">
            <v>42653</v>
          </cell>
          <cell r="O177" t="str">
            <v>FRM</v>
          </cell>
        </row>
        <row r="178">
          <cell r="A178" t="str">
            <v>C.11/09</v>
          </cell>
          <cell r="B178" t="str">
            <v>LOTE PAGO MGP</v>
          </cell>
          <cell r="J178" t="e">
            <v>#REF!</v>
          </cell>
          <cell r="M178" t="e">
            <v>#REF!</v>
          </cell>
        </row>
        <row r="179">
          <cell r="A179" t="str">
            <v>C.11/10</v>
          </cell>
          <cell r="B179" t="str">
            <v>VANESSA DA CONCEIÇÃO BRAGA DA SILVA</v>
          </cell>
          <cell r="C179" t="str">
            <v>R. ITAPEIM, 212, CS A</v>
          </cell>
          <cell r="D179" t="str">
            <v>PARAÍSOPOLIS</v>
          </cell>
          <cell r="E179" t="str">
            <v>SÃO PAULO</v>
          </cell>
          <cell r="F179">
            <v>5665040</v>
          </cell>
          <cell r="G179" t="str">
            <v>SP</v>
          </cell>
          <cell r="H179" t="str">
            <v>045.953.793-82</v>
          </cell>
          <cell r="I179" t="str">
            <v>2007037658-6</v>
          </cell>
          <cell r="J179">
            <v>34000</v>
          </cell>
          <cell r="K179">
            <v>1700</v>
          </cell>
          <cell r="L179">
            <v>120</v>
          </cell>
          <cell r="M179">
            <v>269.16666666666669</v>
          </cell>
          <cell r="N179">
            <v>42795</v>
          </cell>
          <cell r="O179" t="str">
            <v>FRM</v>
          </cell>
          <cell r="P179">
            <v>11958347333</v>
          </cell>
          <cell r="Q179">
            <v>11949701120</v>
          </cell>
          <cell r="R179" t="str">
            <v>santanasamuray@gmail.com</v>
          </cell>
          <cell r="S179" t="str">
            <v>Marcos Martins</v>
          </cell>
        </row>
        <row r="180">
          <cell r="A180" t="str">
            <v>C.11/11</v>
          </cell>
          <cell r="B180" t="str">
            <v>FÁBIO ALEXANDRE BISPO DA CRUZ</v>
          </cell>
          <cell r="C180" t="str">
            <v>AV. TTCL MUNIZ DE ARAGÃO, 1625, BL 2, APT 711</v>
          </cell>
          <cell r="D180" t="str">
            <v>GARDENIA AZUL</v>
          </cell>
          <cell r="E180" t="str">
            <v>RIO DE JANEIRO</v>
          </cell>
          <cell r="F180">
            <v>22765007</v>
          </cell>
          <cell r="G180" t="str">
            <v>RJ</v>
          </cell>
          <cell r="H180" t="str">
            <v>084.659.947-30</v>
          </cell>
          <cell r="I180" t="str">
            <v>126110113 IFPRJ</v>
          </cell>
          <cell r="J180">
            <v>36000</v>
          </cell>
          <cell r="K180">
            <v>0</v>
          </cell>
          <cell r="L180">
            <v>120</v>
          </cell>
          <cell r="M180">
            <v>300</v>
          </cell>
          <cell r="N180">
            <v>42694</v>
          </cell>
          <cell r="O180" t="str">
            <v>FRM</v>
          </cell>
          <cell r="P180">
            <v>21964625528</v>
          </cell>
          <cell r="R180" t="str">
            <v>fabiobispo2003@hotmail.com</v>
          </cell>
          <cell r="S180" t="str">
            <v>Marcos Martins</v>
          </cell>
        </row>
        <row r="181">
          <cell r="A181" t="str">
            <v>C.11/12</v>
          </cell>
          <cell r="J181" t="e">
            <v>#REF!</v>
          </cell>
          <cell r="M181" t="e">
            <v>#REF!</v>
          </cell>
        </row>
        <row r="182">
          <cell r="A182" t="str">
            <v>C.11/13</v>
          </cell>
          <cell r="J182" t="e">
            <v>#REF!</v>
          </cell>
          <cell r="M182" t="e">
            <v>#REF!</v>
          </cell>
        </row>
        <row r="183">
          <cell r="A183" t="str">
            <v>C.11/14</v>
          </cell>
          <cell r="J183" t="e">
            <v>#REF!</v>
          </cell>
          <cell r="M183" t="e">
            <v>#REF!</v>
          </cell>
        </row>
        <row r="184">
          <cell r="A184" t="str">
            <v>C.11/15</v>
          </cell>
          <cell r="J184" t="e">
            <v>#REF!</v>
          </cell>
          <cell r="M184" t="e">
            <v>#REF!</v>
          </cell>
        </row>
        <row r="185">
          <cell r="A185" t="str">
            <v>C.11/16</v>
          </cell>
          <cell r="J185" t="e">
            <v>#REF!</v>
          </cell>
          <cell r="M185" t="e">
            <v>#REF!</v>
          </cell>
        </row>
        <row r="186">
          <cell r="A186" t="str">
            <v>C.12/01</v>
          </cell>
          <cell r="B186" t="str">
            <v>RAILA FERREIRA DE SOUSA</v>
          </cell>
          <cell r="C186" t="str">
            <v>QUADRA SQS, 403, BLOCO I, APARTAMENTO 302</v>
          </cell>
          <cell r="D186" t="str">
            <v>ASA SUL</v>
          </cell>
          <cell r="E186" t="str">
            <v>BRASILIA</v>
          </cell>
          <cell r="F186">
            <v>70237090</v>
          </cell>
          <cell r="G186" t="str">
            <v>DF</v>
          </cell>
          <cell r="H186" t="str">
            <v>697.353.871-15</v>
          </cell>
          <cell r="I186" t="str">
            <v>1635339 SESP-DPT/DF</v>
          </cell>
          <cell r="J186">
            <v>69000</v>
          </cell>
          <cell r="K186">
            <v>3475.2000000000003</v>
          </cell>
          <cell r="L186">
            <v>120</v>
          </cell>
          <cell r="M186">
            <v>546.04000000000008</v>
          </cell>
        </row>
        <row r="187">
          <cell r="A187" t="str">
            <v>C.12/02</v>
          </cell>
          <cell r="B187" t="str">
            <v>RAILA FERREIRA DE SOUSA</v>
          </cell>
          <cell r="C187" t="str">
            <v>QUADRA SQS, 403, BLOCO I, APARTAMENTO 302</v>
          </cell>
          <cell r="D187" t="str">
            <v>ASA SUL</v>
          </cell>
          <cell r="E187" t="str">
            <v>BRASILIA</v>
          </cell>
          <cell r="F187">
            <v>70237090</v>
          </cell>
          <cell r="G187" t="str">
            <v>DF</v>
          </cell>
          <cell r="H187" t="str">
            <v>697.353.871-15</v>
          </cell>
          <cell r="I187" t="str">
            <v>1635339 SESP-DPT/DF</v>
          </cell>
          <cell r="J187">
            <v>47283.3</v>
          </cell>
          <cell r="K187">
            <v>1780.2</v>
          </cell>
          <cell r="L187">
            <v>120</v>
          </cell>
          <cell r="M187">
            <v>379.19250000000005</v>
          </cell>
        </row>
        <row r="188">
          <cell r="A188" t="str">
            <v>C.12/03</v>
          </cell>
          <cell r="J188" t="e">
            <v>#REF!</v>
          </cell>
          <cell r="M188" t="e">
            <v>#REF!</v>
          </cell>
        </row>
        <row r="189">
          <cell r="A189" t="str">
            <v>C.12/04</v>
          </cell>
          <cell r="J189" t="e">
            <v>#REF!</v>
          </cell>
          <cell r="M189" t="e">
            <v>#REF!</v>
          </cell>
        </row>
        <row r="190">
          <cell r="A190" t="str">
            <v>C.12/05</v>
          </cell>
          <cell r="B190" t="str">
            <v>MARCIA DE SOUZA SILVA</v>
          </cell>
          <cell r="C190" t="str">
            <v>AVENIDA ARMANDO LOMBARDI, 597, APT 01</v>
          </cell>
          <cell r="D190" t="str">
            <v>BARRA DA TIJUCA</v>
          </cell>
          <cell r="E190" t="str">
            <v>RIO DE JANEIRO</v>
          </cell>
          <cell r="F190" t="str">
            <v>22640-020</v>
          </cell>
          <cell r="G190" t="str">
            <v>RJ</v>
          </cell>
          <cell r="H190" t="str">
            <v>009.034.783-82</v>
          </cell>
          <cell r="I190" t="str">
            <v>13.078.307-9 SSP-RJ</v>
          </cell>
          <cell r="J190">
            <v>42960</v>
          </cell>
          <cell r="K190">
            <v>2148</v>
          </cell>
          <cell r="L190">
            <v>120</v>
          </cell>
          <cell r="M190">
            <v>340.1</v>
          </cell>
          <cell r="N190">
            <v>43018</v>
          </cell>
          <cell r="O190" t="str">
            <v>FRM</v>
          </cell>
          <cell r="P190">
            <v>21996184257</v>
          </cell>
          <cell r="R190" t="str">
            <v>josemesquita@gmail.com</v>
          </cell>
          <cell r="S190" t="str">
            <v>Marcos Martins</v>
          </cell>
        </row>
        <row r="191">
          <cell r="A191" t="str">
            <v>C.12/06</v>
          </cell>
          <cell r="J191" t="e">
            <v>#REF!</v>
          </cell>
          <cell r="M191" t="e">
            <v>#REF!</v>
          </cell>
          <cell r="P191">
            <v>21996184257</v>
          </cell>
        </row>
        <row r="192">
          <cell r="A192" t="str">
            <v>C.12/07</v>
          </cell>
          <cell r="B192" t="str">
            <v>RENATO OLIVEIRA BRANDÃO</v>
          </cell>
          <cell r="C192" t="str">
            <v>R. DEPUTADO MANOEL RODRIGUES, 235</v>
          </cell>
          <cell r="D192" t="str">
            <v>CENTRO</v>
          </cell>
          <cell r="E192" t="str">
            <v>CARIRÉ</v>
          </cell>
          <cell r="F192">
            <v>62184000</v>
          </cell>
          <cell r="G192" t="str">
            <v>CE</v>
          </cell>
          <cell r="H192" t="str">
            <v>017.190.383-84</v>
          </cell>
          <cell r="I192" t="str">
            <v>2001031079449 SSP-CE</v>
          </cell>
          <cell r="J192">
            <v>41100</v>
          </cell>
          <cell r="K192">
            <v>2055</v>
          </cell>
          <cell r="L192">
            <v>120</v>
          </cell>
          <cell r="M192">
            <v>325.375</v>
          </cell>
          <cell r="O192" t="str">
            <v>FRM</v>
          </cell>
          <cell r="P192">
            <v>88996939720</v>
          </cell>
          <cell r="R192" t="str">
            <v>renato_carire@hotmail.com</v>
          </cell>
          <cell r="S192" t="str">
            <v>Reginaldo Araujo</v>
          </cell>
        </row>
        <row r="193">
          <cell r="A193" t="str">
            <v>C.12/08</v>
          </cell>
          <cell r="B193" t="str">
            <v>REGINA LUCIA FARIAS OLIVEIRA</v>
          </cell>
          <cell r="C193" t="str">
            <v>R. ISAIAS MACHADO PORTELA, 316</v>
          </cell>
          <cell r="D193" t="str">
            <v>CENTRO</v>
          </cell>
          <cell r="E193" t="str">
            <v>CARIRÉ</v>
          </cell>
          <cell r="F193">
            <v>62184000</v>
          </cell>
          <cell r="G193" t="str">
            <v>CE</v>
          </cell>
          <cell r="H193" t="str">
            <v>262.387.483-20</v>
          </cell>
          <cell r="I193" t="str">
            <v>2008836415-6 SSP-CE</v>
          </cell>
          <cell r="J193">
            <v>40432</v>
          </cell>
          <cell r="K193">
            <v>2021.6</v>
          </cell>
          <cell r="L193">
            <v>120</v>
          </cell>
          <cell r="M193">
            <v>320.0866666666667</v>
          </cell>
          <cell r="O193" t="str">
            <v>FRM</v>
          </cell>
          <cell r="P193">
            <v>88981018060</v>
          </cell>
          <cell r="R193" t="str">
            <v>reginacarire@yahoo.com.br</v>
          </cell>
          <cell r="S193" t="str">
            <v>Reginaldo Araujo</v>
          </cell>
        </row>
        <row r="194">
          <cell r="A194" t="str">
            <v>C.12/09</v>
          </cell>
          <cell r="B194" t="str">
            <v>SAMIA SMILLY MEDEIROS OLIVEIRA</v>
          </cell>
          <cell r="C194" t="str">
            <v>R. DEPUTADO ELISIO AGUIAR, 491</v>
          </cell>
          <cell r="D194" t="str">
            <v>CENTRO</v>
          </cell>
          <cell r="E194" t="str">
            <v>CARIRÉ</v>
          </cell>
          <cell r="F194">
            <v>62184000</v>
          </cell>
          <cell r="G194" t="str">
            <v>CE</v>
          </cell>
          <cell r="H194" t="str">
            <v>969.379.633-00</v>
          </cell>
          <cell r="I194" t="str">
            <v>2001031019217 SSP-CE</v>
          </cell>
          <cell r="J194">
            <v>40116</v>
          </cell>
          <cell r="K194">
            <v>2005.8</v>
          </cell>
          <cell r="L194">
            <v>120</v>
          </cell>
          <cell r="M194">
            <v>317.58499999999998</v>
          </cell>
          <cell r="O194" t="str">
            <v>FRM</v>
          </cell>
          <cell r="P194">
            <v>88981129770</v>
          </cell>
          <cell r="R194" t="str">
            <v>mil.lyn@hotmail.com</v>
          </cell>
          <cell r="S194" t="str">
            <v>Reginaldo Araujo</v>
          </cell>
        </row>
        <row r="195">
          <cell r="A195" t="str">
            <v>C.12/10</v>
          </cell>
          <cell r="B195" t="str">
            <v>DAYANE THAIS SILVA BRAGA</v>
          </cell>
          <cell r="C195" t="str">
            <v>RUA DELMIRO GOLVEIA, 1392</v>
          </cell>
          <cell r="D195" t="str">
            <v>CENTRO</v>
          </cell>
          <cell r="E195" t="str">
            <v>VARJOTA</v>
          </cell>
          <cell r="F195">
            <v>62265000</v>
          </cell>
          <cell r="G195" t="str">
            <v>CE</v>
          </cell>
          <cell r="H195" t="str">
            <v>121.668.287-95</v>
          </cell>
          <cell r="I195" t="str">
            <v>20075813569 SSP-CE</v>
          </cell>
          <cell r="J195">
            <v>40152</v>
          </cell>
          <cell r="K195">
            <v>2007.6000000000001</v>
          </cell>
          <cell r="L195">
            <v>120</v>
          </cell>
          <cell r="M195">
            <v>317.87</v>
          </cell>
          <cell r="P195">
            <v>88997096664</v>
          </cell>
          <cell r="R195" t="str">
            <v>erikkagba@hotmail.com</v>
          </cell>
        </row>
        <row r="196">
          <cell r="A196" t="str">
            <v>C.12/11</v>
          </cell>
          <cell r="B196" t="str">
            <v>FRANCISCO MELO SOBRINHO</v>
          </cell>
          <cell r="C196" t="str">
            <v>AV. PARQUE SUL, 601</v>
          </cell>
          <cell r="D196" t="str">
            <v>CENTRO</v>
          </cell>
          <cell r="E196" t="str">
            <v>CROATÁ</v>
          </cell>
          <cell r="F196">
            <v>62390000</v>
          </cell>
          <cell r="G196" t="str">
            <v>CE</v>
          </cell>
          <cell r="H196" t="str">
            <v>779.763.553-68</v>
          </cell>
          <cell r="I196" t="str">
            <v>296572295 SSP-CE</v>
          </cell>
          <cell r="J196">
            <v>40372.75</v>
          </cell>
          <cell r="K196">
            <v>0</v>
          </cell>
          <cell r="L196">
            <v>120</v>
          </cell>
          <cell r="M196">
            <v>336.43958333333336</v>
          </cell>
          <cell r="O196" t="str">
            <v>FRM</v>
          </cell>
          <cell r="P196">
            <v>88998589924</v>
          </cell>
          <cell r="Q196" t="str">
            <v>Léa</v>
          </cell>
          <cell r="R196" t="str">
            <v>juliocesar.ipu@hotmail.com</v>
          </cell>
        </row>
        <row r="197">
          <cell r="A197" t="str">
            <v>C.12/12</v>
          </cell>
          <cell r="B197" t="str">
            <v>FRANCISCO MELO SOBRINHO</v>
          </cell>
          <cell r="C197" t="str">
            <v>AV. PARQUE SUL, 601</v>
          </cell>
          <cell r="D197" t="str">
            <v>CENTRO</v>
          </cell>
          <cell r="E197" t="str">
            <v>CROATÁ</v>
          </cell>
          <cell r="F197">
            <v>62390000</v>
          </cell>
          <cell r="G197" t="str">
            <v>CE</v>
          </cell>
          <cell r="H197" t="str">
            <v>779.763.553-68</v>
          </cell>
          <cell r="I197" t="str">
            <v>296572295 SSP-CE</v>
          </cell>
          <cell r="J197">
            <v>39040.26</v>
          </cell>
          <cell r="K197">
            <v>0</v>
          </cell>
          <cell r="L197">
            <v>120</v>
          </cell>
          <cell r="M197">
            <v>325.33550000000002</v>
          </cell>
          <cell r="O197" t="str">
            <v>FRM</v>
          </cell>
          <cell r="P197">
            <v>88998589924</v>
          </cell>
          <cell r="Q197" t="str">
            <v>Léa</v>
          </cell>
          <cell r="R197" t="str">
            <v>juliocesar.ipu@hotmail.com</v>
          </cell>
        </row>
        <row r="198">
          <cell r="A198" t="str">
            <v>C.12/13</v>
          </cell>
          <cell r="B198" t="str">
            <v>FRANCISCO MELO SOBRINHO</v>
          </cell>
          <cell r="C198" t="str">
            <v>AV. PARQUE SUL, 601</v>
          </cell>
          <cell r="D198" t="str">
            <v>CENTRO</v>
          </cell>
          <cell r="E198" t="str">
            <v>CROATÁ</v>
          </cell>
          <cell r="F198">
            <v>62390000</v>
          </cell>
          <cell r="G198" t="str">
            <v>CE</v>
          </cell>
          <cell r="H198" t="str">
            <v>779.763.553-68</v>
          </cell>
          <cell r="I198" t="str">
            <v>296572295 SSP-CE</v>
          </cell>
          <cell r="J198">
            <v>38035.83</v>
          </cell>
          <cell r="K198">
            <v>0</v>
          </cell>
          <cell r="L198">
            <v>120</v>
          </cell>
          <cell r="M198">
            <v>316.96525000000003</v>
          </cell>
          <cell r="O198" t="str">
            <v>FRM</v>
          </cell>
          <cell r="P198">
            <v>88998589924</v>
          </cell>
          <cell r="Q198" t="str">
            <v>Léa</v>
          </cell>
          <cell r="R198" t="str">
            <v>juliocesar.ipu@hotmail.com</v>
          </cell>
        </row>
        <row r="199">
          <cell r="A199" t="str">
            <v>C.12/14</v>
          </cell>
          <cell r="B199" t="str">
            <v>FRANCISCO MELO SOBRINHO</v>
          </cell>
          <cell r="C199" t="str">
            <v>AV. PARQUE SUL, 601</v>
          </cell>
          <cell r="D199" t="str">
            <v>CENTRO</v>
          </cell>
          <cell r="E199" t="str">
            <v>CROATÁ</v>
          </cell>
          <cell r="F199">
            <v>62390000</v>
          </cell>
          <cell r="G199" t="str">
            <v>CE</v>
          </cell>
          <cell r="H199" t="str">
            <v>779.763.553-68</v>
          </cell>
          <cell r="I199" t="str">
            <v>296572295 SSP-CE</v>
          </cell>
          <cell r="J199">
            <v>37355.760000000002</v>
          </cell>
          <cell r="K199">
            <v>0</v>
          </cell>
          <cell r="L199">
            <v>120</v>
          </cell>
          <cell r="M199">
            <v>311.298</v>
          </cell>
          <cell r="O199" t="str">
            <v>FRM</v>
          </cell>
          <cell r="P199">
            <v>88998589924</v>
          </cell>
          <cell r="Q199" t="str">
            <v>Léa</v>
          </cell>
          <cell r="R199" t="str">
            <v>juliocesar.ipu@hotmail.com</v>
          </cell>
        </row>
        <row r="200">
          <cell r="A200" t="str">
            <v>C.12/15</v>
          </cell>
          <cell r="B200" t="str">
            <v>DOAÇÃO FILHAS DO ANDRÉ</v>
          </cell>
          <cell r="J200" t="e">
            <v>#REF!</v>
          </cell>
          <cell r="M200" t="e">
            <v>#REF!</v>
          </cell>
        </row>
        <row r="201">
          <cell r="A201" t="str">
            <v>C.12/16</v>
          </cell>
          <cell r="J201" t="e">
            <v>#REF!</v>
          </cell>
          <cell r="M201" t="e">
            <v>#REF!</v>
          </cell>
        </row>
        <row r="202">
          <cell r="A202" t="str">
            <v>C.12/17</v>
          </cell>
          <cell r="J202" t="e">
            <v>#REF!</v>
          </cell>
          <cell r="M202" t="e">
            <v>#REF!</v>
          </cell>
        </row>
        <row r="203">
          <cell r="A203" t="str">
            <v>C.12/18</v>
          </cell>
          <cell r="J203" t="e">
            <v>#REF!</v>
          </cell>
          <cell r="M203" t="e">
            <v>#REF!</v>
          </cell>
        </row>
        <row r="204">
          <cell r="A204" t="str">
            <v>C.12/19</v>
          </cell>
          <cell r="J204" t="e">
            <v>#REF!</v>
          </cell>
          <cell r="M204" t="e">
            <v>#REF!</v>
          </cell>
        </row>
        <row r="205">
          <cell r="A205" t="str">
            <v>C.12/20</v>
          </cell>
          <cell r="J205" t="e">
            <v>#REF!</v>
          </cell>
          <cell r="M205" t="e">
            <v>#REF!</v>
          </cell>
        </row>
        <row r="206">
          <cell r="A206" t="str">
            <v>C.12/21</v>
          </cell>
          <cell r="J206" t="e">
            <v>#REF!</v>
          </cell>
          <cell r="M206" t="e">
            <v>#REF!</v>
          </cell>
        </row>
        <row r="207">
          <cell r="A207" t="str">
            <v>C.12/22</v>
          </cell>
          <cell r="J207" t="e">
            <v>#REF!</v>
          </cell>
          <cell r="M207" t="e">
            <v>#REF!</v>
          </cell>
        </row>
        <row r="208">
          <cell r="A208" t="str">
            <v>C.12/23</v>
          </cell>
          <cell r="J208" t="e">
            <v>#REF!</v>
          </cell>
          <cell r="M208" t="e">
            <v>#REF!</v>
          </cell>
        </row>
        <row r="209">
          <cell r="A209" t="str">
            <v>C.12/24</v>
          </cell>
          <cell r="B209" t="str">
            <v>CARLOS AUGUSTO GONÇALVES DA SILVA</v>
          </cell>
          <cell r="C209" t="str">
            <v>AV. SGT. HERMINIO, 1405, ED. TULIPAS, APT 1404B, BL 3, CM 1</v>
          </cell>
          <cell r="D209" t="str">
            <v>MONTE CASTELO</v>
          </cell>
          <cell r="E209" t="str">
            <v>FORTALEZA</v>
          </cell>
          <cell r="F209">
            <v>60350550</v>
          </cell>
          <cell r="G209" t="str">
            <v>CE</v>
          </cell>
          <cell r="H209" t="str">
            <v>360.538.563-04</v>
          </cell>
          <cell r="I209" t="str">
            <v>2000010280198 SSP-CE</v>
          </cell>
          <cell r="J209">
            <v>40234.589999999997</v>
          </cell>
          <cell r="K209">
            <v>0</v>
          </cell>
          <cell r="L209">
            <v>120</v>
          </cell>
          <cell r="M209">
            <v>335.28824999999995</v>
          </cell>
          <cell r="N209">
            <v>42804</v>
          </cell>
          <cell r="O209" t="str">
            <v>FRM</v>
          </cell>
          <cell r="P209">
            <v>85991791875</v>
          </cell>
          <cell r="R209" t="str">
            <v>c.augusto.6@hotmail.com</v>
          </cell>
          <cell r="S209" t="str">
            <v>Marcio Martins</v>
          </cell>
        </row>
        <row r="210">
          <cell r="A210" t="str">
            <v>C.12/25</v>
          </cell>
          <cell r="J210" t="e">
            <v>#REF!</v>
          </cell>
          <cell r="M210" t="e">
            <v>#REF!</v>
          </cell>
          <cell r="P210">
            <v>85991791875</v>
          </cell>
        </row>
        <row r="211">
          <cell r="A211" t="str">
            <v>C.12/26</v>
          </cell>
          <cell r="J211" t="e">
            <v>#REF!</v>
          </cell>
          <cell r="M211" t="e">
            <v>#REF!</v>
          </cell>
          <cell r="P211">
            <v>85991791875</v>
          </cell>
        </row>
        <row r="212">
          <cell r="A212" t="str">
            <v>C.12/27</v>
          </cell>
          <cell r="J212" t="e">
            <v>#REF!</v>
          </cell>
          <cell r="M212" t="e">
            <v>#REF!</v>
          </cell>
          <cell r="P212">
            <v>85991791875</v>
          </cell>
        </row>
        <row r="213">
          <cell r="A213" t="str">
            <v>C.12/28</v>
          </cell>
          <cell r="J213" t="e">
            <v>#REF!</v>
          </cell>
          <cell r="M213" t="e">
            <v>#REF!</v>
          </cell>
          <cell r="P213">
            <v>85991791875</v>
          </cell>
        </row>
        <row r="214">
          <cell r="A214" t="str">
            <v>C.12/29</v>
          </cell>
          <cell r="J214" t="e">
            <v>#REF!</v>
          </cell>
          <cell r="M214" t="e">
            <v>#REF!</v>
          </cell>
        </row>
        <row r="215">
          <cell r="A215" t="str">
            <v>C.12/30</v>
          </cell>
          <cell r="J215" t="e">
            <v>#REF!</v>
          </cell>
          <cell r="M215" t="e">
            <v>#REF!</v>
          </cell>
        </row>
        <row r="216">
          <cell r="A216" t="str">
            <v>C.12/31</v>
          </cell>
          <cell r="J216" t="e">
            <v>#REF!</v>
          </cell>
          <cell r="M216" t="e">
            <v>#REF!</v>
          </cell>
        </row>
        <row r="217">
          <cell r="A217" t="str">
            <v>C.12/32</v>
          </cell>
          <cell r="J217" t="e">
            <v>#REF!</v>
          </cell>
          <cell r="M217" t="e">
            <v>#REF!</v>
          </cell>
        </row>
        <row r="218">
          <cell r="A218" t="str">
            <v>C.12/33</v>
          </cell>
          <cell r="J218" t="e">
            <v>#REF!</v>
          </cell>
          <cell r="M218" t="e">
            <v>#REF!</v>
          </cell>
        </row>
        <row r="219">
          <cell r="A219" t="str">
            <v>C.12/34</v>
          </cell>
          <cell r="J219" t="e">
            <v>#REF!</v>
          </cell>
          <cell r="M219" t="e">
            <v>#REF!</v>
          </cell>
        </row>
        <row r="220">
          <cell r="A220" t="str">
            <v>C.12/35</v>
          </cell>
          <cell r="J220" t="e">
            <v>#REF!</v>
          </cell>
          <cell r="M220" t="e">
            <v>#REF!</v>
          </cell>
        </row>
        <row r="221">
          <cell r="A221" t="str">
            <v>C.12/36</v>
          </cell>
          <cell r="J221" t="e">
            <v>#REF!</v>
          </cell>
          <cell r="M221" t="e">
            <v>#REF!</v>
          </cell>
        </row>
        <row r="222">
          <cell r="A222" t="str">
            <v>C.12/37</v>
          </cell>
          <cell r="J222" t="e">
            <v>#REF!</v>
          </cell>
          <cell r="M222" t="e">
            <v>#REF!</v>
          </cell>
        </row>
        <row r="223">
          <cell r="A223" t="str">
            <v>C.12/38</v>
          </cell>
          <cell r="J223" t="e">
            <v>#REF!</v>
          </cell>
          <cell r="M223" t="e">
            <v>#REF!</v>
          </cell>
        </row>
        <row r="224">
          <cell r="A224" t="str">
            <v>C.12/39</v>
          </cell>
          <cell r="J224" t="e">
            <v>#REF!</v>
          </cell>
          <cell r="M224" t="e">
            <v>#REF!</v>
          </cell>
        </row>
        <row r="225">
          <cell r="A225" t="str">
            <v>C.12/40</v>
          </cell>
          <cell r="J225" t="e">
            <v>#REF!</v>
          </cell>
          <cell r="M225" t="e">
            <v>#REF!</v>
          </cell>
        </row>
        <row r="226">
          <cell r="A226" t="str">
            <v>C.12/41</v>
          </cell>
          <cell r="J226" t="e">
            <v>#REF!</v>
          </cell>
          <cell r="M226" t="e">
            <v>#REF!</v>
          </cell>
        </row>
        <row r="227">
          <cell r="A227" t="str">
            <v>C.12/42</v>
          </cell>
          <cell r="J227" t="e">
            <v>#REF!</v>
          </cell>
          <cell r="M227" t="e">
            <v>#REF!</v>
          </cell>
        </row>
        <row r="228">
          <cell r="A228" t="str">
            <v>C.13/01</v>
          </cell>
          <cell r="J228" t="e">
            <v>#REF!</v>
          </cell>
          <cell r="M228" t="e">
            <v>#REF!</v>
          </cell>
        </row>
        <row r="229">
          <cell r="A229" t="str">
            <v>C.13/02</v>
          </cell>
          <cell r="J229" t="e">
            <v>#REF!</v>
          </cell>
          <cell r="M229" t="e">
            <v>#REF!</v>
          </cell>
        </row>
        <row r="230">
          <cell r="A230" t="str">
            <v>C.13/03</v>
          </cell>
          <cell r="B230" t="str">
            <v>DOUGLAS SAMPAIO LIMA</v>
          </cell>
          <cell r="C230" t="str">
            <v>RUA FRANCISCA RODRIGUES DE FARIAS, 957</v>
          </cell>
          <cell r="D230" t="str">
            <v>CENTRO</v>
          </cell>
          <cell r="E230" t="str">
            <v>VARJOTA</v>
          </cell>
          <cell r="F230">
            <v>62265000</v>
          </cell>
          <cell r="G230" t="str">
            <v>CE</v>
          </cell>
          <cell r="H230" t="str">
            <v>953.535.853-72</v>
          </cell>
          <cell r="J230">
            <v>39020</v>
          </cell>
          <cell r="K230">
            <v>1951</v>
          </cell>
          <cell r="L230">
            <v>120</v>
          </cell>
          <cell r="M230">
            <v>308.90833333333336</v>
          </cell>
          <cell r="O230" t="str">
            <v>FRM</v>
          </cell>
          <cell r="P230">
            <v>88997413940</v>
          </cell>
          <cell r="R230" t="str">
            <v>douglaslimace@bol.com.br</v>
          </cell>
        </row>
        <row r="231">
          <cell r="A231" t="str">
            <v>C.13/04</v>
          </cell>
          <cell r="J231">
            <v>46320</v>
          </cell>
          <cell r="K231">
            <v>2316</v>
          </cell>
          <cell r="M231" t="e">
            <v>#DIV/0!</v>
          </cell>
        </row>
        <row r="232">
          <cell r="A232" t="str">
            <v>C.13/05</v>
          </cell>
          <cell r="J232">
            <v>40822</v>
          </cell>
          <cell r="K232">
            <v>2041.1000000000001</v>
          </cell>
          <cell r="M232" t="e">
            <v>#DIV/0!</v>
          </cell>
        </row>
        <row r="233">
          <cell r="A233" t="str">
            <v>C.13/06</v>
          </cell>
          <cell r="B233" t="str">
            <v>PERMUTA INFRAURB. PROJ. ABASTECIMENTO</v>
          </cell>
          <cell r="J233">
            <v>39364</v>
          </cell>
          <cell r="K233">
            <v>1968.2</v>
          </cell>
          <cell r="M233" t="e">
            <v>#DIV/0!</v>
          </cell>
        </row>
        <row r="234">
          <cell r="A234" t="str">
            <v>C.13/07</v>
          </cell>
          <cell r="B234" t="str">
            <v>TATIANA RODRIGUES DE LIMA</v>
          </cell>
          <cell r="C234" t="str">
            <v>RUA VER. MANOEL HONÓRIO DE BRITO, 915</v>
          </cell>
          <cell r="D234" t="str">
            <v>CENTRO</v>
          </cell>
          <cell r="E234" t="str">
            <v>CARIRÉ</v>
          </cell>
          <cell r="F234">
            <v>62184000</v>
          </cell>
          <cell r="G234" t="str">
            <v>CE</v>
          </cell>
          <cell r="H234" t="str">
            <v>022.994.783-29</v>
          </cell>
          <cell r="I234" t="str">
            <v>2003031047764 SSP-CE</v>
          </cell>
          <cell r="J234">
            <v>34200</v>
          </cell>
          <cell r="K234">
            <v>0</v>
          </cell>
          <cell r="L234">
            <v>120</v>
          </cell>
          <cell r="M234">
            <v>285</v>
          </cell>
          <cell r="N234">
            <v>42663</v>
          </cell>
          <cell r="O234" t="str">
            <v>FRM</v>
          </cell>
        </row>
        <row r="235">
          <cell r="A235" t="str">
            <v>C.13/08</v>
          </cell>
          <cell r="B235" t="str">
            <v>MARCIO RODRIGUES DE LIMA</v>
          </cell>
          <cell r="C235" t="str">
            <v>TRAV. DONA CONCEIÇÃO, 5C</v>
          </cell>
          <cell r="D235" t="str">
            <v>SÃO CRISTOVÃO</v>
          </cell>
          <cell r="E235" t="str">
            <v>RIO DE JANEIRO</v>
          </cell>
          <cell r="F235">
            <v>20920201</v>
          </cell>
          <cell r="G235" t="str">
            <v>RJ</v>
          </cell>
          <cell r="H235" t="str">
            <v>655.523.003-78</v>
          </cell>
          <cell r="I235" t="str">
            <v>9703103066-99</v>
          </cell>
          <cell r="J235">
            <v>34200</v>
          </cell>
          <cell r="K235">
            <v>0</v>
          </cell>
          <cell r="L235">
            <v>120</v>
          </cell>
          <cell r="M235">
            <v>285</v>
          </cell>
          <cell r="N235">
            <v>42776</v>
          </cell>
          <cell r="O235" t="str">
            <v>FRM</v>
          </cell>
        </row>
        <row r="236">
          <cell r="A236" t="str">
            <v>C.13/09</v>
          </cell>
          <cell r="B236" t="str">
            <v>GENESIO MORENO FERNANDES</v>
          </cell>
          <cell r="C236" t="str">
            <v>RUA JOAQUIM MALAQUIAS, 32</v>
          </cell>
          <cell r="D236" t="str">
            <v>CENTRO</v>
          </cell>
          <cell r="E236" t="str">
            <v>GUARACIABA DO NORTE</v>
          </cell>
          <cell r="F236">
            <v>62380000</v>
          </cell>
          <cell r="G236" t="str">
            <v>CE</v>
          </cell>
          <cell r="H236" t="str">
            <v>885.395.987-87</v>
          </cell>
          <cell r="I236" t="str">
            <v>07451231-0</v>
          </cell>
          <cell r="J236">
            <v>32300</v>
          </cell>
          <cell r="K236">
            <v>0</v>
          </cell>
          <cell r="L236">
            <v>120</v>
          </cell>
          <cell r="M236">
            <v>269.16666666666669</v>
          </cell>
        </row>
        <row r="237">
          <cell r="A237" t="str">
            <v>C.13/10</v>
          </cell>
          <cell r="B237" t="str">
            <v>RODRIGO VERAS FERNANDES</v>
          </cell>
          <cell r="C237" t="str">
            <v>RUA SÃO FRANCISCO, 212</v>
          </cell>
          <cell r="D237" t="str">
            <v>LAGOINHA</v>
          </cell>
          <cell r="E237" t="str">
            <v>GUARACIABA DO NORTE</v>
          </cell>
          <cell r="F237">
            <v>62380000</v>
          </cell>
          <cell r="G237" t="str">
            <v>CE</v>
          </cell>
          <cell r="H237" t="str">
            <v>054.499.063-31</v>
          </cell>
          <cell r="I237">
            <v>20073170695</v>
          </cell>
          <cell r="J237">
            <v>32300</v>
          </cell>
          <cell r="K237">
            <v>0</v>
          </cell>
          <cell r="L237">
            <v>120</v>
          </cell>
          <cell r="M237">
            <v>269.16666666666669</v>
          </cell>
        </row>
        <row r="238">
          <cell r="A238" t="str">
            <v>C.13/11</v>
          </cell>
          <cell r="B238" t="str">
            <v>FRANCISCO WILGNER RODRIGUES BRAGA</v>
          </cell>
          <cell r="C238" t="str">
            <v>R. PROFESSOR VICENTE NOBRE, 50, APT 01</v>
          </cell>
          <cell r="D238" t="str">
            <v>CENTRO</v>
          </cell>
          <cell r="E238" t="str">
            <v>GUARACIABA DO NORTE</v>
          </cell>
          <cell r="F238">
            <v>62380000</v>
          </cell>
          <cell r="G238" t="str">
            <v>CE</v>
          </cell>
          <cell r="H238" t="str">
            <v>065.582.903-24</v>
          </cell>
          <cell r="I238" t="str">
            <v>2008091827-6</v>
          </cell>
          <cell r="J238">
            <v>32300</v>
          </cell>
          <cell r="K238">
            <v>0</v>
          </cell>
          <cell r="L238">
            <v>120</v>
          </cell>
          <cell r="M238">
            <v>269.16666666666669</v>
          </cell>
          <cell r="N238">
            <v>42814</v>
          </cell>
          <cell r="O238" t="str">
            <v>FRM</v>
          </cell>
        </row>
        <row r="239">
          <cell r="A239" t="str">
            <v>C.13/12</v>
          </cell>
          <cell r="B239" t="str">
            <v>FRANCISCO RAMOS UMBELINO</v>
          </cell>
          <cell r="C239" t="str">
            <v>RUA MODESTO MENDONÇA, 340</v>
          </cell>
          <cell r="D239" t="str">
            <v>CENTRO</v>
          </cell>
          <cell r="E239" t="str">
            <v>VARJOTA</v>
          </cell>
          <cell r="F239">
            <v>62265000</v>
          </cell>
          <cell r="G239" t="str">
            <v>CE</v>
          </cell>
          <cell r="H239" t="str">
            <v>261.750.963-04</v>
          </cell>
          <cell r="I239" t="str">
            <v>200199072628 SSP-CE</v>
          </cell>
          <cell r="J239">
            <v>32300</v>
          </cell>
          <cell r="K239">
            <v>0</v>
          </cell>
          <cell r="L239">
            <v>120</v>
          </cell>
          <cell r="M239">
            <v>269.16666666666669</v>
          </cell>
          <cell r="N239">
            <v>42755</v>
          </cell>
          <cell r="O239" t="str">
            <v>FRM</v>
          </cell>
          <cell r="P239">
            <v>21981185633</v>
          </cell>
          <cell r="Q239">
            <v>88997140195</v>
          </cell>
          <cell r="R239" t="str">
            <v>w_1910@hotmail.com</v>
          </cell>
        </row>
        <row r="240">
          <cell r="A240" t="str">
            <v>C.13/13</v>
          </cell>
          <cell r="B240" t="str">
            <v>MARIA ELENITA RAMOS</v>
          </cell>
          <cell r="C240" t="str">
            <v>RUA MODESTO MENDONÇA, 340</v>
          </cell>
          <cell r="D240" t="str">
            <v>CENTRO</v>
          </cell>
          <cell r="E240" t="str">
            <v>VARJOTA</v>
          </cell>
          <cell r="F240">
            <v>62265000</v>
          </cell>
          <cell r="G240" t="str">
            <v>CE</v>
          </cell>
          <cell r="H240" t="str">
            <v>025.317.677-89</v>
          </cell>
          <cell r="I240" t="str">
            <v>699018-83 SSP-CE</v>
          </cell>
          <cell r="J240">
            <v>35899.519999999997</v>
          </cell>
          <cell r="K240">
            <v>0</v>
          </cell>
          <cell r="L240">
            <v>60</v>
          </cell>
          <cell r="M240">
            <v>598.32533333333333</v>
          </cell>
          <cell r="N240">
            <v>42724</v>
          </cell>
          <cell r="O240" t="str">
            <v>FRM</v>
          </cell>
          <cell r="P240">
            <v>21981185633</v>
          </cell>
          <cell r="Q240">
            <v>88997140195</v>
          </cell>
          <cell r="R240" t="str">
            <v>w_1910@hotmail.com</v>
          </cell>
          <cell r="S240" t="str">
            <v>Expedito Neto</v>
          </cell>
        </row>
        <row r="241">
          <cell r="A241" t="str">
            <v>C.13/14</v>
          </cell>
          <cell r="J241" t="e">
            <v>#REF!</v>
          </cell>
          <cell r="M241" t="e">
            <v>#REF!</v>
          </cell>
        </row>
        <row r="242">
          <cell r="A242" t="str">
            <v>C.13/15</v>
          </cell>
          <cell r="J242" t="e">
            <v>#REF!</v>
          </cell>
          <cell r="M242" t="e">
            <v>#REF!</v>
          </cell>
        </row>
        <row r="243">
          <cell r="A243" t="str">
            <v>C.13/16</v>
          </cell>
          <cell r="J243" t="e">
            <v>#REF!</v>
          </cell>
          <cell r="M243" t="e">
            <v>#REF!</v>
          </cell>
        </row>
        <row r="244">
          <cell r="A244" t="str">
            <v>C.13/17</v>
          </cell>
          <cell r="J244" t="e">
            <v>#REF!</v>
          </cell>
          <cell r="M244" t="e">
            <v>#REF!</v>
          </cell>
        </row>
        <row r="245">
          <cell r="A245" t="str">
            <v>C.13/18</v>
          </cell>
          <cell r="J245" t="e">
            <v>#REF!</v>
          </cell>
          <cell r="M245" t="e">
            <v>#REF!</v>
          </cell>
        </row>
        <row r="246">
          <cell r="A246" t="str">
            <v>C.13/19</v>
          </cell>
          <cell r="B246" t="str">
            <v>SÓCIO DR. FILHO</v>
          </cell>
          <cell r="J246" t="e">
            <v>#REF!</v>
          </cell>
          <cell r="M246" t="e">
            <v>#REF!</v>
          </cell>
        </row>
        <row r="247">
          <cell r="A247" t="str">
            <v>C.13/20</v>
          </cell>
          <cell r="B247" t="str">
            <v>SÓCIO DR. FILHO</v>
          </cell>
          <cell r="J247" t="e">
            <v>#REF!</v>
          </cell>
          <cell r="M247" t="e">
            <v>#REF!</v>
          </cell>
        </row>
        <row r="248">
          <cell r="A248" t="str">
            <v>C.13/21</v>
          </cell>
          <cell r="B248" t="str">
            <v>SÓCIO DR. FILHO</v>
          </cell>
          <cell r="J248" t="e">
            <v>#REF!</v>
          </cell>
          <cell r="M248" t="e">
            <v>#REF!</v>
          </cell>
        </row>
        <row r="249">
          <cell r="A249" t="str">
            <v>C.14/01</v>
          </cell>
          <cell r="B249" t="str">
            <v>FRANCISCO DENIS DE OLIVEIRA RODRIGUES</v>
          </cell>
          <cell r="C249" t="str">
            <v>AVENIDA REPORTER NESTOR MOREIRA, S/N</v>
          </cell>
          <cell r="D249" t="str">
            <v>BOTAFOGO</v>
          </cell>
          <cell r="E249" t="str">
            <v>RIO DE JANEIRO</v>
          </cell>
          <cell r="F249">
            <v>22290210</v>
          </cell>
          <cell r="G249" t="str">
            <v>RJ</v>
          </cell>
          <cell r="H249" t="str">
            <v>045.515.463-56</v>
          </cell>
          <cell r="I249" t="str">
            <v>2007028038469 SSP-Ce</v>
          </cell>
          <cell r="J249">
            <v>51638.2</v>
          </cell>
          <cell r="K249">
            <v>0</v>
          </cell>
          <cell r="L249">
            <v>60</v>
          </cell>
          <cell r="M249">
            <v>860.63666666666666</v>
          </cell>
          <cell r="N249">
            <v>42936</v>
          </cell>
          <cell r="O249" t="str">
            <v>FRM</v>
          </cell>
          <cell r="P249" t="str">
            <v>(21)99090-0078</v>
          </cell>
          <cell r="Q249" t="str">
            <v>(21)99117-7358</v>
          </cell>
          <cell r="R249" t="str">
            <v>emersoncosta01032@gmail.com</v>
          </cell>
          <cell r="S249" t="str">
            <v>Adenoel Rodrigues</v>
          </cell>
        </row>
        <row r="250">
          <cell r="A250" t="str">
            <v>C.14/02</v>
          </cell>
          <cell r="J250" t="e">
            <v>#REF!</v>
          </cell>
          <cell r="M250" t="e">
            <v>#REF!</v>
          </cell>
        </row>
        <row r="251">
          <cell r="A251" t="str">
            <v>C.14/03</v>
          </cell>
          <cell r="J251" t="e">
            <v>#REF!</v>
          </cell>
          <cell r="M251" t="e">
            <v>#REF!</v>
          </cell>
        </row>
        <row r="252">
          <cell r="A252" t="str">
            <v>C.14/04</v>
          </cell>
          <cell r="J252" t="e">
            <v>#REF!</v>
          </cell>
          <cell r="M252" t="e">
            <v>#REF!</v>
          </cell>
        </row>
        <row r="253">
          <cell r="A253" t="str">
            <v>C.14/05</v>
          </cell>
          <cell r="J253" t="e">
            <v>#REF!</v>
          </cell>
          <cell r="M253" t="e">
            <v>#REF!</v>
          </cell>
        </row>
        <row r="254">
          <cell r="A254" t="str">
            <v>C.14/06</v>
          </cell>
          <cell r="B254" t="str">
            <v>MARCIANO RODRIGUES LOPES</v>
          </cell>
          <cell r="C254" t="str">
            <v>AVENIDA PRESIDENTE CASTELO BRANCO</v>
          </cell>
          <cell r="D254" t="str">
            <v>ACAMPAMENTO</v>
          </cell>
          <cell r="E254" t="str">
            <v>VARJOTA</v>
          </cell>
          <cell r="F254">
            <v>62265000</v>
          </cell>
          <cell r="G254" t="str">
            <v>CE</v>
          </cell>
          <cell r="H254" t="str">
            <v>659.839.123-72</v>
          </cell>
          <cell r="J254">
            <v>48994</v>
          </cell>
          <cell r="K254">
            <v>2449.6999999999998</v>
          </cell>
          <cell r="L254">
            <v>120</v>
          </cell>
          <cell r="M254">
            <v>387.86916666666667</v>
          </cell>
          <cell r="O254" t="str">
            <v>FRM</v>
          </cell>
          <cell r="P254">
            <v>88997112851</v>
          </cell>
          <cell r="R254" t="str">
            <v>ciclomonte@hotmail.com</v>
          </cell>
        </row>
        <row r="255">
          <cell r="A255" t="str">
            <v>C.14/07</v>
          </cell>
          <cell r="B255" t="str">
            <v>MANOEL MESSIAS CHAVES</v>
          </cell>
          <cell r="C255" t="str">
            <v>RUA VISCONDE DE PIRAJÁ, 611</v>
          </cell>
          <cell r="D255" t="str">
            <v>IPANEMA</v>
          </cell>
          <cell r="E255" t="str">
            <v>RIO DE JANEIRO</v>
          </cell>
          <cell r="F255" t="str">
            <v>22410-002</v>
          </cell>
          <cell r="G255" t="str">
            <v>RJ</v>
          </cell>
          <cell r="H255" t="str">
            <v>204.809.703-00</v>
          </cell>
          <cell r="I255" t="str">
            <v>9028065645 SSP-CE</v>
          </cell>
          <cell r="J255">
            <v>36000</v>
          </cell>
          <cell r="K255">
            <v>1800</v>
          </cell>
          <cell r="L255">
            <v>120</v>
          </cell>
          <cell r="M255">
            <v>285</v>
          </cell>
          <cell r="N255">
            <v>42998</v>
          </cell>
          <cell r="O255" t="str">
            <v>FRM</v>
          </cell>
          <cell r="P255">
            <v>21969555762</v>
          </cell>
          <cell r="R255" t="str">
            <v>messias.chvs@hotail.com</v>
          </cell>
          <cell r="S255" t="str">
            <v>Diego Xavier</v>
          </cell>
        </row>
        <row r="256">
          <cell r="A256" t="str">
            <v>C.14/08</v>
          </cell>
          <cell r="B256" t="str">
            <v>DEMETRIO ALEXANDRE REGIO</v>
          </cell>
          <cell r="J256">
            <v>36000</v>
          </cell>
          <cell r="K256">
            <v>1800</v>
          </cell>
          <cell r="L256">
            <v>120</v>
          </cell>
          <cell r="M256">
            <v>285</v>
          </cell>
        </row>
        <row r="257">
          <cell r="A257" t="str">
            <v>C.14/09</v>
          </cell>
          <cell r="B257" t="str">
            <v>EDNAYRA KARDIELY BRITO MORAES</v>
          </cell>
          <cell r="C257" t="str">
            <v>RUA BOM JESUS, 219</v>
          </cell>
          <cell r="D257" t="str">
            <v>VILA RICA</v>
          </cell>
          <cell r="E257" t="str">
            <v>BARREIROS</v>
          </cell>
          <cell r="G257" t="str">
            <v>BA</v>
          </cell>
          <cell r="H257" t="str">
            <v>051.468.783-58</v>
          </cell>
          <cell r="J257">
            <v>36000</v>
          </cell>
          <cell r="K257">
            <v>1800</v>
          </cell>
          <cell r="L257">
            <v>120</v>
          </cell>
          <cell r="M257">
            <v>285</v>
          </cell>
          <cell r="O257" t="str">
            <v>FRM</v>
          </cell>
          <cell r="R257" t="str">
            <v>romulotianastacia@hotmail.com</v>
          </cell>
        </row>
        <row r="258">
          <cell r="A258" t="str">
            <v>C.14/10</v>
          </cell>
          <cell r="J258">
            <v>34000</v>
          </cell>
          <cell r="K258">
            <v>1700</v>
          </cell>
          <cell r="M258" t="e">
            <v>#DIV/0!</v>
          </cell>
        </row>
        <row r="259">
          <cell r="A259" t="str">
            <v>C.14/11</v>
          </cell>
          <cell r="J259">
            <v>34000</v>
          </cell>
          <cell r="K259">
            <v>1700</v>
          </cell>
          <cell r="M259" t="e">
            <v>#DIV/0!</v>
          </cell>
        </row>
        <row r="260">
          <cell r="A260" t="str">
            <v>C.14/12</v>
          </cell>
          <cell r="B260" t="str">
            <v>MARIA ZULENE PAULO DE SOUSA</v>
          </cell>
          <cell r="C260" t="str">
            <v>R. VER. ANTONIO FURTADO FILHO, 78</v>
          </cell>
          <cell r="D260" t="str">
            <v>CENTRO</v>
          </cell>
          <cell r="E260" t="str">
            <v>GUARACIABA DO NORTE</v>
          </cell>
          <cell r="F260">
            <v>62380000</v>
          </cell>
          <cell r="G260" t="str">
            <v>CE</v>
          </cell>
          <cell r="H260" t="str">
            <v>001.029.903-36</v>
          </cell>
          <cell r="I260" t="str">
            <v>96025027705 SSP-CE</v>
          </cell>
          <cell r="J260">
            <v>32300</v>
          </cell>
          <cell r="K260">
            <v>0</v>
          </cell>
          <cell r="L260">
            <v>120</v>
          </cell>
          <cell r="M260">
            <v>269.16666666666669</v>
          </cell>
          <cell r="N260">
            <v>42875</v>
          </cell>
          <cell r="O260" t="str">
            <v>FRM</v>
          </cell>
        </row>
        <row r="261">
          <cell r="A261" t="str">
            <v>C.14/13</v>
          </cell>
          <cell r="J261">
            <v>34000</v>
          </cell>
          <cell r="K261">
            <v>1700</v>
          </cell>
          <cell r="M261" t="e">
            <v>#DIV/0!</v>
          </cell>
        </row>
        <row r="262">
          <cell r="A262" t="str">
            <v>C.14/14</v>
          </cell>
          <cell r="J262">
            <v>34000</v>
          </cell>
          <cell r="K262">
            <v>1700</v>
          </cell>
          <cell r="M262" t="e">
            <v>#DIV/0!</v>
          </cell>
        </row>
        <row r="263">
          <cell r="A263" t="str">
            <v>C.14/15</v>
          </cell>
          <cell r="B263" t="str">
            <v>PERMUTA BRUNO ENDER SOUZA COSMO</v>
          </cell>
          <cell r="J263">
            <v>34000</v>
          </cell>
          <cell r="K263">
            <v>1700</v>
          </cell>
          <cell r="M263" t="e">
            <v>#DIV/0!</v>
          </cell>
        </row>
        <row r="264">
          <cell r="A264" t="str">
            <v>C.14/16</v>
          </cell>
          <cell r="B264" t="str">
            <v>PERMUTA BRUNO ENDER SOUZA COSMO</v>
          </cell>
          <cell r="J264">
            <v>34000</v>
          </cell>
          <cell r="K264">
            <v>1700</v>
          </cell>
          <cell r="M264" t="e">
            <v>#DIV/0!</v>
          </cell>
        </row>
        <row r="265">
          <cell r="A265" t="str">
            <v>C.14/17</v>
          </cell>
          <cell r="J265">
            <v>34302.6</v>
          </cell>
          <cell r="K265">
            <v>1715.13</v>
          </cell>
          <cell r="M265" t="e">
            <v>#DIV/0!</v>
          </cell>
        </row>
        <row r="266">
          <cell r="A266" t="str">
            <v>C.14/18</v>
          </cell>
          <cell r="J266">
            <v>37224.9</v>
          </cell>
          <cell r="K266">
            <v>1861.2450000000001</v>
          </cell>
          <cell r="M266" t="e">
            <v>#DIV/0!</v>
          </cell>
        </row>
        <row r="267">
          <cell r="A267" t="str">
            <v>C.14/19</v>
          </cell>
          <cell r="J267">
            <v>34000</v>
          </cell>
          <cell r="K267">
            <v>1700</v>
          </cell>
          <cell r="M267" t="e">
            <v>#DIV/0!</v>
          </cell>
        </row>
        <row r="268">
          <cell r="A268" t="str">
            <v>C.14/20</v>
          </cell>
          <cell r="J268">
            <v>34000</v>
          </cell>
          <cell r="K268">
            <v>1700</v>
          </cell>
          <cell r="M268" t="e">
            <v>#DIV/0!</v>
          </cell>
        </row>
        <row r="269">
          <cell r="A269" t="str">
            <v>C.14/21</v>
          </cell>
          <cell r="J269">
            <v>34000</v>
          </cell>
          <cell r="K269">
            <v>1700</v>
          </cell>
          <cell r="M269" t="e">
            <v>#DIV/0!</v>
          </cell>
        </row>
        <row r="270">
          <cell r="A270" t="str">
            <v>C.14/22</v>
          </cell>
          <cell r="J270">
            <v>34000</v>
          </cell>
          <cell r="K270">
            <v>1700</v>
          </cell>
          <cell r="M270" t="e">
            <v>#DIV/0!</v>
          </cell>
        </row>
        <row r="271">
          <cell r="A271" t="str">
            <v>C.14/23</v>
          </cell>
          <cell r="J271">
            <v>34000</v>
          </cell>
          <cell r="K271">
            <v>1700</v>
          </cell>
          <cell r="M271" t="e">
            <v>#DIV/0!</v>
          </cell>
        </row>
        <row r="272">
          <cell r="A272" t="str">
            <v>C.14/24</v>
          </cell>
          <cell r="J272">
            <v>34000</v>
          </cell>
          <cell r="K272">
            <v>1700</v>
          </cell>
          <cell r="M272" t="e">
            <v>#DIV/0!</v>
          </cell>
        </row>
        <row r="273">
          <cell r="A273" t="str">
            <v>C.14/25</v>
          </cell>
          <cell r="J273">
            <v>34000</v>
          </cell>
          <cell r="K273">
            <v>1700</v>
          </cell>
          <cell r="M273" t="e">
            <v>#DIV/0!</v>
          </cell>
        </row>
        <row r="274">
          <cell r="A274" t="str">
            <v>C.14/26</v>
          </cell>
          <cell r="J274">
            <v>34000</v>
          </cell>
          <cell r="K274">
            <v>1700</v>
          </cell>
          <cell r="M274" t="e">
            <v>#DIV/0!</v>
          </cell>
        </row>
        <row r="275">
          <cell r="A275" t="str">
            <v>C.14/27</v>
          </cell>
          <cell r="J275">
            <v>34000</v>
          </cell>
          <cell r="K275">
            <v>1700</v>
          </cell>
          <cell r="M275" t="e">
            <v>#DIV/0!</v>
          </cell>
        </row>
        <row r="276">
          <cell r="A276" t="str">
            <v>C.14/28</v>
          </cell>
          <cell r="J276">
            <v>34000</v>
          </cell>
          <cell r="K276">
            <v>1700</v>
          </cell>
          <cell r="M276" t="e">
            <v>#DIV/0!</v>
          </cell>
        </row>
        <row r="277">
          <cell r="A277" t="str">
            <v>C.15/01</v>
          </cell>
          <cell r="J277">
            <v>45340</v>
          </cell>
          <cell r="K277">
            <v>2267</v>
          </cell>
          <cell r="M277" t="e">
            <v>#DIV/0!</v>
          </cell>
        </row>
        <row r="278">
          <cell r="A278" t="str">
            <v>C.15/02</v>
          </cell>
          <cell r="J278">
            <v>40264</v>
          </cell>
          <cell r="K278">
            <v>2013.2</v>
          </cell>
          <cell r="M278" t="e">
            <v>#DIV/0!</v>
          </cell>
        </row>
        <row r="279">
          <cell r="A279" t="str">
            <v>C.15/03</v>
          </cell>
          <cell r="J279">
            <v>43250</v>
          </cell>
          <cell r="K279">
            <v>2162.5</v>
          </cell>
          <cell r="M279" t="e">
            <v>#DIV/0!</v>
          </cell>
        </row>
        <row r="280">
          <cell r="A280" t="str">
            <v>C.15/04</v>
          </cell>
          <cell r="J280">
            <v>45882</v>
          </cell>
          <cell r="K280">
            <v>2294.1</v>
          </cell>
          <cell r="M280" t="e">
            <v>#DIV/0!</v>
          </cell>
        </row>
        <row r="281">
          <cell r="A281" t="str">
            <v>C.15/05</v>
          </cell>
          <cell r="J281">
            <v>70208</v>
          </cell>
          <cell r="K281">
            <v>3510.4</v>
          </cell>
          <cell r="M281" t="e">
            <v>#DIV/0!</v>
          </cell>
        </row>
        <row r="282">
          <cell r="A282" t="str">
            <v>C.15/06</v>
          </cell>
          <cell r="J282">
            <v>34200</v>
          </cell>
          <cell r="K282">
            <v>1710</v>
          </cell>
          <cell r="M282" t="e">
            <v>#DIV/0!</v>
          </cell>
        </row>
        <row r="283">
          <cell r="A283" t="str">
            <v>C.15/07</v>
          </cell>
          <cell r="J283">
            <v>34200</v>
          </cell>
          <cell r="K283">
            <v>1710</v>
          </cell>
          <cell r="M283" t="e">
            <v>#DIV/0!</v>
          </cell>
        </row>
        <row r="284">
          <cell r="A284" t="str">
            <v>C.15/08</v>
          </cell>
          <cell r="J284">
            <v>34200</v>
          </cell>
          <cell r="K284">
            <v>1710</v>
          </cell>
          <cell r="M284" t="e">
            <v>#DIV/0!</v>
          </cell>
        </row>
        <row r="285">
          <cell r="A285" t="str">
            <v>C.15/09</v>
          </cell>
          <cell r="J285">
            <v>34200</v>
          </cell>
          <cell r="K285">
            <v>1710</v>
          </cell>
          <cell r="M285" t="e">
            <v>#DIV/0!</v>
          </cell>
        </row>
        <row r="286">
          <cell r="A286" t="str">
            <v>C.15/10</v>
          </cell>
          <cell r="J286">
            <v>32300</v>
          </cell>
          <cell r="K286">
            <v>1615</v>
          </cell>
          <cell r="M286" t="e">
            <v>#DIV/0!</v>
          </cell>
        </row>
        <row r="287">
          <cell r="A287" t="str">
            <v>C.15/11</v>
          </cell>
          <cell r="J287">
            <v>32300</v>
          </cell>
          <cell r="K287">
            <v>1615</v>
          </cell>
          <cell r="M287" t="e">
            <v>#DIV/0!</v>
          </cell>
        </row>
        <row r="288">
          <cell r="A288" t="str">
            <v>C.15/12</v>
          </cell>
          <cell r="J288">
            <v>32300</v>
          </cell>
          <cell r="K288">
            <v>1615</v>
          </cell>
          <cell r="M288" t="e">
            <v>#DIV/0!</v>
          </cell>
        </row>
        <row r="289">
          <cell r="A289" t="str">
            <v>C.15/13</v>
          </cell>
          <cell r="J289">
            <v>31350</v>
          </cell>
          <cell r="K289">
            <v>1567.5</v>
          </cell>
          <cell r="M289" t="e">
            <v>#DIV/0!</v>
          </cell>
        </row>
        <row r="290">
          <cell r="A290" t="str">
            <v>C.15/14</v>
          </cell>
          <cell r="J290">
            <v>35022.9</v>
          </cell>
          <cell r="K290">
            <v>1751.1450000000002</v>
          </cell>
          <cell r="M290" t="e">
            <v>#DIV/0!</v>
          </cell>
        </row>
        <row r="291">
          <cell r="A291" t="str">
            <v>C.15/15</v>
          </cell>
          <cell r="J291">
            <v>33927.300000000003</v>
          </cell>
          <cell r="K291">
            <v>1696.3650000000002</v>
          </cell>
          <cell r="M291" t="e">
            <v>#DIV/0!</v>
          </cell>
        </row>
        <row r="292">
          <cell r="A292" t="str">
            <v>C.15/16</v>
          </cell>
          <cell r="J292">
            <v>31350</v>
          </cell>
          <cell r="K292">
            <v>1567.5</v>
          </cell>
          <cell r="M292" t="e">
            <v>#DIV/0!</v>
          </cell>
        </row>
        <row r="293">
          <cell r="A293" t="str">
            <v>C.15/17</v>
          </cell>
          <cell r="J293">
            <v>32300</v>
          </cell>
          <cell r="K293">
            <v>1615</v>
          </cell>
          <cell r="M293" t="e">
            <v>#DIV/0!</v>
          </cell>
        </row>
        <row r="294">
          <cell r="A294" t="str">
            <v>C.15/18</v>
          </cell>
          <cell r="J294">
            <v>32300</v>
          </cell>
          <cell r="K294">
            <v>1615</v>
          </cell>
          <cell r="M294" t="e">
            <v>#DIV/0!</v>
          </cell>
        </row>
        <row r="295">
          <cell r="A295" t="str">
            <v>C.15/19</v>
          </cell>
          <cell r="J295">
            <v>32300</v>
          </cell>
          <cell r="K295">
            <v>1615</v>
          </cell>
          <cell r="M295" t="e">
            <v>#DIV/0!</v>
          </cell>
        </row>
        <row r="296">
          <cell r="A296" t="str">
            <v>C.15/20</v>
          </cell>
          <cell r="J296">
            <v>32300</v>
          </cell>
          <cell r="K296">
            <v>1615</v>
          </cell>
          <cell r="M296" t="e">
            <v>#DIV/0!</v>
          </cell>
        </row>
        <row r="297">
          <cell r="A297" t="str">
            <v>C.15/21</v>
          </cell>
          <cell r="J297">
            <v>32300</v>
          </cell>
          <cell r="K297">
            <v>1615</v>
          </cell>
          <cell r="M297" t="e">
            <v>#DIV/0!</v>
          </cell>
        </row>
        <row r="298">
          <cell r="A298" t="str">
            <v>C.15/22</v>
          </cell>
          <cell r="J298">
            <v>32300</v>
          </cell>
          <cell r="K298">
            <v>1615</v>
          </cell>
          <cell r="M298" t="e">
            <v>#DIV/0!</v>
          </cell>
        </row>
        <row r="299">
          <cell r="A299" t="str">
            <v>C.15/23</v>
          </cell>
          <cell r="J299">
            <v>32300</v>
          </cell>
          <cell r="K299">
            <v>1615</v>
          </cell>
          <cell r="M299" t="e">
            <v>#DIV/0!</v>
          </cell>
        </row>
        <row r="300">
          <cell r="A300" t="str">
            <v>C.16/01</v>
          </cell>
          <cell r="J300">
            <v>77900.399999999994</v>
          </cell>
          <cell r="K300">
            <v>3895.02</v>
          </cell>
          <cell r="M300" t="e">
            <v>#DIV/0!</v>
          </cell>
        </row>
        <row r="301">
          <cell r="A301" t="str">
            <v>C.16/02</v>
          </cell>
          <cell r="J301">
            <v>55084</v>
          </cell>
          <cell r="K301">
            <v>2754.2000000000003</v>
          </cell>
          <cell r="M301" t="e">
            <v>#DIV/0!</v>
          </cell>
        </row>
        <row r="302">
          <cell r="A302" t="str">
            <v>C.16/03</v>
          </cell>
          <cell r="J302">
            <v>51202</v>
          </cell>
          <cell r="K302">
            <v>2560.1000000000004</v>
          </cell>
          <cell r="M302" t="e">
            <v>#DIV/0!</v>
          </cell>
        </row>
        <row r="303">
          <cell r="A303" t="str">
            <v>C.16/04</v>
          </cell>
          <cell r="J303">
            <v>47510</v>
          </cell>
          <cell r="K303">
            <v>2375.5</v>
          </cell>
          <cell r="M303" t="e">
            <v>#DIV/0!</v>
          </cell>
        </row>
        <row r="304">
          <cell r="A304" t="str">
            <v>C.16/05</v>
          </cell>
          <cell r="J304">
            <v>63008</v>
          </cell>
          <cell r="K304">
            <v>3150.4</v>
          </cell>
          <cell r="M304" t="e">
            <v>#DIV/0!</v>
          </cell>
        </row>
        <row r="305">
          <cell r="A305" t="str">
            <v>C.16/06</v>
          </cell>
          <cell r="J305">
            <v>34200</v>
          </cell>
          <cell r="K305">
            <v>1710</v>
          </cell>
          <cell r="M305" t="e">
            <v>#DIV/0!</v>
          </cell>
        </row>
        <row r="306">
          <cell r="A306" t="str">
            <v>C.16/07</v>
          </cell>
          <cell r="J306">
            <v>34200</v>
          </cell>
          <cell r="K306">
            <v>1710</v>
          </cell>
          <cell r="M306" t="e">
            <v>#DIV/0!</v>
          </cell>
        </row>
        <row r="307">
          <cell r="A307" t="str">
            <v>C.16/08</v>
          </cell>
          <cell r="J307">
            <v>32300</v>
          </cell>
          <cell r="K307">
            <v>1615</v>
          </cell>
          <cell r="M307" t="e">
            <v>#DIV/0!</v>
          </cell>
        </row>
        <row r="308">
          <cell r="A308" t="str">
            <v>C.16/09</v>
          </cell>
          <cell r="J308">
            <v>32300</v>
          </cell>
          <cell r="K308">
            <v>1615</v>
          </cell>
          <cell r="M308" t="e">
            <v>#DIV/0!</v>
          </cell>
        </row>
        <row r="309">
          <cell r="A309" t="str">
            <v>C.16/10</v>
          </cell>
          <cell r="J309">
            <v>31350</v>
          </cell>
          <cell r="K309">
            <v>1567.5</v>
          </cell>
          <cell r="M309" t="e">
            <v>#DIV/0!</v>
          </cell>
        </row>
        <row r="310">
          <cell r="A310" t="str">
            <v>C.16/11</v>
          </cell>
          <cell r="J310">
            <v>33537.9</v>
          </cell>
          <cell r="K310">
            <v>1676.8950000000002</v>
          </cell>
          <cell r="M310" t="e">
            <v>#DIV/0!</v>
          </cell>
        </row>
        <row r="311">
          <cell r="A311" t="str">
            <v>C.16/12</v>
          </cell>
          <cell r="J311">
            <v>32146.95</v>
          </cell>
          <cell r="K311">
            <v>1607.3475000000001</v>
          </cell>
          <cell r="M311" t="e">
            <v>#DIV/0!</v>
          </cell>
        </row>
        <row r="312">
          <cell r="A312" t="str">
            <v>C.16/13</v>
          </cell>
          <cell r="J312">
            <v>31350</v>
          </cell>
          <cell r="K312">
            <v>1567.5</v>
          </cell>
          <cell r="M312" t="e">
            <v>#DIV/0!</v>
          </cell>
        </row>
        <row r="313">
          <cell r="A313" t="str">
            <v>C.16/14</v>
          </cell>
          <cell r="J313">
            <v>32300</v>
          </cell>
          <cell r="K313">
            <v>1615</v>
          </cell>
          <cell r="M313" t="e">
            <v>#DIV/0!</v>
          </cell>
        </row>
        <row r="314">
          <cell r="A314" t="str">
            <v>C.16/15</v>
          </cell>
          <cell r="J314">
            <v>32300</v>
          </cell>
          <cell r="K314">
            <v>1615</v>
          </cell>
          <cell r="M314" t="e">
            <v>#DIV/0!</v>
          </cell>
        </row>
        <row r="315">
          <cell r="A315" t="str">
            <v>C.16/16</v>
          </cell>
          <cell r="J315">
            <v>32300</v>
          </cell>
          <cell r="K315">
            <v>1615</v>
          </cell>
          <cell r="M315" t="e">
            <v>#DIV/0!</v>
          </cell>
        </row>
        <row r="316">
          <cell r="A316" t="str">
            <v>C.16/17</v>
          </cell>
          <cell r="J316">
            <v>32300</v>
          </cell>
          <cell r="K316">
            <v>1615</v>
          </cell>
          <cell r="M316" t="e">
            <v>#DIV/0!</v>
          </cell>
        </row>
        <row r="317">
          <cell r="A317" t="str">
            <v>C.17/01</v>
          </cell>
          <cell r="J317">
            <v>44178</v>
          </cell>
          <cell r="K317">
            <v>2208.9</v>
          </cell>
          <cell r="M317" t="e">
            <v>#DIV/0!</v>
          </cell>
        </row>
        <row r="318">
          <cell r="A318" t="str">
            <v>C.17/02</v>
          </cell>
          <cell r="J318">
            <v>43802</v>
          </cell>
          <cell r="K318">
            <v>2190.1</v>
          </cell>
          <cell r="M318" t="e">
            <v>#DIV/0!</v>
          </cell>
        </row>
        <row r="319">
          <cell r="A319" t="str">
            <v>C.17/03</v>
          </cell>
          <cell r="J319">
            <v>47972</v>
          </cell>
          <cell r="K319">
            <v>2398.6</v>
          </cell>
          <cell r="M319" t="e">
            <v>#DIV/0!</v>
          </cell>
        </row>
        <row r="320">
          <cell r="A320" t="str">
            <v>C.17/04</v>
          </cell>
          <cell r="J320">
            <v>39604</v>
          </cell>
          <cell r="K320">
            <v>1980.2</v>
          </cell>
          <cell r="M320" t="e">
            <v>#DIV/0!</v>
          </cell>
        </row>
        <row r="321">
          <cell r="A321" t="str">
            <v>C.17/05</v>
          </cell>
          <cell r="J321">
            <v>44304</v>
          </cell>
          <cell r="K321">
            <v>2215.2000000000003</v>
          </cell>
          <cell r="M321" t="e">
            <v>#DIV/0!</v>
          </cell>
        </row>
        <row r="322">
          <cell r="A322" t="str">
            <v>C.17/06</v>
          </cell>
          <cell r="J322">
            <v>53766</v>
          </cell>
          <cell r="K322">
            <v>2688.3</v>
          </cell>
          <cell r="M322" t="e">
            <v>#DIV/0!</v>
          </cell>
        </row>
        <row r="323">
          <cell r="A323" t="str">
            <v>C.17/07</v>
          </cell>
          <cell r="J323">
            <v>36000</v>
          </cell>
          <cell r="K323">
            <v>1800</v>
          </cell>
          <cell r="M323" t="e">
            <v>#DIV/0!</v>
          </cell>
        </row>
        <row r="324">
          <cell r="A324" t="str">
            <v>C.17/08</v>
          </cell>
          <cell r="J324">
            <v>36000</v>
          </cell>
          <cell r="K324">
            <v>1800</v>
          </cell>
          <cell r="M324" t="e">
            <v>#DIV/0!</v>
          </cell>
        </row>
        <row r="325">
          <cell r="A325" t="str">
            <v>C.17/09</v>
          </cell>
          <cell r="J325">
            <v>34000</v>
          </cell>
          <cell r="K325">
            <v>1700</v>
          </cell>
          <cell r="M325" t="e">
            <v>#DIV/0!</v>
          </cell>
        </row>
        <row r="326">
          <cell r="A326" t="str">
            <v>C.17/10</v>
          </cell>
          <cell r="J326">
            <v>34000</v>
          </cell>
          <cell r="K326">
            <v>1700</v>
          </cell>
          <cell r="M326" t="e">
            <v>#DIV/0!</v>
          </cell>
        </row>
        <row r="327">
          <cell r="A327" t="str">
            <v>C.17/11</v>
          </cell>
          <cell r="J327">
            <v>34000</v>
          </cell>
          <cell r="K327">
            <v>1700</v>
          </cell>
          <cell r="M327" t="e">
            <v>#DIV/0!</v>
          </cell>
        </row>
        <row r="328">
          <cell r="A328" t="str">
            <v>C.17/12</v>
          </cell>
          <cell r="J328">
            <v>34000</v>
          </cell>
          <cell r="K328">
            <v>1700</v>
          </cell>
          <cell r="M328" t="e">
            <v>#DIV/0!</v>
          </cell>
        </row>
        <row r="329">
          <cell r="A329" t="str">
            <v>C.17/13</v>
          </cell>
          <cell r="J329">
            <v>35488.199999999997</v>
          </cell>
          <cell r="K329">
            <v>1774.4099999999999</v>
          </cell>
          <cell r="M329" t="e">
            <v>#DIV/0!</v>
          </cell>
        </row>
        <row r="330">
          <cell r="A330" t="str">
            <v>C.17/14</v>
          </cell>
          <cell r="J330">
            <v>37740.449999999997</v>
          </cell>
          <cell r="K330">
            <v>1887.0225</v>
          </cell>
          <cell r="M330" t="e">
            <v>#DIV/0!</v>
          </cell>
        </row>
        <row r="331">
          <cell r="A331" t="str">
            <v>C.17/15</v>
          </cell>
          <cell r="J331">
            <v>33000</v>
          </cell>
          <cell r="K331">
            <v>1650</v>
          </cell>
          <cell r="M331" t="e">
            <v>#DIV/0!</v>
          </cell>
        </row>
        <row r="332">
          <cell r="A332" t="str">
            <v>C.17/16</v>
          </cell>
          <cell r="J332">
            <v>33000</v>
          </cell>
          <cell r="K332">
            <v>1650</v>
          </cell>
          <cell r="M332" t="e">
            <v>#DIV/0!</v>
          </cell>
        </row>
        <row r="333">
          <cell r="A333" t="str">
            <v>C.17/17</v>
          </cell>
          <cell r="J333">
            <v>34000</v>
          </cell>
          <cell r="K333">
            <v>1700</v>
          </cell>
          <cell r="M333" t="e">
            <v>#DIV/0!</v>
          </cell>
        </row>
        <row r="334">
          <cell r="A334" t="str">
            <v>C.17/18</v>
          </cell>
          <cell r="J334">
            <v>34000</v>
          </cell>
          <cell r="K334">
            <v>1700</v>
          </cell>
          <cell r="M334" t="e">
            <v>#DIV/0!</v>
          </cell>
        </row>
        <row r="335">
          <cell r="A335" t="str">
            <v>C.17/19</v>
          </cell>
          <cell r="J335">
            <v>34000</v>
          </cell>
          <cell r="K335">
            <v>1700</v>
          </cell>
          <cell r="M335" t="e">
            <v>#DIV/0!</v>
          </cell>
        </row>
        <row r="336">
          <cell r="A336" t="str">
            <v>C.18/01</v>
          </cell>
          <cell r="J336">
            <v>44178</v>
          </cell>
          <cell r="K336">
            <v>2208.9</v>
          </cell>
          <cell r="M336" t="e">
            <v>#DIV/0!</v>
          </cell>
        </row>
        <row r="337">
          <cell r="A337" t="str">
            <v>C.18/02</v>
          </cell>
          <cell r="J337">
            <v>45056</v>
          </cell>
          <cell r="K337">
            <v>2252.8000000000002</v>
          </cell>
          <cell r="M337" t="e">
            <v>#DIV/0!</v>
          </cell>
        </row>
        <row r="338">
          <cell r="A338" t="str">
            <v>C.18/03</v>
          </cell>
          <cell r="J338">
            <v>40622</v>
          </cell>
          <cell r="K338">
            <v>2031.1000000000001</v>
          </cell>
          <cell r="M338" t="e">
            <v>#DIV/0!</v>
          </cell>
        </row>
        <row r="339">
          <cell r="A339" t="str">
            <v>C.18/04</v>
          </cell>
          <cell r="J339">
            <v>48700</v>
          </cell>
          <cell r="K339">
            <v>2435</v>
          </cell>
          <cell r="M339" t="e">
            <v>#DIV/0!</v>
          </cell>
        </row>
        <row r="340">
          <cell r="A340" t="str">
            <v>C.18/05</v>
          </cell>
          <cell r="J340">
            <v>43736</v>
          </cell>
          <cell r="K340">
            <v>2186.8000000000002</v>
          </cell>
          <cell r="M340" t="e">
            <v>#DIV/0!</v>
          </cell>
        </row>
        <row r="341">
          <cell r="A341" t="str">
            <v>C.18/06</v>
          </cell>
          <cell r="J341">
            <v>43020</v>
          </cell>
          <cell r="K341">
            <v>2151</v>
          </cell>
          <cell r="M341" t="e">
            <v>#DIV/0!</v>
          </cell>
        </row>
        <row r="342">
          <cell r="A342" t="str">
            <v>C.18/07</v>
          </cell>
          <cell r="J342">
            <v>36000</v>
          </cell>
          <cell r="K342">
            <v>1800</v>
          </cell>
          <cell r="M342" t="e">
            <v>#DIV/0!</v>
          </cell>
        </row>
        <row r="343">
          <cell r="A343" t="str">
            <v>C.18/08</v>
          </cell>
          <cell r="J343">
            <v>36000</v>
          </cell>
          <cell r="K343">
            <v>1800</v>
          </cell>
          <cell r="M343" t="e">
            <v>#DIV/0!</v>
          </cell>
        </row>
        <row r="344">
          <cell r="A344" t="str">
            <v>C.18/09</v>
          </cell>
          <cell r="J344">
            <v>36000</v>
          </cell>
          <cell r="K344">
            <v>1800</v>
          </cell>
          <cell r="M344" t="e">
            <v>#DIV/0!</v>
          </cell>
        </row>
        <row r="345">
          <cell r="A345" t="str">
            <v>C.18/10</v>
          </cell>
          <cell r="J345">
            <v>34000</v>
          </cell>
          <cell r="K345">
            <v>1700</v>
          </cell>
          <cell r="M345" t="e">
            <v>#DIV/0!</v>
          </cell>
        </row>
        <row r="346">
          <cell r="A346" t="str">
            <v>C.18/11</v>
          </cell>
          <cell r="J346">
            <v>34000</v>
          </cell>
          <cell r="K346">
            <v>1700</v>
          </cell>
          <cell r="M346" t="e">
            <v>#DIV/0!</v>
          </cell>
        </row>
        <row r="347">
          <cell r="A347" t="str">
            <v>C.18/12</v>
          </cell>
          <cell r="J347">
            <v>34000</v>
          </cell>
          <cell r="K347">
            <v>1700</v>
          </cell>
          <cell r="M347" t="e">
            <v>#DIV/0!</v>
          </cell>
        </row>
        <row r="348">
          <cell r="A348" t="str">
            <v>C.18/13</v>
          </cell>
          <cell r="J348">
            <v>38112.300000000003</v>
          </cell>
          <cell r="K348">
            <v>1905.6150000000002</v>
          </cell>
          <cell r="M348" t="e">
            <v>#DIV/0!</v>
          </cell>
        </row>
        <row r="349">
          <cell r="A349" t="str">
            <v>C.18/14</v>
          </cell>
          <cell r="J349">
            <v>36713.199999999997</v>
          </cell>
          <cell r="K349">
            <v>1835.6599999999999</v>
          </cell>
          <cell r="M349" t="e">
            <v>#DIV/0!</v>
          </cell>
        </row>
        <row r="350">
          <cell r="A350" t="str">
            <v>C.18/15</v>
          </cell>
          <cell r="J350">
            <v>34000</v>
          </cell>
          <cell r="K350">
            <v>1700</v>
          </cell>
          <cell r="M350" t="e">
            <v>#DIV/0!</v>
          </cell>
        </row>
        <row r="351">
          <cell r="A351" t="str">
            <v>C.18/16</v>
          </cell>
          <cell r="J351">
            <v>34000</v>
          </cell>
          <cell r="K351">
            <v>1700</v>
          </cell>
          <cell r="M351" t="e">
            <v>#DIV/0!</v>
          </cell>
        </row>
        <row r="352">
          <cell r="A352" t="str">
            <v>C.18/17</v>
          </cell>
          <cell r="J352">
            <v>34000</v>
          </cell>
          <cell r="K352">
            <v>1700</v>
          </cell>
          <cell r="M352" t="e">
            <v>#DIV/0!</v>
          </cell>
        </row>
        <row r="353">
          <cell r="A353" t="str">
            <v>C.18/18</v>
          </cell>
          <cell r="J353">
            <v>34000</v>
          </cell>
          <cell r="K353">
            <v>1700</v>
          </cell>
          <cell r="M353" t="e">
            <v>#DIV/0!</v>
          </cell>
        </row>
        <row r="354">
          <cell r="A354" t="str">
            <v>C.18/19</v>
          </cell>
          <cell r="J354">
            <v>34000</v>
          </cell>
          <cell r="K354">
            <v>1700</v>
          </cell>
          <cell r="M354" t="e">
            <v>#DIV/0!</v>
          </cell>
        </row>
        <row r="355">
          <cell r="A355" t="str">
            <v>C.18/20</v>
          </cell>
          <cell r="J355">
            <v>34000</v>
          </cell>
          <cell r="K355">
            <v>1700</v>
          </cell>
          <cell r="M355" t="e">
            <v>#DIV/0!</v>
          </cell>
        </row>
        <row r="356">
          <cell r="A356" t="str">
            <v>C.18/21</v>
          </cell>
          <cell r="J356">
            <v>34000</v>
          </cell>
          <cell r="K356">
            <v>1700</v>
          </cell>
          <cell r="M356" t="e">
            <v>#DIV/0!</v>
          </cell>
        </row>
        <row r="357">
          <cell r="A357" t="str">
            <v>C.19/01</v>
          </cell>
          <cell r="J357">
            <v>44356</v>
          </cell>
          <cell r="K357">
            <v>2217.8000000000002</v>
          </cell>
          <cell r="M357" t="e">
            <v>#DIV/0!</v>
          </cell>
        </row>
        <row r="358">
          <cell r="A358" t="str">
            <v>C.19/02</v>
          </cell>
          <cell r="J358">
            <v>42446</v>
          </cell>
          <cell r="K358">
            <v>2122.3000000000002</v>
          </cell>
          <cell r="M358" t="e">
            <v>#DIV/0!</v>
          </cell>
        </row>
        <row r="359">
          <cell r="A359" t="str">
            <v>C.19/03</v>
          </cell>
          <cell r="J359">
            <v>44678</v>
          </cell>
          <cell r="K359">
            <v>2233.9</v>
          </cell>
          <cell r="M359" t="e">
            <v>#DIV/0!</v>
          </cell>
        </row>
        <row r="360">
          <cell r="A360" t="str">
            <v>C.19/04</v>
          </cell>
          <cell r="J360">
            <v>47152</v>
          </cell>
          <cell r="K360">
            <v>2357.6</v>
          </cell>
          <cell r="M360" t="e">
            <v>#DIV/0!</v>
          </cell>
        </row>
        <row r="361">
          <cell r="A361" t="str">
            <v>C.19/05</v>
          </cell>
          <cell r="J361">
            <v>49866</v>
          </cell>
          <cell r="K361">
            <v>2493.3000000000002</v>
          </cell>
          <cell r="M361" t="e">
            <v>#DIV/0!</v>
          </cell>
        </row>
        <row r="362">
          <cell r="A362" t="str">
            <v>C.19/06</v>
          </cell>
          <cell r="J362">
            <v>58158</v>
          </cell>
          <cell r="K362">
            <v>2907.9</v>
          </cell>
          <cell r="M362" t="e">
            <v>#DIV/0!</v>
          </cell>
        </row>
        <row r="363">
          <cell r="A363" t="str">
            <v>C.19/07</v>
          </cell>
          <cell r="J363">
            <v>36000</v>
          </cell>
          <cell r="K363">
            <v>1800</v>
          </cell>
          <cell r="M363" t="e">
            <v>#DIV/0!</v>
          </cell>
        </row>
        <row r="364">
          <cell r="A364" t="str">
            <v>C.19/08</v>
          </cell>
          <cell r="J364">
            <v>36000</v>
          </cell>
          <cell r="K364">
            <v>1800</v>
          </cell>
          <cell r="M364" t="e">
            <v>#DIV/0!</v>
          </cell>
        </row>
        <row r="365">
          <cell r="A365" t="str">
            <v>C.19/09</v>
          </cell>
          <cell r="J365">
            <v>34000</v>
          </cell>
          <cell r="K365">
            <v>1700</v>
          </cell>
          <cell r="M365" t="e">
            <v>#DIV/0!</v>
          </cell>
        </row>
        <row r="366">
          <cell r="A366" t="str">
            <v>C.19/10</v>
          </cell>
          <cell r="J366">
            <v>34000</v>
          </cell>
          <cell r="K366">
            <v>1700</v>
          </cell>
          <cell r="M366" t="e">
            <v>#DIV/0!</v>
          </cell>
        </row>
        <row r="367">
          <cell r="A367" t="str">
            <v>C.19/11</v>
          </cell>
          <cell r="J367">
            <v>33000</v>
          </cell>
          <cell r="K367">
            <v>1650</v>
          </cell>
          <cell r="M367" t="e">
            <v>#DIV/0!</v>
          </cell>
        </row>
        <row r="368">
          <cell r="A368" t="str">
            <v>C.19/12</v>
          </cell>
          <cell r="J368">
            <v>34348.050000000003</v>
          </cell>
          <cell r="K368">
            <v>1717.4025000000001</v>
          </cell>
          <cell r="M368" t="e">
            <v>#DIV/0!</v>
          </cell>
        </row>
        <row r="369">
          <cell r="A369" t="str">
            <v>C.19/13</v>
          </cell>
          <cell r="J369">
            <v>35412.300000000003</v>
          </cell>
          <cell r="K369">
            <v>1770.6150000000002</v>
          </cell>
          <cell r="M369" t="e">
            <v>#DIV/0!</v>
          </cell>
        </row>
        <row r="370">
          <cell r="A370" t="str">
            <v>C.19/14</v>
          </cell>
          <cell r="J370">
            <v>33000</v>
          </cell>
          <cell r="K370">
            <v>1650</v>
          </cell>
          <cell r="M370" t="e">
            <v>#DIV/0!</v>
          </cell>
        </row>
        <row r="371">
          <cell r="A371" t="str">
            <v>C.19/15</v>
          </cell>
          <cell r="J371">
            <v>33000</v>
          </cell>
          <cell r="K371">
            <v>1650</v>
          </cell>
          <cell r="M371" t="e">
            <v>#DIV/0!</v>
          </cell>
        </row>
        <row r="372">
          <cell r="A372" t="str">
            <v>C.19/16</v>
          </cell>
          <cell r="J372">
            <v>33000</v>
          </cell>
          <cell r="K372">
            <v>1650</v>
          </cell>
          <cell r="M372" t="e">
            <v>#DIV/0!</v>
          </cell>
        </row>
        <row r="373">
          <cell r="A373" t="str">
            <v>C.19/17</v>
          </cell>
          <cell r="J373">
            <v>33000</v>
          </cell>
          <cell r="K373">
            <v>1650</v>
          </cell>
          <cell r="M373" t="e">
            <v>#DIV/0!</v>
          </cell>
        </row>
        <row r="374">
          <cell r="A374" t="str">
            <v>C.19/18</v>
          </cell>
          <cell r="J374">
            <v>33000</v>
          </cell>
          <cell r="K374">
            <v>1650</v>
          </cell>
          <cell r="M374" t="e">
            <v>#DIV/0!</v>
          </cell>
        </row>
        <row r="375">
          <cell r="A375" t="str">
            <v>C.20/01</v>
          </cell>
          <cell r="J375" t="e">
            <v>#REF!</v>
          </cell>
          <cell r="M375" t="e">
            <v>#REF!</v>
          </cell>
        </row>
        <row r="376">
          <cell r="A376" t="str">
            <v>C.20/02</v>
          </cell>
          <cell r="J376" t="e">
            <v>#REF!</v>
          </cell>
          <cell r="M376" t="e">
            <v>#REF!</v>
          </cell>
        </row>
        <row r="377">
          <cell r="A377" t="str">
            <v>C.20/03</v>
          </cell>
          <cell r="J377" t="e">
            <v>#REF!</v>
          </cell>
          <cell r="M377" t="e">
            <v>#REF!</v>
          </cell>
        </row>
        <row r="378">
          <cell r="A378" t="str">
            <v>C.20/04</v>
          </cell>
          <cell r="J378" t="e">
            <v>#REF!</v>
          </cell>
          <cell r="M378" t="e">
            <v>#REF!</v>
          </cell>
        </row>
        <row r="379">
          <cell r="A379" t="str">
            <v>C.20/05</v>
          </cell>
          <cell r="J379" t="e">
            <v>#REF!</v>
          </cell>
          <cell r="M379" t="e">
            <v>#REF!</v>
          </cell>
        </row>
        <row r="380">
          <cell r="A380" t="str">
            <v>C.20/06</v>
          </cell>
          <cell r="J380" t="e">
            <v>#REF!</v>
          </cell>
          <cell r="M380" t="e">
            <v>#REF!</v>
          </cell>
        </row>
        <row r="381">
          <cell r="A381" t="str">
            <v>C.20/07</v>
          </cell>
          <cell r="J381" t="e">
            <v>#REF!</v>
          </cell>
          <cell r="M381" t="e">
            <v>#REF!</v>
          </cell>
        </row>
        <row r="382">
          <cell r="A382" t="str">
            <v>C.20/08</v>
          </cell>
          <cell r="J382" t="e">
            <v>#REF!</v>
          </cell>
          <cell r="M382" t="e">
            <v>#REF!</v>
          </cell>
        </row>
        <row r="383">
          <cell r="A383" t="str">
            <v>C.20/09</v>
          </cell>
          <cell r="J383" t="e">
            <v>#REF!</v>
          </cell>
          <cell r="M383" t="e">
            <v>#REF!</v>
          </cell>
        </row>
        <row r="384">
          <cell r="A384" t="str">
            <v>C.20/10</v>
          </cell>
          <cell r="J384" t="e">
            <v>#REF!</v>
          </cell>
          <cell r="M384" t="e">
            <v>#REF!</v>
          </cell>
        </row>
        <row r="385">
          <cell r="A385" t="str">
            <v>C.20/11</v>
          </cell>
          <cell r="J385" t="e">
            <v>#REF!</v>
          </cell>
          <cell r="M385" t="e">
            <v>#REF!</v>
          </cell>
        </row>
        <row r="386">
          <cell r="A386" t="str">
            <v>C.20/12</v>
          </cell>
          <cell r="J386" t="e">
            <v>#REF!</v>
          </cell>
          <cell r="M386" t="e">
            <v>#REF!</v>
          </cell>
        </row>
        <row r="387">
          <cell r="A387" t="str">
            <v>C.20/13</v>
          </cell>
          <cell r="J387" t="e">
            <v>#REF!</v>
          </cell>
          <cell r="M387" t="e">
            <v>#REF!</v>
          </cell>
        </row>
        <row r="388">
          <cell r="A388" t="str">
            <v>C.20/14</v>
          </cell>
          <cell r="J388" t="e">
            <v>#REF!</v>
          </cell>
          <cell r="M388" t="e">
            <v>#REF!</v>
          </cell>
        </row>
        <row r="389">
          <cell r="A389" t="str">
            <v>C.20/15</v>
          </cell>
          <cell r="J389" t="e">
            <v>#REF!</v>
          </cell>
          <cell r="M389" t="e">
            <v>#REF!</v>
          </cell>
        </row>
        <row r="390">
          <cell r="A390" t="str">
            <v>C.20/16</v>
          </cell>
          <cell r="J390" t="e">
            <v>#REF!</v>
          </cell>
          <cell r="M390" t="e">
            <v>#REF!</v>
          </cell>
        </row>
        <row r="391">
          <cell r="A391" t="str">
            <v>C.20/17</v>
          </cell>
          <cell r="J391" t="e">
            <v>#REF!</v>
          </cell>
          <cell r="M391" t="e">
            <v>#REF!</v>
          </cell>
        </row>
        <row r="392">
          <cell r="A392" t="str">
            <v>C.20/18</v>
          </cell>
          <cell r="J392" t="e">
            <v>#REF!</v>
          </cell>
          <cell r="M392" t="e">
            <v>#REF!</v>
          </cell>
        </row>
        <row r="393">
          <cell r="A393" t="str">
            <v>C.20/19</v>
          </cell>
          <cell r="J393" t="e">
            <v>#REF!</v>
          </cell>
          <cell r="M393" t="e">
            <v>#REF!</v>
          </cell>
        </row>
        <row r="394">
          <cell r="A394" t="str">
            <v>C.20/20</v>
          </cell>
          <cell r="J394" t="e">
            <v>#REF!</v>
          </cell>
          <cell r="M394" t="e">
            <v>#REF!</v>
          </cell>
        </row>
        <row r="395">
          <cell r="A395" t="str">
            <v>C.20/21</v>
          </cell>
          <cell r="J395" t="e">
            <v>#REF!</v>
          </cell>
          <cell r="M395" t="e">
            <v>#REF!</v>
          </cell>
        </row>
        <row r="396">
          <cell r="A396" t="str">
            <v>C.20/22</v>
          </cell>
          <cell r="J396" t="e">
            <v>#REF!</v>
          </cell>
          <cell r="M396" t="e">
            <v>#REF!</v>
          </cell>
        </row>
        <row r="397">
          <cell r="A397" t="str">
            <v>C.20/23</v>
          </cell>
          <cell r="J397" t="e">
            <v>#REF!</v>
          </cell>
          <cell r="M397" t="e">
            <v>#REF!</v>
          </cell>
        </row>
        <row r="398">
          <cell r="A398" t="str">
            <v>C.20/24</v>
          </cell>
          <cell r="J398" t="e">
            <v>#REF!</v>
          </cell>
          <cell r="M398" t="e">
            <v>#REF!</v>
          </cell>
        </row>
        <row r="399">
          <cell r="A399" t="str">
            <v>C.20/25</v>
          </cell>
          <cell r="J399" t="e">
            <v>#REF!</v>
          </cell>
          <cell r="M399" t="e">
            <v>#REF!</v>
          </cell>
        </row>
        <row r="400">
          <cell r="A400" t="str">
            <v>C.20/26</v>
          </cell>
          <cell r="J400" t="e">
            <v>#REF!</v>
          </cell>
          <cell r="M400" t="e">
            <v>#REF!</v>
          </cell>
        </row>
        <row r="401">
          <cell r="A401" t="str">
            <v>C.20/27</v>
          </cell>
          <cell r="J401" t="e">
            <v>#REF!</v>
          </cell>
          <cell r="M401" t="e">
            <v>#REF!</v>
          </cell>
        </row>
        <row r="402">
          <cell r="A402" t="str">
            <v>C.20/28</v>
          </cell>
          <cell r="J402" t="e">
            <v>#REF!</v>
          </cell>
          <cell r="M402" t="e">
            <v>#REF!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64"/>
  <sheetViews>
    <sheetView workbookViewId="0">
      <pane ySplit="2" topLeftCell="A3" activePane="bottomLeft" state="frozen"/>
      <selection pane="bottomLeft" sqref="A1:N1"/>
    </sheetView>
  </sheetViews>
  <sheetFormatPr defaultColWidth="0" defaultRowHeight="0" customHeight="1" zeroHeight="1" x14ac:dyDescent="0.25"/>
  <cols>
    <col min="1" max="1" width="5" style="14" hidden="1" customWidth="1"/>
    <col min="2" max="2" width="7.42578125" style="14" bestFit="1" customWidth="1"/>
    <col min="3" max="3" width="4.85546875" style="14" bestFit="1" customWidth="1"/>
    <col min="4" max="4" width="33.7109375" style="14" customWidth="1"/>
    <col min="5" max="5" width="9.5703125" style="15" bestFit="1" customWidth="1"/>
    <col min="6" max="6" width="18.5703125" style="16" bestFit="1" customWidth="1"/>
    <col min="7" max="7" width="10.5703125" style="16" bestFit="1" customWidth="1"/>
    <col min="8" max="8" width="12.140625" style="16" bestFit="1" customWidth="1"/>
    <col min="9" max="9" width="13.28515625" style="16" bestFit="1" customWidth="1"/>
    <col min="10" max="10" width="12.140625" style="16" bestFit="1" customWidth="1"/>
    <col min="11" max="13" width="10.5703125" style="16" bestFit="1" customWidth="1"/>
    <col min="14" max="14" width="13.140625" style="16" bestFit="1" customWidth="1"/>
    <col min="15" max="15" width="1.7109375" style="16" customWidth="1"/>
    <col min="16" max="16" width="16" style="14" hidden="1" customWidth="1"/>
    <col min="17" max="16384" width="9.140625" style="14" hidden="1"/>
  </cols>
  <sheetData>
    <row r="1" spans="1:16" ht="30" customHeight="1" thickBot="1" x14ac:dyDescent="0.3">
      <c r="A1" s="201"/>
      <c r="B1" s="201"/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01"/>
      <c r="N1" s="201"/>
    </row>
    <row r="2" spans="1:16" s="9" customFormat="1" ht="30" customHeight="1" thickBot="1" x14ac:dyDescent="0.3">
      <c r="A2" s="27"/>
      <c r="B2" s="28" t="s">
        <v>0</v>
      </c>
      <c r="C2" s="28" t="s">
        <v>2067</v>
      </c>
      <c r="D2" s="28" t="s">
        <v>2068</v>
      </c>
      <c r="E2" s="28" t="s">
        <v>2069</v>
      </c>
      <c r="F2" s="28" t="s">
        <v>2070</v>
      </c>
      <c r="G2" s="28" t="s">
        <v>2071</v>
      </c>
      <c r="H2" s="28" t="s">
        <v>18</v>
      </c>
      <c r="I2" s="28" t="s">
        <v>2072</v>
      </c>
      <c r="J2" s="28" t="s">
        <v>2073</v>
      </c>
      <c r="K2" s="28" t="s">
        <v>2074</v>
      </c>
      <c r="L2" s="28" t="s">
        <v>2075</v>
      </c>
      <c r="M2" s="28" t="s">
        <v>2076</v>
      </c>
      <c r="N2" s="29" t="s">
        <v>17</v>
      </c>
      <c r="O2" s="26"/>
    </row>
    <row r="3" spans="1:16" s="8" customFormat="1" ht="15.75" thickBot="1" x14ac:dyDescent="0.3">
      <c r="A3" s="20"/>
      <c r="B3" s="11">
        <v>1</v>
      </c>
      <c r="C3" s="11">
        <v>1</v>
      </c>
      <c r="D3" s="30"/>
      <c r="E3" s="31">
        <v>200</v>
      </c>
      <c r="F3" s="32">
        <v>34000</v>
      </c>
      <c r="G3" s="23">
        <f t="shared" ref="G3:G66" si="0">F3/E3</f>
        <v>170</v>
      </c>
      <c r="H3" s="23">
        <f t="shared" ref="H3:H66" si="1">F3*0.05</f>
        <v>1700</v>
      </c>
      <c r="I3" s="23">
        <f t="shared" ref="I3:I66" si="2">F3*80%</f>
        <v>27200</v>
      </c>
      <c r="J3" s="23">
        <f t="shared" ref="J3:J66" si="3">(F3-H3)/60</f>
        <v>538.33333333333337</v>
      </c>
      <c r="K3" s="23">
        <f t="shared" ref="K3:K66" si="4">(F3-H3)/90</f>
        <v>358.88888888888891</v>
      </c>
      <c r="L3" s="23">
        <f t="shared" ref="L3:L66" si="5">(F3-H3)/100</f>
        <v>323</v>
      </c>
      <c r="M3" s="23">
        <f t="shared" ref="M3:M66" si="6">(F3-H3)/120</f>
        <v>269.16666666666669</v>
      </c>
      <c r="N3" s="39" t="s">
        <v>2079</v>
      </c>
      <c r="O3" s="24"/>
      <c r="P3" s="8" t="s">
        <v>2077</v>
      </c>
    </row>
    <row r="4" spans="1:16" s="8" customFormat="1" ht="15.75" thickBot="1" x14ac:dyDescent="0.3">
      <c r="A4" s="17"/>
      <c r="B4" s="12">
        <v>1</v>
      </c>
      <c r="C4" s="12">
        <v>2</v>
      </c>
      <c r="D4" s="33"/>
      <c r="E4" s="34">
        <v>200.65</v>
      </c>
      <c r="F4" s="35">
        <v>34000</v>
      </c>
      <c r="G4" s="21">
        <f t="shared" si="0"/>
        <v>169.44928980812358</v>
      </c>
      <c r="H4" s="21">
        <f t="shared" si="1"/>
        <v>1700</v>
      </c>
      <c r="I4" s="21">
        <f t="shared" si="2"/>
        <v>27200</v>
      </c>
      <c r="J4" s="21">
        <f t="shared" si="3"/>
        <v>538.33333333333337</v>
      </c>
      <c r="K4" s="21">
        <f t="shared" si="4"/>
        <v>358.88888888888891</v>
      </c>
      <c r="L4" s="21">
        <f t="shared" si="5"/>
        <v>323</v>
      </c>
      <c r="M4" s="25">
        <f t="shared" si="6"/>
        <v>269.16666666666669</v>
      </c>
      <c r="N4" s="40" t="s">
        <v>2079</v>
      </c>
      <c r="O4" s="24"/>
      <c r="P4" s="8" t="s">
        <v>2078</v>
      </c>
    </row>
    <row r="5" spans="1:16" s="8" customFormat="1" ht="15.75" thickBot="1" x14ac:dyDescent="0.3">
      <c r="A5" s="17"/>
      <c r="B5" s="12">
        <v>1</v>
      </c>
      <c r="C5" s="12">
        <v>3</v>
      </c>
      <c r="D5" s="33"/>
      <c r="E5" s="34">
        <v>200</v>
      </c>
      <c r="F5" s="35">
        <v>34000</v>
      </c>
      <c r="G5" s="21">
        <f t="shared" si="0"/>
        <v>170</v>
      </c>
      <c r="H5" s="21">
        <f t="shared" si="1"/>
        <v>1700</v>
      </c>
      <c r="I5" s="21">
        <f t="shared" si="2"/>
        <v>27200</v>
      </c>
      <c r="J5" s="21">
        <f t="shared" si="3"/>
        <v>538.33333333333337</v>
      </c>
      <c r="K5" s="21">
        <f t="shared" si="4"/>
        <v>358.88888888888891</v>
      </c>
      <c r="L5" s="21">
        <f t="shared" si="5"/>
        <v>323</v>
      </c>
      <c r="M5" s="21">
        <f t="shared" si="6"/>
        <v>269.16666666666669</v>
      </c>
      <c r="N5" s="40" t="s">
        <v>2079</v>
      </c>
      <c r="O5" s="24"/>
      <c r="P5" s="8" t="s">
        <v>2079</v>
      </c>
    </row>
    <row r="6" spans="1:16" s="8" customFormat="1" ht="15.75" thickBot="1" x14ac:dyDescent="0.3">
      <c r="A6" s="17"/>
      <c r="B6" s="12">
        <v>1</v>
      </c>
      <c r="C6" s="12">
        <v>4</v>
      </c>
      <c r="D6" s="33"/>
      <c r="E6" s="34">
        <v>200</v>
      </c>
      <c r="F6" s="35">
        <v>34000</v>
      </c>
      <c r="G6" s="21">
        <f t="shared" si="0"/>
        <v>170</v>
      </c>
      <c r="H6" s="21">
        <f t="shared" si="1"/>
        <v>1700</v>
      </c>
      <c r="I6" s="21">
        <f t="shared" si="2"/>
        <v>27200</v>
      </c>
      <c r="J6" s="21">
        <f t="shared" si="3"/>
        <v>538.33333333333337</v>
      </c>
      <c r="K6" s="21">
        <f t="shared" si="4"/>
        <v>358.88888888888891</v>
      </c>
      <c r="L6" s="21">
        <f t="shared" si="5"/>
        <v>323</v>
      </c>
      <c r="M6" s="21">
        <f t="shared" si="6"/>
        <v>269.16666666666669</v>
      </c>
      <c r="N6" s="40" t="s">
        <v>2079</v>
      </c>
      <c r="O6" s="24"/>
    </row>
    <row r="7" spans="1:16" s="8" customFormat="1" ht="15.75" thickBot="1" x14ac:dyDescent="0.3">
      <c r="A7" s="17"/>
      <c r="B7" s="12">
        <v>1</v>
      </c>
      <c r="C7" s="12">
        <v>5</v>
      </c>
      <c r="D7" s="33"/>
      <c r="E7" s="34">
        <v>200</v>
      </c>
      <c r="F7" s="35">
        <v>34000</v>
      </c>
      <c r="G7" s="21">
        <f t="shared" si="0"/>
        <v>170</v>
      </c>
      <c r="H7" s="21">
        <f t="shared" si="1"/>
        <v>1700</v>
      </c>
      <c r="I7" s="21">
        <f t="shared" si="2"/>
        <v>27200</v>
      </c>
      <c r="J7" s="21">
        <f t="shared" si="3"/>
        <v>538.33333333333337</v>
      </c>
      <c r="K7" s="21">
        <f t="shared" si="4"/>
        <v>358.88888888888891</v>
      </c>
      <c r="L7" s="21">
        <f t="shared" si="5"/>
        <v>323</v>
      </c>
      <c r="M7" s="21">
        <f t="shared" si="6"/>
        <v>269.16666666666669</v>
      </c>
      <c r="N7" s="40" t="s">
        <v>2079</v>
      </c>
      <c r="O7" s="24"/>
    </row>
    <row r="8" spans="1:16" s="8" customFormat="1" ht="15.75" thickBot="1" x14ac:dyDescent="0.3">
      <c r="A8" s="17"/>
      <c r="B8" s="12">
        <v>1</v>
      </c>
      <c r="C8" s="12">
        <v>6</v>
      </c>
      <c r="D8" s="33"/>
      <c r="E8" s="34">
        <v>200</v>
      </c>
      <c r="F8" s="35">
        <v>34000</v>
      </c>
      <c r="G8" s="21">
        <f t="shared" si="0"/>
        <v>170</v>
      </c>
      <c r="H8" s="21">
        <f t="shared" si="1"/>
        <v>1700</v>
      </c>
      <c r="I8" s="21">
        <f t="shared" si="2"/>
        <v>27200</v>
      </c>
      <c r="J8" s="21">
        <f t="shared" si="3"/>
        <v>538.33333333333337</v>
      </c>
      <c r="K8" s="21">
        <f t="shared" si="4"/>
        <v>358.88888888888891</v>
      </c>
      <c r="L8" s="21">
        <f t="shared" si="5"/>
        <v>323</v>
      </c>
      <c r="M8" s="21">
        <f t="shared" si="6"/>
        <v>269.16666666666669</v>
      </c>
      <c r="N8" s="40" t="s">
        <v>2079</v>
      </c>
      <c r="O8" s="24"/>
    </row>
    <row r="9" spans="1:16" s="8" customFormat="1" ht="15.75" thickBot="1" x14ac:dyDescent="0.3">
      <c r="A9" s="17"/>
      <c r="B9" s="12">
        <v>1</v>
      </c>
      <c r="C9" s="12">
        <v>7</v>
      </c>
      <c r="D9" s="33"/>
      <c r="E9" s="34">
        <v>200</v>
      </c>
      <c r="F9" s="35">
        <v>34000</v>
      </c>
      <c r="G9" s="21">
        <f t="shared" si="0"/>
        <v>170</v>
      </c>
      <c r="H9" s="21">
        <f t="shared" si="1"/>
        <v>1700</v>
      </c>
      <c r="I9" s="21">
        <f t="shared" si="2"/>
        <v>27200</v>
      </c>
      <c r="J9" s="21">
        <f t="shared" si="3"/>
        <v>538.33333333333337</v>
      </c>
      <c r="K9" s="21">
        <f t="shared" si="4"/>
        <v>358.88888888888891</v>
      </c>
      <c r="L9" s="21">
        <f t="shared" si="5"/>
        <v>323</v>
      </c>
      <c r="M9" s="21">
        <f t="shared" si="6"/>
        <v>269.16666666666669</v>
      </c>
      <c r="N9" s="40" t="s">
        <v>2079</v>
      </c>
      <c r="O9" s="24"/>
    </row>
    <row r="10" spans="1:16" s="8" customFormat="1" ht="15.75" thickBot="1" x14ac:dyDescent="0.3">
      <c r="A10" s="17"/>
      <c r="B10" s="12">
        <v>1</v>
      </c>
      <c r="C10" s="12">
        <v>8</v>
      </c>
      <c r="D10" s="33"/>
      <c r="E10" s="34">
        <v>200</v>
      </c>
      <c r="F10" s="35">
        <v>34000</v>
      </c>
      <c r="G10" s="21">
        <f t="shared" si="0"/>
        <v>170</v>
      </c>
      <c r="H10" s="21">
        <f t="shared" si="1"/>
        <v>1700</v>
      </c>
      <c r="I10" s="21">
        <f t="shared" si="2"/>
        <v>27200</v>
      </c>
      <c r="J10" s="21">
        <f t="shared" si="3"/>
        <v>538.33333333333337</v>
      </c>
      <c r="K10" s="21">
        <f t="shared" si="4"/>
        <v>358.88888888888891</v>
      </c>
      <c r="L10" s="21">
        <f t="shared" si="5"/>
        <v>323</v>
      </c>
      <c r="M10" s="21">
        <f t="shared" si="6"/>
        <v>269.16666666666669</v>
      </c>
      <c r="N10" s="40" t="s">
        <v>2079</v>
      </c>
      <c r="O10" s="24"/>
    </row>
    <row r="11" spans="1:16" s="8" customFormat="1" ht="15.75" thickBot="1" x14ac:dyDescent="0.3">
      <c r="A11" s="17"/>
      <c r="B11" s="12">
        <v>1</v>
      </c>
      <c r="C11" s="12">
        <v>9</v>
      </c>
      <c r="D11" s="33"/>
      <c r="E11" s="34">
        <v>200</v>
      </c>
      <c r="F11" s="35">
        <v>34000</v>
      </c>
      <c r="G11" s="21">
        <f t="shared" si="0"/>
        <v>170</v>
      </c>
      <c r="H11" s="21">
        <f t="shared" si="1"/>
        <v>1700</v>
      </c>
      <c r="I11" s="21">
        <f t="shared" si="2"/>
        <v>27200</v>
      </c>
      <c r="J11" s="21">
        <f t="shared" si="3"/>
        <v>538.33333333333337</v>
      </c>
      <c r="K11" s="21">
        <f t="shared" si="4"/>
        <v>358.88888888888891</v>
      </c>
      <c r="L11" s="21">
        <f t="shared" si="5"/>
        <v>323</v>
      </c>
      <c r="M11" s="21">
        <f t="shared" si="6"/>
        <v>269.16666666666669</v>
      </c>
      <c r="N11" s="40" t="s">
        <v>2079</v>
      </c>
      <c r="O11" s="24"/>
    </row>
    <row r="12" spans="1:16" s="8" customFormat="1" ht="15.75" thickBot="1" x14ac:dyDescent="0.3">
      <c r="A12" s="17"/>
      <c r="B12" s="12">
        <v>1</v>
      </c>
      <c r="C12" s="12">
        <v>10</v>
      </c>
      <c r="D12" s="33"/>
      <c r="E12" s="34">
        <v>197.45</v>
      </c>
      <c r="F12" s="35">
        <v>34000</v>
      </c>
      <c r="G12" s="21">
        <f t="shared" si="0"/>
        <v>172.19549252975438</v>
      </c>
      <c r="H12" s="21">
        <f t="shared" si="1"/>
        <v>1700</v>
      </c>
      <c r="I12" s="21">
        <f t="shared" si="2"/>
        <v>27200</v>
      </c>
      <c r="J12" s="21">
        <f t="shared" si="3"/>
        <v>538.33333333333337</v>
      </c>
      <c r="K12" s="21">
        <f t="shared" si="4"/>
        <v>358.88888888888891</v>
      </c>
      <c r="L12" s="21">
        <f t="shared" si="5"/>
        <v>323</v>
      </c>
      <c r="M12" s="21">
        <f t="shared" si="6"/>
        <v>269.16666666666669</v>
      </c>
      <c r="N12" s="40" t="s">
        <v>2079</v>
      </c>
      <c r="O12" s="24"/>
      <c r="P12" s="14"/>
    </row>
    <row r="13" spans="1:16" s="8" customFormat="1" ht="15.75" thickBot="1" x14ac:dyDescent="0.3">
      <c r="A13" s="17"/>
      <c r="B13" s="12">
        <v>1</v>
      </c>
      <c r="C13" s="12">
        <v>11</v>
      </c>
      <c r="D13" s="33"/>
      <c r="E13" s="34">
        <v>218.5</v>
      </c>
      <c r="F13" s="35">
        <v>34000</v>
      </c>
      <c r="G13" s="21">
        <f t="shared" si="0"/>
        <v>155.60640732265446</v>
      </c>
      <c r="H13" s="21">
        <f t="shared" si="1"/>
        <v>1700</v>
      </c>
      <c r="I13" s="21">
        <f t="shared" si="2"/>
        <v>27200</v>
      </c>
      <c r="J13" s="21">
        <f t="shared" si="3"/>
        <v>538.33333333333337</v>
      </c>
      <c r="K13" s="21">
        <f t="shared" si="4"/>
        <v>358.88888888888891</v>
      </c>
      <c r="L13" s="21">
        <f t="shared" si="5"/>
        <v>323</v>
      </c>
      <c r="M13" s="21">
        <f t="shared" si="6"/>
        <v>269.16666666666669</v>
      </c>
      <c r="N13" s="40" t="s">
        <v>2079</v>
      </c>
      <c r="O13" s="24"/>
      <c r="P13" s="14"/>
    </row>
    <row r="14" spans="1:16" s="8" customFormat="1" ht="15.75" thickBot="1" x14ac:dyDescent="0.3">
      <c r="A14" s="17"/>
      <c r="B14" s="12">
        <v>1</v>
      </c>
      <c r="C14" s="12">
        <v>12</v>
      </c>
      <c r="D14" s="33"/>
      <c r="E14" s="34">
        <v>204.13</v>
      </c>
      <c r="F14" s="35">
        <v>34000</v>
      </c>
      <c r="G14" s="21">
        <f t="shared" si="0"/>
        <v>166.56052515553813</v>
      </c>
      <c r="H14" s="21">
        <f t="shared" si="1"/>
        <v>1700</v>
      </c>
      <c r="I14" s="21">
        <f t="shared" si="2"/>
        <v>27200</v>
      </c>
      <c r="J14" s="21">
        <f t="shared" si="3"/>
        <v>538.33333333333337</v>
      </c>
      <c r="K14" s="21">
        <f t="shared" si="4"/>
        <v>358.88888888888891</v>
      </c>
      <c r="L14" s="21">
        <f t="shared" si="5"/>
        <v>323</v>
      </c>
      <c r="M14" s="21">
        <f t="shared" si="6"/>
        <v>269.16666666666669</v>
      </c>
      <c r="N14" s="40" t="s">
        <v>2079</v>
      </c>
      <c r="O14" s="24"/>
    </row>
    <row r="15" spans="1:16" s="8" customFormat="1" ht="15.75" thickBot="1" x14ac:dyDescent="0.3">
      <c r="A15" s="17"/>
      <c r="B15" s="12">
        <v>1</v>
      </c>
      <c r="C15" s="12">
        <v>13</v>
      </c>
      <c r="D15" s="33"/>
      <c r="E15" s="34">
        <v>243.75</v>
      </c>
      <c r="F15" s="35">
        <v>34000</v>
      </c>
      <c r="G15" s="21">
        <f t="shared" si="0"/>
        <v>139.48717948717947</v>
      </c>
      <c r="H15" s="21">
        <f t="shared" si="1"/>
        <v>1700</v>
      </c>
      <c r="I15" s="21">
        <f t="shared" si="2"/>
        <v>27200</v>
      </c>
      <c r="J15" s="21">
        <f t="shared" si="3"/>
        <v>538.33333333333337</v>
      </c>
      <c r="K15" s="21">
        <f t="shared" si="4"/>
        <v>358.88888888888891</v>
      </c>
      <c r="L15" s="21">
        <f t="shared" si="5"/>
        <v>323</v>
      </c>
      <c r="M15" s="21">
        <f t="shared" si="6"/>
        <v>269.16666666666669</v>
      </c>
      <c r="N15" s="40" t="s">
        <v>2079</v>
      </c>
      <c r="O15" s="24"/>
    </row>
    <row r="16" spans="1:16" s="8" customFormat="1" ht="15.75" thickBot="1" x14ac:dyDescent="0.3">
      <c r="A16" s="17"/>
      <c r="B16" s="12">
        <v>1</v>
      </c>
      <c r="C16" s="12">
        <v>14</v>
      </c>
      <c r="D16" s="33"/>
      <c r="E16" s="34">
        <v>245.89</v>
      </c>
      <c r="F16" s="35">
        <v>34000</v>
      </c>
      <c r="G16" s="21">
        <f t="shared" si="0"/>
        <v>138.27321159868234</v>
      </c>
      <c r="H16" s="21">
        <f t="shared" si="1"/>
        <v>1700</v>
      </c>
      <c r="I16" s="21">
        <f t="shared" si="2"/>
        <v>27200</v>
      </c>
      <c r="J16" s="21">
        <f t="shared" si="3"/>
        <v>538.33333333333337</v>
      </c>
      <c r="K16" s="21">
        <f t="shared" si="4"/>
        <v>358.88888888888891</v>
      </c>
      <c r="L16" s="21">
        <f t="shared" si="5"/>
        <v>323</v>
      </c>
      <c r="M16" s="21">
        <f t="shared" si="6"/>
        <v>269.16666666666669</v>
      </c>
      <c r="N16" s="40" t="s">
        <v>2079</v>
      </c>
      <c r="O16" s="24"/>
    </row>
    <row r="17" spans="1:15" s="8" customFormat="1" ht="15.75" thickBot="1" x14ac:dyDescent="0.3">
      <c r="A17" s="17"/>
      <c r="B17" s="12">
        <v>1</v>
      </c>
      <c r="C17" s="12">
        <v>15</v>
      </c>
      <c r="D17" s="33"/>
      <c r="E17" s="34">
        <v>248.03</v>
      </c>
      <c r="F17" s="35">
        <v>34000</v>
      </c>
      <c r="G17" s="21">
        <f t="shared" si="0"/>
        <v>137.08019191226867</v>
      </c>
      <c r="H17" s="21">
        <f t="shared" si="1"/>
        <v>1700</v>
      </c>
      <c r="I17" s="21">
        <f t="shared" si="2"/>
        <v>27200</v>
      </c>
      <c r="J17" s="21">
        <f t="shared" si="3"/>
        <v>538.33333333333337</v>
      </c>
      <c r="K17" s="21">
        <f t="shared" si="4"/>
        <v>358.88888888888891</v>
      </c>
      <c r="L17" s="21">
        <f t="shared" si="5"/>
        <v>323</v>
      </c>
      <c r="M17" s="21">
        <f t="shared" si="6"/>
        <v>269.16666666666669</v>
      </c>
      <c r="N17" s="40" t="s">
        <v>2079</v>
      </c>
      <c r="O17" s="24"/>
    </row>
    <row r="18" spans="1:15" s="8" customFormat="1" ht="15.75" thickBot="1" x14ac:dyDescent="0.3">
      <c r="A18" s="17"/>
      <c r="B18" s="12">
        <v>1</v>
      </c>
      <c r="C18" s="12">
        <v>16</v>
      </c>
      <c r="D18" s="33"/>
      <c r="E18" s="34">
        <v>250.18</v>
      </c>
      <c r="F18" s="35">
        <v>34000</v>
      </c>
      <c r="G18" s="21">
        <f t="shared" si="0"/>
        <v>135.9021504516748</v>
      </c>
      <c r="H18" s="21">
        <f t="shared" si="1"/>
        <v>1700</v>
      </c>
      <c r="I18" s="21">
        <f t="shared" si="2"/>
        <v>27200</v>
      </c>
      <c r="J18" s="21">
        <f t="shared" si="3"/>
        <v>538.33333333333337</v>
      </c>
      <c r="K18" s="21">
        <f t="shared" si="4"/>
        <v>358.88888888888891</v>
      </c>
      <c r="L18" s="21">
        <f t="shared" si="5"/>
        <v>323</v>
      </c>
      <c r="M18" s="21">
        <f t="shared" si="6"/>
        <v>269.16666666666669</v>
      </c>
      <c r="N18" s="40" t="s">
        <v>2079</v>
      </c>
      <c r="O18" s="24"/>
    </row>
    <row r="19" spans="1:15" s="8" customFormat="1" ht="15.75" thickBot="1" x14ac:dyDescent="0.3">
      <c r="A19" s="17"/>
      <c r="B19" s="12">
        <v>1</v>
      </c>
      <c r="C19" s="12">
        <v>17</v>
      </c>
      <c r="D19" s="33"/>
      <c r="E19" s="34">
        <v>251.25</v>
      </c>
      <c r="F19" s="35">
        <v>34000</v>
      </c>
      <c r="G19" s="21">
        <f t="shared" si="0"/>
        <v>135.3233830845771</v>
      </c>
      <c r="H19" s="21">
        <f t="shared" si="1"/>
        <v>1700</v>
      </c>
      <c r="I19" s="21">
        <f t="shared" si="2"/>
        <v>27200</v>
      </c>
      <c r="J19" s="21">
        <f t="shared" si="3"/>
        <v>538.33333333333337</v>
      </c>
      <c r="K19" s="21">
        <f t="shared" si="4"/>
        <v>358.88888888888891</v>
      </c>
      <c r="L19" s="21">
        <f t="shared" si="5"/>
        <v>323</v>
      </c>
      <c r="M19" s="21">
        <f t="shared" si="6"/>
        <v>269.16666666666669</v>
      </c>
      <c r="N19" s="40" t="s">
        <v>2079</v>
      </c>
      <c r="O19" s="24"/>
    </row>
    <row r="20" spans="1:15" s="8" customFormat="1" ht="15.75" thickBot="1" x14ac:dyDescent="0.3">
      <c r="A20" s="17"/>
      <c r="B20" s="12">
        <v>1</v>
      </c>
      <c r="C20" s="12">
        <v>18</v>
      </c>
      <c r="D20" s="33"/>
      <c r="E20" s="34">
        <v>254.46</v>
      </c>
      <c r="F20" s="35">
        <v>34000</v>
      </c>
      <c r="G20" s="21">
        <f t="shared" si="0"/>
        <v>133.61628546726399</v>
      </c>
      <c r="H20" s="21">
        <f t="shared" si="1"/>
        <v>1700</v>
      </c>
      <c r="I20" s="21">
        <f t="shared" si="2"/>
        <v>27200</v>
      </c>
      <c r="J20" s="21">
        <f t="shared" si="3"/>
        <v>538.33333333333337</v>
      </c>
      <c r="K20" s="21">
        <f t="shared" si="4"/>
        <v>358.88888888888891</v>
      </c>
      <c r="L20" s="21">
        <f t="shared" si="5"/>
        <v>323</v>
      </c>
      <c r="M20" s="21">
        <f t="shared" si="6"/>
        <v>269.16666666666669</v>
      </c>
      <c r="N20" s="40" t="s">
        <v>2079</v>
      </c>
      <c r="O20" s="24"/>
    </row>
    <row r="21" spans="1:15" s="8" customFormat="1" ht="15.75" thickBot="1" x14ac:dyDescent="0.3">
      <c r="A21" s="17"/>
      <c r="B21" s="12">
        <v>1</v>
      </c>
      <c r="C21" s="12">
        <v>19</v>
      </c>
      <c r="D21" s="33"/>
      <c r="E21" s="34">
        <v>256.61</v>
      </c>
      <c r="F21" s="35">
        <v>34000</v>
      </c>
      <c r="G21" s="21">
        <f t="shared" si="0"/>
        <v>132.4967850044815</v>
      </c>
      <c r="H21" s="21">
        <f t="shared" si="1"/>
        <v>1700</v>
      </c>
      <c r="I21" s="21">
        <f t="shared" si="2"/>
        <v>27200</v>
      </c>
      <c r="J21" s="21">
        <f t="shared" si="3"/>
        <v>538.33333333333337</v>
      </c>
      <c r="K21" s="21">
        <f t="shared" si="4"/>
        <v>358.88888888888891</v>
      </c>
      <c r="L21" s="21">
        <f t="shared" si="5"/>
        <v>323</v>
      </c>
      <c r="M21" s="21">
        <f t="shared" si="6"/>
        <v>269.16666666666669</v>
      </c>
      <c r="N21" s="40" t="s">
        <v>2079</v>
      </c>
      <c r="O21" s="24"/>
    </row>
    <row r="22" spans="1:15" s="8" customFormat="1" ht="15.75" thickBot="1" x14ac:dyDescent="0.3">
      <c r="A22" s="17"/>
      <c r="B22" s="12">
        <v>1</v>
      </c>
      <c r="C22" s="12">
        <v>20</v>
      </c>
      <c r="D22" s="33"/>
      <c r="E22" s="34">
        <v>258.75</v>
      </c>
      <c r="F22" s="35">
        <v>34000</v>
      </c>
      <c r="G22" s="21">
        <f t="shared" si="0"/>
        <v>131.40096618357487</v>
      </c>
      <c r="H22" s="21">
        <f t="shared" si="1"/>
        <v>1700</v>
      </c>
      <c r="I22" s="21">
        <f t="shared" si="2"/>
        <v>27200</v>
      </c>
      <c r="J22" s="21">
        <f t="shared" si="3"/>
        <v>538.33333333333337</v>
      </c>
      <c r="K22" s="21">
        <f t="shared" si="4"/>
        <v>358.88888888888891</v>
      </c>
      <c r="L22" s="21">
        <f t="shared" si="5"/>
        <v>323</v>
      </c>
      <c r="M22" s="21">
        <f t="shared" si="6"/>
        <v>269.16666666666669</v>
      </c>
      <c r="N22" s="40" t="s">
        <v>2079</v>
      </c>
      <c r="O22" s="24"/>
    </row>
    <row r="23" spans="1:15" s="8" customFormat="1" ht="15.75" thickBot="1" x14ac:dyDescent="0.3">
      <c r="A23" s="17"/>
      <c r="B23" s="12">
        <v>1</v>
      </c>
      <c r="C23" s="12">
        <v>21</v>
      </c>
      <c r="D23" s="33"/>
      <c r="E23" s="34">
        <v>265.18</v>
      </c>
      <c r="F23" s="35">
        <v>34000</v>
      </c>
      <c r="G23" s="21">
        <f t="shared" si="0"/>
        <v>128.21479749604043</v>
      </c>
      <c r="H23" s="21">
        <f t="shared" si="1"/>
        <v>1700</v>
      </c>
      <c r="I23" s="21">
        <f t="shared" si="2"/>
        <v>27200</v>
      </c>
      <c r="J23" s="21">
        <f t="shared" si="3"/>
        <v>538.33333333333337</v>
      </c>
      <c r="K23" s="21">
        <f t="shared" si="4"/>
        <v>358.88888888888891</v>
      </c>
      <c r="L23" s="21">
        <f t="shared" si="5"/>
        <v>323</v>
      </c>
      <c r="M23" s="21">
        <f t="shared" si="6"/>
        <v>269.16666666666669</v>
      </c>
      <c r="N23" s="40" t="s">
        <v>2079</v>
      </c>
      <c r="O23" s="24"/>
    </row>
    <row r="24" spans="1:15" s="8" customFormat="1" ht="15.75" thickBot="1" x14ac:dyDescent="0.3">
      <c r="A24" s="17"/>
      <c r="B24" s="12">
        <v>1</v>
      </c>
      <c r="C24" s="12">
        <v>22</v>
      </c>
      <c r="D24" s="33"/>
      <c r="E24" s="34">
        <v>188.64</v>
      </c>
      <c r="F24" s="35">
        <v>34000</v>
      </c>
      <c r="G24" s="21">
        <f t="shared" si="0"/>
        <v>180.23748939779475</v>
      </c>
      <c r="H24" s="21">
        <f t="shared" si="1"/>
        <v>1700</v>
      </c>
      <c r="I24" s="21">
        <f t="shared" si="2"/>
        <v>27200</v>
      </c>
      <c r="J24" s="21">
        <f t="shared" si="3"/>
        <v>538.33333333333337</v>
      </c>
      <c r="K24" s="21">
        <f t="shared" si="4"/>
        <v>358.88888888888891</v>
      </c>
      <c r="L24" s="21">
        <f t="shared" si="5"/>
        <v>323</v>
      </c>
      <c r="M24" s="21">
        <f t="shared" si="6"/>
        <v>269.16666666666669</v>
      </c>
      <c r="N24" s="40" t="s">
        <v>2079</v>
      </c>
      <c r="O24" s="24"/>
    </row>
    <row r="25" spans="1:15" s="8" customFormat="1" ht="15.75" thickBot="1" x14ac:dyDescent="0.3">
      <c r="A25" s="17"/>
      <c r="B25" s="12">
        <v>1</v>
      </c>
      <c r="C25" s="12">
        <v>23</v>
      </c>
      <c r="D25" s="33"/>
      <c r="E25" s="34">
        <v>245.63</v>
      </c>
      <c r="F25" s="35">
        <v>34000</v>
      </c>
      <c r="G25" s="21">
        <f t="shared" si="0"/>
        <v>138.41957415625129</v>
      </c>
      <c r="H25" s="21">
        <f t="shared" si="1"/>
        <v>1700</v>
      </c>
      <c r="I25" s="21">
        <f t="shared" si="2"/>
        <v>27200</v>
      </c>
      <c r="J25" s="21">
        <f t="shared" si="3"/>
        <v>538.33333333333337</v>
      </c>
      <c r="K25" s="21">
        <f t="shared" si="4"/>
        <v>358.88888888888891</v>
      </c>
      <c r="L25" s="21">
        <f t="shared" si="5"/>
        <v>323</v>
      </c>
      <c r="M25" s="21">
        <f t="shared" si="6"/>
        <v>269.16666666666669</v>
      </c>
      <c r="N25" s="40" t="s">
        <v>2079</v>
      </c>
      <c r="O25" s="24"/>
    </row>
    <row r="26" spans="1:15" s="8" customFormat="1" ht="15.75" thickBot="1" x14ac:dyDescent="0.3">
      <c r="A26" s="17"/>
      <c r="B26" s="12">
        <v>1</v>
      </c>
      <c r="C26" s="12">
        <v>24</v>
      </c>
      <c r="D26" s="33"/>
      <c r="E26" s="34">
        <v>200</v>
      </c>
      <c r="F26" s="35">
        <v>34000</v>
      </c>
      <c r="G26" s="21">
        <f t="shared" si="0"/>
        <v>170</v>
      </c>
      <c r="H26" s="21">
        <f t="shared" si="1"/>
        <v>1700</v>
      </c>
      <c r="I26" s="21">
        <f t="shared" si="2"/>
        <v>27200</v>
      </c>
      <c r="J26" s="21">
        <f t="shared" si="3"/>
        <v>538.33333333333337</v>
      </c>
      <c r="K26" s="21">
        <f t="shared" si="4"/>
        <v>358.88888888888891</v>
      </c>
      <c r="L26" s="21">
        <f t="shared" si="5"/>
        <v>323</v>
      </c>
      <c r="M26" s="21">
        <f t="shared" si="6"/>
        <v>269.16666666666669</v>
      </c>
      <c r="N26" s="40" t="s">
        <v>2079</v>
      </c>
      <c r="O26" s="24"/>
    </row>
    <row r="27" spans="1:15" s="8" customFormat="1" ht="15.75" thickBot="1" x14ac:dyDescent="0.3">
      <c r="A27" s="17"/>
      <c r="B27" s="12">
        <v>1</v>
      </c>
      <c r="C27" s="12">
        <v>25</v>
      </c>
      <c r="D27" s="33"/>
      <c r="E27" s="34">
        <v>200</v>
      </c>
      <c r="F27" s="35">
        <v>34000</v>
      </c>
      <c r="G27" s="21">
        <f t="shared" si="0"/>
        <v>170</v>
      </c>
      <c r="H27" s="21">
        <f t="shared" si="1"/>
        <v>1700</v>
      </c>
      <c r="I27" s="21">
        <f t="shared" si="2"/>
        <v>27200</v>
      </c>
      <c r="J27" s="21">
        <f t="shared" si="3"/>
        <v>538.33333333333337</v>
      </c>
      <c r="K27" s="21">
        <f t="shared" si="4"/>
        <v>358.88888888888891</v>
      </c>
      <c r="L27" s="21">
        <f t="shared" si="5"/>
        <v>323</v>
      </c>
      <c r="M27" s="21">
        <f t="shared" si="6"/>
        <v>269.16666666666669</v>
      </c>
      <c r="N27" s="40" t="s">
        <v>2079</v>
      </c>
      <c r="O27" s="24"/>
    </row>
    <row r="28" spans="1:15" s="8" customFormat="1" ht="15.75" thickBot="1" x14ac:dyDescent="0.3">
      <c r="A28" s="17"/>
      <c r="B28" s="12">
        <v>1</v>
      </c>
      <c r="C28" s="12">
        <v>26</v>
      </c>
      <c r="D28" s="33"/>
      <c r="E28" s="34">
        <v>200</v>
      </c>
      <c r="F28" s="35">
        <v>34000</v>
      </c>
      <c r="G28" s="21">
        <f t="shared" si="0"/>
        <v>170</v>
      </c>
      <c r="H28" s="21">
        <f t="shared" si="1"/>
        <v>1700</v>
      </c>
      <c r="I28" s="21">
        <f t="shared" si="2"/>
        <v>27200</v>
      </c>
      <c r="J28" s="21">
        <f t="shared" si="3"/>
        <v>538.33333333333337</v>
      </c>
      <c r="K28" s="21">
        <f t="shared" si="4"/>
        <v>358.88888888888891</v>
      </c>
      <c r="L28" s="21">
        <f t="shared" si="5"/>
        <v>323</v>
      </c>
      <c r="M28" s="21">
        <f t="shared" si="6"/>
        <v>269.16666666666669</v>
      </c>
      <c r="N28" s="40" t="s">
        <v>2079</v>
      </c>
      <c r="O28" s="24"/>
    </row>
    <row r="29" spans="1:15" s="8" customFormat="1" ht="15.75" thickBot="1" x14ac:dyDescent="0.3">
      <c r="A29" s="17"/>
      <c r="B29" s="12">
        <v>1</v>
      </c>
      <c r="C29" s="12">
        <v>27</v>
      </c>
      <c r="D29" s="33"/>
      <c r="E29" s="34">
        <v>200</v>
      </c>
      <c r="F29" s="35">
        <v>34000</v>
      </c>
      <c r="G29" s="21">
        <f t="shared" si="0"/>
        <v>170</v>
      </c>
      <c r="H29" s="21">
        <f t="shared" si="1"/>
        <v>1700</v>
      </c>
      <c r="I29" s="21">
        <f t="shared" si="2"/>
        <v>27200</v>
      </c>
      <c r="J29" s="21">
        <f t="shared" si="3"/>
        <v>538.33333333333337</v>
      </c>
      <c r="K29" s="21">
        <f t="shared" si="4"/>
        <v>358.88888888888891</v>
      </c>
      <c r="L29" s="21">
        <f t="shared" si="5"/>
        <v>323</v>
      </c>
      <c r="M29" s="21">
        <f t="shared" si="6"/>
        <v>269.16666666666669</v>
      </c>
      <c r="N29" s="40" t="s">
        <v>2079</v>
      </c>
      <c r="O29" s="24"/>
    </row>
    <row r="30" spans="1:15" s="8" customFormat="1" ht="15.75" thickBot="1" x14ac:dyDescent="0.3">
      <c r="A30" s="17"/>
      <c r="B30" s="12">
        <v>1</v>
      </c>
      <c r="C30" s="12">
        <v>28</v>
      </c>
      <c r="D30" s="33"/>
      <c r="E30" s="34">
        <v>200</v>
      </c>
      <c r="F30" s="35">
        <v>34000</v>
      </c>
      <c r="G30" s="21">
        <f t="shared" si="0"/>
        <v>170</v>
      </c>
      <c r="H30" s="21">
        <f t="shared" si="1"/>
        <v>1700</v>
      </c>
      <c r="I30" s="21">
        <f t="shared" si="2"/>
        <v>27200</v>
      </c>
      <c r="J30" s="21">
        <f t="shared" si="3"/>
        <v>538.33333333333337</v>
      </c>
      <c r="K30" s="21">
        <f t="shared" si="4"/>
        <v>358.88888888888891</v>
      </c>
      <c r="L30" s="21">
        <f t="shared" si="5"/>
        <v>323</v>
      </c>
      <c r="M30" s="21">
        <f t="shared" si="6"/>
        <v>269.16666666666669</v>
      </c>
      <c r="N30" s="40" t="s">
        <v>2079</v>
      </c>
      <c r="O30" s="24"/>
    </row>
    <row r="31" spans="1:15" s="8" customFormat="1" ht="15.75" thickBot="1" x14ac:dyDescent="0.3">
      <c r="A31" s="17"/>
      <c r="B31" s="12">
        <v>1</v>
      </c>
      <c r="C31" s="12">
        <v>29</v>
      </c>
      <c r="D31" s="33"/>
      <c r="E31" s="34">
        <v>200</v>
      </c>
      <c r="F31" s="35">
        <v>34000</v>
      </c>
      <c r="G31" s="21">
        <f t="shared" si="0"/>
        <v>170</v>
      </c>
      <c r="H31" s="21">
        <f t="shared" si="1"/>
        <v>1700</v>
      </c>
      <c r="I31" s="21">
        <f t="shared" si="2"/>
        <v>27200</v>
      </c>
      <c r="J31" s="21">
        <f t="shared" si="3"/>
        <v>538.33333333333337</v>
      </c>
      <c r="K31" s="21">
        <f t="shared" si="4"/>
        <v>358.88888888888891</v>
      </c>
      <c r="L31" s="21">
        <f t="shared" si="5"/>
        <v>323</v>
      </c>
      <c r="M31" s="21">
        <f t="shared" si="6"/>
        <v>269.16666666666669</v>
      </c>
      <c r="N31" s="40" t="s">
        <v>2079</v>
      </c>
      <c r="O31" s="24"/>
    </row>
    <row r="32" spans="1:15" s="8" customFormat="1" ht="15.75" thickBot="1" x14ac:dyDescent="0.3">
      <c r="A32" s="17"/>
      <c r="B32" s="12">
        <v>1</v>
      </c>
      <c r="C32" s="12">
        <v>30</v>
      </c>
      <c r="D32" s="33"/>
      <c r="E32" s="34">
        <v>200</v>
      </c>
      <c r="F32" s="35">
        <v>34000</v>
      </c>
      <c r="G32" s="21">
        <f t="shared" si="0"/>
        <v>170</v>
      </c>
      <c r="H32" s="21">
        <f t="shared" si="1"/>
        <v>1700</v>
      </c>
      <c r="I32" s="21">
        <f t="shared" si="2"/>
        <v>27200</v>
      </c>
      <c r="J32" s="21">
        <f t="shared" si="3"/>
        <v>538.33333333333337</v>
      </c>
      <c r="K32" s="21">
        <f t="shared" si="4"/>
        <v>358.88888888888891</v>
      </c>
      <c r="L32" s="21">
        <f t="shared" si="5"/>
        <v>323</v>
      </c>
      <c r="M32" s="21">
        <f t="shared" si="6"/>
        <v>269.16666666666669</v>
      </c>
      <c r="N32" s="40" t="s">
        <v>2079</v>
      </c>
      <c r="O32" s="24"/>
    </row>
    <row r="33" spans="1:15" s="8" customFormat="1" ht="15.75" thickBot="1" x14ac:dyDescent="0.3">
      <c r="A33" s="17"/>
      <c r="B33" s="12">
        <v>1</v>
      </c>
      <c r="C33" s="12">
        <v>31</v>
      </c>
      <c r="D33" s="33"/>
      <c r="E33" s="34">
        <v>200</v>
      </c>
      <c r="F33" s="35">
        <v>34000</v>
      </c>
      <c r="G33" s="21">
        <f t="shared" si="0"/>
        <v>170</v>
      </c>
      <c r="H33" s="21">
        <f t="shared" si="1"/>
        <v>1700</v>
      </c>
      <c r="I33" s="21">
        <f t="shared" si="2"/>
        <v>27200</v>
      </c>
      <c r="J33" s="21">
        <f t="shared" si="3"/>
        <v>538.33333333333337</v>
      </c>
      <c r="K33" s="21">
        <f t="shared" si="4"/>
        <v>358.88888888888891</v>
      </c>
      <c r="L33" s="21">
        <f t="shared" si="5"/>
        <v>323</v>
      </c>
      <c r="M33" s="21">
        <f t="shared" si="6"/>
        <v>269.16666666666669</v>
      </c>
      <c r="N33" s="40" t="s">
        <v>2079</v>
      </c>
      <c r="O33" s="24"/>
    </row>
    <row r="34" spans="1:15" s="8" customFormat="1" ht="15.75" thickBot="1" x14ac:dyDescent="0.3">
      <c r="A34" s="17"/>
      <c r="B34" s="12">
        <v>1</v>
      </c>
      <c r="C34" s="12">
        <v>32</v>
      </c>
      <c r="D34" s="33"/>
      <c r="E34" s="34">
        <v>200</v>
      </c>
      <c r="F34" s="35">
        <v>34000</v>
      </c>
      <c r="G34" s="21">
        <f t="shared" si="0"/>
        <v>170</v>
      </c>
      <c r="H34" s="21">
        <f t="shared" si="1"/>
        <v>1700</v>
      </c>
      <c r="I34" s="21">
        <f t="shared" si="2"/>
        <v>27200</v>
      </c>
      <c r="J34" s="21">
        <f t="shared" si="3"/>
        <v>538.33333333333337</v>
      </c>
      <c r="K34" s="21">
        <f t="shared" si="4"/>
        <v>358.88888888888891</v>
      </c>
      <c r="L34" s="21">
        <f t="shared" si="5"/>
        <v>323</v>
      </c>
      <c r="M34" s="21">
        <f t="shared" si="6"/>
        <v>269.16666666666669</v>
      </c>
      <c r="N34" s="40" t="s">
        <v>2079</v>
      </c>
      <c r="O34" s="24"/>
    </row>
    <row r="35" spans="1:15" s="8" customFormat="1" ht="15.75" thickBot="1" x14ac:dyDescent="0.3">
      <c r="A35" s="17"/>
      <c r="B35" s="12">
        <v>1</v>
      </c>
      <c r="C35" s="12">
        <v>33</v>
      </c>
      <c r="D35" s="33"/>
      <c r="E35" s="34">
        <v>200</v>
      </c>
      <c r="F35" s="35">
        <v>34000</v>
      </c>
      <c r="G35" s="21">
        <f t="shared" si="0"/>
        <v>170</v>
      </c>
      <c r="H35" s="21">
        <f t="shared" si="1"/>
        <v>1700</v>
      </c>
      <c r="I35" s="21">
        <f t="shared" si="2"/>
        <v>27200</v>
      </c>
      <c r="J35" s="21">
        <f t="shared" si="3"/>
        <v>538.33333333333337</v>
      </c>
      <c r="K35" s="21">
        <f t="shared" si="4"/>
        <v>358.88888888888891</v>
      </c>
      <c r="L35" s="21">
        <f t="shared" si="5"/>
        <v>323</v>
      </c>
      <c r="M35" s="21">
        <f t="shared" si="6"/>
        <v>269.16666666666669</v>
      </c>
      <c r="N35" s="40" t="s">
        <v>2079</v>
      </c>
      <c r="O35" s="24"/>
    </row>
    <row r="36" spans="1:15" s="8" customFormat="1" ht="15.75" thickBot="1" x14ac:dyDescent="0.3">
      <c r="A36" s="17"/>
      <c r="B36" s="12">
        <v>1</v>
      </c>
      <c r="C36" s="12">
        <v>34</v>
      </c>
      <c r="D36" s="33"/>
      <c r="E36" s="34">
        <v>258.44</v>
      </c>
      <c r="F36" s="35">
        <v>46519.199999999997</v>
      </c>
      <c r="G36" s="21">
        <f t="shared" si="0"/>
        <v>180</v>
      </c>
      <c r="H36" s="21">
        <f t="shared" si="1"/>
        <v>2325.96</v>
      </c>
      <c r="I36" s="21">
        <f t="shared" si="2"/>
        <v>37215.360000000001</v>
      </c>
      <c r="J36" s="21">
        <f t="shared" si="3"/>
        <v>736.55399999999997</v>
      </c>
      <c r="K36" s="21">
        <f t="shared" si="4"/>
        <v>491.036</v>
      </c>
      <c r="L36" s="21">
        <f t="shared" si="5"/>
        <v>441.93239999999997</v>
      </c>
      <c r="M36" s="21">
        <f t="shared" si="6"/>
        <v>368.27699999999999</v>
      </c>
      <c r="N36" s="40" t="s">
        <v>2079</v>
      </c>
      <c r="O36" s="24"/>
    </row>
    <row r="37" spans="1:15" s="8" customFormat="1" ht="15.75" thickBot="1" x14ac:dyDescent="0.3">
      <c r="A37" s="17"/>
      <c r="B37" s="12">
        <v>1</v>
      </c>
      <c r="C37" s="12">
        <v>35</v>
      </c>
      <c r="D37" s="33"/>
      <c r="E37" s="34">
        <v>231.78</v>
      </c>
      <c r="F37" s="35">
        <v>41720.400000000001</v>
      </c>
      <c r="G37" s="21">
        <f t="shared" si="0"/>
        <v>180</v>
      </c>
      <c r="H37" s="21">
        <f t="shared" si="1"/>
        <v>2086.02</v>
      </c>
      <c r="I37" s="21">
        <f t="shared" si="2"/>
        <v>33376.32</v>
      </c>
      <c r="J37" s="21">
        <f t="shared" si="3"/>
        <v>660.57300000000009</v>
      </c>
      <c r="K37" s="21">
        <f t="shared" si="4"/>
        <v>440.38200000000006</v>
      </c>
      <c r="L37" s="21">
        <f t="shared" si="5"/>
        <v>396.34380000000004</v>
      </c>
      <c r="M37" s="21">
        <f t="shared" si="6"/>
        <v>330.28650000000005</v>
      </c>
      <c r="N37" s="40" t="s">
        <v>2079</v>
      </c>
      <c r="O37" s="24"/>
    </row>
    <row r="38" spans="1:15" s="8" customFormat="1" ht="15.75" thickBot="1" x14ac:dyDescent="0.3">
      <c r="A38" s="17"/>
      <c r="B38" s="12">
        <v>1</v>
      </c>
      <c r="C38" s="12">
        <v>36</v>
      </c>
      <c r="D38" s="33"/>
      <c r="E38" s="34">
        <v>235.76</v>
      </c>
      <c r="F38" s="35">
        <v>42436.800000000003</v>
      </c>
      <c r="G38" s="21">
        <f t="shared" si="0"/>
        <v>180.00000000000003</v>
      </c>
      <c r="H38" s="21">
        <f t="shared" si="1"/>
        <v>2121.84</v>
      </c>
      <c r="I38" s="21">
        <f t="shared" si="2"/>
        <v>33949.440000000002</v>
      </c>
      <c r="J38" s="21">
        <f t="shared" si="3"/>
        <v>671.91600000000005</v>
      </c>
      <c r="K38" s="21">
        <f t="shared" si="4"/>
        <v>447.94400000000007</v>
      </c>
      <c r="L38" s="21">
        <f t="shared" si="5"/>
        <v>403.14960000000008</v>
      </c>
      <c r="M38" s="21">
        <f t="shared" si="6"/>
        <v>335.95800000000003</v>
      </c>
      <c r="N38" s="40" t="s">
        <v>2079</v>
      </c>
      <c r="O38" s="24"/>
    </row>
    <row r="39" spans="1:15" s="8" customFormat="1" ht="15.75" thickBot="1" x14ac:dyDescent="0.3">
      <c r="A39" s="17"/>
      <c r="B39" s="12">
        <v>1</v>
      </c>
      <c r="C39" s="12">
        <v>37</v>
      </c>
      <c r="D39" s="33"/>
      <c r="E39" s="34">
        <v>237.75</v>
      </c>
      <c r="F39" s="35">
        <v>42795</v>
      </c>
      <c r="G39" s="21">
        <f t="shared" si="0"/>
        <v>180</v>
      </c>
      <c r="H39" s="21">
        <f t="shared" si="1"/>
        <v>2139.75</v>
      </c>
      <c r="I39" s="21">
        <f t="shared" si="2"/>
        <v>34236</v>
      </c>
      <c r="J39" s="21">
        <f t="shared" si="3"/>
        <v>677.58749999999998</v>
      </c>
      <c r="K39" s="21">
        <f t="shared" si="4"/>
        <v>451.72500000000002</v>
      </c>
      <c r="L39" s="21">
        <f t="shared" si="5"/>
        <v>406.55250000000001</v>
      </c>
      <c r="M39" s="21">
        <f t="shared" si="6"/>
        <v>338.79374999999999</v>
      </c>
      <c r="N39" s="40" t="s">
        <v>2079</v>
      </c>
      <c r="O39" s="24"/>
    </row>
    <row r="40" spans="1:15" s="8" customFormat="1" ht="15.75" thickBot="1" x14ac:dyDescent="0.3">
      <c r="A40" s="17"/>
      <c r="B40" s="12">
        <v>1</v>
      </c>
      <c r="C40" s="12">
        <v>38</v>
      </c>
      <c r="D40" s="33"/>
      <c r="E40" s="34">
        <v>239.75</v>
      </c>
      <c r="F40" s="35">
        <v>43155</v>
      </c>
      <c r="G40" s="21">
        <f t="shared" si="0"/>
        <v>180</v>
      </c>
      <c r="H40" s="21">
        <f t="shared" si="1"/>
        <v>2157.75</v>
      </c>
      <c r="I40" s="21">
        <f t="shared" si="2"/>
        <v>34524</v>
      </c>
      <c r="J40" s="21">
        <f t="shared" si="3"/>
        <v>683.28750000000002</v>
      </c>
      <c r="K40" s="21">
        <f t="shared" si="4"/>
        <v>455.52499999999998</v>
      </c>
      <c r="L40" s="21">
        <f t="shared" si="5"/>
        <v>409.97250000000003</v>
      </c>
      <c r="M40" s="21">
        <f t="shared" si="6"/>
        <v>341.64375000000001</v>
      </c>
      <c r="N40" s="40" t="s">
        <v>2079</v>
      </c>
      <c r="O40" s="24"/>
    </row>
    <row r="41" spans="1:15" s="8" customFormat="1" ht="15.75" thickBot="1" x14ac:dyDescent="0.3">
      <c r="A41" s="17"/>
      <c r="B41" s="12">
        <v>1</v>
      </c>
      <c r="C41" s="12">
        <v>39</v>
      </c>
      <c r="D41" s="33"/>
      <c r="E41" s="34">
        <v>241.74</v>
      </c>
      <c r="F41" s="35">
        <v>43513.2</v>
      </c>
      <c r="G41" s="21">
        <f t="shared" si="0"/>
        <v>179.99999999999997</v>
      </c>
      <c r="H41" s="21">
        <f t="shared" si="1"/>
        <v>2175.66</v>
      </c>
      <c r="I41" s="21">
        <f t="shared" si="2"/>
        <v>34810.559999999998</v>
      </c>
      <c r="J41" s="21">
        <f t="shared" si="3"/>
        <v>688.95899999999995</v>
      </c>
      <c r="K41" s="21">
        <f t="shared" si="4"/>
        <v>459.30599999999993</v>
      </c>
      <c r="L41" s="21">
        <f t="shared" si="5"/>
        <v>413.37539999999996</v>
      </c>
      <c r="M41" s="21">
        <f t="shared" si="6"/>
        <v>344.47949999999997</v>
      </c>
      <c r="N41" s="40" t="s">
        <v>2079</v>
      </c>
      <c r="O41" s="24"/>
    </row>
    <row r="42" spans="1:15" s="8" customFormat="1" ht="15.75" thickBot="1" x14ac:dyDescent="0.3">
      <c r="A42" s="17"/>
      <c r="B42" s="12">
        <v>1</v>
      </c>
      <c r="C42" s="12">
        <v>40</v>
      </c>
      <c r="D42" s="33"/>
      <c r="E42" s="34">
        <v>243.73</v>
      </c>
      <c r="F42" s="35">
        <v>43871.4</v>
      </c>
      <c r="G42" s="21">
        <f t="shared" si="0"/>
        <v>180</v>
      </c>
      <c r="H42" s="21">
        <f t="shared" si="1"/>
        <v>2193.5700000000002</v>
      </c>
      <c r="I42" s="21">
        <f t="shared" si="2"/>
        <v>35097.120000000003</v>
      </c>
      <c r="J42" s="21">
        <f t="shared" si="3"/>
        <v>694.63049999999998</v>
      </c>
      <c r="K42" s="21">
        <f t="shared" si="4"/>
        <v>463.08700000000005</v>
      </c>
      <c r="L42" s="21">
        <f t="shared" si="5"/>
        <v>416.7783</v>
      </c>
      <c r="M42" s="21">
        <f t="shared" si="6"/>
        <v>347.31524999999999</v>
      </c>
      <c r="N42" s="40" t="s">
        <v>2079</v>
      </c>
      <c r="O42" s="24"/>
    </row>
    <row r="43" spans="1:15" s="8" customFormat="1" ht="15.75" thickBot="1" x14ac:dyDescent="0.3">
      <c r="A43" s="17"/>
      <c r="B43" s="12">
        <v>2</v>
      </c>
      <c r="C43" s="12">
        <v>1</v>
      </c>
      <c r="D43" s="33"/>
      <c r="E43" s="34">
        <v>245.72</v>
      </c>
      <c r="F43" s="35">
        <v>44229.599999999999</v>
      </c>
      <c r="G43" s="21">
        <f t="shared" si="0"/>
        <v>180</v>
      </c>
      <c r="H43" s="21">
        <f t="shared" si="1"/>
        <v>2211.48</v>
      </c>
      <c r="I43" s="21">
        <f t="shared" si="2"/>
        <v>35383.68</v>
      </c>
      <c r="J43" s="21">
        <f t="shared" si="3"/>
        <v>700.30199999999991</v>
      </c>
      <c r="K43" s="21">
        <f t="shared" si="4"/>
        <v>466.86799999999994</v>
      </c>
      <c r="L43" s="21">
        <f t="shared" si="5"/>
        <v>420.18119999999993</v>
      </c>
      <c r="M43" s="21">
        <f t="shared" si="6"/>
        <v>350.15099999999995</v>
      </c>
      <c r="N43" s="40" t="s">
        <v>2079</v>
      </c>
      <c r="O43" s="24"/>
    </row>
    <row r="44" spans="1:15" s="8" customFormat="1" ht="15.75" thickBot="1" x14ac:dyDescent="0.3">
      <c r="A44" s="17"/>
      <c r="B44" s="12">
        <v>2</v>
      </c>
      <c r="C44" s="12">
        <v>2</v>
      </c>
      <c r="D44" s="33"/>
      <c r="E44" s="34">
        <v>247.72</v>
      </c>
      <c r="F44" s="35">
        <v>44589.599999999999</v>
      </c>
      <c r="G44" s="21">
        <f t="shared" si="0"/>
        <v>180</v>
      </c>
      <c r="H44" s="21">
        <f t="shared" si="1"/>
        <v>2229.48</v>
      </c>
      <c r="I44" s="21">
        <f t="shared" si="2"/>
        <v>35671.68</v>
      </c>
      <c r="J44" s="21">
        <f t="shared" si="3"/>
        <v>706.00199999999995</v>
      </c>
      <c r="K44" s="21">
        <f t="shared" si="4"/>
        <v>470.66799999999995</v>
      </c>
      <c r="L44" s="21">
        <f t="shared" si="5"/>
        <v>423.60119999999995</v>
      </c>
      <c r="M44" s="21">
        <f t="shared" si="6"/>
        <v>353.00099999999998</v>
      </c>
      <c r="N44" s="40" t="s">
        <v>2079</v>
      </c>
      <c r="O44" s="24"/>
    </row>
    <row r="45" spans="1:15" s="8" customFormat="1" ht="15.75" thickBot="1" x14ac:dyDescent="0.3">
      <c r="A45" s="17"/>
      <c r="B45" s="12">
        <v>2</v>
      </c>
      <c r="C45" s="12">
        <v>3</v>
      </c>
      <c r="D45" s="33"/>
      <c r="E45" s="34">
        <v>211</v>
      </c>
      <c r="F45" s="35">
        <v>42200</v>
      </c>
      <c r="G45" s="21">
        <f t="shared" si="0"/>
        <v>200</v>
      </c>
      <c r="H45" s="21">
        <f t="shared" si="1"/>
        <v>2110</v>
      </c>
      <c r="I45" s="21">
        <f t="shared" si="2"/>
        <v>33760</v>
      </c>
      <c r="J45" s="21">
        <f t="shared" si="3"/>
        <v>668.16666666666663</v>
      </c>
      <c r="K45" s="21">
        <f t="shared" si="4"/>
        <v>445.44444444444446</v>
      </c>
      <c r="L45" s="21">
        <f t="shared" si="5"/>
        <v>400.9</v>
      </c>
      <c r="M45" s="21">
        <f t="shared" si="6"/>
        <v>334.08333333333331</v>
      </c>
      <c r="N45" s="40" t="s">
        <v>2079</v>
      </c>
      <c r="O45" s="24"/>
    </row>
    <row r="46" spans="1:15" s="8" customFormat="1" ht="15.75" thickBot="1" x14ac:dyDescent="0.3">
      <c r="A46" s="17"/>
      <c r="B46" s="12">
        <v>2</v>
      </c>
      <c r="C46" s="12">
        <v>4</v>
      </c>
      <c r="D46" s="33"/>
      <c r="E46" s="34">
        <v>235.3</v>
      </c>
      <c r="F46" s="35">
        <v>47060</v>
      </c>
      <c r="G46" s="21">
        <f t="shared" si="0"/>
        <v>200</v>
      </c>
      <c r="H46" s="21">
        <f t="shared" si="1"/>
        <v>2353</v>
      </c>
      <c r="I46" s="21">
        <f t="shared" si="2"/>
        <v>37648</v>
      </c>
      <c r="J46" s="21">
        <f t="shared" si="3"/>
        <v>745.11666666666667</v>
      </c>
      <c r="K46" s="21">
        <f t="shared" si="4"/>
        <v>496.74444444444447</v>
      </c>
      <c r="L46" s="21">
        <f t="shared" si="5"/>
        <v>447.07</v>
      </c>
      <c r="M46" s="21">
        <f t="shared" si="6"/>
        <v>372.55833333333334</v>
      </c>
      <c r="N46" s="40" t="s">
        <v>2079</v>
      </c>
      <c r="O46" s="24"/>
    </row>
    <row r="47" spans="1:15" s="8" customFormat="1" ht="15.75" thickBot="1" x14ac:dyDescent="0.3">
      <c r="A47" s="17"/>
      <c r="B47" s="12">
        <v>2</v>
      </c>
      <c r="C47" s="12">
        <v>5</v>
      </c>
      <c r="D47" s="33"/>
      <c r="E47" s="34">
        <v>220.74</v>
      </c>
      <c r="F47" s="35">
        <v>44148</v>
      </c>
      <c r="G47" s="21">
        <f t="shared" si="0"/>
        <v>200</v>
      </c>
      <c r="H47" s="21">
        <f t="shared" si="1"/>
        <v>2207.4</v>
      </c>
      <c r="I47" s="21">
        <f t="shared" si="2"/>
        <v>35318.400000000001</v>
      </c>
      <c r="J47" s="21">
        <f t="shared" si="3"/>
        <v>699.01</v>
      </c>
      <c r="K47" s="21">
        <f t="shared" si="4"/>
        <v>466.00666666666666</v>
      </c>
      <c r="L47" s="21">
        <f t="shared" si="5"/>
        <v>419.40600000000001</v>
      </c>
      <c r="M47" s="21">
        <f t="shared" si="6"/>
        <v>349.505</v>
      </c>
      <c r="N47" s="40" t="s">
        <v>2079</v>
      </c>
      <c r="O47" s="24"/>
    </row>
    <row r="48" spans="1:15" s="8" customFormat="1" ht="15.75" thickBot="1" x14ac:dyDescent="0.3">
      <c r="A48" s="17"/>
      <c r="B48" s="12">
        <v>2</v>
      </c>
      <c r="C48" s="12">
        <v>6</v>
      </c>
      <c r="D48" s="33"/>
      <c r="E48" s="34">
        <v>227.49</v>
      </c>
      <c r="F48" s="35">
        <v>45498</v>
      </c>
      <c r="G48" s="21">
        <f t="shared" si="0"/>
        <v>200</v>
      </c>
      <c r="H48" s="21">
        <f t="shared" si="1"/>
        <v>2274.9</v>
      </c>
      <c r="I48" s="21">
        <f t="shared" si="2"/>
        <v>36398.400000000001</v>
      </c>
      <c r="J48" s="21">
        <f t="shared" si="3"/>
        <v>720.38499999999999</v>
      </c>
      <c r="K48" s="21">
        <f t="shared" si="4"/>
        <v>480.25666666666666</v>
      </c>
      <c r="L48" s="21">
        <f t="shared" si="5"/>
        <v>432.23099999999999</v>
      </c>
      <c r="M48" s="21">
        <f t="shared" si="6"/>
        <v>360.1925</v>
      </c>
      <c r="N48" s="40" t="s">
        <v>2079</v>
      </c>
      <c r="O48" s="24"/>
    </row>
    <row r="49" spans="1:15" s="8" customFormat="1" ht="15.75" thickBot="1" x14ac:dyDescent="0.3">
      <c r="A49" s="17"/>
      <c r="B49" s="12">
        <v>2</v>
      </c>
      <c r="C49" s="12">
        <v>7</v>
      </c>
      <c r="D49" s="33"/>
      <c r="E49" s="34">
        <v>200</v>
      </c>
      <c r="F49" s="35">
        <v>40000</v>
      </c>
      <c r="G49" s="21">
        <f t="shared" si="0"/>
        <v>200</v>
      </c>
      <c r="H49" s="21">
        <f t="shared" si="1"/>
        <v>2000</v>
      </c>
      <c r="I49" s="21">
        <f t="shared" si="2"/>
        <v>32000</v>
      </c>
      <c r="J49" s="21">
        <f t="shared" si="3"/>
        <v>633.33333333333337</v>
      </c>
      <c r="K49" s="21">
        <f t="shared" si="4"/>
        <v>422.22222222222223</v>
      </c>
      <c r="L49" s="21">
        <f t="shared" si="5"/>
        <v>380</v>
      </c>
      <c r="M49" s="21">
        <f t="shared" si="6"/>
        <v>316.66666666666669</v>
      </c>
      <c r="N49" s="40" t="s">
        <v>2079</v>
      </c>
      <c r="O49" s="24"/>
    </row>
    <row r="50" spans="1:15" s="8" customFormat="1" ht="15.75" thickBot="1" x14ac:dyDescent="0.3">
      <c r="A50" s="17"/>
      <c r="B50" s="12">
        <v>2</v>
      </c>
      <c r="C50" s="12">
        <v>8</v>
      </c>
      <c r="D50" s="33"/>
      <c r="E50" s="34">
        <v>200</v>
      </c>
      <c r="F50" s="35">
        <v>34000</v>
      </c>
      <c r="G50" s="21">
        <f t="shared" si="0"/>
        <v>170</v>
      </c>
      <c r="H50" s="21">
        <f t="shared" si="1"/>
        <v>1700</v>
      </c>
      <c r="I50" s="21">
        <f t="shared" si="2"/>
        <v>27200</v>
      </c>
      <c r="J50" s="21">
        <f t="shared" si="3"/>
        <v>538.33333333333337</v>
      </c>
      <c r="K50" s="21">
        <f t="shared" si="4"/>
        <v>358.88888888888891</v>
      </c>
      <c r="L50" s="21">
        <f t="shared" si="5"/>
        <v>323</v>
      </c>
      <c r="M50" s="21">
        <f t="shared" si="6"/>
        <v>269.16666666666669</v>
      </c>
      <c r="N50" s="40" t="s">
        <v>2079</v>
      </c>
      <c r="O50" s="24"/>
    </row>
    <row r="51" spans="1:15" s="8" customFormat="1" ht="15.75" thickBot="1" x14ac:dyDescent="0.3">
      <c r="A51" s="17"/>
      <c r="B51" s="12">
        <v>2</v>
      </c>
      <c r="C51" s="12">
        <v>9</v>
      </c>
      <c r="D51" s="33"/>
      <c r="E51" s="34">
        <v>200</v>
      </c>
      <c r="F51" s="35">
        <v>34000</v>
      </c>
      <c r="G51" s="21">
        <f t="shared" si="0"/>
        <v>170</v>
      </c>
      <c r="H51" s="21">
        <f t="shared" si="1"/>
        <v>1700</v>
      </c>
      <c r="I51" s="21">
        <f t="shared" si="2"/>
        <v>27200</v>
      </c>
      <c r="J51" s="21">
        <f t="shared" si="3"/>
        <v>538.33333333333337</v>
      </c>
      <c r="K51" s="21">
        <f t="shared" si="4"/>
        <v>358.88888888888891</v>
      </c>
      <c r="L51" s="21">
        <f t="shared" si="5"/>
        <v>323</v>
      </c>
      <c r="M51" s="21">
        <f t="shared" si="6"/>
        <v>269.16666666666669</v>
      </c>
      <c r="N51" s="40" t="s">
        <v>2079</v>
      </c>
      <c r="O51" s="24"/>
    </row>
    <row r="52" spans="1:15" s="8" customFormat="1" ht="15.75" thickBot="1" x14ac:dyDescent="0.3">
      <c r="A52" s="17"/>
      <c r="B52" s="12">
        <v>2</v>
      </c>
      <c r="C52" s="12">
        <v>10</v>
      </c>
      <c r="D52" s="33"/>
      <c r="E52" s="34">
        <v>200</v>
      </c>
      <c r="F52" s="35">
        <v>34000</v>
      </c>
      <c r="G52" s="21">
        <f t="shared" si="0"/>
        <v>170</v>
      </c>
      <c r="H52" s="21">
        <f t="shared" si="1"/>
        <v>1700</v>
      </c>
      <c r="I52" s="21">
        <f t="shared" si="2"/>
        <v>27200</v>
      </c>
      <c r="J52" s="21">
        <f t="shared" si="3"/>
        <v>538.33333333333337</v>
      </c>
      <c r="K52" s="21">
        <f t="shared" si="4"/>
        <v>358.88888888888891</v>
      </c>
      <c r="L52" s="21">
        <f t="shared" si="5"/>
        <v>323</v>
      </c>
      <c r="M52" s="21">
        <f t="shared" si="6"/>
        <v>269.16666666666669</v>
      </c>
      <c r="N52" s="40" t="s">
        <v>2079</v>
      </c>
      <c r="O52" s="24"/>
    </row>
    <row r="53" spans="1:15" s="8" customFormat="1" ht="15.75" thickBot="1" x14ac:dyDescent="0.3">
      <c r="A53" s="17"/>
      <c r="B53" s="12">
        <v>2</v>
      </c>
      <c r="C53" s="12">
        <v>11</v>
      </c>
      <c r="D53" s="33"/>
      <c r="E53" s="34">
        <v>200</v>
      </c>
      <c r="F53" s="35">
        <v>34000</v>
      </c>
      <c r="G53" s="21">
        <f t="shared" si="0"/>
        <v>170</v>
      </c>
      <c r="H53" s="21">
        <f t="shared" si="1"/>
        <v>1700</v>
      </c>
      <c r="I53" s="21">
        <f t="shared" si="2"/>
        <v>27200</v>
      </c>
      <c r="J53" s="21">
        <f t="shared" si="3"/>
        <v>538.33333333333337</v>
      </c>
      <c r="K53" s="21">
        <f t="shared" si="4"/>
        <v>358.88888888888891</v>
      </c>
      <c r="L53" s="21">
        <f t="shared" si="5"/>
        <v>323</v>
      </c>
      <c r="M53" s="21">
        <f t="shared" si="6"/>
        <v>269.16666666666669</v>
      </c>
      <c r="N53" s="40" t="s">
        <v>2079</v>
      </c>
      <c r="O53" s="24"/>
    </row>
    <row r="54" spans="1:15" s="8" customFormat="1" ht="15.75" thickBot="1" x14ac:dyDescent="0.3">
      <c r="A54" s="17"/>
      <c r="B54" s="12">
        <v>2</v>
      </c>
      <c r="C54" s="12">
        <v>12</v>
      </c>
      <c r="D54" s="33"/>
      <c r="E54" s="34">
        <v>200</v>
      </c>
      <c r="F54" s="35">
        <v>34000</v>
      </c>
      <c r="G54" s="21">
        <f t="shared" si="0"/>
        <v>170</v>
      </c>
      <c r="H54" s="21">
        <f t="shared" si="1"/>
        <v>1700</v>
      </c>
      <c r="I54" s="21">
        <f t="shared" si="2"/>
        <v>27200</v>
      </c>
      <c r="J54" s="21">
        <f t="shared" si="3"/>
        <v>538.33333333333337</v>
      </c>
      <c r="K54" s="21">
        <f t="shared" si="4"/>
        <v>358.88888888888891</v>
      </c>
      <c r="L54" s="21">
        <f t="shared" si="5"/>
        <v>323</v>
      </c>
      <c r="M54" s="21">
        <f t="shared" si="6"/>
        <v>269.16666666666669</v>
      </c>
      <c r="N54" s="40" t="s">
        <v>2079</v>
      </c>
      <c r="O54" s="24"/>
    </row>
    <row r="55" spans="1:15" s="8" customFormat="1" ht="15.75" thickBot="1" x14ac:dyDescent="0.3">
      <c r="A55" s="17"/>
      <c r="B55" s="12">
        <v>2</v>
      </c>
      <c r="C55" s="12">
        <v>13</v>
      </c>
      <c r="D55" s="33"/>
      <c r="E55" s="34">
        <v>200</v>
      </c>
      <c r="F55" s="35">
        <v>34000</v>
      </c>
      <c r="G55" s="21">
        <f t="shared" si="0"/>
        <v>170</v>
      </c>
      <c r="H55" s="21">
        <f t="shared" si="1"/>
        <v>1700</v>
      </c>
      <c r="I55" s="21">
        <f t="shared" si="2"/>
        <v>27200</v>
      </c>
      <c r="J55" s="21">
        <f t="shared" si="3"/>
        <v>538.33333333333337</v>
      </c>
      <c r="K55" s="21">
        <f t="shared" si="4"/>
        <v>358.88888888888891</v>
      </c>
      <c r="L55" s="21">
        <f t="shared" si="5"/>
        <v>323</v>
      </c>
      <c r="M55" s="21">
        <f t="shared" si="6"/>
        <v>269.16666666666669</v>
      </c>
      <c r="N55" s="40" t="s">
        <v>2079</v>
      </c>
      <c r="O55" s="24"/>
    </row>
    <row r="56" spans="1:15" s="8" customFormat="1" ht="15.75" thickBot="1" x14ac:dyDescent="0.3">
      <c r="A56" s="17"/>
      <c r="B56" s="12">
        <v>2</v>
      </c>
      <c r="C56" s="12">
        <v>14</v>
      </c>
      <c r="D56" s="33"/>
      <c r="E56" s="34">
        <v>200</v>
      </c>
      <c r="F56" s="35">
        <v>34000</v>
      </c>
      <c r="G56" s="21">
        <f t="shared" si="0"/>
        <v>170</v>
      </c>
      <c r="H56" s="21">
        <f t="shared" si="1"/>
        <v>1700</v>
      </c>
      <c r="I56" s="21">
        <f t="shared" si="2"/>
        <v>27200</v>
      </c>
      <c r="J56" s="21">
        <f t="shared" si="3"/>
        <v>538.33333333333337</v>
      </c>
      <c r="K56" s="21">
        <f t="shared" si="4"/>
        <v>358.88888888888891</v>
      </c>
      <c r="L56" s="21">
        <f t="shared" si="5"/>
        <v>323</v>
      </c>
      <c r="M56" s="21">
        <f t="shared" si="6"/>
        <v>269.16666666666669</v>
      </c>
      <c r="N56" s="40" t="s">
        <v>2079</v>
      </c>
      <c r="O56" s="24"/>
    </row>
    <row r="57" spans="1:15" s="8" customFormat="1" ht="15.75" thickBot="1" x14ac:dyDescent="0.3">
      <c r="A57" s="17"/>
      <c r="B57" s="12">
        <v>2</v>
      </c>
      <c r="C57" s="12">
        <v>15</v>
      </c>
      <c r="D57" s="33"/>
      <c r="E57" s="34">
        <v>200</v>
      </c>
      <c r="F57" s="35">
        <v>34000</v>
      </c>
      <c r="G57" s="21">
        <f t="shared" si="0"/>
        <v>170</v>
      </c>
      <c r="H57" s="21">
        <f t="shared" si="1"/>
        <v>1700</v>
      </c>
      <c r="I57" s="21">
        <f t="shared" si="2"/>
        <v>27200</v>
      </c>
      <c r="J57" s="21">
        <f t="shared" si="3"/>
        <v>538.33333333333337</v>
      </c>
      <c r="K57" s="21">
        <f t="shared" si="4"/>
        <v>358.88888888888891</v>
      </c>
      <c r="L57" s="21">
        <f t="shared" si="5"/>
        <v>323</v>
      </c>
      <c r="M57" s="21">
        <f t="shared" si="6"/>
        <v>269.16666666666669</v>
      </c>
      <c r="N57" s="40" t="s">
        <v>2079</v>
      </c>
      <c r="O57" s="24"/>
    </row>
    <row r="58" spans="1:15" s="8" customFormat="1" ht="15.75" thickBot="1" x14ac:dyDescent="0.3">
      <c r="A58" s="17"/>
      <c r="B58" s="12">
        <v>2</v>
      </c>
      <c r="C58" s="12">
        <v>16</v>
      </c>
      <c r="D58" s="33"/>
      <c r="E58" s="34">
        <v>200</v>
      </c>
      <c r="F58" s="35">
        <v>34000</v>
      </c>
      <c r="G58" s="21">
        <f t="shared" si="0"/>
        <v>170</v>
      </c>
      <c r="H58" s="21">
        <f t="shared" si="1"/>
        <v>1700</v>
      </c>
      <c r="I58" s="21">
        <f t="shared" si="2"/>
        <v>27200</v>
      </c>
      <c r="J58" s="21">
        <f t="shared" si="3"/>
        <v>538.33333333333337</v>
      </c>
      <c r="K58" s="21">
        <f t="shared" si="4"/>
        <v>358.88888888888891</v>
      </c>
      <c r="L58" s="21">
        <f t="shared" si="5"/>
        <v>323</v>
      </c>
      <c r="M58" s="21">
        <f t="shared" si="6"/>
        <v>269.16666666666669</v>
      </c>
      <c r="N58" s="40" t="s">
        <v>2079</v>
      </c>
      <c r="O58" s="24"/>
    </row>
    <row r="59" spans="1:15" s="8" customFormat="1" ht="15.75" thickBot="1" x14ac:dyDescent="0.3">
      <c r="A59" s="17"/>
      <c r="B59" s="12">
        <v>2</v>
      </c>
      <c r="C59" s="12">
        <v>17</v>
      </c>
      <c r="D59" s="33"/>
      <c r="E59" s="34">
        <v>200</v>
      </c>
      <c r="F59" s="35">
        <v>34000</v>
      </c>
      <c r="G59" s="21">
        <f t="shared" si="0"/>
        <v>170</v>
      </c>
      <c r="H59" s="21">
        <f t="shared" si="1"/>
        <v>1700</v>
      </c>
      <c r="I59" s="21">
        <f t="shared" si="2"/>
        <v>27200</v>
      </c>
      <c r="J59" s="21">
        <f t="shared" si="3"/>
        <v>538.33333333333337</v>
      </c>
      <c r="K59" s="21">
        <f t="shared" si="4"/>
        <v>358.88888888888891</v>
      </c>
      <c r="L59" s="21">
        <f t="shared" si="5"/>
        <v>323</v>
      </c>
      <c r="M59" s="21">
        <f t="shared" si="6"/>
        <v>269.16666666666669</v>
      </c>
      <c r="N59" s="40" t="s">
        <v>2079</v>
      </c>
      <c r="O59" s="24"/>
    </row>
    <row r="60" spans="1:15" s="8" customFormat="1" ht="15.75" thickBot="1" x14ac:dyDescent="0.3">
      <c r="A60" s="17"/>
      <c r="B60" s="12">
        <v>2</v>
      </c>
      <c r="C60" s="12">
        <v>18</v>
      </c>
      <c r="D60" s="33"/>
      <c r="E60" s="34">
        <v>200</v>
      </c>
      <c r="F60" s="35">
        <v>34000</v>
      </c>
      <c r="G60" s="21">
        <f t="shared" si="0"/>
        <v>170</v>
      </c>
      <c r="H60" s="21">
        <f t="shared" si="1"/>
        <v>1700</v>
      </c>
      <c r="I60" s="21">
        <f t="shared" si="2"/>
        <v>27200</v>
      </c>
      <c r="J60" s="21">
        <f t="shared" si="3"/>
        <v>538.33333333333337</v>
      </c>
      <c r="K60" s="21">
        <f t="shared" si="4"/>
        <v>358.88888888888891</v>
      </c>
      <c r="L60" s="21">
        <f t="shared" si="5"/>
        <v>323</v>
      </c>
      <c r="M60" s="21">
        <f t="shared" si="6"/>
        <v>269.16666666666669</v>
      </c>
      <c r="N60" s="40" t="s">
        <v>2079</v>
      </c>
      <c r="O60" s="24"/>
    </row>
    <row r="61" spans="1:15" s="8" customFormat="1" ht="15.75" thickBot="1" x14ac:dyDescent="0.3">
      <c r="A61" s="17"/>
      <c r="B61" s="12">
        <v>2</v>
      </c>
      <c r="C61" s="12">
        <v>19</v>
      </c>
      <c r="D61" s="33"/>
      <c r="E61" s="34">
        <v>200</v>
      </c>
      <c r="F61" s="35">
        <v>34000</v>
      </c>
      <c r="G61" s="21">
        <f t="shared" si="0"/>
        <v>170</v>
      </c>
      <c r="H61" s="21">
        <f t="shared" si="1"/>
        <v>1700</v>
      </c>
      <c r="I61" s="21">
        <f t="shared" si="2"/>
        <v>27200</v>
      </c>
      <c r="J61" s="21">
        <f t="shared" si="3"/>
        <v>538.33333333333337</v>
      </c>
      <c r="K61" s="21">
        <f t="shared" si="4"/>
        <v>358.88888888888891</v>
      </c>
      <c r="L61" s="21">
        <f t="shared" si="5"/>
        <v>323</v>
      </c>
      <c r="M61" s="21">
        <f t="shared" si="6"/>
        <v>269.16666666666669</v>
      </c>
      <c r="N61" s="40" t="s">
        <v>2079</v>
      </c>
      <c r="O61" s="24"/>
    </row>
    <row r="62" spans="1:15" s="8" customFormat="1" ht="15.75" thickBot="1" x14ac:dyDescent="0.3">
      <c r="A62" s="17"/>
      <c r="B62" s="12">
        <v>2</v>
      </c>
      <c r="C62" s="12">
        <v>20</v>
      </c>
      <c r="D62" s="33"/>
      <c r="E62" s="34">
        <v>200</v>
      </c>
      <c r="F62" s="35">
        <v>34000</v>
      </c>
      <c r="G62" s="21">
        <f t="shared" si="0"/>
        <v>170</v>
      </c>
      <c r="H62" s="21">
        <f t="shared" si="1"/>
        <v>1700</v>
      </c>
      <c r="I62" s="21">
        <f t="shared" si="2"/>
        <v>27200</v>
      </c>
      <c r="J62" s="21">
        <f t="shared" si="3"/>
        <v>538.33333333333337</v>
      </c>
      <c r="K62" s="21">
        <f t="shared" si="4"/>
        <v>358.88888888888891</v>
      </c>
      <c r="L62" s="21">
        <f t="shared" si="5"/>
        <v>323</v>
      </c>
      <c r="M62" s="21">
        <f t="shared" si="6"/>
        <v>269.16666666666669</v>
      </c>
      <c r="N62" s="40" t="s">
        <v>2079</v>
      </c>
      <c r="O62" s="24"/>
    </row>
    <row r="63" spans="1:15" s="8" customFormat="1" ht="15.75" thickBot="1" x14ac:dyDescent="0.3">
      <c r="A63" s="17"/>
      <c r="B63" s="12">
        <v>2</v>
      </c>
      <c r="C63" s="12">
        <v>21</v>
      </c>
      <c r="D63" s="33"/>
      <c r="E63" s="34">
        <v>200</v>
      </c>
      <c r="F63" s="35">
        <v>34000</v>
      </c>
      <c r="G63" s="21">
        <f t="shared" si="0"/>
        <v>170</v>
      </c>
      <c r="H63" s="21">
        <f t="shared" si="1"/>
        <v>1700</v>
      </c>
      <c r="I63" s="21">
        <f t="shared" si="2"/>
        <v>27200</v>
      </c>
      <c r="J63" s="21">
        <f t="shared" si="3"/>
        <v>538.33333333333337</v>
      </c>
      <c r="K63" s="21">
        <f t="shared" si="4"/>
        <v>358.88888888888891</v>
      </c>
      <c r="L63" s="21">
        <f t="shared" si="5"/>
        <v>323</v>
      </c>
      <c r="M63" s="21">
        <f t="shared" si="6"/>
        <v>269.16666666666669</v>
      </c>
      <c r="N63" s="40" t="s">
        <v>2079</v>
      </c>
      <c r="O63" s="24"/>
    </row>
    <row r="64" spans="1:15" s="8" customFormat="1" ht="15.75" thickBot="1" x14ac:dyDescent="0.3">
      <c r="A64" s="17"/>
      <c r="B64" s="12">
        <v>2</v>
      </c>
      <c r="C64" s="12">
        <v>22</v>
      </c>
      <c r="D64" s="33"/>
      <c r="E64" s="34">
        <v>200</v>
      </c>
      <c r="F64" s="35">
        <v>34000</v>
      </c>
      <c r="G64" s="21">
        <f t="shared" si="0"/>
        <v>170</v>
      </c>
      <c r="H64" s="21">
        <f t="shared" si="1"/>
        <v>1700</v>
      </c>
      <c r="I64" s="21">
        <f t="shared" si="2"/>
        <v>27200</v>
      </c>
      <c r="J64" s="21">
        <f t="shared" si="3"/>
        <v>538.33333333333337</v>
      </c>
      <c r="K64" s="21">
        <f t="shared" si="4"/>
        <v>358.88888888888891</v>
      </c>
      <c r="L64" s="21">
        <f t="shared" si="5"/>
        <v>323</v>
      </c>
      <c r="M64" s="21">
        <f t="shared" si="6"/>
        <v>269.16666666666669</v>
      </c>
      <c r="N64" s="40" t="s">
        <v>2079</v>
      </c>
      <c r="O64" s="24"/>
    </row>
    <row r="65" spans="1:15" s="8" customFormat="1" ht="15.75" thickBot="1" x14ac:dyDescent="0.3">
      <c r="A65" s="17"/>
      <c r="B65" s="12">
        <v>2</v>
      </c>
      <c r="C65" s="12">
        <v>23</v>
      </c>
      <c r="D65" s="33"/>
      <c r="E65" s="34">
        <v>221.17</v>
      </c>
      <c r="F65" s="35">
        <v>37598.9</v>
      </c>
      <c r="G65" s="21">
        <f t="shared" si="0"/>
        <v>170.00000000000003</v>
      </c>
      <c r="H65" s="21">
        <f t="shared" si="1"/>
        <v>1879.9450000000002</v>
      </c>
      <c r="I65" s="21">
        <f t="shared" si="2"/>
        <v>30079.120000000003</v>
      </c>
      <c r="J65" s="21">
        <f t="shared" si="3"/>
        <v>595.31591666666668</v>
      </c>
      <c r="K65" s="21">
        <f t="shared" si="4"/>
        <v>396.87727777777781</v>
      </c>
      <c r="L65" s="21">
        <f t="shared" si="5"/>
        <v>357.18955</v>
      </c>
      <c r="M65" s="21">
        <f t="shared" si="6"/>
        <v>297.65795833333334</v>
      </c>
      <c r="N65" s="40" t="s">
        <v>2079</v>
      </c>
      <c r="O65" s="24"/>
    </row>
    <row r="66" spans="1:15" s="8" customFormat="1" ht="15.75" thickBot="1" x14ac:dyDescent="0.3">
      <c r="A66" s="17"/>
      <c r="B66" s="12">
        <v>2</v>
      </c>
      <c r="C66" s="12">
        <v>24</v>
      </c>
      <c r="D66" s="33"/>
      <c r="E66" s="34">
        <v>199.78</v>
      </c>
      <c r="F66" s="35">
        <v>33962.6</v>
      </c>
      <c r="G66" s="21">
        <f t="shared" si="0"/>
        <v>170</v>
      </c>
      <c r="H66" s="21">
        <f t="shared" si="1"/>
        <v>1698.13</v>
      </c>
      <c r="I66" s="21">
        <f t="shared" si="2"/>
        <v>27170.080000000002</v>
      </c>
      <c r="J66" s="21">
        <f t="shared" si="3"/>
        <v>537.74116666666657</v>
      </c>
      <c r="K66" s="21">
        <f t="shared" si="4"/>
        <v>358.49411111111107</v>
      </c>
      <c r="L66" s="21">
        <f t="shared" si="5"/>
        <v>322.6447</v>
      </c>
      <c r="M66" s="21">
        <f t="shared" si="6"/>
        <v>268.87058333333329</v>
      </c>
      <c r="N66" s="40" t="s">
        <v>2079</v>
      </c>
      <c r="O66" s="24"/>
    </row>
    <row r="67" spans="1:15" s="8" customFormat="1" ht="15.75" thickBot="1" x14ac:dyDescent="0.3">
      <c r="A67" s="17"/>
      <c r="B67" s="12">
        <v>2</v>
      </c>
      <c r="C67" s="12">
        <v>25</v>
      </c>
      <c r="D67" s="33"/>
      <c r="E67" s="34">
        <v>199.75</v>
      </c>
      <c r="F67" s="35">
        <v>33957.5</v>
      </c>
      <c r="G67" s="21">
        <f t="shared" ref="G67:G130" si="7">F67/E67</f>
        <v>170</v>
      </c>
      <c r="H67" s="21">
        <f t="shared" ref="H67:H130" si="8">F67*0.05</f>
        <v>1697.875</v>
      </c>
      <c r="I67" s="21">
        <f t="shared" ref="I67:I130" si="9">F67*80%</f>
        <v>27166</v>
      </c>
      <c r="J67" s="21">
        <f t="shared" ref="J67:J130" si="10">(F67-H67)/60</f>
        <v>537.66041666666672</v>
      </c>
      <c r="K67" s="21">
        <f t="shared" ref="K67:K130" si="11">(F67-H67)/90</f>
        <v>358.44027777777779</v>
      </c>
      <c r="L67" s="21">
        <f t="shared" ref="L67:L130" si="12">(F67-H67)/100</f>
        <v>322.59625</v>
      </c>
      <c r="M67" s="21">
        <f t="shared" ref="M67:M130" si="13">(F67-H67)/120</f>
        <v>268.83020833333336</v>
      </c>
      <c r="N67" s="40" t="s">
        <v>2079</v>
      </c>
      <c r="O67" s="24"/>
    </row>
    <row r="68" spans="1:15" s="8" customFormat="1" ht="15.75" thickBot="1" x14ac:dyDescent="0.3">
      <c r="A68" s="17"/>
      <c r="B68" s="12">
        <v>2</v>
      </c>
      <c r="C68" s="12">
        <v>26</v>
      </c>
      <c r="D68" s="33"/>
      <c r="E68" s="34">
        <v>199.69</v>
      </c>
      <c r="F68" s="35">
        <v>33947.300000000003</v>
      </c>
      <c r="G68" s="21">
        <f t="shared" si="7"/>
        <v>170.00000000000003</v>
      </c>
      <c r="H68" s="21">
        <f t="shared" si="8"/>
        <v>1697.3650000000002</v>
      </c>
      <c r="I68" s="21">
        <f t="shared" si="9"/>
        <v>27157.840000000004</v>
      </c>
      <c r="J68" s="21">
        <f t="shared" si="10"/>
        <v>537.49891666666667</v>
      </c>
      <c r="K68" s="21">
        <f t="shared" si="11"/>
        <v>358.33261111111113</v>
      </c>
      <c r="L68" s="21">
        <f t="shared" si="12"/>
        <v>322.49934999999999</v>
      </c>
      <c r="M68" s="21">
        <f t="shared" si="13"/>
        <v>268.74945833333334</v>
      </c>
      <c r="N68" s="40" t="s">
        <v>2079</v>
      </c>
      <c r="O68" s="24"/>
    </row>
    <row r="69" spans="1:15" s="8" customFormat="1" ht="15.75" thickBot="1" x14ac:dyDescent="0.3">
      <c r="A69" s="17"/>
      <c r="B69" s="12">
        <v>2</v>
      </c>
      <c r="C69" s="12">
        <v>27</v>
      </c>
      <c r="D69" s="33"/>
      <c r="E69" s="34">
        <v>199.66</v>
      </c>
      <c r="F69" s="35">
        <v>33942.199999999997</v>
      </c>
      <c r="G69" s="21">
        <f t="shared" si="7"/>
        <v>170</v>
      </c>
      <c r="H69" s="21">
        <f t="shared" si="8"/>
        <v>1697.11</v>
      </c>
      <c r="I69" s="21">
        <f t="shared" si="9"/>
        <v>27153.759999999998</v>
      </c>
      <c r="J69" s="21">
        <f t="shared" si="10"/>
        <v>537.41816666666659</v>
      </c>
      <c r="K69" s="21">
        <f t="shared" si="11"/>
        <v>358.27877777777775</v>
      </c>
      <c r="L69" s="21">
        <f t="shared" si="12"/>
        <v>322.45089999999999</v>
      </c>
      <c r="M69" s="21">
        <f t="shared" si="13"/>
        <v>268.7090833333333</v>
      </c>
      <c r="N69" s="40" t="s">
        <v>2079</v>
      </c>
      <c r="O69" s="24"/>
    </row>
    <row r="70" spans="1:15" s="8" customFormat="1" ht="15.75" thickBot="1" x14ac:dyDescent="0.3">
      <c r="A70" s="17"/>
      <c r="B70" s="12">
        <v>2</v>
      </c>
      <c r="C70" s="12">
        <v>28</v>
      </c>
      <c r="D70" s="33"/>
      <c r="E70" s="34">
        <v>199.63</v>
      </c>
      <c r="F70" s="35">
        <v>33937.1</v>
      </c>
      <c r="G70" s="21">
        <f t="shared" si="7"/>
        <v>170</v>
      </c>
      <c r="H70" s="21">
        <f t="shared" si="8"/>
        <v>1696.855</v>
      </c>
      <c r="I70" s="21">
        <f t="shared" si="9"/>
        <v>27149.68</v>
      </c>
      <c r="J70" s="21">
        <f t="shared" si="10"/>
        <v>537.33741666666663</v>
      </c>
      <c r="K70" s="21">
        <f t="shared" si="11"/>
        <v>358.22494444444442</v>
      </c>
      <c r="L70" s="21">
        <f t="shared" si="12"/>
        <v>322.40244999999999</v>
      </c>
      <c r="M70" s="21">
        <f t="shared" si="13"/>
        <v>268.66870833333331</v>
      </c>
      <c r="N70" s="40" t="s">
        <v>2079</v>
      </c>
      <c r="O70" s="24"/>
    </row>
    <row r="71" spans="1:15" s="8" customFormat="1" ht="15.75" thickBot="1" x14ac:dyDescent="0.3">
      <c r="A71" s="17"/>
      <c r="B71" s="12">
        <v>2</v>
      </c>
      <c r="C71" s="12">
        <v>29</v>
      </c>
      <c r="D71" s="33"/>
      <c r="E71" s="34">
        <v>199.6</v>
      </c>
      <c r="F71" s="35">
        <v>33932</v>
      </c>
      <c r="G71" s="21">
        <f t="shared" si="7"/>
        <v>170</v>
      </c>
      <c r="H71" s="21">
        <f t="shared" si="8"/>
        <v>1696.6000000000001</v>
      </c>
      <c r="I71" s="21">
        <f t="shared" si="9"/>
        <v>27145.600000000002</v>
      </c>
      <c r="J71" s="21">
        <f t="shared" si="10"/>
        <v>537.25666666666666</v>
      </c>
      <c r="K71" s="21">
        <f t="shared" si="11"/>
        <v>358.17111111111114</v>
      </c>
      <c r="L71" s="21">
        <f t="shared" si="12"/>
        <v>322.35400000000004</v>
      </c>
      <c r="M71" s="21">
        <f t="shared" si="13"/>
        <v>268.62833333333333</v>
      </c>
      <c r="N71" s="40" t="s">
        <v>2079</v>
      </c>
      <c r="O71" s="24"/>
    </row>
    <row r="72" spans="1:15" s="8" customFormat="1" ht="15.75" thickBot="1" x14ac:dyDescent="0.3">
      <c r="A72" s="17"/>
      <c r="B72" s="12">
        <v>2</v>
      </c>
      <c r="C72" s="12">
        <v>30</v>
      </c>
      <c r="D72" s="33"/>
      <c r="E72" s="34">
        <v>199.57</v>
      </c>
      <c r="F72" s="35">
        <v>33926.9</v>
      </c>
      <c r="G72" s="21">
        <f t="shared" si="7"/>
        <v>170</v>
      </c>
      <c r="H72" s="21">
        <f t="shared" si="8"/>
        <v>1696.3450000000003</v>
      </c>
      <c r="I72" s="21">
        <f t="shared" si="9"/>
        <v>27141.520000000004</v>
      </c>
      <c r="J72" s="21">
        <f t="shared" si="10"/>
        <v>537.17591666666669</v>
      </c>
      <c r="K72" s="21">
        <f t="shared" si="11"/>
        <v>358.11727777777776</v>
      </c>
      <c r="L72" s="21">
        <f t="shared" si="12"/>
        <v>322.30554999999998</v>
      </c>
      <c r="M72" s="21">
        <f t="shared" si="13"/>
        <v>268.58795833333335</v>
      </c>
      <c r="N72" s="40" t="s">
        <v>2079</v>
      </c>
      <c r="O72" s="24"/>
    </row>
    <row r="73" spans="1:15" s="8" customFormat="1" ht="15.75" thickBot="1" x14ac:dyDescent="0.3">
      <c r="A73" s="17"/>
      <c r="B73" s="12">
        <v>2</v>
      </c>
      <c r="C73" s="12">
        <v>31</v>
      </c>
      <c r="D73" s="33"/>
      <c r="E73" s="34">
        <v>242.96</v>
      </c>
      <c r="F73" s="35">
        <v>43732.800000000003</v>
      </c>
      <c r="G73" s="21">
        <f t="shared" si="7"/>
        <v>180</v>
      </c>
      <c r="H73" s="21">
        <f t="shared" si="8"/>
        <v>2186.6400000000003</v>
      </c>
      <c r="I73" s="21">
        <f t="shared" si="9"/>
        <v>34986.240000000005</v>
      </c>
      <c r="J73" s="21">
        <f t="shared" si="10"/>
        <v>692.43600000000004</v>
      </c>
      <c r="K73" s="21">
        <f t="shared" si="11"/>
        <v>461.62400000000002</v>
      </c>
      <c r="L73" s="21">
        <f t="shared" si="12"/>
        <v>415.46160000000003</v>
      </c>
      <c r="M73" s="21">
        <f t="shared" si="13"/>
        <v>346.21800000000002</v>
      </c>
      <c r="N73" s="40" t="s">
        <v>2079</v>
      </c>
      <c r="O73" s="24"/>
    </row>
    <row r="74" spans="1:15" s="8" customFormat="1" ht="15.75" thickBot="1" x14ac:dyDescent="0.3">
      <c r="A74" s="17"/>
      <c r="B74" s="12">
        <v>2</v>
      </c>
      <c r="C74" s="12">
        <v>32</v>
      </c>
      <c r="D74" s="33"/>
      <c r="E74" s="34">
        <v>221.13</v>
      </c>
      <c r="F74" s="35">
        <v>37592.1</v>
      </c>
      <c r="G74" s="21">
        <f t="shared" si="7"/>
        <v>170</v>
      </c>
      <c r="H74" s="21">
        <f t="shared" si="8"/>
        <v>1879.605</v>
      </c>
      <c r="I74" s="21">
        <f t="shared" si="9"/>
        <v>30073.68</v>
      </c>
      <c r="J74" s="21">
        <f t="shared" si="10"/>
        <v>595.20824999999991</v>
      </c>
      <c r="K74" s="21">
        <f t="shared" si="11"/>
        <v>396.80549999999994</v>
      </c>
      <c r="L74" s="21">
        <f t="shared" si="12"/>
        <v>357.12494999999996</v>
      </c>
      <c r="M74" s="21">
        <f t="shared" si="13"/>
        <v>297.60412499999995</v>
      </c>
      <c r="N74" s="40" t="s">
        <v>2079</v>
      </c>
      <c r="O74" s="24"/>
    </row>
    <row r="75" spans="1:15" s="8" customFormat="1" ht="15.75" thickBot="1" x14ac:dyDescent="0.3">
      <c r="A75" s="17"/>
      <c r="B75" s="12">
        <v>2</v>
      </c>
      <c r="C75" s="12">
        <v>33</v>
      </c>
      <c r="D75" s="33"/>
      <c r="E75" s="34">
        <v>208.39</v>
      </c>
      <c r="F75" s="35">
        <v>35426.300000000003</v>
      </c>
      <c r="G75" s="21">
        <f t="shared" si="7"/>
        <v>170.00000000000003</v>
      </c>
      <c r="H75" s="21">
        <f t="shared" si="8"/>
        <v>1771.3150000000003</v>
      </c>
      <c r="I75" s="21">
        <f t="shared" si="9"/>
        <v>28341.040000000005</v>
      </c>
      <c r="J75" s="21">
        <f t="shared" si="10"/>
        <v>560.91641666666669</v>
      </c>
      <c r="K75" s="21">
        <f t="shared" si="11"/>
        <v>373.94427777777776</v>
      </c>
      <c r="L75" s="21">
        <f t="shared" si="12"/>
        <v>336.54984999999999</v>
      </c>
      <c r="M75" s="21">
        <f t="shared" si="13"/>
        <v>280.45820833333335</v>
      </c>
      <c r="N75" s="40" t="s">
        <v>2079</v>
      </c>
      <c r="O75" s="24"/>
    </row>
    <row r="76" spans="1:15" s="8" customFormat="1" ht="15.75" thickBot="1" x14ac:dyDescent="0.3">
      <c r="A76" s="17"/>
      <c r="B76" s="12">
        <v>2</v>
      </c>
      <c r="C76" s="12">
        <v>34</v>
      </c>
      <c r="D76" s="33"/>
      <c r="E76" s="34">
        <v>208.01</v>
      </c>
      <c r="F76" s="35">
        <v>41602</v>
      </c>
      <c r="G76" s="21">
        <f t="shared" si="7"/>
        <v>200</v>
      </c>
      <c r="H76" s="21">
        <f t="shared" si="8"/>
        <v>2080.1</v>
      </c>
      <c r="I76" s="21">
        <f t="shared" si="9"/>
        <v>33281.599999999999</v>
      </c>
      <c r="J76" s="21">
        <f t="shared" si="10"/>
        <v>658.69833333333338</v>
      </c>
      <c r="K76" s="21">
        <f t="shared" si="11"/>
        <v>439.13222222222225</v>
      </c>
      <c r="L76" s="21">
        <f t="shared" si="12"/>
        <v>395.21899999999999</v>
      </c>
      <c r="M76" s="21">
        <f t="shared" si="13"/>
        <v>329.34916666666669</v>
      </c>
      <c r="N76" s="40" t="s">
        <v>2079</v>
      </c>
      <c r="O76" s="24"/>
    </row>
    <row r="77" spans="1:15" s="8" customFormat="1" ht="15.75" thickBot="1" x14ac:dyDescent="0.3">
      <c r="A77" s="17"/>
      <c r="B77" s="12">
        <v>2</v>
      </c>
      <c r="C77" s="12">
        <v>35</v>
      </c>
      <c r="D77" s="33"/>
      <c r="E77" s="34">
        <v>219.45</v>
      </c>
      <c r="F77" s="35">
        <v>39501</v>
      </c>
      <c r="G77" s="21">
        <f t="shared" si="7"/>
        <v>180</v>
      </c>
      <c r="H77" s="21">
        <f t="shared" si="8"/>
        <v>1975.0500000000002</v>
      </c>
      <c r="I77" s="21">
        <f t="shared" si="9"/>
        <v>31600.800000000003</v>
      </c>
      <c r="J77" s="21">
        <f t="shared" si="10"/>
        <v>625.4325</v>
      </c>
      <c r="K77" s="21">
        <f t="shared" si="11"/>
        <v>416.95499999999998</v>
      </c>
      <c r="L77" s="21">
        <f t="shared" si="12"/>
        <v>375.25949999999995</v>
      </c>
      <c r="M77" s="21">
        <f t="shared" si="13"/>
        <v>312.71625</v>
      </c>
      <c r="N77" s="40" t="s">
        <v>2079</v>
      </c>
      <c r="O77" s="24"/>
    </row>
    <row r="78" spans="1:15" s="8" customFormat="1" ht="15.75" thickBot="1" x14ac:dyDescent="0.3">
      <c r="A78" s="17"/>
      <c r="B78" s="12">
        <v>2</v>
      </c>
      <c r="C78" s="12">
        <v>36</v>
      </c>
      <c r="D78" s="33"/>
      <c r="E78" s="34">
        <v>230.2</v>
      </c>
      <c r="F78" s="35">
        <v>41436</v>
      </c>
      <c r="G78" s="21">
        <f t="shared" si="7"/>
        <v>180</v>
      </c>
      <c r="H78" s="21">
        <f t="shared" si="8"/>
        <v>2071.8000000000002</v>
      </c>
      <c r="I78" s="21">
        <f t="shared" si="9"/>
        <v>33148.800000000003</v>
      </c>
      <c r="J78" s="21">
        <f t="shared" si="10"/>
        <v>656.06999999999994</v>
      </c>
      <c r="K78" s="21">
        <f t="shared" si="11"/>
        <v>437.38</v>
      </c>
      <c r="L78" s="21">
        <f t="shared" si="12"/>
        <v>393.642</v>
      </c>
      <c r="M78" s="21">
        <f t="shared" si="13"/>
        <v>328.03499999999997</v>
      </c>
      <c r="N78" s="40" t="s">
        <v>2079</v>
      </c>
      <c r="O78" s="24"/>
    </row>
    <row r="79" spans="1:15" s="8" customFormat="1" ht="15.75" thickBot="1" x14ac:dyDescent="0.3">
      <c r="A79" s="17"/>
      <c r="B79" s="12">
        <v>2</v>
      </c>
      <c r="C79" s="12">
        <v>37</v>
      </c>
      <c r="D79" s="33"/>
      <c r="E79" s="34">
        <v>232.35</v>
      </c>
      <c r="F79" s="35">
        <v>41823</v>
      </c>
      <c r="G79" s="21">
        <f t="shared" si="7"/>
        <v>180</v>
      </c>
      <c r="H79" s="21">
        <f t="shared" si="8"/>
        <v>2091.15</v>
      </c>
      <c r="I79" s="21">
        <f t="shared" si="9"/>
        <v>33458.400000000001</v>
      </c>
      <c r="J79" s="21">
        <f t="shared" si="10"/>
        <v>662.19749999999999</v>
      </c>
      <c r="K79" s="21">
        <f t="shared" si="11"/>
        <v>441.46499999999997</v>
      </c>
      <c r="L79" s="21">
        <f t="shared" si="12"/>
        <v>397.31849999999997</v>
      </c>
      <c r="M79" s="21">
        <f t="shared" si="13"/>
        <v>331.09875</v>
      </c>
      <c r="N79" s="40" t="s">
        <v>2079</v>
      </c>
      <c r="O79" s="24"/>
    </row>
    <row r="80" spans="1:15" s="8" customFormat="1" ht="15.75" thickBot="1" x14ac:dyDescent="0.3">
      <c r="A80" s="17"/>
      <c r="B80" s="12">
        <v>2</v>
      </c>
      <c r="C80" s="12">
        <v>38</v>
      </c>
      <c r="D80" s="33"/>
      <c r="E80" s="34">
        <v>234.5</v>
      </c>
      <c r="F80" s="35">
        <v>42210</v>
      </c>
      <c r="G80" s="21">
        <f t="shared" si="7"/>
        <v>180</v>
      </c>
      <c r="H80" s="21">
        <f t="shared" si="8"/>
        <v>2110.5</v>
      </c>
      <c r="I80" s="21">
        <f t="shared" si="9"/>
        <v>33768</v>
      </c>
      <c r="J80" s="21">
        <f t="shared" si="10"/>
        <v>668.32500000000005</v>
      </c>
      <c r="K80" s="21">
        <f t="shared" si="11"/>
        <v>445.55</v>
      </c>
      <c r="L80" s="21">
        <f t="shared" si="12"/>
        <v>400.995</v>
      </c>
      <c r="M80" s="21">
        <f t="shared" si="13"/>
        <v>334.16250000000002</v>
      </c>
      <c r="N80" s="40" t="s">
        <v>2079</v>
      </c>
      <c r="O80" s="24"/>
    </row>
    <row r="81" spans="1:15" s="8" customFormat="1" ht="15.75" thickBot="1" x14ac:dyDescent="0.3">
      <c r="A81" s="17"/>
      <c r="B81" s="12">
        <v>2</v>
      </c>
      <c r="C81" s="12">
        <v>39</v>
      </c>
      <c r="D81" s="33"/>
      <c r="E81" s="34">
        <v>236.65</v>
      </c>
      <c r="F81" s="35">
        <v>42597</v>
      </c>
      <c r="G81" s="21">
        <f t="shared" si="7"/>
        <v>180</v>
      </c>
      <c r="H81" s="21">
        <f t="shared" si="8"/>
        <v>2129.85</v>
      </c>
      <c r="I81" s="21">
        <f t="shared" si="9"/>
        <v>34077.599999999999</v>
      </c>
      <c r="J81" s="21">
        <f t="shared" si="10"/>
        <v>674.45249999999999</v>
      </c>
      <c r="K81" s="21">
        <f t="shared" si="11"/>
        <v>449.63499999999999</v>
      </c>
      <c r="L81" s="21">
        <f t="shared" si="12"/>
        <v>404.67150000000004</v>
      </c>
      <c r="M81" s="21">
        <f t="shared" si="13"/>
        <v>337.22624999999999</v>
      </c>
      <c r="N81" s="40" t="s">
        <v>2079</v>
      </c>
      <c r="O81" s="24"/>
    </row>
    <row r="82" spans="1:15" s="8" customFormat="1" ht="15.75" thickBot="1" x14ac:dyDescent="0.3">
      <c r="A82" s="17"/>
      <c r="B82" s="12">
        <v>2</v>
      </c>
      <c r="C82" s="12">
        <v>40</v>
      </c>
      <c r="D82" s="33"/>
      <c r="E82" s="34">
        <v>238.8</v>
      </c>
      <c r="F82" s="35">
        <v>42984</v>
      </c>
      <c r="G82" s="21">
        <f t="shared" si="7"/>
        <v>180</v>
      </c>
      <c r="H82" s="21">
        <f t="shared" si="8"/>
        <v>2149.2000000000003</v>
      </c>
      <c r="I82" s="21">
        <f t="shared" si="9"/>
        <v>34387.200000000004</v>
      </c>
      <c r="J82" s="21">
        <f t="shared" si="10"/>
        <v>680.58</v>
      </c>
      <c r="K82" s="21">
        <f t="shared" si="11"/>
        <v>453.72</v>
      </c>
      <c r="L82" s="21">
        <f t="shared" si="12"/>
        <v>408.34800000000001</v>
      </c>
      <c r="M82" s="21">
        <f t="shared" si="13"/>
        <v>340.29</v>
      </c>
      <c r="N82" s="40" t="s">
        <v>2079</v>
      </c>
      <c r="O82" s="24"/>
    </row>
    <row r="83" spans="1:15" s="8" customFormat="1" ht="15.75" thickBot="1" x14ac:dyDescent="0.3">
      <c r="A83" s="17"/>
      <c r="B83" s="12">
        <v>3</v>
      </c>
      <c r="C83" s="12">
        <v>1</v>
      </c>
      <c r="D83" s="33"/>
      <c r="E83" s="34">
        <v>220.9</v>
      </c>
      <c r="F83" s="35">
        <v>37553</v>
      </c>
      <c r="G83" s="21">
        <f t="shared" si="7"/>
        <v>170</v>
      </c>
      <c r="H83" s="21">
        <f t="shared" si="8"/>
        <v>1877.65</v>
      </c>
      <c r="I83" s="21">
        <f t="shared" si="9"/>
        <v>30042.400000000001</v>
      </c>
      <c r="J83" s="21">
        <f t="shared" si="10"/>
        <v>594.58916666666664</v>
      </c>
      <c r="K83" s="21">
        <f t="shared" si="11"/>
        <v>396.39277777777778</v>
      </c>
      <c r="L83" s="21">
        <f t="shared" si="12"/>
        <v>356.75349999999997</v>
      </c>
      <c r="M83" s="21">
        <f t="shared" si="13"/>
        <v>297.29458333333332</v>
      </c>
      <c r="N83" s="40" t="s">
        <v>2079</v>
      </c>
      <c r="O83" s="24"/>
    </row>
    <row r="84" spans="1:15" s="8" customFormat="1" ht="15.75" thickBot="1" x14ac:dyDescent="0.3">
      <c r="A84" s="17"/>
      <c r="B84" s="12">
        <v>3</v>
      </c>
      <c r="C84" s="12">
        <v>2</v>
      </c>
      <c r="D84" s="33"/>
      <c r="E84" s="34">
        <v>247.21</v>
      </c>
      <c r="F84" s="35">
        <v>44497.8</v>
      </c>
      <c r="G84" s="21">
        <f t="shared" si="7"/>
        <v>180</v>
      </c>
      <c r="H84" s="21">
        <f t="shared" si="8"/>
        <v>2224.8900000000003</v>
      </c>
      <c r="I84" s="21">
        <f t="shared" si="9"/>
        <v>35598.240000000005</v>
      </c>
      <c r="J84" s="21">
        <f t="shared" si="10"/>
        <v>704.5485000000001</v>
      </c>
      <c r="K84" s="21">
        <f t="shared" si="11"/>
        <v>469.69900000000001</v>
      </c>
      <c r="L84" s="21">
        <f t="shared" si="12"/>
        <v>422.72910000000002</v>
      </c>
      <c r="M84" s="21">
        <f t="shared" si="13"/>
        <v>352.27425000000005</v>
      </c>
      <c r="N84" s="40" t="s">
        <v>2079</v>
      </c>
      <c r="O84" s="24"/>
    </row>
    <row r="85" spans="1:15" s="8" customFormat="1" ht="15.75" thickBot="1" x14ac:dyDescent="0.3">
      <c r="A85" s="17"/>
      <c r="B85" s="12">
        <v>3</v>
      </c>
      <c r="C85" s="12">
        <v>3</v>
      </c>
      <c r="D85" s="33"/>
      <c r="E85" s="34">
        <v>200</v>
      </c>
      <c r="F85" s="35">
        <v>34000</v>
      </c>
      <c r="G85" s="21">
        <f t="shared" si="7"/>
        <v>170</v>
      </c>
      <c r="H85" s="21">
        <f t="shared" si="8"/>
        <v>1700</v>
      </c>
      <c r="I85" s="21">
        <f t="shared" si="9"/>
        <v>27200</v>
      </c>
      <c r="J85" s="21">
        <f t="shared" si="10"/>
        <v>538.33333333333337</v>
      </c>
      <c r="K85" s="21">
        <f t="shared" si="11"/>
        <v>358.88888888888891</v>
      </c>
      <c r="L85" s="21">
        <f t="shared" si="12"/>
        <v>323</v>
      </c>
      <c r="M85" s="21">
        <f t="shared" si="13"/>
        <v>269.16666666666669</v>
      </c>
      <c r="N85" s="40" t="s">
        <v>2079</v>
      </c>
      <c r="O85" s="24"/>
    </row>
    <row r="86" spans="1:15" s="8" customFormat="1" ht="15.75" thickBot="1" x14ac:dyDescent="0.3">
      <c r="A86" s="17"/>
      <c r="B86" s="12">
        <v>3</v>
      </c>
      <c r="C86" s="12">
        <v>4</v>
      </c>
      <c r="D86" s="33"/>
      <c r="E86" s="34">
        <v>200</v>
      </c>
      <c r="F86" s="35">
        <v>34000</v>
      </c>
      <c r="G86" s="21">
        <f t="shared" si="7"/>
        <v>170</v>
      </c>
      <c r="H86" s="21">
        <f t="shared" si="8"/>
        <v>1700</v>
      </c>
      <c r="I86" s="21">
        <f t="shared" si="9"/>
        <v>27200</v>
      </c>
      <c r="J86" s="21">
        <f t="shared" si="10"/>
        <v>538.33333333333337</v>
      </c>
      <c r="K86" s="21">
        <f t="shared" si="11"/>
        <v>358.88888888888891</v>
      </c>
      <c r="L86" s="21">
        <f t="shared" si="12"/>
        <v>323</v>
      </c>
      <c r="M86" s="21">
        <f t="shared" si="13"/>
        <v>269.16666666666669</v>
      </c>
      <c r="N86" s="40" t="s">
        <v>2079</v>
      </c>
      <c r="O86" s="24"/>
    </row>
    <row r="87" spans="1:15" s="8" customFormat="1" ht="15.75" thickBot="1" x14ac:dyDescent="0.3">
      <c r="A87" s="17"/>
      <c r="B87" s="12">
        <v>3</v>
      </c>
      <c r="C87" s="12">
        <v>5</v>
      </c>
      <c r="D87" s="33"/>
      <c r="E87" s="34">
        <v>200</v>
      </c>
      <c r="F87" s="35">
        <v>34000</v>
      </c>
      <c r="G87" s="21">
        <f t="shared" si="7"/>
        <v>170</v>
      </c>
      <c r="H87" s="21">
        <f t="shared" si="8"/>
        <v>1700</v>
      </c>
      <c r="I87" s="21">
        <f t="shared" si="9"/>
        <v>27200</v>
      </c>
      <c r="J87" s="21">
        <f t="shared" si="10"/>
        <v>538.33333333333337</v>
      </c>
      <c r="K87" s="21">
        <f t="shared" si="11"/>
        <v>358.88888888888891</v>
      </c>
      <c r="L87" s="21">
        <f t="shared" si="12"/>
        <v>323</v>
      </c>
      <c r="M87" s="21">
        <f t="shared" si="13"/>
        <v>269.16666666666669</v>
      </c>
      <c r="N87" s="40" t="s">
        <v>2079</v>
      </c>
      <c r="O87" s="24"/>
    </row>
    <row r="88" spans="1:15" s="8" customFormat="1" ht="15.75" thickBot="1" x14ac:dyDescent="0.3">
      <c r="A88" s="17"/>
      <c r="B88" s="12">
        <v>3</v>
      </c>
      <c r="C88" s="12">
        <v>6</v>
      </c>
      <c r="D88" s="33"/>
      <c r="E88" s="34">
        <v>200</v>
      </c>
      <c r="F88" s="35">
        <v>34000</v>
      </c>
      <c r="G88" s="21">
        <f t="shared" si="7"/>
        <v>170</v>
      </c>
      <c r="H88" s="21">
        <f t="shared" si="8"/>
        <v>1700</v>
      </c>
      <c r="I88" s="21">
        <f t="shared" si="9"/>
        <v>27200</v>
      </c>
      <c r="J88" s="21">
        <f t="shared" si="10"/>
        <v>538.33333333333337</v>
      </c>
      <c r="K88" s="21">
        <f t="shared" si="11"/>
        <v>358.88888888888891</v>
      </c>
      <c r="L88" s="21">
        <f t="shared" si="12"/>
        <v>323</v>
      </c>
      <c r="M88" s="21">
        <f t="shared" si="13"/>
        <v>269.16666666666669</v>
      </c>
      <c r="N88" s="40" t="s">
        <v>2079</v>
      </c>
      <c r="O88" s="24"/>
    </row>
    <row r="89" spans="1:15" s="8" customFormat="1" ht="15.75" thickBot="1" x14ac:dyDescent="0.3">
      <c r="A89" s="17"/>
      <c r="B89" s="12">
        <v>3</v>
      </c>
      <c r="C89" s="12">
        <v>7</v>
      </c>
      <c r="D89" s="33"/>
      <c r="E89" s="34">
        <v>200</v>
      </c>
      <c r="F89" s="35">
        <v>34000</v>
      </c>
      <c r="G89" s="21">
        <f t="shared" si="7"/>
        <v>170</v>
      </c>
      <c r="H89" s="21">
        <f t="shared" si="8"/>
        <v>1700</v>
      </c>
      <c r="I89" s="21">
        <f t="shared" si="9"/>
        <v>27200</v>
      </c>
      <c r="J89" s="21">
        <f t="shared" si="10"/>
        <v>538.33333333333337</v>
      </c>
      <c r="K89" s="21">
        <f t="shared" si="11"/>
        <v>358.88888888888891</v>
      </c>
      <c r="L89" s="21">
        <f t="shared" si="12"/>
        <v>323</v>
      </c>
      <c r="M89" s="21">
        <f t="shared" si="13"/>
        <v>269.16666666666669</v>
      </c>
      <c r="N89" s="40" t="s">
        <v>2079</v>
      </c>
      <c r="O89" s="24"/>
    </row>
    <row r="90" spans="1:15" s="8" customFormat="1" ht="15.75" thickBot="1" x14ac:dyDescent="0.3">
      <c r="A90" s="17"/>
      <c r="B90" s="12">
        <v>3</v>
      </c>
      <c r="C90" s="12">
        <v>8</v>
      </c>
      <c r="D90" s="33"/>
      <c r="E90" s="34">
        <v>200</v>
      </c>
      <c r="F90" s="35">
        <v>34000</v>
      </c>
      <c r="G90" s="21">
        <f t="shared" si="7"/>
        <v>170</v>
      </c>
      <c r="H90" s="21">
        <f t="shared" si="8"/>
        <v>1700</v>
      </c>
      <c r="I90" s="21">
        <f t="shared" si="9"/>
        <v>27200</v>
      </c>
      <c r="J90" s="21">
        <f t="shared" si="10"/>
        <v>538.33333333333337</v>
      </c>
      <c r="K90" s="21">
        <f t="shared" si="11"/>
        <v>358.88888888888891</v>
      </c>
      <c r="L90" s="21">
        <f t="shared" si="12"/>
        <v>323</v>
      </c>
      <c r="M90" s="21">
        <f t="shared" si="13"/>
        <v>269.16666666666669</v>
      </c>
      <c r="N90" s="40" t="s">
        <v>2079</v>
      </c>
      <c r="O90" s="24"/>
    </row>
    <row r="91" spans="1:15" s="8" customFormat="1" ht="15.75" thickBot="1" x14ac:dyDescent="0.3">
      <c r="A91" s="17"/>
      <c r="B91" s="12">
        <v>3</v>
      </c>
      <c r="C91" s="12">
        <v>9</v>
      </c>
      <c r="D91" s="33"/>
      <c r="E91" s="34">
        <v>200</v>
      </c>
      <c r="F91" s="35">
        <v>34000</v>
      </c>
      <c r="G91" s="21">
        <f t="shared" si="7"/>
        <v>170</v>
      </c>
      <c r="H91" s="21">
        <f t="shared" si="8"/>
        <v>1700</v>
      </c>
      <c r="I91" s="21">
        <f t="shared" si="9"/>
        <v>27200</v>
      </c>
      <c r="J91" s="21">
        <f t="shared" si="10"/>
        <v>538.33333333333337</v>
      </c>
      <c r="K91" s="21">
        <f t="shared" si="11"/>
        <v>358.88888888888891</v>
      </c>
      <c r="L91" s="21">
        <f t="shared" si="12"/>
        <v>323</v>
      </c>
      <c r="M91" s="21">
        <f t="shared" si="13"/>
        <v>269.16666666666669</v>
      </c>
      <c r="N91" s="40" t="s">
        <v>2079</v>
      </c>
      <c r="O91" s="24"/>
    </row>
    <row r="92" spans="1:15" s="8" customFormat="1" ht="15.75" thickBot="1" x14ac:dyDescent="0.3">
      <c r="A92" s="17"/>
      <c r="B92" s="12">
        <v>3</v>
      </c>
      <c r="C92" s="12">
        <v>10</v>
      </c>
      <c r="D92" s="33"/>
      <c r="E92" s="34">
        <v>226.1</v>
      </c>
      <c r="F92" s="35">
        <v>40698</v>
      </c>
      <c r="G92" s="21">
        <f t="shared" si="7"/>
        <v>180</v>
      </c>
      <c r="H92" s="21">
        <f t="shared" si="8"/>
        <v>2034.9</v>
      </c>
      <c r="I92" s="21">
        <f t="shared" si="9"/>
        <v>32558.400000000001</v>
      </c>
      <c r="J92" s="21">
        <f t="shared" si="10"/>
        <v>644.38499999999999</v>
      </c>
      <c r="K92" s="21">
        <f t="shared" si="11"/>
        <v>429.59</v>
      </c>
      <c r="L92" s="21">
        <f t="shared" si="12"/>
        <v>386.63099999999997</v>
      </c>
      <c r="M92" s="21">
        <f t="shared" si="13"/>
        <v>322.1925</v>
      </c>
      <c r="N92" s="40" t="s">
        <v>2079</v>
      </c>
      <c r="O92" s="24"/>
    </row>
    <row r="93" spans="1:15" s="8" customFormat="1" ht="15.75" thickBot="1" x14ac:dyDescent="0.3">
      <c r="A93" s="17"/>
      <c r="B93" s="12">
        <v>3</v>
      </c>
      <c r="C93" s="12">
        <v>11</v>
      </c>
      <c r="D93" s="33"/>
      <c r="E93" s="34">
        <v>206.59</v>
      </c>
      <c r="F93" s="35">
        <v>35120.300000000003</v>
      </c>
      <c r="G93" s="21">
        <f t="shared" si="7"/>
        <v>170</v>
      </c>
      <c r="H93" s="21">
        <f t="shared" si="8"/>
        <v>1756.0150000000003</v>
      </c>
      <c r="I93" s="21">
        <f t="shared" si="9"/>
        <v>28096.240000000005</v>
      </c>
      <c r="J93" s="21">
        <f t="shared" si="10"/>
        <v>556.07141666666678</v>
      </c>
      <c r="K93" s="21">
        <f t="shared" si="11"/>
        <v>370.7142777777778</v>
      </c>
      <c r="L93" s="21">
        <f t="shared" si="12"/>
        <v>333.64285000000001</v>
      </c>
      <c r="M93" s="21">
        <f t="shared" si="13"/>
        <v>278.03570833333339</v>
      </c>
      <c r="N93" s="40" t="s">
        <v>2079</v>
      </c>
      <c r="O93" s="24"/>
    </row>
    <row r="94" spans="1:15" s="8" customFormat="1" ht="15.75" thickBot="1" x14ac:dyDescent="0.3">
      <c r="A94" s="17"/>
      <c r="B94" s="12">
        <v>3</v>
      </c>
      <c r="C94" s="12">
        <v>12</v>
      </c>
      <c r="D94" s="33"/>
      <c r="E94" s="34">
        <v>217.21</v>
      </c>
      <c r="F94" s="35">
        <v>39097.800000000003</v>
      </c>
      <c r="G94" s="21">
        <f t="shared" si="7"/>
        <v>180</v>
      </c>
      <c r="H94" s="21">
        <f t="shared" si="8"/>
        <v>1954.8900000000003</v>
      </c>
      <c r="I94" s="21">
        <f t="shared" si="9"/>
        <v>31278.240000000005</v>
      </c>
      <c r="J94" s="21">
        <f t="shared" si="10"/>
        <v>619.0485000000001</v>
      </c>
      <c r="K94" s="21">
        <f t="shared" si="11"/>
        <v>412.69900000000001</v>
      </c>
      <c r="L94" s="21">
        <f t="shared" si="12"/>
        <v>371.42910000000006</v>
      </c>
      <c r="M94" s="21">
        <f t="shared" si="13"/>
        <v>309.52425000000005</v>
      </c>
      <c r="N94" s="40" t="s">
        <v>2079</v>
      </c>
      <c r="O94" s="24"/>
    </row>
    <row r="95" spans="1:15" s="8" customFormat="1" ht="15.75" thickBot="1" x14ac:dyDescent="0.3">
      <c r="A95" s="17"/>
      <c r="B95" s="12">
        <v>3</v>
      </c>
      <c r="C95" s="12">
        <v>13</v>
      </c>
      <c r="D95" s="33"/>
      <c r="E95" s="34">
        <v>217.71</v>
      </c>
      <c r="F95" s="35">
        <v>39187.800000000003</v>
      </c>
      <c r="G95" s="21">
        <f t="shared" si="7"/>
        <v>180</v>
      </c>
      <c r="H95" s="21">
        <f t="shared" si="8"/>
        <v>1959.3900000000003</v>
      </c>
      <c r="I95" s="21">
        <f t="shared" si="9"/>
        <v>31350.240000000005</v>
      </c>
      <c r="J95" s="21">
        <f t="shared" si="10"/>
        <v>620.47350000000006</v>
      </c>
      <c r="K95" s="21">
        <f t="shared" si="11"/>
        <v>413.64900000000006</v>
      </c>
      <c r="L95" s="21">
        <f t="shared" si="12"/>
        <v>372.28410000000002</v>
      </c>
      <c r="M95" s="21">
        <f t="shared" si="13"/>
        <v>310.23675000000003</v>
      </c>
      <c r="N95" s="40" t="s">
        <v>2079</v>
      </c>
      <c r="O95" s="24"/>
    </row>
    <row r="96" spans="1:15" s="8" customFormat="1" ht="15.75" thickBot="1" x14ac:dyDescent="0.3">
      <c r="A96" s="17"/>
      <c r="B96" s="12">
        <v>3</v>
      </c>
      <c r="C96" s="12">
        <v>14</v>
      </c>
      <c r="D96" s="33"/>
      <c r="E96" s="34">
        <v>218.21</v>
      </c>
      <c r="F96" s="35">
        <v>39277.800000000003</v>
      </c>
      <c r="G96" s="21">
        <f t="shared" si="7"/>
        <v>180</v>
      </c>
      <c r="H96" s="21">
        <f t="shared" si="8"/>
        <v>1963.8900000000003</v>
      </c>
      <c r="I96" s="21">
        <f t="shared" si="9"/>
        <v>31422.240000000005</v>
      </c>
      <c r="J96" s="21">
        <f t="shared" si="10"/>
        <v>621.89850000000001</v>
      </c>
      <c r="K96" s="21">
        <f t="shared" si="11"/>
        <v>414.59900000000005</v>
      </c>
      <c r="L96" s="21">
        <f t="shared" si="12"/>
        <v>373.13910000000004</v>
      </c>
      <c r="M96" s="21">
        <f t="shared" si="13"/>
        <v>310.94925000000001</v>
      </c>
      <c r="N96" s="40" t="s">
        <v>2079</v>
      </c>
      <c r="O96" s="24"/>
    </row>
    <row r="97" spans="1:15" s="8" customFormat="1" ht="15.75" thickBot="1" x14ac:dyDescent="0.3">
      <c r="A97" s="17"/>
      <c r="B97" s="12">
        <v>3</v>
      </c>
      <c r="C97" s="12">
        <v>15</v>
      </c>
      <c r="D97" s="33"/>
      <c r="E97" s="34">
        <v>218.72</v>
      </c>
      <c r="F97" s="35">
        <v>39369.599999999999</v>
      </c>
      <c r="G97" s="21">
        <f t="shared" si="7"/>
        <v>180</v>
      </c>
      <c r="H97" s="21">
        <f t="shared" si="8"/>
        <v>1968.48</v>
      </c>
      <c r="I97" s="21">
        <f t="shared" si="9"/>
        <v>31495.68</v>
      </c>
      <c r="J97" s="21">
        <f t="shared" si="10"/>
        <v>623.35199999999998</v>
      </c>
      <c r="K97" s="21">
        <f t="shared" si="11"/>
        <v>415.56799999999993</v>
      </c>
      <c r="L97" s="21">
        <f t="shared" si="12"/>
        <v>374.01119999999997</v>
      </c>
      <c r="M97" s="21">
        <f t="shared" si="13"/>
        <v>311.67599999999999</v>
      </c>
      <c r="N97" s="40" t="s">
        <v>2079</v>
      </c>
      <c r="O97" s="24"/>
    </row>
    <row r="98" spans="1:15" s="8" customFormat="1" ht="15.75" thickBot="1" x14ac:dyDescent="0.3">
      <c r="A98" s="17"/>
      <c r="B98" s="12">
        <v>3</v>
      </c>
      <c r="C98" s="12">
        <v>16</v>
      </c>
      <c r="D98" s="33"/>
      <c r="E98" s="34">
        <v>219.22</v>
      </c>
      <c r="F98" s="35">
        <v>39459.599999999999</v>
      </c>
      <c r="G98" s="21">
        <f t="shared" si="7"/>
        <v>180</v>
      </c>
      <c r="H98" s="21">
        <f t="shared" si="8"/>
        <v>1972.98</v>
      </c>
      <c r="I98" s="21">
        <f t="shared" si="9"/>
        <v>31567.68</v>
      </c>
      <c r="J98" s="21">
        <f t="shared" si="10"/>
        <v>624.77699999999993</v>
      </c>
      <c r="K98" s="21">
        <f t="shared" si="11"/>
        <v>416.51799999999997</v>
      </c>
      <c r="L98" s="21">
        <f t="shared" si="12"/>
        <v>374.86619999999994</v>
      </c>
      <c r="M98" s="21">
        <f t="shared" si="13"/>
        <v>312.38849999999996</v>
      </c>
      <c r="N98" s="40" t="s">
        <v>2079</v>
      </c>
      <c r="O98" s="24"/>
    </row>
    <row r="99" spans="1:15" s="8" customFormat="1" ht="15.75" thickBot="1" x14ac:dyDescent="0.3">
      <c r="A99" s="17"/>
      <c r="B99" s="12">
        <v>3</v>
      </c>
      <c r="C99" s="12">
        <v>17</v>
      </c>
      <c r="D99" s="33"/>
      <c r="E99" s="34">
        <v>220.23</v>
      </c>
      <c r="F99" s="35">
        <v>39641.4</v>
      </c>
      <c r="G99" s="21">
        <f t="shared" si="7"/>
        <v>180.00000000000003</v>
      </c>
      <c r="H99" s="21">
        <f t="shared" si="8"/>
        <v>1982.0700000000002</v>
      </c>
      <c r="I99" s="21">
        <f t="shared" si="9"/>
        <v>31713.120000000003</v>
      </c>
      <c r="J99" s="21">
        <f t="shared" si="10"/>
        <v>627.65550000000007</v>
      </c>
      <c r="K99" s="21">
        <f t="shared" si="11"/>
        <v>418.43700000000001</v>
      </c>
      <c r="L99" s="21">
        <f t="shared" si="12"/>
        <v>376.5933</v>
      </c>
      <c r="M99" s="21">
        <f t="shared" si="13"/>
        <v>313.82775000000004</v>
      </c>
      <c r="N99" s="40" t="s">
        <v>2079</v>
      </c>
      <c r="O99" s="24"/>
    </row>
    <row r="100" spans="1:15" s="8" customFormat="1" ht="15.75" thickBot="1" x14ac:dyDescent="0.3">
      <c r="A100" s="17"/>
      <c r="B100" s="12">
        <v>3</v>
      </c>
      <c r="C100" s="12">
        <v>18</v>
      </c>
      <c r="D100" s="33"/>
      <c r="E100" s="34">
        <v>221.23</v>
      </c>
      <c r="F100" s="35">
        <v>39821.4</v>
      </c>
      <c r="G100" s="21">
        <f t="shared" si="7"/>
        <v>180.00000000000003</v>
      </c>
      <c r="H100" s="21">
        <f t="shared" si="8"/>
        <v>1991.0700000000002</v>
      </c>
      <c r="I100" s="21">
        <f t="shared" si="9"/>
        <v>31857.120000000003</v>
      </c>
      <c r="J100" s="21">
        <f t="shared" si="10"/>
        <v>630.50549999999998</v>
      </c>
      <c r="K100" s="21">
        <f t="shared" si="11"/>
        <v>420.33700000000005</v>
      </c>
      <c r="L100" s="21">
        <f t="shared" si="12"/>
        <v>378.30330000000004</v>
      </c>
      <c r="M100" s="21">
        <f t="shared" si="13"/>
        <v>315.25274999999999</v>
      </c>
      <c r="N100" s="40" t="s">
        <v>2079</v>
      </c>
      <c r="O100" s="24"/>
    </row>
    <row r="101" spans="1:15" s="8" customFormat="1" ht="15.75" thickBot="1" x14ac:dyDescent="0.3">
      <c r="A101" s="17"/>
      <c r="B101" s="12">
        <v>3</v>
      </c>
      <c r="C101" s="12">
        <v>19</v>
      </c>
      <c r="D101" s="33"/>
      <c r="E101" s="34">
        <v>222.24</v>
      </c>
      <c r="F101" s="35">
        <v>40003.199999999997</v>
      </c>
      <c r="G101" s="21">
        <f t="shared" si="7"/>
        <v>179.99999999999997</v>
      </c>
      <c r="H101" s="21">
        <f t="shared" si="8"/>
        <v>2000.1599999999999</v>
      </c>
      <c r="I101" s="21">
        <f t="shared" si="9"/>
        <v>32002.559999999998</v>
      </c>
      <c r="J101" s="21">
        <f t="shared" si="10"/>
        <v>633.3839999999999</v>
      </c>
      <c r="K101" s="21">
        <f t="shared" si="11"/>
        <v>422.25599999999991</v>
      </c>
      <c r="L101" s="21">
        <f t="shared" si="12"/>
        <v>380.03039999999993</v>
      </c>
      <c r="M101" s="21">
        <f t="shared" si="13"/>
        <v>316.69199999999995</v>
      </c>
      <c r="N101" s="40" t="s">
        <v>2079</v>
      </c>
      <c r="O101" s="24"/>
    </row>
    <row r="102" spans="1:15" s="8" customFormat="1" ht="15.75" thickBot="1" x14ac:dyDescent="0.3">
      <c r="A102" s="17"/>
      <c r="B102" s="12">
        <v>3</v>
      </c>
      <c r="C102" s="12">
        <v>20</v>
      </c>
      <c r="D102" s="33"/>
      <c r="E102" s="34">
        <v>223.24</v>
      </c>
      <c r="F102" s="35">
        <v>40183.199999999997</v>
      </c>
      <c r="G102" s="21">
        <f t="shared" si="7"/>
        <v>179.99999999999997</v>
      </c>
      <c r="H102" s="21">
        <f t="shared" si="8"/>
        <v>2009.1599999999999</v>
      </c>
      <c r="I102" s="21">
        <f t="shared" si="9"/>
        <v>32146.559999999998</v>
      </c>
      <c r="J102" s="21">
        <f t="shared" si="10"/>
        <v>636.23399999999992</v>
      </c>
      <c r="K102" s="21">
        <f t="shared" si="11"/>
        <v>424.15599999999995</v>
      </c>
      <c r="L102" s="21">
        <f t="shared" si="12"/>
        <v>381.74039999999991</v>
      </c>
      <c r="M102" s="21">
        <f t="shared" si="13"/>
        <v>318.11699999999996</v>
      </c>
      <c r="N102" s="40" t="s">
        <v>2079</v>
      </c>
      <c r="O102" s="24"/>
    </row>
    <row r="103" spans="1:15" s="8" customFormat="1" ht="15.75" thickBot="1" x14ac:dyDescent="0.3">
      <c r="A103" s="17"/>
      <c r="B103" s="12">
        <v>3</v>
      </c>
      <c r="C103" s="12">
        <v>21</v>
      </c>
      <c r="D103" s="33"/>
      <c r="E103" s="34">
        <v>225.26</v>
      </c>
      <c r="F103" s="35">
        <v>40546.800000000003</v>
      </c>
      <c r="G103" s="21">
        <f t="shared" si="7"/>
        <v>180.00000000000003</v>
      </c>
      <c r="H103" s="21">
        <f t="shared" si="8"/>
        <v>2027.3400000000001</v>
      </c>
      <c r="I103" s="21">
        <f t="shared" si="9"/>
        <v>32437.440000000002</v>
      </c>
      <c r="J103" s="21">
        <f t="shared" si="10"/>
        <v>641.9910000000001</v>
      </c>
      <c r="K103" s="21">
        <f t="shared" si="11"/>
        <v>427.99400000000009</v>
      </c>
      <c r="L103" s="21">
        <f t="shared" si="12"/>
        <v>385.19460000000004</v>
      </c>
      <c r="M103" s="21">
        <f t="shared" si="13"/>
        <v>320.99550000000005</v>
      </c>
      <c r="N103" s="40" t="s">
        <v>2079</v>
      </c>
      <c r="O103" s="24"/>
    </row>
    <row r="104" spans="1:15" s="8" customFormat="1" ht="15.75" thickBot="1" x14ac:dyDescent="0.3">
      <c r="A104" s="17"/>
      <c r="B104" s="12">
        <v>3</v>
      </c>
      <c r="C104" s="12">
        <v>22</v>
      </c>
      <c r="D104" s="33"/>
      <c r="E104" s="34">
        <v>226.26</v>
      </c>
      <c r="F104" s="35">
        <v>34000</v>
      </c>
      <c r="G104" s="21">
        <f t="shared" si="7"/>
        <v>150.26960134358703</v>
      </c>
      <c r="H104" s="21">
        <f t="shared" si="8"/>
        <v>1700</v>
      </c>
      <c r="I104" s="21">
        <f t="shared" si="9"/>
        <v>27200</v>
      </c>
      <c r="J104" s="21">
        <f t="shared" si="10"/>
        <v>538.33333333333337</v>
      </c>
      <c r="K104" s="21">
        <f t="shared" si="11"/>
        <v>358.88888888888891</v>
      </c>
      <c r="L104" s="21">
        <f t="shared" si="12"/>
        <v>323</v>
      </c>
      <c r="M104" s="21">
        <f t="shared" si="13"/>
        <v>269.16666666666669</v>
      </c>
      <c r="N104" s="40" t="s">
        <v>2079</v>
      </c>
      <c r="O104" s="24"/>
    </row>
    <row r="105" spans="1:15" s="8" customFormat="1" ht="15.75" thickBot="1" x14ac:dyDescent="0.3">
      <c r="A105" s="17"/>
      <c r="B105" s="12">
        <v>3</v>
      </c>
      <c r="C105" s="12">
        <v>23</v>
      </c>
      <c r="D105" s="33"/>
      <c r="E105" s="34">
        <v>226.76</v>
      </c>
      <c r="F105" s="35">
        <v>40816.800000000003</v>
      </c>
      <c r="G105" s="21">
        <f t="shared" si="7"/>
        <v>180.00000000000003</v>
      </c>
      <c r="H105" s="21">
        <f t="shared" si="8"/>
        <v>2040.8400000000001</v>
      </c>
      <c r="I105" s="21">
        <f t="shared" si="9"/>
        <v>32653.440000000002</v>
      </c>
      <c r="J105" s="21">
        <f t="shared" si="10"/>
        <v>646.26600000000008</v>
      </c>
      <c r="K105" s="21">
        <f t="shared" si="11"/>
        <v>430.84400000000005</v>
      </c>
      <c r="L105" s="21">
        <f t="shared" si="12"/>
        <v>387.75960000000009</v>
      </c>
      <c r="M105" s="21">
        <f t="shared" si="13"/>
        <v>323.13300000000004</v>
      </c>
      <c r="N105" s="40" t="s">
        <v>2079</v>
      </c>
      <c r="O105" s="24"/>
    </row>
    <row r="106" spans="1:15" s="8" customFormat="1" ht="15.75" thickBot="1" x14ac:dyDescent="0.3">
      <c r="A106" s="17"/>
      <c r="B106" s="12">
        <v>3</v>
      </c>
      <c r="C106" s="12">
        <v>24</v>
      </c>
      <c r="D106" s="33"/>
      <c r="E106" s="34">
        <v>272.43</v>
      </c>
      <c r="F106" s="35">
        <v>49037.4</v>
      </c>
      <c r="G106" s="21">
        <f t="shared" si="7"/>
        <v>180</v>
      </c>
      <c r="H106" s="21">
        <f t="shared" si="8"/>
        <v>2451.8700000000003</v>
      </c>
      <c r="I106" s="21">
        <f t="shared" si="9"/>
        <v>39229.920000000006</v>
      </c>
      <c r="J106" s="21">
        <f t="shared" si="10"/>
        <v>776.42549999999994</v>
      </c>
      <c r="K106" s="21">
        <f t="shared" si="11"/>
        <v>517.61699999999996</v>
      </c>
      <c r="L106" s="21">
        <f t="shared" si="12"/>
        <v>465.8553</v>
      </c>
      <c r="M106" s="21">
        <f t="shared" si="13"/>
        <v>388.21274999999997</v>
      </c>
      <c r="N106" s="40" t="s">
        <v>2079</v>
      </c>
      <c r="O106" s="24"/>
    </row>
    <row r="107" spans="1:15" s="8" customFormat="1" ht="15.75" thickBot="1" x14ac:dyDescent="0.3">
      <c r="A107" s="17"/>
      <c r="B107" s="12">
        <v>3</v>
      </c>
      <c r="C107" s="12">
        <v>25</v>
      </c>
      <c r="D107" s="33"/>
      <c r="E107" s="34">
        <v>203.08</v>
      </c>
      <c r="F107" s="35">
        <v>34523.599999999999</v>
      </c>
      <c r="G107" s="21">
        <f t="shared" si="7"/>
        <v>169.99999999999997</v>
      </c>
      <c r="H107" s="21">
        <f t="shared" si="8"/>
        <v>1726.18</v>
      </c>
      <c r="I107" s="21">
        <f t="shared" si="9"/>
        <v>27618.880000000001</v>
      </c>
      <c r="J107" s="21">
        <f t="shared" si="10"/>
        <v>546.62366666666662</v>
      </c>
      <c r="K107" s="21">
        <f t="shared" si="11"/>
        <v>364.41577777777775</v>
      </c>
      <c r="L107" s="21">
        <f t="shared" si="12"/>
        <v>327.9742</v>
      </c>
      <c r="M107" s="21">
        <f t="shared" si="13"/>
        <v>273.31183333333331</v>
      </c>
      <c r="N107" s="40" t="s">
        <v>2079</v>
      </c>
      <c r="O107" s="24"/>
    </row>
    <row r="108" spans="1:15" s="8" customFormat="1" ht="15.75" thickBot="1" x14ac:dyDescent="0.3">
      <c r="A108" s="17"/>
      <c r="B108" s="12">
        <v>3</v>
      </c>
      <c r="C108" s="12">
        <v>26</v>
      </c>
      <c r="D108" s="33"/>
      <c r="E108" s="34">
        <v>200</v>
      </c>
      <c r="F108" s="35">
        <v>34000</v>
      </c>
      <c r="G108" s="21">
        <f t="shared" si="7"/>
        <v>170</v>
      </c>
      <c r="H108" s="21">
        <f t="shared" si="8"/>
        <v>1700</v>
      </c>
      <c r="I108" s="21">
        <f t="shared" si="9"/>
        <v>27200</v>
      </c>
      <c r="J108" s="21">
        <f t="shared" si="10"/>
        <v>538.33333333333337</v>
      </c>
      <c r="K108" s="21">
        <f t="shared" si="11"/>
        <v>358.88888888888891</v>
      </c>
      <c r="L108" s="21">
        <f t="shared" si="12"/>
        <v>323</v>
      </c>
      <c r="M108" s="21">
        <f t="shared" si="13"/>
        <v>269.16666666666669</v>
      </c>
      <c r="N108" s="40" t="s">
        <v>2079</v>
      </c>
      <c r="O108" s="24"/>
    </row>
    <row r="109" spans="1:15" s="8" customFormat="1" ht="15.75" thickBot="1" x14ac:dyDescent="0.3">
      <c r="A109" s="17"/>
      <c r="B109" s="12">
        <v>3</v>
      </c>
      <c r="C109" s="12">
        <v>27</v>
      </c>
      <c r="D109" s="33"/>
      <c r="E109" s="34">
        <v>200</v>
      </c>
      <c r="F109" s="35">
        <v>34000</v>
      </c>
      <c r="G109" s="21">
        <f t="shared" si="7"/>
        <v>170</v>
      </c>
      <c r="H109" s="21">
        <f t="shared" si="8"/>
        <v>1700</v>
      </c>
      <c r="I109" s="21">
        <f t="shared" si="9"/>
        <v>27200</v>
      </c>
      <c r="J109" s="21">
        <f t="shared" si="10"/>
        <v>538.33333333333337</v>
      </c>
      <c r="K109" s="21">
        <f t="shared" si="11"/>
        <v>358.88888888888891</v>
      </c>
      <c r="L109" s="21">
        <f t="shared" si="12"/>
        <v>323</v>
      </c>
      <c r="M109" s="21">
        <f t="shared" si="13"/>
        <v>269.16666666666669</v>
      </c>
      <c r="N109" s="40" t="s">
        <v>2079</v>
      </c>
      <c r="O109" s="24"/>
    </row>
    <row r="110" spans="1:15" s="8" customFormat="1" ht="15.75" thickBot="1" x14ac:dyDescent="0.3">
      <c r="A110" s="17"/>
      <c r="B110" s="12">
        <v>3</v>
      </c>
      <c r="C110" s="12">
        <v>28</v>
      </c>
      <c r="D110" s="33"/>
      <c r="E110" s="34">
        <v>200</v>
      </c>
      <c r="F110" s="35">
        <v>34000</v>
      </c>
      <c r="G110" s="21">
        <f t="shared" si="7"/>
        <v>170</v>
      </c>
      <c r="H110" s="21">
        <f t="shared" si="8"/>
        <v>1700</v>
      </c>
      <c r="I110" s="21">
        <f t="shared" si="9"/>
        <v>27200</v>
      </c>
      <c r="J110" s="21">
        <f t="shared" si="10"/>
        <v>538.33333333333337</v>
      </c>
      <c r="K110" s="21">
        <f t="shared" si="11"/>
        <v>358.88888888888891</v>
      </c>
      <c r="L110" s="21">
        <f t="shared" si="12"/>
        <v>323</v>
      </c>
      <c r="M110" s="21">
        <f t="shared" si="13"/>
        <v>269.16666666666669</v>
      </c>
      <c r="N110" s="40" t="s">
        <v>2079</v>
      </c>
      <c r="O110" s="24"/>
    </row>
    <row r="111" spans="1:15" s="8" customFormat="1" ht="15.75" thickBot="1" x14ac:dyDescent="0.3">
      <c r="A111" s="17"/>
      <c r="B111" s="12">
        <v>3</v>
      </c>
      <c r="C111" s="12">
        <v>29</v>
      </c>
      <c r="D111" s="33"/>
      <c r="E111" s="34">
        <v>200</v>
      </c>
      <c r="F111" s="35">
        <v>34000</v>
      </c>
      <c r="G111" s="21">
        <f t="shared" si="7"/>
        <v>170</v>
      </c>
      <c r="H111" s="21">
        <f t="shared" si="8"/>
        <v>1700</v>
      </c>
      <c r="I111" s="21">
        <f t="shared" si="9"/>
        <v>27200</v>
      </c>
      <c r="J111" s="21">
        <f t="shared" si="10"/>
        <v>538.33333333333337</v>
      </c>
      <c r="K111" s="21">
        <f t="shared" si="11"/>
        <v>358.88888888888891</v>
      </c>
      <c r="L111" s="21">
        <f t="shared" si="12"/>
        <v>323</v>
      </c>
      <c r="M111" s="21">
        <f t="shared" si="13"/>
        <v>269.16666666666669</v>
      </c>
      <c r="N111" s="40" t="s">
        <v>2079</v>
      </c>
      <c r="O111" s="24"/>
    </row>
    <row r="112" spans="1:15" s="8" customFormat="1" ht="15.75" thickBot="1" x14ac:dyDescent="0.3">
      <c r="A112" s="17"/>
      <c r="B112" s="12">
        <v>3</v>
      </c>
      <c r="C112" s="12">
        <v>30</v>
      </c>
      <c r="D112" s="33"/>
      <c r="E112" s="34">
        <v>200</v>
      </c>
      <c r="F112" s="35">
        <v>34000</v>
      </c>
      <c r="G112" s="21">
        <f t="shared" si="7"/>
        <v>170</v>
      </c>
      <c r="H112" s="21">
        <f t="shared" si="8"/>
        <v>1700</v>
      </c>
      <c r="I112" s="21">
        <f t="shared" si="9"/>
        <v>27200</v>
      </c>
      <c r="J112" s="21">
        <f t="shared" si="10"/>
        <v>538.33333333333337</v>
      </c>
      <c r="K112" s="21">
        <f t="shared" si="11"/>
        <v>358.88888888888891</v>
      </c>
      <c r="L112" s="21">
        <f t="shared" si="12"/>
        <v>323</v>
      </c>
      <c r="M112" s="21">
        <f t="shared" si="13"/>
        <v>269.16666666666669</v>
      </c>
      <c r="N112" s="40" t="s">
        <v>2079</v>
      </c>
      <c r="O112" s="24"/>
    </row>
    <row r="113" spans="1:15" s="8" customFormat="1" ht="15.75" thickBot="1" x14ac:dyDescent="0.3">
      <c r="A113" s="17"/>
      <c r="B113" s="12">
        <v>3</v>
      </c>
      <c r="C113" s="12">
        <v>31</v>
      </c>
      <c r="D113" s="33"/>
      <c r="E113" s="34">
        <v>200</v>
      </c>
      <c r="F113" s="35">
        <v>34000</v>
      </c>
      <c r="G113" s="21">
        <f t="shared" si="7"/>
        <v>170</v>
      </c>
      <c r="H113" s="21">
        <f t="shared" si="8"/>
        <v>1700</v>
      </c>
      <c r="I113" s="21">
        <f t="shared" si="9"/>
        <v>27200</v>
      </c>
      <c r="J113" s="21">
        <f t="shared" si="10"/>
        <v>538.33333333333337</v>
      </c>
      <c r="K113" s="21">
        <f t="shared" si="11"/>
        <v>358.88888888888891</v>
      </c>
      <c r="L113" s="21">
        <f t="shared" si="12"/>
        <v>323</v>
      </c>
      <c r="M113" s="21">
        <f t="shared" si="13"/>
        <v>269.16666666666669</v>
      </c>
      <c r="N113" s="40" t="s">
        <v>2079</v>
      </c>
      <c r="O113" s="24"/>
    </row>
    <row r="114" spans="1:15" s="8" customFormat="1" ht="15.75" thickBot="1" x14ac:dyDescent="0.3">
      <c r="A114" s="17"/>
      <c r="B114" s="12">
        <v>3</v>
      </c>
      <c r="C114" s="12">
        <v>32</v>
      </c>
      <c r="D114" s="33"/>
      <c r="E114" s="34">
        <v>200</v>
      </c>
      <c r="F114" s="35">
        <v>34000</v>
      </c>
      <c r="G114" s="21">
        <f t="shared" si="7"/>
        <v>170</v>
      </c>
      <c r="H114" s="21">
        <f t="shared" si="8"/>
        <v>1700</v>
      </c>
      <c r="I114" s="21">
        <f t="shared" si="9"/>
        <v>27200</v>
      </c>
      <c r="J114" s="21">
        <f t="shared" si="10"/>
        <v>538.33333333333337</v>
      </c>
      <c r="K114" s="21">
        <f t="shared" si="11"/>
        <v>358.88888888888891</v>
      </c>
      <c r="L114" s="21">
        <f t="shared" si="12"/>
        <v>323</v>
      </c>
      <c r="M114" s="21">
        <f t="shared" si="13"/>
        <v>269.16666666666669</v>
      </c>
      <c r="N114" s="40" t="s">
        <v>2079</v>
      </c>
      <c r="O114" s="24"/>
    </row>
    <row r="115" spans="1:15" s="8" customFormat="1" ht="15.75" thickBot="1" x14ac:dyDescent="0.3">
      <c r="A115" s="17"/>
      <c r="B115" s="12">
        <v>3</v>
      </c>
      <c r="C115" s="12">
        <v>33</v>
      </c>
      <c r="D115" s="33"/>
      <c r="E115" s="34">
        <v>199.71</v>
      </c>
      <c r="F115" s="35">
        <v>33950.699999999997</v>
      </c>
      <c r="G115" s="21">
        <f t="shared" si="7"/>
        <v>169.99999999999997</v>
      </c>
      <c r="H115" s="21">
        <f t="shared" si="8"/>
        <v>1697.5349999999999</v>
      </c>
      <c r="I115" s="21">
        <f t="shared" si="9"/>
        <v>27160.559999999998</v>
      </c>
      <c r="J115" s="21">
        <f t="shared" si="10"/>
        <v>537.55274999999995</v>
      </c>
      <c r="K115" s="21">
        <f t="shared" si="11"/>
        <v>358.36849999999998</v>
      </c>
      <c r="L115" s="21">
        <f t="shared" si="12"/>
        <v>322.53164999999996</v>
      </c>
      <c r="M115" s="21">
        <f t="shared" si="13"/>
        <v>268.77637499999997</v>
      </c>
      <c r="N115" s="40" t="s">
        <v>2079</v>
      </c>
      <c r="O115" s="24"/>
    </row>
    <row r="116" spans="1:15" s="8" customFormat="1" ht="15.75" thickBot="1" x14ac:dyDescent="0.3">
      <c r="A116" s="17"/>
      <c r="B116" s="12">
        <v>3</v>
      </c>
      <c r="C116" s="12">
        <v>34</v>
      </c>
      <c r="D116" s="33"/>
      <c r="E116" s="34">
        <v>223.13</v>
      </c>
      <c r="F116" s="35">
        <v>40163.4</v>
      </c>
      <c r="G116" s="21">
        <f t="shared" si="7"/>
        <v>180</v>
      </c>
      <c r="H116" s="21">
        <f t="shared" si="8"/>
        <v>2008.17</v>
      </c>
      <c r="I116" s="21">
        <f t="shared" si="9"/>
        <v>32130.720000000001</v>
      </c>
      <c r="J116" s="21">
        <f t="shared" si="10"/>
        <v>635.92050000000006</v>
      </c>
      <c r="K116" s="21">
        <f t="shared" si="11"/>
        <v>423.94700000000006</v>
      </c>
      <c r="L116" s="21">
        <f t="shared" si="12"/>
        <v>381.55230000000006</v>
      </c>
      <c r="M116" s="21">
        <f t="shared" si="13"/>
        <v>317.96025000000003</v>
      </c>
      <c r="N116" s="40" t="s">
        <v>2079</v>
      </c>
      <c r="O116" s="24"/>
    </row>
    <row r="117" spans="1:15" s="8" customFormat="1" ht="15.75" thickBot="1" x14ac:dyDescent="0.3">
      <c r="A117" s="17"/>
      <c r="B117" s="12">
        <v>3</v>
      </c>
      <c r="C117" s="12">
        <v>35</v>
      </c>
      <c r="D117" s="33"/>
      <c r="E117" s="34">
        <v>199.32</v>
      </c>
      <c r="F117" s="35">
        <v>33884.400000000001</v>
      </c>
      <c r="G117" s="21">
        <f t="shared" si="7"/>
        <v>170</v>
      </c>
      <c r="H117" s="21">
        <f t="shared" si="8"/>
        <v>1694.2200000000003</v>
      </c>
      <c r="I117" s="21">
        <f t="shared" si="9"/>
        <v>27107.520000000004</v>
      </c>
      <c r="J117" s="21">
        <f t="shared" si="10"/>
        <v>536.50300000000004</v>
      </c>
      <c r="K117" s="21">
        <f t="shared" si="11"/>
        <v>357.6686666666667</v>
      </c>
      <c r="L117" s="21">
        <f t="shared" si="12"/>
        <v>321.90179999999998</v>
      </c>
      <c r="M117" s="21">
        <f t="shared" si="13"/>
        <v>268.25150000000002</v>
      </c>
      <c r="N117" s="40" t="s">
        <v>2079</v>
      </c>
      <c r="O117" s="24"/>
    </row>
    <row r="118" spans="1:15" s="8" customFormat="1" ht="15.75" thickBot="1" x14ac:dyDescent="0.3">
      <c r="A118" s="17"/>
      <c r="B118" s="12">
        <v>3</v>
      </c>
      <c r="C118" s="12">
        <v>36</v>
      </c>
      <c r="D118" s="33"/>
      <c r="E118" s="34">
        <v>199.69</v>
      </c>
      <c r="F118" s="35">
        <v>33947.300000000003</v>
      </c>
      <c r="G118" s="21">
        <f t="shared" si="7"/>
        <v>170.00000000000003</v>
      </c>
      <c r="H118" s="21">
        <f t="shared" si="8"/>
        <v>1697.3650000000002</v>
      </c>
      <c r="I118" s="21">
        <f t="shared" si="9"/>
        <v>27157.840000000004</v>
      </c>
      <c r="J118" s="21">
        <f t="shared" si="10"/>
        <v>537.49891666666667</v>
      </c>
      <c r="K118" s="21">
        <f t="shared" si="11"/>
        <v>358.33261111111113</v>
      </c>
      <c r="L118" s="21">
        <f t="shared" si="12"/>
        <v>322.49934999999999</v>
      </c>
      <c r="M118" s="21">
        <f t="shared" si="13"/>
        <v>268.74945833333334</v>
      </c>
      <c r="N118" s="40" t="s">
        <v>2079</v>
      </c>
      <c r="O118" s="24"/>
    </row>
    <row r="119" spans="1:15" s="8" customFormat="1" ht="15.75" thickBot="1" x14ac:dyDescent="0.3">
      <c r="A119" s="17"/>
      <c r="B119" s="12">
        <v>3</v>
      </c>
      <c r="C119" s="12">
        <v>37</v>
      </c>
      <c r="D119" s="33"/>
      <c r="E119" s="34">
        <v>199.66</v>
      </c>
      <c r="F119" s="35">
        <v>33942.199999999997</v>
      </c>
      <c r="G119" s="21">
        <f t="shared" si="7"/>
        <v>170</v>
      </c>
      <c r="H119" s="21">
        <f t="shared" si="8"/>
        <v>1697.11</v>
      </c>
      <c r="I119" s="21">
        <f t="shared" si="9"/>
        <v>27153.759999999998</v>
      </c>
      <c r="J119" s="21">
        <f t="shared" si="10"/>
        <v>537.41816666666659</v>
      </c>
      <c r="K119" s="21">
        <f t="shared" si="11"/>
        <v>358.27877777777775</v>
      </c>
      <c r="L119" s="21">
        <f t="shared" si="12"/>
        <v>322.45089999999999</v>
      </c>
      <c r="M119" s="21">
        <f t="shared" si="13"/>
        <v>268.7090833333333</v>
      </c>
      <c r="N119" s="40" t="s">
        <v>2079</v>
      </c>
      <c r="O119" s="24"/>
    </row>
    <row r="120" spans="1:15" s="8" customFormat="1" ht="15.75" thickBot="1" x14ac:dyDescent="0.3">
      <c r="A120" s="17"/>
      <c r="B120" s="12">
        <v>3</v>
      </c>
      <c r="C120" s="12">
        <v>38</v>
      </c>
      <c r="D120" s="33"/>
      <c r="E120" s="34">
        <v>199.58</v>
      </c>
      <c r="F120" s="35">
        <v>33928.6</v>
      </c>
      <c r="G120" s="21">
        <f t="shared" si="7"/>
        <v>169.99999999999997</v>
      </c>
      <c r="H120" s="21">
        <f t="shared" si="8"/>
        <v>1696.43</v>
      </c>
      <c r="I120" s="21">
        <f t="shared" si="9"/>
        <v>27142.880000000001</v>
      </c>
      <c r="J120" s="21">
        <f t="shared" si="10"/>
        <v>537.20283333333327</v>
      </c>
      <c r="K120" s="21">
        <f t="shared" si="11"/>
        <v>358.13522222222218</v>
      </c>
      <c r="L120" s="21">
        <f t="shared" si="12"/>
        <v>322.32169999999996</v>
      </c>
      <c r="M120" s="21">
        <f t="shared" si="13"/>
        <v>268.60141666666664</v>
      </c>
      <c r="N120" s="40" t="s">
        <v>2079</v>
      </c>
      <c r="O120" s="24"/>
    </row>
    <row r="121" spans="1:15" s="8" customFormat="1" ht="15.75" thickBot="1" x14ac:dyDescent="0.3">
      <c r="A121" s="17"/>
      <c r="B121" s="12">
        <v>3</v>
      </c>
      <c r="C121" s="12">
        <v>39</v>
      </c>
      <c r="D121" s="33"/>
      <c r="E121" s="34">
        <v>199.54</v>
      </c>
      <c r="F121" s="35">
        <v>33921.800000000003</v>
      </c>
      <c r="G121" s="21">
        <f t="shared" si="7"/>
        <v>170.00000000000003</v>
      </c>
      <c r="H121" s="21">
        <f t="shared" si="8"/>
        <v>1696.0900000000001</v>
      </c>
      <c r="I121" s="21">
        <f t="shared" si="9"/>
        <v>27137.440000000002</v>
      </c>
      <c r="J121" s="21">
        <f t="shared" si="10"/>
        <v>537.09516666666673</v>
      </c>
      <c r="K121" s="21">
        <f t="shared" si="11"/>
        <v>358.06344444444449</v>
      </c>
      <c r="L121" s="21">
        <f t="shared" si="12"/>
        <v>322.25710000000004</v>
      </c>
      <c r="M121" s="21">
        <f t="shared" si="13"/>
        <v>268.54758333333336</v>
      </c>
      <c r="N121" s="40" t="s">
        <v>2079</v>
      </c>
      <c r="O121" s="24"/>
    </row>
    <row r="122" spans="1:15" s="8" customFormat="1" ht="15.75" thickBot="1" x14ac:dyDescent="0.3">
      <c r="A122" s="17"/>
      <c r="B122" s="12">
        <v>3</v>
      </c>
      <c r="C122" s="12">
        <v>40</v>
      </c>
      <c r="D122" s="33"/>
      <c r="E122" s="34">
        <v>199.5</v>
      </c>
      <c r="F122" s="35">
        <v>33915</v>
      </c>
      <c r="G122" s="21">
        <f t="shared" si="7"/>
        <v>170</v>
      </c>
      <c r="H122" s="21">
        <f t="shared" si="8"/>
        <v>1695.75</v>
      </c>
      <c r="I122" s="21">
        <f t="shared" si="9"/>
        <v>27132</v>
      </c>
      <c r="J122" s="21">
        <f t="shared" si="10"/>
        <v>536.98749999999995</v>
      </c>
      <c r="K122" s="21">
        <f t="shared" si="11"/>
        <v>357.99166666666667</v>
      </c>
      <c r="L122" s="21">
        <f t="shared" si="12"/>
        <v>322.1925</v>
      </c>
      <c r="M122" s="21">
        <f t="shared" si="13"/>
        <v>268.49374999999998</v>
      </c>
      <c r="N122" s="40" t="s">
        <v>2079</v>
      </c>
      <c r="O122" s="24"/>
    </row>
    <row r="123" spans="1:15" s="10" customFormat="1" ht="15.75" thickBot="1" x14ac:dyDescent="0.3">
      <c r="A123" s="17"/>
      <c r="B123" s="12">
        <v>4</v>
      </c>
      <c r="C123" s="12">
        <v>1</v>
      </c>
      <c r="D123" s="33"/>
      <c r="E123" s="34">
        <v>199.58</v>
      </c>
      <c r="F123" s="35">
        <v>33928.6</v>
      </c>
      <c r="G123" s="21">
        <f t="shared" si="7"/>
        <v>169.99999999999997</v>
      </c>
      <c r="H123" s="21">
        <f t="shared" si="8"/>
        <v>1696.43</v>
      </c>
      <c r="I123" s="21">
        <f t="shared" si="9"/>
        <v>27142.880000000001</v>
      </c>
      <c r="J123" s="21">
        <f t="shared" si="10"/>
        <v>537.20283333333327</v>
      </c>
      <c r="K123" s="21">
        <f t="shared" si="11"/>
        <v>358.13522222222218</v>
      </c>
      <c r="L123" s="21">
        <f t="shared" si="12"/>
        <v>322.32169999999996</v>
      </c>
      <c r="M123" s="21">
        <f t="shared" si="13"/>
        <v>268.60141666666664</v>
      </c>
      <c r="N123" s="40" t="s">
        <v>2079</v>
      </c>
      <c r="O123" s="24"/>
    </row>
    <row r="124" spans="1:15" s="10" customFormat="1" ht="15.75" thickBot="1" x14ac:dyDescent="0.3">
      <c r="A124" s="17"/>
      <c r="B124" s="12">
        <v>4</v>
      </c>
      <c r="C124" s="12">
        <v>2</v>
      </c>
      <c r="D124" s="33"/>
      <c r="E124" s="34">
        <v>201.12</v>
      </c>
      <c r="F124" s="35">
        <v>34190.400000000001</v>
      </c>
      <c r="G124" s="21">
        <f t="shared" si="7"/>
        <v>170</v>
      </c>
      <c r="H124" s="21">
        <f t="shared" si="8"/>
        <v>1709.5200000000002</v>
      </c>
      <c r="I124" s="21">
        <f t="shared" si="9"/>
        <v>27352.320000000003</v>
      </c>
      <c r="J124" s="21">
        <f t="shared" si="10"/>
        <v>541.34800000000007</v>
      </c>
      <c r="K124" s="21">
        <f t="shared" si="11"/>
        <v>360.89866666666666</v>
      </c>
      <c r="L124" s="21">
        <f t="shared" si="12"/>
        <v>324.80880000000002</v>
      </c>
      <c r="M124" s="21">
        <f t="shared" si="13"/>
        <v>270.67400000000004</v>
      </c>
      <c r="N124" s="40" t="s">
        <v>2079</v>
      </c>
      <c r="O124" s="24"/>
    </row>
    <row r="125" spans="1:15" s="10" customFormat="1" ht="15.75" thickBot="1" x14ac:dyDescent="0.3">
      <c r="A125" s="17"/>
      <c r="B125" s="12">
        <v>4</v>
      </c>
      <c r="C125" s="12">
        <v>3</v>
      </c>
      <c r="D125" s="33"/>
      <c r="E125" s="34">
        <v>248.03</v>
      </c>
      <c r="F125" s="35">
        <v>49606</v>
      </c>
      <c r="G125" s="21">
        <f t="shared" si="7"/>
        <v>200</v>
      </c>
      <c r="H125" s="21">
        <f t="shared" si="8"/>
        <v>2480.3000000000002</v>
      </c>
      <c r="I125" s="21">
        <f t="shared" si="9"/>
        <v>39684.800000000003</v>
      </c>
      <c r="J125" s="21">
        <f t="shared" si="10"/>
        <v>785.42833333333328</v>
      </c>
      <c r="K125" s="21">
        <f t="shared" si="11"/>
        <v>523.61888888888882</v>
      </c>
      <c r="L125" s="21">
        <f t="shared" si="12"/>
        <v>471.25699999999995</v>
      </c>
      <c r="M125" s="21">
        <f t="shared" si="13"/>
        <v>392.71416666666664</v>
      </c>
      <c r="N125" s="40" t="s">
        <v>2079</v>
      </c>
      <c r="O125" s="24"/>
    </row>
    <row r="126" spans="1:15" s="10" customFormat="1" ht="15.75" thickBot="1" x14ac:dyDescent="0.3">
      <c r="A126" s="17"/>
      <c r="B126" s="12">
        <v>4</v>
      </c>
      <c r="C126" s="12">
        <v>4</v>
      </c>
      <c r="D126" s="33"/>
      <c r="E126" s="34">
        <v>236.1</v>
      </c>
      <c r="F126" s="35">
        <v>47220</v>
      </c>
      <c r="G126" s="21">
        <f t="shared" si="7"/>
        <v>200</v>
      </c>
      <c r="H126" s="21">
        <f t="shared" si="8"/>
        <v>2361</v>
      </c>
      <c r="I126" s="21">
        <f t="shared" si="9"/>
        <v>37776</v>
      </c>
      <c r="J126" s="21">
        <f t="shared" si="10"/>
        <v>747.65</v>
      </c>
      <c r="K126" s="21">
        <f t="shared" si="11"/>
        <v>498.43333333333334</v>
      </c>
      <c r="L126" s="21">
        <f t="shared" si="12"/>
        <v>448.59</v>
      </c>
      <c r="M126" s="21">
        <f t="shared" si="13"/>
        <v>373.82499999999999</v>
      </c>
      <c r="N126" s="40" t="s">
        <v>2079</v>
      </c>
      <c r="O126" s="24"/>
    </row>
    <row r="127" spans="1:15" s="10" customFormat="1" ht="15.75" thickBot="1" x14ac:dyDescent="0.3">
      <c r="A127" s="17"/>
      <c r="B127" s="12">
        <v>4</v>
      </c>
      <c r="C127" s="12">
        <v>5</v>
      </c>
      <c r="D127" s="33"/>
      <c r="E127" s="34">
        <v>251.77</v>
      </c>
      <c r="F127" s="35">
        <v>50354</v>
      </c>
      <c r="G127" s="21">
        <f t="shared" si="7"/>
        <v>200</v>
      </c>
      <c r="H127" s="21">
        <f t="shared" si="8"/>
        <v>2517.7000000000003</v>
      </c>
      <c r="I127" s="21">
        <f t="shared" si="9"/>
        <v>40283.200000000004</v>
      </c>
      <c r="J127" s="21">
        <f t="shared" si="10"/>
        <v>797.27166666666676</v>
      </c>
      <c r="K127" s="21">
        <f t="shared" si="11"/>
        <v>531.51444444444451</v>
      </c>
      <c r="L127" s="21">
        <f t="shared" si="12"/>
        <v>478.36300000000006</v>
      </c>
      <c r="M127" s="21">
        <f t="shared" si="13"/>
        <v>398.63583333333338</v>
      </c>
      <c r="N127" s="40" t="s">
        <v>2079</v>
      </c>
      <c r="O127" s="24"/>
    </row>
    <row r="128" spans="1:15" s="10" customFormat="1" ht="15.75" thickBot="1" x14ac:dyDescent="0.3">
      <c r="A128" s="17"/>
      <c r="B128" s="12">
        <v>4</v>
      </c>
      <c r="C128" s="12">
        <v>6</v>
      </c>
      <c r="D128" s="33"/>
      <c r="E128" s="34">
        <v>206.9</v>
      </c>
      <c r="F128" s="35">
        <v>41380</v>
      </c>
      <c r="G128" s="21">
        <f t="shared" si="7"/>
        <v>200</v>
      </c>
      <c r="H128" s="21">
        <f t="shared" si="8"/>
        <v>2069</v>
      </c>
      <c r="I128" s="21">
        <f t="shared" si="9"/>
        <v>33104</v>
      </c>
      <c r="J128" s="21">
        <f t="shared" si="10"/>
        <v>655.18333333333328</v>
      </c>
      <c r="K128" s="21">
        <f t="shared" si="11"/>
        <v>436.78888888888889</v>
      </c>
      <c r="L128" s="21">
        <f t="shared" si="12"/>
        <v>393.11</v>
      </c>
      <c r="M128" s="21">
        <f t="shared" si="13"/>
        <v>327.59166666666664</v>
      </c>
      <c r="N128" s="40" t="s">
        <v>2079</v>
      </c>
      <c r="O128" s="24"/>
    </row>
    <row r="129" spans="1:15" s="10" customFormat="1" ht="15.75" thickBot="1" x14ac:dyDescent="0.3">
      <c r="A129" s="17"/>
      <c r="B129" s="12">
        <v>4</v>
      </c>
      <c r="C129" s="12">
        <v>7</v>
      </c>
      <c r="D129" s="33"/>
      <c r="E129" s="34">
        <v>227.96</v>
      </c>
      <c r="F129" s="35">
        <v>45592</v>
      </c>
      <c r="G129" s="21">
        <f t="shared" si="7"/>
        <v>200</v>
      </c>
      <c r="H129" s="21">
        <f t="shared" si="8"/>
        <v>2279.6</v>
      </c>
      <c r="I129" s="21">
        <f t="shared" si="9"/>
        <v>36473.599999999999</v>
      </c>
      <c r="J129" s="21">
        <f t="shared" si="10"/>
        <v>721.87333333333333</v>
      </c>
      <c r="K129" s="21">
        <f t="shared" si="11"/>
        <v>481.24888888888893</v>
      </c>
      <c r="L129" s="21">
        <f t="shared" si="12"/>
        <v>433.12400000000002</v>
      </c>
      <c r="M129" s="21">
        <f t="shared" si="13"/>
        <v>360.93666666666667</v>
      </c>
      <c r="N129" s="40" t="s">
        <v>2079</v>
      </c>
      <c r="O129" s="24"/>
    </row>
    <row r="130" spans="1:15" s="10" customFormat="1" ht="15.75" thickBot="1" x14ac:dyDescent="0.3">
      <c r="A130" s="17"/>
      <c r="B130" s="12">
        <v>4</v>
      </c>
      <c r="C130" s="12">
        <v>8</v>
      </c>
      <c r="D130" s="33"/>
      <c r="E130" s="34">
        <v>272.85000000000002</v>
      </c>
      <c r="F130" s="35">
        <v>54570</v>
      </c>
      <c r="G130" s="21">
        <f t="shared" si="7"/>
        <v>199.99999999999997</v>
      </c>
      <c r="H130" s="21">
        <f t="shared" si="8"/>
        <v>2728.5</v>
      </c>
      <c r="I130" s="21">
        <f t="shared" si="9"/>
        <v>43656</v>
      </c>
      <c r="J130" s="21">
        <f t="shared" si="10"/>
        <v>864.02499999999998</v>
      </c>
      <c r="K130" s="21">
        <f t="shared" si="11"/>
        <v>576.01666666666665</v>
      </c>
      <c r="L130" s="21">
        <f t="shared" si="12"/>
        <v>518.41499999999996</v>
      </c>
      <c r="M130" s="21">
        <f t="shared" si="13"/>
        <v>432.01249999999999</v>
      </c>
      <c r="N130" s="40" t="s">
        <v>2079</v>
      </c>
      <c r="O130" s="24"/>
    </row>
    <row r="131" spans="1:15" s="10" customFormat="1" ht="15.75" thickBot="1" x14ac:dyDescent="0.3">
      <c r="A131" s="17"/>
      <c r="B131" s="12">
        <v>4</v>
      </c>
      <c r="C131" s="12">
        <v>9</v>
      </c>
      <c r="D131" s="33"/>
      <c r="E131" s="34">
        <v>200</v>
      </c>
      <c r="F131" s="35">
        <v>36000</v>
      </c>
      <c r="G131" s="21">
        <f t="shared" ref="G131:G194" si="14">F131/E131</f>
        <v>180</v>
      </c>
      <c r="H131" s="21">
        <f t="shared" ref="H131:H194" si="15">F131*0.05</f>
        <v>1800</v>
      </c>
      <c r="I131" s="21">
        <f t="shared" ref="I131:I194" si="16">F131*80%</f>
        <v>28800</v>
      </c>
      <c r="J131" s="21">
        <f t="shared" ref="J131:J194" si="17">(F131-H131)/60</f>
        <v>570</v>
      </c>
      <c r="K131" s="21">
        <f t="shared" ref="K131:K194" si="18">(F131-H131)/90</f>
        <v>380</v>
      </c>
      <c r="L131" s="21">
        <f t="shared" ref="L131:L194" si="19">(F131-H131)/100</f>
        <v>342</v>
      </c>
      <c r="M131" s="21">
        <f t="shared" ref="M131:M194" si="20">(F131-H131)/120</f>
        <v>285</v>
      </c>
      <c r="N131" s="40" t="s">
        <v>2079</v>
      </c>
      <c r="O131" s="24"/>
    </row>
    <row r="132" spans="1:15" s="10" customFormat="1" ht="15.75" thickBot="1" x14ac:dyDescent="0.3">
      <c r="A132" s="17"/>
      <c r="B132" s="12">
        <v>4</v>
      </c>
      <c r="C132" s="12">
        <v>10</v>
      </c>
      <c r="D132" s="33"/>
      <c r="E132" s="34">
        <v>203.85</v>
      </c>
      <c r="F132" s="35">
        <v>36693</v>
      </c>
      <c r="G132" s="21">
        <f t="shared" si="14"/>
        <v>180</v>
      </c>
      <c r="H132" s="21">
        <f t="shared" si="15"/>
        <v>1834.65</v>
      </c>
      <c r="I132" s="21">
        <f t="shared" si="16"/>
        <v>29354.400000000001</v>
      </c>
      <c r="J132" s="21">
        <f t="shared" si="17"/>
        <v>580.97249999999997</v>
      </c>
      <c r="K132" s="21">
        <f t="shared" si="18"/>
        <v>387.315</v>
      </c>
      <c r="L132" s="21">
        <f t="shared" si="19"/>
        <v>348.58349999999996</v>
      </c>
      <c r="M132" s="21">
        <f t="shared" si="20"/>
        <v>290.48624999999998</v>
      </c>
      <c r="N132" s="40" t="s">
        <v>2079</v>
      </c>
      <c r="O132" s="24"/>
    </row>
    <row r="133" spans="1:15" s="10" customFormat="1" ht="15.75" thickBot="1" x14ac:dyDescent="0.3">
      <c r="A133" s="17"/>
      <c r="B133" s="12">
        <v>4</v>
      </c>
      <c r="C133" s="12">
        <v>11</v>
      </c>
      <c r="D133" s="33"/>
      <c r="E133" s="34">
        <v>195.29</v>
      </c>
      <c r="F133" s="35">
        <v>33199.300000000003</v>
      </c>
      <c r="G133" s="21">
        <f t="shared" si="14"/>
        <v>170.00000000000003</v>
      </c>
      <c r="H133" s="21">
        <f t="shared" si="15"/>
        <v>1659.9650000000001</v>
      </c>
      <c r="I133" s="21">
        <f t="shared" si="16"/>
        <v>26559.440000000002</v>
      </c>
      <c r="J133" s="21">
        <f t="shared" si="17"/>
        <v>525.65558333333342</v>
      </c>
      <c r="K133" s="21">
        <f t="shared" si="18"/>
        <v>350.43705555555556</v>
      </c>
      <c r="L133" s="21">
        <f t="shared" si="19"/>
        <v>315.39335000000005</v>
      </c>
      <c r="M133" s="21">
        <f t="shared" si="20"/>
        <v>262.82779166666671</v>
      </c>
      <c r="N133" s="40" t="s">
        <v>2079</v>
      </c>
      <c r="O133" s="24"/>
    </row>
    <row r="134" spans="1:15" s="10" customFormat="1" ht="15.75" thickBot="1" x14ac:dyDescent="0.3">
      <c r="A134" s="17"/>
      <c r="B134" s="12">
        <v>4</v>
      </c>
      <c r="C134" s="12">
        <v>12</v>
      </c>
      <c r="D134" s="33"/>
      <c r="E134" s="34">
        <v>200</v>
      </c>
      <c r="F134" s="35">
        <v>34000</v>
      </c>
      <c r="G134" s="21">
        <f t="shared" si="14"/>
        <v>170</v>
      </c>
      <c r="H134" s="21">
        <f t="shared" si="15"/>
        <v>1700</v>
      </c>
      <c r="I134" s="21">
        <f t="shared" si="16"/>
        <v>27200</v>
      </c>
      <c r="J134" s="21">
        <f t="shared" si="17"/>
        <v>538.33333333333337</v>
      </c>
      <c r="K134" s="21">
        <f t="shared" si="18"/>
        <v>358.88888888888891</v>
      </c>
      <c r="L134" s="21">
        <f t="shared" si="19"/>
        <v>323</v>
      </c>
      <c r="M134" s="21">
        <f t="shared" si="20"/>
        <v>269.16666666666669</v>
      </c>
      <c r="N134" s="40" t="s">
        <v>2079</v>
      </c>
      <c r="O134" s="24"/>
    </row>
    <row r="135" spans="1:15" s="10" customFormat="1" ht="15.75" thickBot="1" x14ac:dyDescent="0.3">
      <c r="A135" s="17"/>
      <c r="B135" s="12">
        <v>4</v>
      </c>
      <c r="C135" s="12">
        <v>13</v>
      </c>
      <c r="D135" s="33"/>
      <c r="E135" s="34">
        <v>200</v>
      </c>
      <c r="F135" s="35">
        <v>34000</v>
      </c>
      <c r="G135" s="21">
        <f t="shared" si="14"/>
        <v>170</v>
      </c>
      <c r="H135" s="21">
        <f t="shared" si="15"/>
        <v>1700</v>
      </c>
      <c r="I135" s="21">
        <f t="shared" si="16"/>
        <v>27200</v>
      </c>
      <c r="J135" s="21">
        <f t="shared" si="17"/>
        <v>538.33333333333337</v>
      </c>
      <c r="K135" s="21">
        <f t="shared" si="18"/>
        <v>358.88888888888891</v>
      </c>
      <c r="L135" s="21">
        <f t="shared" si="19"/>
        <v>323</v>
      </c>
      <c r="M135" s="21">
        <f t="shared" si="20"/>
        <v>269.16666666666669</v>
      </c>
      <c r="N135" s="40" t="s">
        <v>2079</v>
      </c>
      <c r="O135" s="24"/>
    </row>
    <row r="136" spans="1:15" s="10" customFormat="1" ht="15.75" thickBot="1" x14ac:dyDescent="0.3">
      <c r="A136" s="17"/>
      <c r="B136" s="12">
        <v>4</v>
      </c>
      <c r="C136" s="12">
        <v>14</v>
      </c>
      <c r="D136" s="33"/>
      <c r="E136" s="34">
        <v>200</v>
      </c>
      <c r="F136" s="35">
        <v>34000</v>
      </c>
      <c r="G136" s="21">
        <f t="shared" si="14"/>
        <v>170</v>
      </c>
      <c r="H136" s="21">
        <f t="shared" si="15"/>
        <v>1700</v>
      </c>
      <c r="I136" s="21">
        <f t="shared" si="16"/>
        <v>27200</v>
      </c>
      <c r="J136" s="21">
        <f t="shared" si="17"/>
        <v>538.33333333333337</v>
      </c>
      <c r="K136" s="21">
        <f t="shared" si="18"/>
        <v>358.88888888888891</v>
      </c>
      <c r="L136" s="21">
        <f t="shared" si="19"/>
        <v>323</v>
      </c>
      <c r="M136" s="21">
        <f t="shared" si="20"/>
        <v>269.16666666666669</v>
      </c>
      <c r="N136" s="40" t="s">
        <v>2079</v>
      </c>
      <c r="O136" s="24"/>
    </row>
    <row r="137" spans="1:15" s="10" customFormat="1" ht="15.75" thickBot="1" x14ac:dyDescent="0.3">
      <c r="A137" s="17"/>
      <c r="B137" s="12">
        <v>4</v>
      </c>
      <c r="C137" s="12">
        <v>15</v>
      </c>
      <c r="D137" s="33"/>
      <c r="E137" s="34">
        <v>200</v>
      </c>
      <c r="F137" s="35">
        <v>34000</v>
      </c>
      <c r="G137" s="21">
        <f t="shared" si="14"/>
        <v>170</v>
      </c>
      <c r="H137" s="21">
        <f t="shared" si="15"/>
        <v>1700</v>
      </c>
      <c r="I137" s="21">
        <f t="shared" si="16"/>
        <v>27200</v>
      </c>
      <c r="J137" s="21">
        <f t="shared" si="17"/>
        <v>538.33333333333337</v>
      </c>
      <c r="K137" s="21">
        <f t="shared" si="18"/>
        <v>358.88888888888891</v>
      </c>
      <c r="L137" s="21">
        <f t="shared" si="19"/>
        <v>323</v>
      </c>
      <c r="M137" s="21">
        <f t="shared" si="20"/>
        <v>269.16666666666669</v>
      </c>
      <c r="N137" s="40" t="s">
        <v>2079</v>
      </c>
      <c r="O137" s="24"/>
    </row>
    <row r="138" spans="1:15" s="10" customFormat="1" ht="15.75" thickBot="1" x14ac:dyDescent="0.3">
      <c r="A138" s="17"/>
      <c r="B138" s="12">
        <v>4</v>
      </c>
      <c r="C138" s="12">
        <v>16</v>
      </c>
      <c r="D138" s="33"/>
      <c r="E138" s="34">
        <v>200</v>
      </c>
      <c r="F138" s="35">
        <v>34000</v>
      </c>
      <c r="G138" s="21">
        <f t="shared" si="14"/>
        <v>170</v>
      </c>
      <c r="H138" s="21">
        <f t="shared" si="15"/>
        <v>1700</v>
      </c>
      <c r="I138" s="21">
        <f t="shared" si="16"/>
        <v>27200</v>
      </c>
      <c r="J138" s="21">
        <f t="shared" si="17"/>
        <v>538.33333333333337</v>
      </c>
      <c r="K138" s="21">
        <f t="shared" si="18"/>
        <v>358.88888888888891</v>
      </c>
      <c r="L138" s="21">
        <f t="shared" si="19"/>
        <v>323</v>
      </c>
      <c r="M138" s="21">
        <f t="shared" si="20"/>
        <v>269.16666666666669</v>
      </c>
      <c r="N138" s="40" t="s">
        <v>2079</v>
      </c>
      <c r="O138" s="24"/>
    </row>
    <row r="139" spans="1:15" s="10" customFormat="1" ht="15.75" thickBot="1" x14ac:dyDescent="0.3">
      <c r="A139" s="17"/>
      <c r="B139" s="12">
        <v>4</v>
      </c>
      <c r="C139" s="12">
        <v>17</v>
      </c>
      <c r="D139" s="33"/>
      <c r="E139" s="34">
        <v>200</v>
      </c>
      <c r="F139" s="35">
        <v>34000</v>
      </c>
      <c r="G139" s="21">
        <f t="shared" si="14"/>
        <v>170</v>
      </c>
      <c r="H139" s="21">
        <f t="shared" si="15"/>
        <v>1700</v>
      </c>
      <c r="I139" s="21">
        <f t="shared" si="16"/>
        <v>27200</v>
      </c>
      <c r="J139" s="21">
        <f t="shared" si="17"/>
        <v>538.33333333333337</v>
      </c>
      <c r="K139" s="21">
        <f t="shared" si="18"/>
        <v>358.88888888888891</v>
      </c>
      <c r="L139" s="21">
        <f t="shared" si="19"/>
        <v>323</v>
      </c>
      <c r="M139" s="21">
        <f t="shared" si="20"/>
        <v>269.16666666666669</v>
      </c>
      <c r="N139" s="40" t="s">
        <v>2079</v>
      </c>
      <c r="O139" s="24"/>
    </row>
    <row r="140" spans="1:15" s="10" customFormat="1" ht="15.75" thickBot="1" x14ac:dyDescent="0.3">
      <c r="A140" s="17"/>
      <c r="B140" s="12">
        <v>4</v>
      </c>
      <c r="C140" s="12">
        <v>18</v>
      </c>
      <c r="D140" s="33"/>
      <c r="E140" s="34">
        <v>200</v>
      </c>
      <c r="F140" s="35">
        <v>34000</v>
      </c>
      <c r="G140" s="21">
        <f t="shared" si="14"/>
        <v>170</v>
      </c>
      <c r="H140" s="21">
        <f t="shared" si="15"/>
        <v>1700</v>
      </c>
      <c r="I140" s="21">
        <f t="shared" si="16"/>
        <v>27200</v>
      </c>
      <c r="J140" s="21">
        <f t="shared" si="17"/>
        <v>538.33333333333337</v>
      </c>
      <c r="K140" s="21">
        <f t="shared" si="18"/>
        <v>358.88888888888891</v>
      </c>
      <c r="L140" s="21">
        <f t="shared" si="19"/>
        <v>323</v>
      </c>
      <c r="M140" s="21">
        <f t="shared" si="20"/>
        <v>269.16666666666669</v>
      </c>
      <c r="N140" s="40" t="s">
        <v>2079</v>
      </c>
      <c r="O140" s="24"/>
    </row>
    <row r="141" spans="1:15" s="10" customFormat="1" ht="15.75" thickBot="1" x14ac:dyDescent="0.3">
      <c r="A141" s="17"/>
      <c r="B141" s="12">
        <v>4</v>
      </c>
      <c r="C141" s="12">
        <v>19</v>
      </c>
      <c r="D141" s="33"/>
      <c r="E141" s="34">
        <v>200</v>
      </c>
      <c r="F141" s="35">
        <v>34000</v>
      </c>
      <c r="G141" s="21">
        <f t="shared" si="14"/>
        <v>170</v>
      </c>
      <c r="H141" s="21">
        <f t="shared" si="15"/>
        <v>1700</v>
      </c>
      <c r="I141" s="21">
        <f t="shared" si="16"/>
        <v>27200</v>
      </c>
      <c r="J141" s="21">
        <f t="shared" si="17"/>
        <v>538.33333333333337</v>
      </c>
      <c r="K141" s="21">
        <f t="shared" si="18"/>
        <v>358.88888888888891</v>
      </c>
      <c r="L141" s="21">
        <f t="shared" si="19"/>
        <v>323</v>
      </c>
      <c r="M141" s="21">
        <f t="shared" si="20"/>
        <v>269.16666666666669</v>
      </c>
      <c r="N141" s="40" t="s">
        <v>2079</v>
      </c>
      <c r="O141" s="24"/>
    </row>
    <row r="142" spans="1:15" s="10" customFormat="1" ht="15.75" thickBot="1" x14ac:dyDescent="0.3">
      <c r="A142" s="17"/>
      <c r="B142" s="12">
        <v>4</v>
      </c>
      <c r="C142" s="12">
        <v>20</v>
      </c>
      <c r="D142" s="33"/>
      <c r="E142" s="34">
        <v>200</v>
      </c>
      <c r="F142" s="35">
        <v>34000</v>
      </c>
      <c r="G142" s="21">
        <f t="shared" si="14"/>
        <v>170</v>
      </c>
      <c r="H142" s="21">
        <f t="shared" si="15"/>
        <v>1700</v>
      </c>
      <c r="I142" s="21">
        <f t="shared" si="16"/>
        <v>27200</v>
      </c>
      <c r="J142" s="21">
        <f t="shared" si="17"/>
        <v>538.33333333333337</v>
      </c>
      <c r="K142" s="21">
        <f t="shared" si="18"/>
        <v>358.88888888888891</v>
      </c>
      <c r="L142" s="21">
        <f t="shared" si="19"/>
        <v>323</v>
      </c>
      <c r="M142" s="21">
        <f t="shared" si="20"/>
        <v>269.16666666666669</v>
      </c>
      <c r="N142" s="40" t="s">
        <v>2079</v>
      </c>
      <c r="O142" s="24"/>
    </row>
    <row r="143" spans="1:15" s="10" customFormat="1" ht="15.75" thickBot="1" x14ac:dyDescent="0.3">
      <c r="A143" s="17"/>
      <c r="B143" s="12">
        <v>4</v>
      </c>
      <c r="C143" s="12">
        <v>21</v>
      </c>
      <c r="D143" s="33"/>
      <c r="E143" s="34">
        <v>200</v>
      </c>
      <c r="F143" s="35">
        <v>34000</v>
      </c>
      <c r="G143" s="21">
        <f t="shared" si="14"/>
        <v>170</v>
      </c>
      <c r="H143" s="21">
        <f t="shared" si="15"/>
        <v>1700</v>
      </c>
      <c r="I143" s="21">
        <f t="shared" si="16"/>
        <v>27200</v>
      </c>
      <c r="J143" s="21">
        <f t="shared" si="17"/>
        <v>538.33333333333337</v>
      </c>
      <c r="K143" s="21">
        <f t="shared" si="18"/>
        <v>358.88888888888891</v>
      </c>
      <c r="L143" s="21">
        <f t="shared" si="19"/>
        <v>323</v>
      </c>
      <c r="M143" s="21">
        <f t="shared" si="20"/>
        <v>269.16666666666669</v>
      </c>
      <c r="N143" s="40" t="s">
        <v>2079</v>
      </c>
      <c r="O143" s="24"/>
    </row>
    <row r="144" spans="1:15" s="10" customFormat="1" ht="15.75" thickBot="1" x14ac:dyDescent="0.3">
      <c r="A144" s="17"/>
      <c r="B144" s="12">
        <v>4</v>
      </c>
      <c r="C144" s="12">
        <v>22</v>
      </c>
      <c r="D144" s="33"/>
      <c r="E144" s="34">
        <v>200</v>
      </c>
      <c r="F144" s="35">
        <v>34000</v>
      </c>
      <c r="G144" s="21">
        <f t="shared" si="14"/>
        <v>170</v>
      </c>
      <c r="H144" s="21">
        <f t="shared" si="15"/>
        <v>1700</v>
      </c>
      <c r="I144" s="21">
        <f t="shared" si="16"/>
        <v>27200</v>
      </c>
      <c r="J144" s="21">
        <f t="shared" si="17"/>
        <v>538.33333333333337</v>
      </c>
      <c r="K144" s="21">
        <f t="shared" si="18"/>
        <v>358.88888888888891</v>
      </c>
      <c r="L144" s="21">
        <f t="shared" si="19"/>
        <v>323</v>
      </c>
      <c r="M144" s="21">
        <f t="shared" si="20"/>
        <v>269.16666666666669</v>
      </c>
      <c r="N144" s="40" t="s">
        <v>2079</v>
      </c>
      <c r="O144" s="24"/>
    </row>
    <row r="145" spans="1:15" s="10" customFormat="1" ht="15.75" thickBot="1" x14ac:dyDescent="0.3">
      <c r="A145" s="17"/>
      <c r="B145" s="12">
        <v>4</v>
      </c>
      <c r="C145" s="12">
        <v>23</v>
      </c>
      <c r="D145" s="33"/>
      <c r="E145" s="34">
        <v>200</v>
      </c>
      <c r="F145" s="35">
        <v>34000</v>
      </c>
      <c r="G145" s="21">
        <f t="shared" si="14"/>
        <v>170</v>
      </c>
      <c r="H145" s="21">
        <f t="shared" si="15"/>
        <v>1700</v>
      </c>
      <c r="I145" s="21">
        <f t="shared" si="16"/>
        <v>27200</v>
      </c>
      <c r="J145" s="21">
        <f t="shared" si="17"/>
        <v>538.33333333333337</v>
      </c>
      <c r="K145" s="21">
        <f t="shared" si="18"/>
        <v>358.88888888888891</v>
      </c>
      <c r="L145" s="21">
        <f t="shared" si="19"/>
        <v>323</v>
      </c>
      <c r="M145" s="21">
        <f t="shared" si="20"/>
        <v>269.16666666666669</v>
      </c>
      <c r="N145" s="40" t="s">
        <v>2079</v>
      </c>
      <c r="O145" s="24"/>
    </row>
    <row r="146" spans="1:15" s="10" customFormat="1" ht="15.75" thickBot="1" x14ac:dyDescent="0.3">
      <c r="A146" s="17"/>
      <c r="B146" s="12">
        <v>4</v>
      </c>
      <c r="C146" s="12">
        <v>24</v>
      </c>
      <c r="D146" s="33"/>
      <c r="E146" s="34">
        <v>196.9</v>
      </c>
      <c r="F146" s="35">
        <v>39380</v>
      </c>
      <c r="G146" s="21">
        <f t="shared" si="14"/>
        <v>200</v>
      </c>
      <c r="H146" s="21">
        <f t="shared" si="15"/>
        <v>1969</v>
      </c>
      <c r="I146" s="21">
        <f t="shared" si="16"/>
        <v>31504</v>
      </c>
      <c r="J146" s="21">
        <f t="shared" si="17"/>
        <v>623.51666666666665</v>
      </c>
      <c r="K146" s="21">
        <f t="shared" si="18"/>
        <v>415.67777777777781</v>
      </c>
      <c r="L146" s="21">
        <f t="shared" si="19"/>
        <v>374.11</v>
      </c>
      <c r="M146" s="21">
        <f t="shared" si="20"/>
        <v>311.75833333333333</v>
      </c>
      <c r="N146" s="40" t="s">
        <v>2079</v>
      </c>
      <c r="O146" s="24"/>
    </row>
    <row r="147" spans="1:15" s="10" customFormat="1" ht="15.75" thickBot="1" x14ac:dyDescent="0.3">
      <c r="A147" s="17"/>
      <c r="B147" s="12">
        <v>4</v>
      </c>
      <c r="C147" s="12">
        <v>25</v>
      </c>
      <c r="D147" s="33"/>
      <c r="E147" s="34">
        <v>206.24</v>
      </c>
      <c r="F147" s="35">
        <v>41248</v>
      </c>
      <c r="G147" s="21">
        <f t="shared" si="14"/>
        <v>200</v>
      </c>
      <c r="H147" s="21">
        <f t="shared" si="15"/>
        <v>2062.4</v>
      </c>
      <c r="I147" s="21">
        <f t="shared" si="16"/>
        <v>32998.400000000001</v>
      </c>
      <c r="J147" s="21">
        <f t="shared" si="17"/>
        <v>653.09333333333336</v>
      </c>
      <c r="K147" s="21">
        <f t="shared" si="18"/>
        <v>435.39555555555552</v>
      </c>
      <c r="L147" s="21">
        <f t="shared" si="19"/>
        <v>391.85599999999999</v>
      </c>
      <c r="M147" s="21">
        <f t="shared" si="20"/>
        <v>326.54666666666668</v>
      </c>
      <c r="N147" s="40" t="s">
        <v>2079</v>
      </c>
      <c r="O147" s="24"/>
    </row>
    <row r="148" spans="1:15" s="10" customFormat="1" ht="15.75" thickBot="1" x14ac:dyDescent="0.3">
      <c r="A148" s="17"/>
      <c r="B148" s="12">
        <v>4</v>
      </c>
      <c r="C148" s="12">
        <v>26</v>
      </c>
      <c r="D148" s="33"/>
      <c r="E148" s="34">
        <v>236.68</v>
      </c>
      <c r="F148" s="35">
        <v>47336</v>
      </c>
      <c r="G148" s="21">
        <f t="shared" si="14"/>
        <v>200</v>
      </c>
      <c r="H148" s="21">
        <f t="shared" si="15"/>
        <v>2366.8000000000002</v>
      </c>
      <c r="I148" s="21">
        <f t="shared" si="16"/>
        <v>37868.800000000003</v>
      </c>
      <c r="J148" s="21">
        <f t="shared" si="17"/>
        <v>749.48666666666657</v>
      </c>
      <c r="K148" s="21">
        <f t="shared" si="18"/>
        <v>499.65777777777777</v>
      </c>
      <c r="L148" s="21">
        <f t="shared" si="19"/>
        <v>449.69199999999995</v>
      </c>
      <c r="M148" s="21">
        <f t="shared" si="20"/>
        <v>374.74333333333328</v>
      </c>
      <c r="N148" s="40" t="s">
        <v>2079</v>
      </c>
      <c r="O148" s="24"/>
    </row>
    <row r="149" spans="1:15" s="10" customFormat="1" ht="15.75" thickBot="1" x14ac:dyDescent="0.3">
      <c r="A149" s="17"/>
      <c r="B149" s="12">
        <v>4</v>
      </c>
      <c r="C149" s="12">
        <v>27</v>
      </c>
      <c r="D149" s="33"/>
      <c r="E149" s="34">
        <v>204.52</v>
      </c>
      <c r="F149" s="35">
        <v>40904</v>
      </c>
      <c r="G149" s="21">
        <f t="shared" si="14"/>
        <v>200</v>
      </c>
      <c r="H149" s="21">
        <f t="shared" si="15"/>
        <v>2045.2</v>
      </c>
      <c r="I149" s="21">
        <f t="shared" si="16"/>
        <v>32723.200000000001</v>
      </c>
      <c r="J149" s="21">
        <f t="shared" si="17"/>
        <v>647.64666666666676</v>
      </c>
      <c r="K149" s="21">
        <f t="shared" si="18"/>
        <v>431.76444444444445</v>
      </c>
      <c r="L149" s="21">
        <f t="shared" si="19"/>
        <v>388.58800000000002</v>
      </c>
      <c r="M149" s="21">
        <f t="shared" si="20"/>
        <v>323.82333333333338</v>
      </c>
      <c r="N149" s="40" t="s">
        <v>2079</v>
      </c>
      <c r="O149" s="24"/>
    </row>
    <row r="150" spans="1:15" s="10" customFormat="1" ht="15.75" thickBot="1" x14ac:dyDescent="0.3">
      <c r="A150" s="17"/>
      <c r="B150" s="12">
        <v>4</v>
      </c>
      <c r="C150" s="12">
        <v>28</v>
      </c>
      <c r="D150" s="33"/>
      <c r="E150" s="34">
        <v>220.68</v>
      </c>
      <c r="F150" s="35">
        <v>44136</v>
      </c>
      <c r="G150" s="21">
        <f t="shared" si="14"/>
        <v>200</v>
      </c>
      <c r="H150" s="21">
        <f t="shared" si="15"/>
        <v>2206.8000000000002</v>
      </c>
      <c r="I150" s="21">
        <f t="shared" si="16"/>
        <v>35308.800000000003</v>
      </c>
      <c r="J150" s="21">
        <f t="shared" si="17"/>
        <v>698.81999999999994</v>
      </c>
      <c r="K150" s="21">
        <f t="shared" si="18"/>
        <v>465.88</v>
      </c>
      <c r="L150" s="21">
        <f t="shared" si="19"/>
        <v>419.29199999999997</v>
      </c>
      <c r="M150" s="21">
        <f t="shared" si="20"/>
        <v>349.40999999999997</v>
      </c>
      <c r="N150" s="40" t="s">
        <v>2079</v>
      </c>
      <c r="O150" s="24"/>
    </row>
    <row r="151" spans="1:15" s="10" customFormat="1" ht="15.75" thickBot="1" x14ac:dyDescent="0.3">
      <c r="A151" s="17"/>
      <c r="B151" s="12">
        <v>4</v>
      </c>
      <c r="C151" s="12">
        <v>29</v>
      </c>
      <c r="D151" s="33"/>
      <c r="E151" s="34">
        <v>235.21</v>
      </c>
      <c r="F151" s="35">
        <v>47042</v>
      </c>
      <c r="G151" s="21">
        <f t="shared" si="14"/>
        <v>200</v>
      </c>
      <c r="H151" s="21">
        <f t="shared" si="15"/>
        <v>2352.1</v>
      </c>
      <c r="I151" s="21">
        <f t="shared" si="16"/>
        <v>37633.599999999999</v>
      </c>
      <c r="J151" s="21">
        <f t="shared" si="17"/>
        <v>744.83166666666671</v>
      </c>
      <c r="K151" s="21">
        <f t="shared" si="18"/>
        <v>496.55444444444447</v>
      </c>
      <c r="L151" s="21">
        <f t="shared" si="19"/>
        <v>446.899</v>
      </c>
      <c r="M151" s="21">
        <f t="shared" si="20"/>
        <v>372.41583333333335</v>
      </c>
      <c r="N151" s="40" t="s">
        <v>2079</v>
      </c>
      <c r="O151" s="24"/>
    </row>
    <row r="152" spans="1:15" s="10" customFormat="1" ht="15.75" thickBot="1" x14ac:dyDescent="0.3">
      <c r="A152" s="17"/>
      <c r="B152" s="12">
        <v>4</v>
      </c>
      <c r="C152" s="12">
        <v>30</v>
      </c>
      <c r="D152" s="33"/>
      <c r="E152" s="34">
        <v>200</v>
      </c>
      <c r="F152" s="35">
        <v>34000</v>
      </c>
      <c r="G152" s="21">
        <f t="shared" si="14"/>
        <v>170</v>
      </c>
      <c r="H152" s="21">
        <f t="shared" si="15"/>
        <v>1700</v>
      </c>
      <c r="I152" s="21">
        <f t="shared" si="16"/>
        <v>27200</v>
      </c>
      <c r="J152" s="21">
        <f t="shared" si="17"/>
        <v>538.33333333333337</v>
      </c>
      <c r="K152" s="21">
        <f t="shared" si="18"/>
        <v>358.88888888888891</v>
      </c>
      <c r="L152" s="21">
        <f t="shared" si="19"/>
        <v>323</v>
      </c>
      <c r="M152" s="21">
        <f t="shared" si="20"/>
        <v>269.16666666666669</v>
      </c>
      <c r="N152" s="40" t="s">
        <v>2079</v>
      </c>
      <c r="O152" s="24"/>
    </row>
    <row r="153" spans="1:15" s="10" customFormat="1" ht="15.75" thickBot="1" x14ac:dyDescent="0.3">
      <c r="A153" s="17"/>
      <c r="B153" s="12">
        <v>4</v>
      </c>
      <c r="C153" s="12">
        <v>31</v>
      </c>
      <c r="D153" s="33"/>
      <c r="E153" s="34">
        <v>200</v>
      </c>
      <c r="F153" s="35">
        <v>34000</v>
      </c>
      <c r="G153" s="21">
        <f t="shared" si="14"/>
        <v>170</v>
      </c>
      <c r="H153" s="21">
        <f t="shared" si="15"/>
        <v>1700</v>
      </c>
      <c r="I153" s="21">
        <f t="shared" si="16"/>
        <v>27200</v>
      </c>
      <c r="J153" s="21">
        <f t="shared" si="17"/>
        <v>538.33333333333337</v>
      </c>
      <c r="K153" s="21">
        <f t="shared" si="18"/>
        <v>358.88888888888891</v>
      </c>
      <c r="L153" s="21">
        <f t="shared" si="19"/>
        <v>323</v>
      </c>
      <c r="M153" s="21">
        <f t="shared" si="20"/>
        <v>269.16666666666669</v>
      </c>
      <c r="N153" s="40" t="s">
        <v>2079</v>
      </c>
      <c r="O153" s="24"/>
    </row>
    <row r="154" spans="1:15" s="10" customFormat="1" ht="15.75" thickBot="1" x14ac:dyDescent="0.3">
      <c r="A154" s="17"/>
      <c r="B154" s="12">
        <v>4</v>
      </c>
      <c r="C154" s="12">
        <v>32</v>
      </c>
      <c r="D154" s="33"/>
      <c r="E154" s="34">
        <v>200</v>
      </c>
      <c r="F154" s="35">
        <v>34000</v>
      </c>
      <c r="G154" s="21">
        <f t="shared" si="14"/>
        <v>170</v>
      </c>
      <c r="H154" s="21">
        <f t="shared" si="15"/>
        <v>1700</v>
      </c>
      <c r="I154" s="21">
        <f t="shared" si="16"/>
        <v>27200</v>
      </c>
      <c r="J154" s="21">
        <f t="shared" si="17"/>
        <v>538.33333333333337</v>
      </c>
      <c r="K154" s="21">
        <f t="shared" si="18"/>
        <v>358.88888888888891</v>
      </c>
      <c r="L154" s="21">
        <f t="shared" si="19"/>
        <v>323</v>
      </c>
      <c r="M154" s="21">
        <f t="shared" si="20"/>
        <v>269.16666666666669</v>
      </c>
      <c r="N154" s="40" t="s">
        <v>2079</v>
      </c>
      <c r="O154" s="24"/>
    </row>
    <row r="155" spans="1:15" s="10" customFormat="1" ht="15.75" thickBot="1" x14ac:dyDescent="0.3">
      <c r="A155" s="17"/>
      <c r="B155" s="12">
        <v>4</v>
      </c>
      <c r="C155" s="12">
        <v>33</v>
      </c>
      <c r="D155" s="33"/>
      <c r="E155" s="34">
        <v>200</v>
      </c>
      <c r="F155" s="35">
        <v>34000</v>
      </c>
      <c r="G155" s="21">
        <f t="shared" si="14"/>
        <v>170</v>
      </c>
      <c r="H155" s="21">
        <f t="shared" si="15"/>
        <v>1700</v>
      </c>
      <c r="I155" s="21">
        <f t="shared" si="16"/>
        <v>27200</v>
      </c>
      <c r="J155" s="21">
        <f t="shared" si="17"/>
        <v>538.33333333333337</v>
      </c>
      <c r="K155" s="21">
        <f t="shared" si="18"/>
        <v>358.88888888888891</v>
      </c>
      <c r="L155" s="21">
        <f t="shared" si="19"/>
        <v>323</v>
      </c>
      <c r="M155" s="21">
        <f t="shared" si="20"/>
        <v>269.16666666666669</v>
      </c>
      <c r="N155" s="40" t="s">
        <v>2079</v>
      </c>
      <c r="O155" s="24"/>
    </row>
    <row r="156" spans="1:15" s="10" customFormat="1" ht="15.75" thickBot="1" x14ac:dyDescent="0.3">
      <c r="A156" s="17"/>
      <c r="B156" s="12">
        <v>4</v>
      </c>
      <c r="C156" s="12">
        <v>34</v>
      </c>
      <c r="D156" s="33"/>
      <c r="E156" s="34">
        <v>200</v>
      </c>
      <c r="F156" s="35">
        <v>34000</v>
      </c>
      <c r="G156" s="21">
        <f t="shared" si="14"/>
        <v>170</v>
      </c>
      <c r="H156" s="21">
        <f t="shared" si="15"/>
        <v>1700</v>
      </c>
      <c r="I156" s="21">
        <f t="shared" si="16"/>
        <v>27200</v>
      </c>
      <c r="J156" s="21">
        <f t="shared" si="17"/>
        <v>538.33333333333337</v>
      </c>
      <c r="K156" s="21">
        <f t="shared" si="18"/>
        <v>358.88888888888891</v>
      </c>
      <c r="L156" s="21">
        <f t="shared" si="19"/>
        <v>323</v>
      </c>
      <c r="M156" s="21">
        <f t="shared" si="20"/>
        <v>269.16666666666669</v>
      </c>
      <c r="N156" s="40" t="s">
        <v>2079</v>
      </c>
      <c r="O156" s="24"/>
    </row>
    <row r="157" spans="1:15" s="10" customFormat="1" ht="15.75" thickBot="1" x14ac:dyDescent="0.3">
      <c r="A157" s="17"/>
      <c r="B157" s="12">
        <v>4</v>
      </c>
      <c r="C157" s="12">
        <v>35</v>
      </c>
      <c r="D157" s="33"/>
      <c r="E157" s="34">
        <v>200</v>
      </c>
      <c r="F157" s="35">
        <v>34000</v>
      </c>
      <c r="G157" s="21">
        <f t="shared" si="14"/>
        <v>170</v>
      </c>
      <c r="H157" s="21">
        <f t="shared" si="15"/>
        <v>1700</v>
      </c>
      <c r="I157" s="21">
        <f t="shared" si="16"/>
        <v>27200</v>
      </c>
      <c r="J157" s="21">
        <f t="shared" si="17"/>
        <v>538.33333333333337</v>
      </c>
      <c r="K157" s="21">
        <f t="shared" si="18"/>
        <v>358.88888888888891</v>
      </c>
      <c r="L157" s="21">
        <f t="shared" si="19"/>
        <v>323</v>
      </c>
      <c r="M157" s="21">
        <f t="shared" si="20"/>
        <v>269.16666666666669</v>
      </c>
      <c r="N157" s="40" t="s">
        <v>2079</v>
      </c>
      <c r="O157" s="24"/>
    </row>
    <row r="158" spans="1:15" s="10" customFormat="1" ht="15.75" thickBot="1" x14ac:dyDescent="0.3">
      <c r="A158" s="17"/>
      <c r="B158" s="12">
        <v>4</v>
      </c>
      <c r="C158" s="12">
        <v>36</v>
      </c>
      <c r="D158" s="33"/>
      <c r="E158" s="34">
        <v>200</v>
      </c>
      <c r="F158" s="35">
        <v>34000</v>
      </c>
      <c r="G158" s="21">
        <f t="shared" si="14"/>
        <v>170</v>
      </c>
      <c r="H158" s="21">
        <f t="shared" si="15"/>
        <v>1700</v>
      </c>
      <c r="I158" s="21">
        <f t="shared" si="16"/>
        <v>27200</v>
      </c>
      <c r="J158" s="21">
        <f t="shared" si="17"/>
        <v>538.33333333333337</v>
      </c>
      <c r="K158" s="21">
        <f t="shared" si="18"/>
        <v>358.88888888888891</v>
      </c>
      <c r="L158" s="21">
        <f t="shared" si="19"/>
        <v>323</v>
      </c>
      <c r="M158" s="21">
        <f t="shared" si="20"/>
        <v>269.16666666666669</v>
      </c>
      <c r="N158" s="40" t="s">
        <v>2079</v>
      </c>
      <c r="O158" s="24"/>
    </row>
    <row r="159" spans="1:15" s="10" customFormat="1" ht="15.75" thickBot="1" x14ac:dyDescent="0.3">
      <c r="A159" s="17"/>
      <c r="B159" s="12">
        <v>4</v>
      </c>
      <c r="C159" s="12">
        <v>37</v>
      </c>
      <c r="D159" s="33"/>
      <c r="E159" s="34">
        <v>200</v>
      </c>
      <c r="F159" s="35">
        <v>34000</v>
      </c>
      <c r="G159" s="21">
        <f t="shared" si="14"/>
        <v>170</v>
      </c>
      <c r="H159" s="21">
        <f t="shared" si="15"/>
        <v>1700</v>
      </c>
      <c r="I159" s="21">
        <f t="shared" si="16"/>
        <v>27200</v>
      </c>
      <c r="J159" s="21">
        <f t="shared" si="17"/>
        <v>538.33333333333337</v>
      </c>
      <c r="K159" s="21">
        <f t="shared" si="18"/>
        <v>358.88888888888891</v>
      </c>
      <c r="L159" s="21">
        <f t="shared" si="19"/>
        <v>323</v>
      </c>
      <c r="M159" s="21">
        <f t="shared" si="20"/>
        <v>269.16666666666669</v>
      </c>
      <c r="N159" s="40" t="s">
        <v>2079</v>
      </c>
      <c r="O159" s="24"/>
    </row>
    <row r="160" spans="1:15" s="10" customFormat="1" ht="15.75" thickBot="1" x14ac:dyDescent="0.3">
      <c r="A160" s="17"/>
      <c r="B160" s="12">
        <v>4</v>
      </c>
      <c r="C160" s="12">
        <v>38</v>
      </c>
      <c r="D160" s="33"/>
      <c r="E160" s="34">
        <v>202.61</v>
      </c>
      <c r="F160" s="35">
        <v>34443.699999999997</v>
      </c>
      <c r="G160" s="21">
        <f t="shared" si="14"/>
        <v>169.99999999999997</v>
      </c>
      <c r="H160" s="21">
        <f t="shared" si="15"/>
        <v>1722.1849999999999</v>
      </c>
      <c r="I160" s="21">
        <f t="shared" si="16"/>
        <v>27554.959999999999</v>
      </c>
      <c r="J160" s="21">
        <f t="shared" si="17"/>
        <v>545.35858333333329</v>
      </c>
      <c r="K160" s="21">
        <f t="shared" si="18"/>
        <v>363.57238888888884</v>
      </c>
      <c r="L160" s="21">
        <f t="shared" si="19"/>
        <v>327.21514999999994</v>
      </c>
      <c r="M160" s="21">
        <f t="shared" si="20"/>
        <v>272.67929166666664</v>
      </c>
      <c r="N160" s="40" t="s">
        <v>2079</v>
      </c>
      <c r="O160" s="24"/>
    </row>
    <row r="161" spans="1:15" s="10" customFormat="1" ht="15.75" thickBot="1" x14ac:dyDescent="0.3">
      <c r="A161" s="17"/>
      <c r="B161" s="12">
        <v>4</v>
      </c>
      <c r="C161" s="12">
        <v>39</v>
      </c>
      <c r="D161" s="33"/>
      <c r="E161" s="34">
        <v>197.41</v>
      </c>
      <c r="F161" s="35">
        <v>33559.699999999997</v>
      </c>
      <c r="G161" s="21">
        <f t="shared" si="14"/>
        <v>170</v>
      </c>
      <c r="H161" s="21">
        <f t="shared" si="15"/>
        <v>1677.9849999999999</v>
      </c>
      <c r="I161" s="21">
        <f t="shared" si="16"/>
        <v>26847.759999999998</v>
      </c>
      <c r="J161" s="21">
        <f t="shared" si="17"/>
        <v>531.36191666666662</v>
      </c>
      <c r="K161" s="21">
        <f t="shared" si="18"/>
        <v>354.24127777777773</v>
      </c>
      <c r="L161" s="21">
        <f t="shared" si="19"/>
        <v>318.81714999999997</v>
      </c>
      <c r="M161" s="21">
        <f t="shared" si="20"/>
        <v>265.68095833333331</v>
      </c>
      <c r="N161" s="40" t="s">
        <v>2079</v>
      </c>
      <c r="O161" s="24"/>
    </row>
    <row r="162" spans="1:15" s="10" customFormat="1" ht="15.75" thickBot="1" x14ac:dyDescent="0.3">
      <c r="A162" s="17"/>
      <c r="B162" s="12">
        <v>4</v>
      </c>
      <c r="C162" s="12">
        <v>40</v>
      </c>
      <c r="D162" s="33"/>
      <c r="E162" s="34">
        <v>200</v>
      </c>
      <c r="F162" s="35">
        <v>34000</v>
      </c>
      <c r="G162" s="21">
        <f t="shared" si="14"/>
        <v>170</v>
      </c>
      <c r="H162" s="21">
        <f t="shared" si="15"/>
        <v>1700</v>
      </c>
      <c r="I162" s="21">
        <f t="shared" si="16"/>
        <v>27200</v>
      </c>
      <c r="J162" s="21">
        <f t="shared" si="17"/>
        <v>538.33333333333337</v>
      </c>
      <c r="K162" s="21">
        <f t="shared" si="18"/>
        <v>358.88888888888891</v>
      </c>
      <c r="L162" s="21">
        <f t="shared" si="19"/>
        <v>323</v>
      </c>
      <c r="M162" s="21">
        <f t="shared" si="20"/>
        <v>269.16666666666669</v>
      </c>
      <c r="N162" s="40" t="s">
        <v>2079</v>
      </c>
      <c r="O162" s="24"/>
    </row>
    <row r="163" spans="1:15" s="10" customFormat="1" ht="15.75" thickBot="1" x14ac:dyDescent="0.3">
      <c r="A163" s="17"/>
      <c r="B163" s="12">
        <v>5</v>
      </c>
      <c r="C163" s="12">
        <v>1</v>
      </c>
      <c r="D163" s="33"/>
      <c r="E163" s="34">
        <v>200</v>
      </c>
      <c r="F163" s="35">
        <v>34000</v>
      </c>
      <c r="G163" s="21">
        <f t="shared" si="14"/>
        <v>170</v>
      </c>
      <c r="H163" s="21">
        <f t="shared" si="15"/>
        <v>1700</v>
      </c>
      <c r="I163" s="21">
        <f t="shared" si="16"/>
        <v>27200</v>
      </c>
      <c r="J163" s="21">
        <f t="shared" si="17"/>
        <v>538.33333333333337</v>
      </c>
      <c r="K163" s="21">
        <f t="shared" si="18"/>
        <v>358.88888888888891</v>
      </c>
      <c r="L163" s="21">
        <f t="shared" si="19"/>
        <v>323</v>
      </c>
      <c r="M163" s="21">
        <f t="shared" si="20"/>
        <v>269.16666666666669</v>
      </c>
      <c r="N163" s="40" t="s">
        <v>2079</v>
      </c>
      <c r="O163" s="24"/>
    </row>
    <row r="164" spans="1:15" s="10" customFormat="1" ht="15.75" thickBot="1" x14ac:dyDescent="0.3">
      <c r="A164" s="17"/>
      <c r="B164" s="12">
        <v>5</v>
      </c>
      <c r="C164" s="12">
        <v>2</v>
      </c>
      <c r="D164" s="33"/>
      <c r="E164" s="34">
        <v>200</v>
      </c>
      <c r="F164" s="35">
        <v>34000</v>
      </c>
      <c r="G164" s="21">
        <f t="shared" si="14"/>
        <v>170</v>
      </c>
      <c r="H164" s="21">
        <f t="shared" si="15"/>
        <v>1700</v>
      </c>
      <c r="I164" s="21">
        <f t="shared" si="16"/>
        <v>27200</v>
      </c>
      <c r="J164" s="21">
        <f t="shared" si="17"/>
        <v>538.33333333333337</v>
      </c>
      <c r="K164" s="21">
        <f t="shared" si="18"/>
        <v>358.88888888888891</v>
      </c>
      <c r="L164" s="21">
        <f t="shared" si="19"/>
        <v>323</v>
      </c>
      <c r="M164" s="21">
        <f t="shared" si="20"/>
        <v>269.16666666666669</v>
      </c>
      <c r="N164" s="40" t="s">
        <v>2079</v>
      </c>
      <c r="O164" s="24"/>
    </row>
    <row r="165" spans="1:15" s="10" customFormat="1" ht="15.75" thickBot="1" x14ac:dyDescent="0.3">
      <c r="A165" s="17"/>
      <c r="B165" s="12">
        <v>5</v>
      </c>
      <c r="C165" s="12">
        <v>3</v>
      </c>
      <c r="D165" s="33"/>
      <c r="E165" s="34">
        <v>200</v>
      </c>
      <c r="F165" s="35">
        <v>34000</v>
      </c>
      <c r="G165" s="21">
        <f t="shared" si="14"/>
        <v>170</v>
      </c>
      <c r="H165" s="21">
        <f t="shared" si="15"/>
        <v>1700</v>
      </c>
      <c r="I165" s="21">
        <f t="shared" si="16"/>
        <v>27200</v>
      </c>
      <c r="J165" s="21">
        <f t="shared" si="17"/>
        <v>538.33333333333337</v>
      </c>
      <c r="K165" s="21">
        <f t="shared" si="18"/>
        <v>358.88888888888891</v>
      </c>
      <c r="L165" s="21">
        <f t="shared" si="19"/>
        <v>323</v>
      </c>
      <c r="M165" s="21">
        <f t="shared" si="20"/>
        <v>269.16666666666669</v>
      </c>
      <c r="N165" s="40" t="s">
        <v>2079</v>
      </c>
      <c r="O165" s="24"/>
    </row>
    <row r="166" spans="1:15" s="10" customFormat="1" ht="15.75" thickBot="1" x14ac:dyDescent="0.3">
      <c r="A166" s="17"/>
      <c r="B166" s="12">
        <v>5</v>
      </c>
      <c r="C166" s="12">
        <v>4</v>
      </c>
      <c r="D166" s="33"/>
      <c r="E166" s="34">
        <v>200</v>
      </c>
      <c r="F166" s="35">
        <v>34000</v>
      </c>
      <c r="G166" s="21">
        <f t="shared" si="14"/>
        <v>170</v>
      </c>
      <c r="H166" s="21">
        <f t="shared" si="15"/>
        <v>1700</v>
      </c>
      <c r="I166" s="21">
        <f t="shared" si="16"/>
        <v>27200</v>
      </c>
      <c r="J166" s="21">
        <f t="shared" si="17"/>
        <v>538.33333333333337</v>
      </c>
      <c r="K166" s="21">
        <f t="shared" si="18"/>
        <v>358.88888888888891</v>
      </c>
      <c r="L166" s="21">
        <f t="shared" si="19"/>
        <v>323</v>
      </c>
      <c r="M166" s="21">
        <f t="shared" si="20"/>
        <v>269.16666666666669</v>
      </c>
      <c r="N166" s="40" t="s">
        <v>2079</v>
      </c>
      <c r="O166" s="24"/>
    </row>
    <row r="167" spans="1:15" s="10" customFormat="1" ht="15.75" thickBot="1" x14ac:dyDescent="0.3">
      <c r="A167" s="17"/>
      <c r="B167" s="12">
        <v>5</v>
      </c>
      <c r="C167" s="12">
        <v>5</v>
      </c>
      <c r="D167" s="33"/>
      <c r="E167" s="34">
        <v>200</v>
      </c>
      <c r="F167" s="35">
        <v>34000</v>
      </c>
      <c r="G167" s="21">
        <f t="shared" si="14"/>
        <v>170</v>
      </c>
      <c r="H167" s="21">
        <f t="shared" si="15"/>
        <v>1700</v>
      </c>
      <c r="I167" s="21">
        <f t="shared" si="16"/>
        <v>27200</v>
      </c>
      <c r="J167" s="21">
        <f t="shared" si="17"/>
        <v>538.33333333333337</v>
      </c>
      <c r="K167" s="21">
        <f t="shared" si="18"/>
        <v>358.88888888888891</v>
      </c>
      <c r="L167" s="21">
        <f t="shared" si="19"/>
        <v>323</v>
      </c>
      <c r="M167" s="21">
        <f t="shared" si="20"/>
        <v>269.16666666666669</v>
      </c>
      <c r="N167" s="40" t="s">
        <v>2079</v>
      </c>
      <c r="O167" s="24"/>
    </row>
    <row r="168" spans="1:15" s="10" customFormat="1" ht="15.75" thickBot="1" x14ac:dyDescent="0.3">
      <c r="A168" s="17"/>
      <c r="B168" s="12">
        <v>5</v>
      </c>
      <c r="C168" s="12">
        <v>6</v>
      </c>
      <c r="D168" s="33"/>
      <c r="E168" s="34">
        <v>200</v>
      </c>
      <c r="F168" s="35">
        <v>34000</v>
      </c>
      <c r="G168" s="21">
        <f t="shared" si="14"/>
        <v>170</v>
      </c>
      <c r="H168" s="21">
        <f t="shared" si="15"/>
        <v>1700</v>
      </c>
      <c r="I168" s="21">
        <f t="shared" si="16"/>
        <v>27200</v>
      </c>
      <c r="J168" s="21">
        <f t="shared" si="17"/>
        <v>538.33333333333337</v>
      </c>
      <c r="K168" s="21">
        <f t="shared" si="18"/>
        <v>358.88888888888891</v>
      </c>
      <c r="L168" s="21">
        <f t="shared" si="19"/>
        <v>323</v>
      </c>
      <c r="M168" s="21">
        <f t="shared" si="20"/>
        <v>269.16666666666669</v>
      </c>
      <c r="N168" s="40" t="s">
        <v>2079</v>
      </c>
      <c r="O168" s="24"/>
    </row>
    <row r="169" spans="1:15" s="10" customFormat="1" ht="15.75" thickBot="1" x14ac:dyDescent="0.3">
      <c r="A169" s="17"/>
      <c r="B169" s="12">
        <v>5</v>
      </c>
      <c r="C169" s="12">
        <v>7</v>
      </c>
      <c r="D169" s="33"/>
      <c r="E169" s="34">
        <v>281.83999999999997</v>
      </c>
      <c r="F169" s="35">
        <v>56368</v>
      </c>
      <c r="G169" s="21">
        <f t="shared" si="14"/>
        <v>200.00000000000003</v>
      </c>
      <c r="H169" s="21">
        <f t="shared" si="15"/>
        <v>2818.4</v>
      </c>
      <c r="I169" s="21">
        <f t="shared" si="16"/>
        <v>45094.400000000001</v>
      </c>
      <c r="J169" s="21">
        <f t="shared" si="17"/>
        <v>892.49333333333334</v>
      </c>
      <c r="K169" s="21">
        <f t="shared" si="18"/>
        <v>594.99555555555548</v>
      </c>
      <c r="L169" s="21">
        <f t="shared" si="19"/>
        <v>535.49599999999998</v>
      </c>
      <c r="M169" s="21">
        <f t="shared" si="20"/>
        <v>446.24666666666667</v>
      </c>
      <c r="N169" s="40" t="s">
        <v>2079</v>
      </c>
      <c r="O169" s="24"/>
    </row>
    <row r="170" spans="1:15" s="10" customFormat="1" ht="15.75" thickBot="1" x14ac:dyDescent="0.3">
      <c r="A170" s="17"/>
      <c r="B170" s="12">
        <v>5</v>
      </c>
      <c r="C170" s="12">
        <v>8</v>
      </c>
      <c r="D170" s="33"/>
      <c r="E170" s="34">
        <v>243.37</v>
      </c>
      <c r="F170" s="35">
        <v>48674</v>
      </c>
      <c r="G170" s="21">
        <f t="shared" si="14"/>
        <v>200</v>
      </c>
      <c r="H170" s="21">
        <f t="shared" si="15"/>
        <v>2433.7000000000003</v>
      </c>
      <c r="I170" s="21">
        <f t="shared" si="16"/>
        <v>38939.200000000004</v>
      </c>
      <c r="J170" s="21">
        <f t="shared" si="17"/>
        <v>770.67166666666674</v>
      </c>
      <c r="K170" s="21">
        <f t="shared" si="18"/>
        <v>513.78111111111116</v>
      </c>
      <c r="L170" s="21">
        <f t="shared" si="19"/>
        <v>462.40300000000002</v>
      </c>
      <c r="M170" s="21">
        <f t="shared" si="20"/>
        <v>385.33583333333337</v>
      </c>
      <c r="N170" s="40" t="s">
        <v>2079</v>
      </c>
      <c r="O170" s="24"/>
    </row>
    <row r="171" spans="1:15" s="10" customFormat="1" ht="15.75" thickBot="1" x14ac:dyDescent="0.3">
      <c r="A171" s="17"/>
      <c r="B171" s="12">
        <v>5</v>
      </c>
      <c r="C171" s="12">
        <v>9</v>
      </c>
      <c r="D171" s="33"/>
      <c r="E171" s="34">
        <v>233.98</v>
      </c>
      <c r="F171" s="35">
        <v>46796</v>
      </c>
      <c r="G171" s="21">
        <f t="shared" si="14"/>
        <v>200</v>
      </c>
      <c r="H171" s="21">
        <f t="shared" si="15"/>
        <v>2339.8000000000002</v>
      </c>
      <c r="I171" s="21">
        <f t="shared" si="16"/>
        <v>37436.800000000003</v>
      </c>
      <c r="J171" s="21">
        <f t="shared" si="17"/>
        <v>740.93666666666661</v>
      </c>
      <c r="K171" s="21">
        <f t="shared" si="18"/>
        <v>493.95777777777772</v>
      </c>
      <c r="L171" s="21">
        <f t="shared" si="19"/>
        <v>444.56199999999995</v>
      </c>
      <c r="M171" s="21">
        <f t="shared" si="20"/>
        <v>370.46833333333331</v>
      </c>
      <c r="N171" s="40" t="s">
        <v>2079</v>
      </c>
      <c r="O171" s="24"/>
    </row>
    <row r="172" spans="1:15" s="10" customFormat="1" ht="15.75" thickBot="1" x14ac:dyDescent="0.3">
      <c r="A172" s="17"/>
      <c r="B172" s="12">
        <v>5</v>
      </c>
      <c r="C172" s="12">
        <v>10</v>
      </c>
      <c r="D172" s="33"/>
      <c r="E172" s="34">
        <v>227.82</v>
      </c>
      <c r="F172" s="35">
        <v>45564</v>
      </c>
      <c r="G172" s="21">
        <f t="shared" si="14"/>
        <v>200</v>
      </c>
      <c r="H172" s="21">
        <f t="shared" si="15"/>
        <v>2278.2000000000003</v>
      </c>
      <c r="I172" s="21">
        <f t="shared" si="16"/>
        <v>36451.200000000004</v>
      </c>
      <c r="J172" s="21">
        <f t="shared" si="17"/>
        <v>721.43000000000006</v>
      </c>
      <c r="K172" s="21">
        <f t="shared" si="18"/>
        <v>480.95333333333338</v>
      </c>
      <c r="L172" s="21">
        <f t="shared" si="19"/>
        <v>432.858</v>
      </c>
      <c r="M172" s="21">
        <f t="shared" si="20"/>
        <v>360.71500000000003</v>
      </c>
      <c r="N172" s="40" t="s">
        <v>2079</v>
      </c>
      <c r="O172" s="24"/>
    </row>
    <row r="173" spans="1:15" s="10" customFormat="1" ht="15.75" thickBot="1" x14ac:dyDescent="0.3">
      <c r="A173" s="17"/>
      <c r="B173" s="12">
        <v>5</v>
      </c>
      <c r="C173" s="12">
        <v>11</v>
      </c>
      <c r="D173" s="33"/>
      <c r="E173" s="34">
        <v>224.85</v>
      </c>
      <c r="F173" s="35">
        <v>44970</v>
      </c>
      <c r="G173" s="21">
        <f t="shared" si="14"/>
        <v>200</v>
      </c>
      <c r="H173" s="21">
        <f t="shared" si="15"/>
        <v>2248.5</v>
      </c>
      <c r="I173" s="21">
        <f t="shared" si="16"/>
        <v>35976</v>
      </c>
      <c r="J173" s="21">
        <f t="shared" si="17"/>
        <v>712.02499999999998</v>
      </c>
      <c r="K173" s="21">
        <f t="shared" si="18"/>
        <v>474.68333333333334</v>
      </c>
      <c r="L173" s="21">
        <f t="shared" si="19"/>
        <v>427.21499999999997</v>
      </c>
      <c r="M173" s="21">
        <f t="shared" si="20"/>
        <v>356.01249999999999</v>
      </c>
      <c r="N173" s="40" t="s">
        <v>2079</v>
      </c>
      <c r="O173" s="24"/>
    </row>
    <row r="174" spans="1:15" s="10" customFormat="1" ht="15.75" thickBot="1" x14ac:dyDescent="0.3">
      <c r="A174" s="17"/>
      <c r="B174" s="12">
        <v>5</v>
      </c>
      <c r="C174" s="12">
        <v>12</v>
      </c>
      <c r="D174" s="33"/>
      <c r="E174" s="34">
        <v>248.59</v>
      </c>
      <c r="F174" s="35">
        <v>49718</v>
      </c>
      <c r="G174" s="21">
        <f t="shared" si="14"/>
        <v>200</v>
      </c>
      <c r="H174" s="21">
        <f t="shared" si="15"/>
        <v>2485.9</v>
      </c>
      <c r="I174" s="21">
        <f t="shared" si="16"/>
        <v>39774.400000000001</v>
      </c>
      <c r="J174" s="21">
        <f t="shared" si="17"/>
        <v>787.2016666666666</v>
      </c>
      <c r="K174" s="21">
        <f t="shared" si="18"/>
        <v>524.80111111111114</v>
      </c>
      <c r="L174" s="21">
        <f t="shared" si="19"/>
        <v>472.32099999999997</v>
      </c>
      <c r="M174" s="21">
        <f t="shared" si="20"/>
        <v>393.6008333333333</v>
      </c>
      <c r="N174" s="40" t="s">
        <v>2079</v>
      </c>
      <c r="O174" s="24"/>
    </row>
    <row r="175" spans="1:15" s="10" customFormat="1" ht="15.75" thickBot="1" x14ac:dyDescent="0.3">
      <c r="A175" s="17"/>
      <c r="B175" s="12">
        <v>5</v>
      </c>
      <c r="C175" s="12">
        <v>13</v>
      </c>
      <c r="D175" s="33"/>
      <c r="E175" s="34">
        <v>200</v>
      </c>
      <c r="F175" s="35">
        <v>36000</v>
      </c>
      <c r="G175" s="21">
        <f t="shared" si="14"/>
        <v>180</v>
      </c>
      <c r="H175" s="21">
        <f t="shared" si="15"/>
        <v>1800</v>
      </c>
      <c r="I175" s="21">
        <f t="shared" si="16"/>
        <v>28800</v>
      </c>
      <c r="J175" s="21">
        <f t="shared" si="17"/>
        <v>570</v>
      </c>
      <c r="K175" s="21">
        <f t="shared" si="18"/>
        <v>380</v>
      </c>
      <c r="L175" s="21">
        <f t="shared" si="19"/>
        <v>342</v>
      </c>
      <c r="M175" s="21">
        <f t="shared" si="20"/>
        <v>285</v>
      </c>
      <c r="N175" s="40" t="s">
        <v>2079</v>
      </c>
      <c r="O175" s="24"/>
    </row>
    <row r="176" spans="1:15" s="10" customFormat="1" ht="15.75" thickBot="1" x14ac:dyDescent="0.3">
      <c r="A176" s="17"/>
      <c r="B176" s="12">
        <v>5</v>
      </c>
      <c r="C176" s="12">
        <v>14</v>
      </c>
      <c r="D176" s="33"/>
      <c r="E176" s="34">
        <v>200</v>
      </c>
      <c r="F176" s="35">
        <v>34000</v>
      </c>
      <c r="G176" s="21">
        <f t="shared" si="14"/>
        <v>170</v>
      </c>
      <c r="H176" s="21">
        <f t="shared" si="15"/>
        <v>1700</v>
      </c>
      <c r="I176" s="21">
        <f t="shared" si="16"/>
        <v>27200</v>
      </c>
      <c r="J176" s="21">
        <f t="shared" si="17"/>
        <v>538.33333333333337</v>
      </c>
      <c r="K176" s="21">
        <f t="shared" si="18"/>
        <v>358.88888888888891</v>
      </c>
      <c r="L176" s="21">
        <f t="shared" si="19"/>
        <v>323</v>
      </c>
      <c r="M176" s="21">
        <f t="shared" si="20"/>
        <v>269.16666666666669</v>
      </c>
      <c r="N176" s="40" t="s">
        <v>2079</v>
      </c>
      <c r="O176" s="24"/>
    </row>
    <row r="177" spans="1:15" s="10" customFormat="1" ht="15.75" thickBot="1" x14ac:dyDescent="0.3">
      <c r="A177" s="17"/>
      <c r="B177" s="12">
        <v>5</v>
      </c>
      <c r="C177" s="12">
        <v>15</v>
      </c>
      <c r="D177" s="33"/>
      <c r="E177" s="34">
        <v>200</v>
      </c>
      <c r="F177" s="35">
        <v>34000</v>
      </c>
      <c r="G177" s="21">
        <f t="shared" si="14"/>
        <v>170</v>
      </c>
      <c r="H177" s="21">
        <f t="shared" si="15"/>
        <v>1700</v>
      </c>
      <c r="I177" s="21">
        <f t="shared" si="16"/>
        <v>27200</v>
      </c>
      <c r="J177" s="21">
        <f t="shared" si="17"/>
        <v>538.33333333333337</v>
      </c>
      <c r="K177" s="21">
        <f t="shared" si="18"/>
        <v>358.88888888888891</v>
      </c>
      <c r="L177" s="21">
        <f t="shared" si="19"/>
        <v>323</v>
      </c>
      <c r="M177" s="21">
        <f t="shared" si="20"/>
        <v>269.16666666666669</v>
      </c>
      <c r="N177" s="40" t="s">
        <v>2079</v>
      </c>
      <c r="O177" s="24"/>
    </row>
    <row r="178" spans="1:15" s="10" customFormat="1" ht="15.75" thickBot="1" x14ac:dyDescent="0.3">
      <c r="A178" s="17"/>
      <c r="B178" s="12">
        <v>5</v>
      </c>
      <c r="C178" s="12">
        <v>16</v>
      </c>
      <c r="D178" s="33"/>
      <c r="E178" s="34">
        <v>200</v>
      </c>
      <c r="F178" s="35">
        <v>34000</v>
      </c>
      <c r="G178" s="21">
        <f t="shared" si="14"/>
        <v>170</v>
      </c>
      <c r="H178" s="21">
        <f t="shared" si="15"/>
        <v>1700</v>
      </c>
      <c r="I178" s="21">
        <f t="shared" si="16"/>
        <v>27200</v>
      </c>
      <c r="J178" s="21">
        <f t="shared" si="17"/>
        <v>538.33333333333337</v>
      </c>
      <c r="K178" s="21">
        <f t="shared" si="18"/>
        <v>358.88888888888891</v>
      </c>
      <c r="L178" s="21">
        <f t="shared" si="19"/>
        <v>323</v>
      </c>
      <c r="M178" s="21">
        <f t="shared" si="20"/>
        <v>269.16666666666669</v>
      </c>
      <c r="N178" s="40" t="s">
        <v>2079</v>
      </c>
      <c r="O178" s="24"/>
    </row>
    <row r="179" spans="1:15" s="10" customFormat="1" ht="15.75" thickBot="1" x14ac:dyDescent="0.3">
      <c r="A179" s="17"/>
      <c r="B179" s="12">
        <v>5</v>
      </c>
      <c r="C179" s="12">
        <v>17</v>
      </c>
      <c r="D179" s="33"/>
      <c r="E179" s="34">
        <v>221.91</v>
      </c>
      <c r="F179" s="35">
        <v>37894.699999999997</v>
      </c>
      <c r="G179" s="21">
        <f t="shared" si="14"/>
        <v>170.76607633725382</v>
      </c>
      <c r="H179" s="21">
        <f t="shared" si="15"/>
        <v>1894.7349999999999</v>
      </c>
      <c r="I179" s="21">
        <f t="shared" si="16"/>
        <v>30315.759999999998</v>
      </c>
      <c r="J179" s="21">
        <f t="shared" si="17"/>
        <v>599.99941666666666</v>
      </c>
      <c r="K179" s="21">
        <f t="shared" si="18"/>
        <v>399.99961111111105</v>
      </c>
      <c r="L179" s="21">
        <f t="shared" si="19"/>
        <v>359.99964999999997</v>
      </c>
      <c r="M179" s="21">
        <f t="shared" si="20"/>
        <v>299.99970833333333</v>
      </c>
      <c r="N179" s="40" t="s">
        <v>2079</v>
      </c>
      <c r="O179" s="24"/>
    </row>
    <row r="180" spans="1:15" s="10" customFormat="1" ht="15.75" thickBot="1" x14ac:dyDescent="0.3">
      <c r="A180" s="17"/>
      <c r="B180" s="12">
        <v>5</v>
      </c>
      <c r="C180" s="12">
        <v>18</v>
      </c>
      <c r="D180" s="33"/>
      <c r="E180" s="34">
        <v>218.59</v>
      </c>
      <c r="F180" s="35">
        <v>37160.300000000003</v>
      </c>
      <c r="G180" s="21">
        <f t="shared" si="14"/>
        <v>170</v>
      </c>
      <c r="H180" s="21">
        <f t="shared" si="15"/>
        <v>1858.0150000000003</v>
      </c>
      <c r="I180" s="21">
        <f t="shared" si="16"/>
        <v>29728.240000000005</v>
      </c>
      <c r="J180" s="21">
        <f t="shared" si="17"/>
        <v>588.37141666666673</v>
      </c>
      <c r="K180" s="21">
        <f t="shared" si="18"/>
        <v>392.24761111111115</v>
      </c>
      <c r="L180" s="21">
        <f t="shared" si="19"/>
        <v>353.02285000000006</v>
      </c>
      <c r="M180" s="21">
        <f t="shared" si="20"/>
        <v>294.18570833333337</v>
      </c>
      <c r="N180" s="40" t="s">
        <v>2079</v>
      </c>
      <c r="O180" s="24"/>
    </row>
    <row r="181" spans="1:15" s="10" customFormat="1" ht="15.75" thickBot="1" x14ac:dyDescent="0.3">
      <c r="A181" s="17"/>
      <c r="B181" s="12">
        <v>5</v>
      </c>
      <c r="C181" s="12">
        <v>19</v>
      </c>
      <c r="D181" s="33"/>
      <c r="E181" s="34">
        <v>200</v>
      </c>
      <c r="F181" s="35">
        <v>34000</v>
      </c>
      <c r="G181" s="21">
        <f t="shared" si="14"/>
        <v>170</v>
      </c>
      <c r="H181" s="21">
        <f t="shared" si="15"/>
        <v>1700</v>
      </c>
      <c r="I181" s="21">
        <f t="shared" si="16"/>
        <v>27200</v>
      </c>
      <c r="J181" s="21">
        <f t="shared" si="17"/>
        <v>538.33333333333337</v>
      </c>
      <c r="K181" s="21">
        <f t="shared" si="18"/>
        <v>358.88888888888891</v>
      </c>
      <c r="L181" s="21">
        <f t="shared" si="19"/>
        <v>323</v>
      </c>
      <c r="M181" s="21">
        <f t="shared" si="20"/>
        <v>269.16666666666669</v>
      </c>
      <c r="N181" s="40" t="s">
        <v>2079</v>
      </c>
      <c r="O181" s="24"/>
    </row>
    <row r="182" spans="1:15" s="10" customFormat="1" ht="15.75" thickBot="1" x14ac:dyDescent="0.3">
      <c r="A182" s="17"/>
      <c r="B182" s="12">
        <v>5</v>
      </c>
      <c r="C182" s="12">
        <v>20</v>
      </c>
      <c r="D182" s="33"/>
      <c r="E182" s="34">
        <v>200</v>
      </c>
      <c r="F182" s="35">
        <v>34000</v>
      </c>
      <c r="G182" s="21">
        <f t="shared" si="14"/>
        <v>170</v>
      </c>
      <c r="H182" s="21">
        <f t="shared" si="15"/>
        <v>1700</v>
      </c>
      <c r="I182" s="21">
        <f t="shared" si="16"/>
        <v>27200</v>
      </c>
      <c r="J182" s="21">
        <f t="shared" si="17"/>
        <v>538.33333333333337</v>
      </c>
      <c r="K182" s="21">
        <f t="shared" si="18"/>
        <v>358.88888888888891</v>
      </c>
      <c r="L182" s="21">
        <f t="shared" si="19"/>
        <v>323</v>
      </c>
      <c r="M182" s="21">
        <f t="shared" si="20"/>
        <v>269.16666666666669</v>
      </c>
      <c r="N182" s="40" t="s">
        <v>2079</v>
      </c>
      <c r="O182" s="24"/>
    </row>
    <row r="183" spans="1:15" s="10" customFormat="1" ht="15.75" thickBot="1" x14ac:dyDescent="0.3">
      <c r="A183" s="17"/>
      <c r="B183" s="12">
        <v>5</v>
      </c>
      <c r="C183" s="12">
        <v>21</v>
      </c>
      <c r="D183" s="33"/>
      <c r="E183" s="34">
        <v>200</v>
      </c>
      <c r="F183" s="35">
        <v>34000</v>
      </c>
      <c r="G183" s="21">
        <f t="shared" si="14"/>
        <v>170</v>
      </c>
      <c r="H183" s="21">
        <f t="shared" si="15"/>
        <v>1700</v>
      </c>
      <c r="I183" s="21">
        <f t="shared" si="16"/>
        <v>27200</v>
      </c>
      <c r="J183" s="21">
        <f t="shared" si="17"/>
        <v>538.33333333333337</v>
      </c>
      <c r="K183" s="21">
        <f t="shared" si="18"/>
        <v>358.88888888888891</v>
      </c>
      <c r="L183" s="21">
        <f t="shared" si="19"/>
        <v>323</v>
      </c>
      <c r="M183" s="21">
        <f t="shared" si="20"/>
        <v>269.16666666666669</v>
      </c>
      <c r="N183" s="40" t="s">
        <v>2079</v>
      </c>
      <c r="O183" s="24"/>
    </row>
    <row r="184" spans="1:15" s="10" customFormat="1" ht="15.75" thickBot="1" x14ac:dyDescent="0.3">
      <c r="A184" s="17"/>
      <c r="B184" s="12">
        <v>5</v>
      </c>
      <c r="C184" s="12">
        <v>22</v>
      </c>
      <c r="D184" s="33"/>
      <c r="E184" s="34">
        <v>200</v>
      </c>
      <c r="F184" s="35">
        <v>36000</v>
      </c>
      <c r="G184" s="21">
        <f t="shared" si="14"/>
        <v>180</v>
      </c>
      <c r="H184" s="21">
        <f t="shared" si="15"/>
        <v>1800</v>
      </c>
      <c r="I184" s="21">
        <f t="shared" si="16"/>
        <v>28800</v>
      </c>
      <c r="J184" s="21">
        <f t="shared" si="17"/>
        <v>570</v>
      </c>
      <c r="K184" s="21">
        <f t="shared" si="18"/>
        <v>380</v>
      </c>
      <c r="L184" s="21">
        <f t="shared" si="19"/>
        <v>342</v>
      </c>
      <c r="M184" s="21">
        <f t="shared" si="20"/>
        <v>285</v>
      </c>
      <c r="N184" s="40" t="s">
        <v>2079</v>
      </c>
      <c r="O184" s="24"/>
    </row>
    <row r="185" spans="1:15" s="10" customFormat="1" ht="15.75" thickBot="1" x14ac:dyDescent="0.3">
      <c r="A185" s="17"/>
      <c r="B185" s="12">
        <v>5</v>
      </c>
      <c r="C185" s="12">
        <v>23</v>
      </c>
      <c r="D185" s="33"/>
      <c r="E185" s="34">
        <v>347.52</v>
      </c>
      <c r="F185" s="35">
        <v>69504</v>
      </c>
      <c r="G185" s="21">
        <f t="shared" si="14"/>
        <v>200</v>
      </c>
      <c r="H185" s="21">
        <f t="shared" si="15"/>
        <v>3475.2000000000003</v>
      </c>
      <c r="I185" s="21">
        <f t="shared" si="16"/>
        <v>55603.200000000004</v>
      </c>
      <c r="J185" s="21">
        <f t="shared" si="17"/>
        <v>1100.48</v>
      </c>
      <c r="K185" s="21">
        <f t="shared" si="18"/>
        <v>733.65333333333342</v>
      </c>
      <c r="L185" s="21">
        <f t="shared" si="19"/>
        <v>660.28800000000001</v>
      </c>
      <c r="M185" s="21">
        <f t="shared" si="20"/>
        <v>550.24</v>
      </c>
      <c r="N185" s="40" t="s">
        <v>2079</v>
      </c>
      <c r="O185" s="24"/>
    </row>
    <row r="186" spans="1:15" s="10" customFormat="1" ht="15.75" thickBot="1" x14ac:dyDescent="0.3">
      <c r="A186" s="17"/>
      <c r="B186" s="12">
        <v>5</v>
      </c>
      <c r="C186" s="12">
        <v>24</v>
      </c>
      <c r="D186" s="33"/>
      <c r="E186" s="34">
        <v>239.49</v>
      </c>
      <c r="F186" s="35">
        <v>47898</v>
      </c>
      <c r="G186" s="21">
        <f t="shared" si="14"/>
        <v>200</v>
      </c>
      <c r="H186" s="21">
        <f t="shared" si="15"/>
        <v>2394.9</v>
      </c>
      <c r="I186" s="21">
        <f t="shared" si="16"/>
        <v>38318.400000000001</v>
      </c>
      <c r="J186" s="21">
        <f t="shared" si="17"/>
        <v>758.38499999999999</v>
      </c>
      <c r="K186" s="21">
        <f t="shared" si="18"/>
        <v>505.59</v>
      </c>
      <c r="L186" s="21">
        <f t="shared" si="19"/>
        <v>455.03100000000001</v>
      </c>
      <c r="M186" s="21">
        <f t="shared" si="20"/>
        <v>379.1925</v>
      </c>
      <c r="N186" s="40" t="s">
        <v>2079</v>
      </c>
      <c r="O186" s="24"/>
    </row>
    <row r="187" spans="1:15" s="10" customFormat="1" ht="15.75" thickBot="1" x14ac:dyDescent="0.3">
      <c r="A187" s="17"/>
      <c r="B187" s="12">
        <v>5</v>
      </c>
      <c r="C187" s="12">
        <v>25</v>
      </c>
      <c r="D187" s="33"/>
      <c r="E187" s="34">
        <v>228.02</v>
      </c>
      <c r="F187" s="35">
        <v>45604</v>
      </c>
      <c r="G187" s="21">
        <f t="shared" si="14"/>
        <v>200</v>
      </c>
      <c r="H187" s="21">
        <f t="shared" si="15"/>
        <v>2280.2000000000003</v>
      </c>
      <c r="I187" s="21">
        <f t="shared" si="16"/>
        <v>36483.200000000004</v>
      </c>
      <c r="J187" s="21">
        <f t="shared" si="17"/>
        <v>722.06333333333339</v>
      </c>
      <c r="K187" s="21">
        <f t="shared" si="18"/>
        <v>481.37555555555559</v>
      </c>
      <c r="L187" s="21">
        <f t="shared" si="19"/>
        <v>433.23800000000006</v>
      </c>
      <c r="M187" s="21">
        <f t="shared" si="20"/>
        <v>361.03166666666669</v>
      </c>
      <c r="N187" s="40" t="s">
        <v>2079</v>
      </c>
      <c r="O187" s="24"/>
    </row>
    <row r="188" spans="1:15" s="10" customFormat="1" ht="15.75" thickBot="1" x14ac:dyDescent="0.3">
      <c r="A188" s="17"/>
      <c r="B188" s="12">
        <v>5</v>
      </c>
      <c r="C188" s="12">
        <v>26</v>
      </c>
      <c r="D188" s="33"/>
      <c r="E188" s="34">
        <v>219.69</v>
      </c>
      <c r="F188" s="35">
        <v>43938</v>
      </c>
      <c r="G188" s="21">
        <f t="shared" si="14"/>
        <v>200</v>
      </c>
      <c r="H188" s="21">
        <f t="shared" si="15"/>
        <v>2196.9</v>
      </c>
      <c r="I188" s="21">
        <f t="shared" si="16"/>
        <v>35150.400000000001</v>
      </c>
      <c r="J188" s="21">
        <f t="shared" si="17"/>
        <v>695.68499999999995</v>
      </c>
      <c r="K188" s="21">
        <f t="shared" si="18"/>
        <v>463.78999999999996</v>
      </c>
      <c r="L188" s="21">
        <f t="shared" si="19"/>
        <v>417.411</v>
      </c>
      <c r="M188" s="21">
        <f t="shared" si="20"/>
        <v>347.84249999999997</v>
      </c>
      <c r="N188" s="40" t="s">
        <v>2079</v>
      </c>
      <c r="O188" s="24"/>
    </row>
    <row r="189" spans="1:15" s="10" customFormat="1" ht="15.75" thickBot="1" x14ac:dyDescent="0.3">
      <c r="A189" s="17"/>
      <c r="B189" s="12">
        <v>5</v>
      </c>
      <c r="C189" s="12">
        <v>27</v>
      </c>
      <c r="D189" s="33"/>
      <c r="E189" s="34">
        <v>214.8</v>
      </c>
      <c r="F189" s="35">
        <v>42960</v>
      </c>
      <c r="G189" s="21">
        <f t="shared" si="14"/>
        <v>200</v>
      </c>
      <c r="H189" s="21">
        <f t="shared" si="15"/>
        <v>2148</v>
      </c>
      <c r="I189" s="21">
        <f t="shared" si="16"/>
        <v>34368</v>
      </c>
      <c r="J189" s="21">
        <f t="shared" si="17"/>
        <v>680.2</v>
      </c>
      <c r="K189" s="21">
        <f t="shared" si="18"/>
        <v>453.46666666666664</v>
      </c>
      <c r="L189" s="21">
        <f t="shared" si="19"/>
        <v>408.12</v>
      </c>
      <c r="M189" s="21">
        <f t="shared" si="20"/>
        <v>340.1</v>
      </c>
      <c r="N189" s="40" t="s">
        <v>2079</v>
      </c>
      <c r="O189" s="24"/>
    </row>
    <row r="190" spans="1:15" s="10" customFormat="1" ht="15.75" thickBot="1" x14ac:dyDescent="0.3">
      <c r="A190" s="17"/>
      <c r="B190" s="12">
        <v>5</v>
      </c>
      <c r="C190" s="12">
        <v>28</v>
      </c>
      <c r="D190" s="33"/>
      <c r="E190" s="34">
        <v>210.56</v>
      </c>
      <c r="F190" s="35">
        <v>42112</v>
      </c>
      <c r="G190" s="21">
        <f t="shared" si="14"/>
        <v>200</v>
      </c>
      <c r="H190" s="21">
        <f t="shared" si="15"/>
        <v>2105.6</v>
      </c>
      <c r="I190" s="21">
        <f t="shared" si="16"/>
        <v>33689.599999999999</v>
      </c>
      <c r="J190" s="21">
        <f t="shared" si="17"/>
        <v>666.77333333333331</v>
      </c>
      <c r="K190" s="21">
        <f t="shared" si="18"/>
        <v>444.51555555555558</v>
      </c>
      <c r="L190" s="21">
        <f t="shared" si="19"/>
        <v>400.06400000000002</v>
      </c>
      <c r="M190" s="21">
        <f t="shared" si="20"/>
        <v>333.38666666666666</v>
      </c>
      <c r="N190" s="40" t="s">
        <v>2079</v>
      </c>
      <c r="O190" s="24"/>
    </row>
    <row r="191" spans="1:15" s="10" customFormat="1" ht="15.75" thickBot="1" x14ac:dyDescent="0.3">
      <c r="A191" s="17"/>
      <c r="B191" s="12">
        <v>5</v>
      </c>
      <c r="C191" s="12">
        <v>29</v>
      </c>
      <c r="D191" s="33"/>
      <c r="E191" s="34">
        <v>205.5</v>
      </c>
      <c r="F191" s="35">
        <v>41100</v>
      </c>
      <c r="G191" s="21">
        <f t="shared" si="14"/>
        <v>200</v>
      </c>
      <c r="H191" s="21">
        <f t="shared" si="15"/>
        <v>2055</v>
      </c>
      <c r="I191" s="21">
        <f t="shared" si="16"/>
        <v>32880</v>
      </c>
      <c r="J191" s="21">
        <f t="shared" si="17"/>
        <v>650.75</v>
      </c>
      <c r="K191" s="21">
        <f t="shared" si="18"/>
        <v>433.83333333333331</v>
      </c>
      <c r="L191" s="21">
        <f t="shared" si="19"/>
        <v>390.45</v>
      </c>
      <c r="M191" s="21">
        <f t="shared" si="20"/>
        <v>325.375</v>
      </c>
      <c r="N191" s="40" t="s">
        <v>2079</v>
      </c>
      <c r="O191" s="24"/>
    </row>
    <row r="192" spans="1:15" s="10" customFormat="1" ht="15.75" thickBot="1" x14ac:dyDescent="0.3">
      <c r="A192" s="17"/>
      <c r="B192" s="12">
        <v>5</v>
      </c>
      <c r="C192" s="12">
        <v>30</v>
      </c>
      <c r="D192" s="33"/>
      <c r="E192" s="34">
        <v>202.16</v>
      </c>
      <c r="F192" s="35">
        <v>40432</v>
      </c>
      <c r="G192" s="21">
        <f t="shared" si="14"/>
        <v>200</v>
      </c>
      <c r="H192" s="21">
        <f t="shared" si="15"/>
        <v>2021.6000000000001</v>
      </c>
      <c r="I192" s="21">
        <f t="shared" si="16"/>
        <v>32345.600000000002</v>
      </c>
      <c r="J192" s="21">
        <f t="shared" si="17"/>
        <v>640.1733333333334</v>
      </c>
      <c r="K192" s="21">
        <f t="shared" si="18"/>
        <v>426.78222222222223</v>
      </c>
      <c r="L192" s="21">
        <f t="shared" si="19"/>
        <v>384.10400000000004</v>
      </c>
      <c r="M192" s="21">
        <f t="shared" si="20"/>
        <v>320.0866666666667</v>
      </c>
      <c r="N192" s="40" t="s">
        <v>2079</v>
      </c>
      <c r="O192" s="24"/>
    </row>
    <row r="193" spans="1:15" s="10" customFormat="1" ht="15.75" thickBot="1" x14ac:dyDescent="0.3">
      <c r="A193" s="17"/>
      <c r="B193" s="12">
        <v>5</v>
      </c>
      <c r="C193" s="12">
        <v>31</v>
      </c>
      <c r="D193" s="33"/>
      <c r="E193" s="34">
        <v>200.58</v>
      </c>
      <c r="F193" s="35">
        <v>40116</v>
      </c>
      <c r="G193" s="21">
        <f t="shared" si="14"/>
        <v>200</v>
      </c>
      <c r="H193" s="21">
        <f t="shared" si="15"/>
        <v>2005.8000000000002</v>
      </c>
      <c r="I193" s="21">
        <f t="shared" si="16"/>
        <v>32092.800000000003</v>
      </c>
      <c r="J193" s="21">
        <f t="shared" si="17"/>
        <v>635.16999999999996</v>
      </c>
      <c r="K193" s="21">
        <f t="shared" si="18"/>
        <v>423.44666666666666</v>
      </c>
      <c r="L193" s="21">
        <f t="shared" si="19"/>
        <v>381.10199999999998</v>
      </c>
      <c r="M193" s="21">
        <f t="shared" si="20"/>
        <v>317.58499999999998</v>
      </c>
      <c r="N193" s="40" t="s">
        <v>2079</v>
      </c>
      <c r="O193" s="24"/>
    </row>
    <row r="194" spans="1:15" s="10" customFormat="1" ht="15.75" thickBot="1" x14ac:dyDescent="0.3">
      <c r="A194" s="17"/>
      <c r="B194" s="12">
        <v>5</v>
      </c>
      <c r="C194" s="12">
        <v>32</v>
      </c>
      <c r="D194" s="33"/>
      <c r="E194" s="34">
        <v>200.76</v>
      </c>
      <c r="F194" s="35">
        <v>40152</v>
      </c>
      <c r="G194" s="21">
        <f t="shared" si="14"/>
        <v>200</v>
      </c>
      <c r="H194" s="21">
        <f t="shared" si="15"/>
        <v>2007.6000000000001</v>
      </c>
      <c r="I194" s="21">
        <f t="shared" si="16"/>
        <v>32121.600000000002</v>
      </c>
      <c r="J194" s="21">
        <f t="shared" si="17"/>
        <v>635.74</v>
      </c>
      <c r="K194" s="21">
        <f t="shared" si="18"/>
        <v>423.82666666666671</v>
      </c>
      <c r="L194" s="21">
        <f t="shared" si="19"/>
        <v>381.44400000000002</v>
      </c>
      <c r="M194" s="21">
        <f t="shared" si="20"/>
        <v>317.87</v>
      </c>
      <c r="N194" s="40" t="s">
        <v>2079</v>
      </c>
      <c r="O194" s="24"/>
    </row>
    <row r="195" spans="1:15" s="10" customFormat="1" ht="15.75" thickBot="1" x14ac:dyDescent="0.3">
      <c r="A195" s="17"/>
      <c r="B195" s="12">
        <v>5</v>
      </c>
      <c r="C195" s="12">
        <v>33</v>
      </c>
      <c r="D195" s="33"/>
      <c r="E195" s="34">
        <v>202.69</v>
      </c>
      <c r="F195" s="35">
        <v>40538</v>
      </c>
      <c r="G195" s="21">
        <f t="shared" ref="G195:G258" si="21">F195/E195</f>
        <v>200</v>
      </c>
      <c r="H195" s="21">
        <f t="shared" ref="H195:H258" si="22">F195*0.05</f>
        <v>2026.9</v>
      </c>
      <c r="I195" s="21">
        <f t="shared" ref="I195:I258" si="23">F195*80%</f>
        <v>32430.400000000001</v>
      </c>
      <c r="J195" s="21">
        <f t="shared" ref="J195:J258" si="24">(F195-H195)/60</f>
        <v>641.85166666666669</v>
      </c>
      <c r="K195" s="21">
        <f t="shared" ref="K195:K258" si="25">(F195-H195)/90</f>
        <v>427.90111111111111</v>
      </c>
      <c r="L195" s="21">
        <f t="shared" ref="L195:L258" si="26">(F195-H195)/100</f>
        <v>385.11099999999999</v>
      </c>
      <c r="M195" s="21">
        <f t="shared" ref="M195:M258" si="27">(F195-H195)/120</f>
        <v>320.92583333333334</v>
      </c>
      <c r="N195" s="40" t="s">
        <v>2079</v>
      </c>
      <c r="O195" s="24"/>
    </row>
    <row r="196" spans="1:15" s="10" customFormat="1" ht="15.75" thickBot="1" x14ac:dyDescent="0.3">
      <c r="A196" s="17"/>
      <c r="B196" s="12">
        <v>5</v>
      </c>
      <c r="C196" s="12">
        <v>34</v>
      </c>
      <c r="D196" s="33"/>
      <c r="E196" s="34">
        <v>206.38</v>
      </c>
      <c r="F196" s="35">
        <v>41276</v>
      </c>
      <c r="G196" s="21">
        <f t="shared" si="21"/>
        <v>200</v>
      </c>
      <c r="H196" s="21">
        <f t="shared" si="22"/>
        <v>2063.8000000000002</v>
      </c>
      <c r="I196" s="21">
        <f t="shared" si="23"/>
        <v>33020.800000000003</v>
      </c>
      <c r="J196" s="21">
        <f t="shared" si="24"/>
        <v>653.53666666666663</v>
      </c>
      <c r="K196" s="21">
        <f t="shared" si="25"/>
        <v>435.69111111111107</v>
      </c>
      <c r="L196" s="21">
        <f t="shared" si="26"/>
        <v>392.12199999999996</v>
      </c>
      <c r="M196" s="21">
        <f t="shared" si="27"/>
        <v>326.76833333333332</v>
      </c>
      <c r="N196" s="40" t="s">
        <v>2079</v>
      </c>
      <c r="O196" s="24"/>
    </row>
    <row r="197" spans="1:15" s="10" customFormat="1" ht="15.75" thickBot="1" x14ac:dyDescent="0.3">
      <c r="A197" s="17"/>
      <c r="B197" s="12">
        <v>5</v>
      </c>
      <c r="C197" s="12">
        <v>35</v>
      </c>
      <c r="D197" s="33"/>
      <c r="E197" s="34">
        <v>211.83</v>
      </c>
      <c r="F197" s="35">
        <v>42366</v>
      </c>
      <c r="G197" s="21">
        <f t="shared" si="21"/>
        <v>200</v>
      </c>
      <c r="H197" s="21">
        <f t="shared" si="22"/>
        <v>2118.3000000000002</v>
      </c>
      <c r="I197" s="21">
        <f t="shared" si="23"/>
        <v>33892.800000000003</v>
      </c>
      <c r="J197" s="21">
        <f t="shared" si="24"/>
        <v>670.79499999999996</v>
      </c>
      <c r="K197" s="21">
        <f t="shared" si="25"/>
        <v>447.19666666666666</v>
      </c>
      <c r="L197" s="21">
        <f t="shared" si="26"/>
        <v>402.47699999999998</v>
      </c>
      <c r="M197" s="21">
        <f t="shared" si="27"/>
        <v>335.39749999999998</v>
      </c>
      <c r="N197" s="40" t="s">
        <v>2079</v>
      </c>
      <c r="O197" s="24"/>
    </row>
    <row r="198" spans="1:15" s="10" customFormat="1" ht="15.75" thickBot="1" x14ac:dyDescent="0.3">
      <c r="A198" s="17"/>
      <c r="B198" s="12">
        <v>5</v>
      </c>
      <c r="C198" s="12">
        <v>36</v>
      </c>
      <c r="D198" s="33"/>
      <c r="E198" s="34">
        <v>219.06</v>
      </c>
      <c r="F198" s="35">
        <v>43812</v>
      </c>
      <c r="G198" s="21">
        <f t="shared" si="21"/>
        <v>200</v>
      </c>
      <c r="H198" s="21">
        <f t="shared" si="22"/>
        <v>2190.6</v>
      </c>
      <c r="I198" s="21">
        <f t="shared" si="23"/>
        <v>35049.599999999999</v>
      </c>
      <c r="J198" s="21">
        <f t="shared" si="24"/>
        <v>693.69</v>
      </c>
      <c r="K198" s="21">
        <f t="shared" si="25"/>
        <v>462.46000000000004</v>
      </c>
      <c r="L198" s="21">
        <f t="shared" si="26"/>
        <v>416.214</v>
      </c>
      <c r="M198" s="21">
        <f t="shared" si="27"/>
        <v>346.84500000000003</v>
      </c>
      <c r="N198" s="40" t="s">
        <v>2079</v>
      </c>
      <c r="O198" s="24"/>
    </row>
    <row r="199" spans="1:15" s="10" customFormat="1" ht="15.75" thickBot="1" x14ac:dyDescent="0.3">
      <c r="A199" s="17"/>
      <c r="B199" s="12">
        <v>5</v>
      </c>
      <c r="C199" s="12">
        <v>37</v>
      </c>
      <c r="D199" s="33"/>
      <c r="E199" s="34">
        <v>228.07</v>
      </c>
      <c r="F199" s="35">
        <v>45614</v>
      </c>
      <c r="G199" s="21">
        <f t="shared" si="21"/>
        <v>200</v>
      </c>
      <c r="H199" s="21">
        <f t="shared" si="22"/>
        <v>2280.7000000000003</v>
      </c>
      <c r="I199" s="21">
        <f t="shared" si="23"/>
        <v>36491.200000000004</v>
      </c>
      <c r="J199" s="21">
        <f t="shared" si="24"/>
        <v>722.22166666666669</v>
      </c>
      <c r="K199" s="21">
        <f t="shared" si="25"/>
        <v>481.48111111111115</v>
      </c>
      <c r="L199" s="21">
        <f t="shared" si="26"/>
        <v>433.33300000000003</v>
      </c>
      <c r="M199" s="21">
        <f t="shared" si="27"/>
        <v>361.11083333333335</v>
      </c>
      <c r="N199" s="40" t="s">
        <v>2079</v>
      </c>
      <c r="O199" s="24"/>
    </row>
    <row r="200" spans="1:15" s="10" customFormat="1" ht="15.75" thickBot="1" x14ac:dyDescent="0.3">
      <c r="A200" s="17"/>
      <c r="B200" s="12">
        <v>5</v>
      </c>
      <c r="C200" s="12">
        <v>38</v>
      </c>
      <c r="D200" s="33"/>
      <c r="E200" s="34">
        <v>238.89</v>
      </c>
      <c r="F200" s="35">
        <v>47778</v>
      </c>
      <c r="G200" s="21">
        <f t="shared" si="21"/>
        <v>200</v>
      </c>
      <c r="H200" s="21">
        <f t="shared" si="22"/>
        <v>2388.9</v>
      </c>
      <c r="I200" s="21">
        <f t="shared" si="23"/>
        <v>38222.400000000001</v>
      </c>
      <c r="J200" s="21">
        <f t="shared" si="24"/>
        <v>756.48500000000001</v>
      </c>
      <c r="K200" s="21">
        <f t="shared" si="25"/>
        <v>504.32333333333332</v>
      </c>
      <c r="L200" s="21">
        <f t="shared" si="26"/>
        <v>453.89099999999996</v>
      </c>
      <c r="M200" s="21">
        <f t="shared" si="27"/>
        <v>378.24250000000001</v>
      </c>
      <c r="N200" s="40" t="s">
        <v>2079</v>
      </c>
      <c r="O200" s="24"/>
    </row>
    <row r="201" spans="1:15" s="10" customFormat="1" ht="15.75" thickBot="1" x14ac:dyDescent="0.3">
      <c r="A201" s="17"/>
      <c r="B201" s="12">
        <v>5</v>
      </c>
      <c r="C201" s="12">
        <v>39</v>
      </c>
      <c r="D201" s="33"/>
      <c r="E201" s="34">
        <v>251.55</v>
      </c>
      <c r="F201" s="35">
        <v>50310</v>
      </c>
      <c r="G201" s="21">
        <f t="shared" si="21"/>
        <v>200</v>
      </c>
      <c r="H201" s="21">
        <f t="shared" si="22"/>
        <v>2515.5</v>
      </c>
      <c r="I201" s="21">
        <f t="shared" si="23"/>
        <v>40248</v>
      </c>
      <c r="J201" s="21">
        <f t="shared" si="24"/>
        <v>796.57500000000005</v>
      </c>
      <c r="K201" s="21">
        <f t="shared" si="25"/>
        <v>531.04999999999995</v>
      </c>
      <c r="L201" s="21">
        <f t="shared" si="26"/>
        <v>477.94499999999999</v>
      </c>
      <c r="M201" s="21">
        <f t="shared" si="27"/>
        <v>398.28750000000002</v>
      </c>
      <c r="N201" s="40" t="s">
        <v>2079</v>
      </c>
      <c r="O201" s="24"/>
    </row>
    <row r="202" spans="1:15" s="10" customFormat="1" ht="15.75" thickBot="1" x14ac:dyDescent="0.3">
      <c r="A202" s="17"/>
      <c r="B202" s="12">
        <v>5</v>
      </c>
      <c r="C202" s="12">
        <v>40</v>
      </c>
      <c r="D202" s="33"/>
      <c r="E202" s="34">
        <v>266.06</v>
      </c>
      <c r="F202" s="35">
        <v>53212</v>
      </c>
      <c r="G202" s="21">
        <f t="shared" si="21"/>
        <v>200</v>
      </c>
      <c r="H202" s="21">
        <f t="shared" si="22"/>
        <v>2660.6000000000004</v>
      </c>
      <c r="I202" s="21">
        <f t="shared" si="23"/>
        <v>42569.600000000006</v>
      </c>
      <c r="J202" s="21">
        <f t="shared" si="24"/>
        <v>842.52333333333331</v>
      </c>
      <c r="K202" s="21">
        <f t="shared" si="25"/>
        <v>561.68222222222221</v>
      </c>
      <c r="L202" s="21">
        <f t="shared" si="26"/>
        <v>505.51400000000001</v>
      </c>
      <c r="M202" s="21">
        <f t="shared" si="27"/>
        <v>421.26166666666666</v>
      </c>
      <c r="N202" s="40" t="s">
        <v>2079</v>
      </c>
      <c r="O202" s="24"/>
    </row>
    <row r="203" spans="1:15" s="10" customFormat="1" ht="15.75" thickBot="1" x14ac:dyDescent="0.3">
      <c r="A203" s="17"/>
      <c r="B203" s="12">
        <v>6</v>
      </c>
      <c r="C203" s="12">
        <v>1</v>
      </c>
      <c r="D203" s="33"/>
      <c r="E203" s="34">
        <v>282.47000000000003</v>
      </c>
      <c r="F203" s="35">
        <v>56494</v>
      </c>
      <c r="G203" s="21">
        <f t="shared" si="21"/>
        <v>199.99999999999997</v>
      </c>
      <c r="H203" s="21">
        <f t="shared" si="22"/>
        <v>2824.7000000000003</v>
      </c>
      <c r="I203" s="21">
        <f t="shared" si="23"/>
        <v>45195.200000000004</v>
      </c>
      <c r="J203" s="21">
        <f t="shared" si="24"/>
        <v>894.48833333333334</v>
      </c>
      <c r="K203" s="21">
        <f t="shared" si="25"/>
        <v>596.32555555555564</v>
      </c>
      <c r="L203" s="21">
        <f t="shared" si="26"/>
        <v>536.69299999999998</v>
      </c>
      <c r="M203" s="21">
        <f t="shared" si="27"/>
        <v>447.24416666666667</v>
      </c>
      <c r="N203" s="40" t="s">
        <v>2079</v>
      </c>
      <c r="O203" s="24"/>
    </row>
    <row r="204" spans="1:15" s="10" customFormat="1" ht="15.75" thickBot="1" x14ac:dyDescent="0.3">
      <c r="A204" s="17"/>
      <c r="B204" s="12">
        <v>6</v>
      </c>
      <c r="C204" s="12">
        <v>2</v>
      </c>
      <c r="D204" s="33"/>
      <c r="E204" s="34">
        <v>300.81</v>
      </c>
      <c r="F204" s="35">
        <v>60162</v>
      </c>
      <c r="G204" s="21">
        <f t="shared" si="21"/>
        <v>200</v>
      </c>
      <c r="H204" s="21">
        <f t="shared" si="22"/>
        <v>3008.1000000000004</v>
      </c>
      <c r="I204" s="21">
        <f t="shared" si="23"/>
        <v>48129.600000000006</v>
      </c>
      <c r="J204" s="21">
        <f t="shared" si="24"/>
        <v>952.56500000000005</v>
      </c>
      <c r="K204" s="21">
        <f t="shared" si="25"/>
        <v>635.04333333333329</v>
      </c>
      <c r="L204" s="21">
        <f t="shared" si="26"/>
        <v>571.53899999999999</v>
      </c>
      <c r="M204" s="21">
        <f t="shared" si="27"/>
        <v>476.28250000000003</v>
      </c>
      <c r="N204" s="40" t="s">
        <v>2079</v>
      </c>
      <c r="O204" s="24"/>
    </row>
    <row r="205" spans="1:15" s="10" customFormat="1" ht="15.75" thickBot="1" x14ac:dyDescent="0.3">
      <c r="A205" s="17"/>
      <c r="B205" s="12">
        <v>6</v>
      </c>
      <c r="C205" s="12">
        <v>3</v>
      </c>
      <c r="D205" s="33"/>
      <c r="E205" s="34">
        <v>438.53</v>
      </c>
      <c r="F205" s="35">
        <v>87706</v>
      </c>
      <c r="G205" s="21">
        <f t="shared" si="21"/>
        <v>200</v>
      </c>
      <c r="H205" s="21">
        <f t="shared" si="22"/>
        <v>4385.3</v>
      </c>
      <c r="I205" s="21">
        <f t="shared" si="23"/>
        <v>70164.800000000003</v>
      </c>
      <c r="J205" s="21">
        <f t="shared" si="24"/>
        <v>1388.6783333333333</v>
      </c>
      <c r="K205" s="21">
        <f t="shared" si="25"/>
        <v>925.78555555555556</v>
      </c>
      <c r="L205" s="21">
        <f t="shared" si="26"/>
        <v>833.20699999999999</v>
      </c>
      <c r="M205" s="21">
        <f t="shared" si="27"/>
        <v>694.33916666666664</v>
      </c>
      <c r="N205" s="40" t="s">
        <v>2079</v>
      </c>
      <c r="O205" s="24"/>
    </row>
    <row r="206" spans="1:15" s="10" customFormat="1" ht="15.75" thickBot="1" x14ac:dyDescent="0.3">
      <c r="A206" s="17"/>
      <c r="B206" s="12">
        <v>6</v>
      </c>
      <c r="C206" s="12">
        <v>4</v>
      </c>
      <c r="D206" s="33"/>
      <c r="E206" s="34">
        <v>216.06</v>
      </c>
      <c r="F206" s="35">
        <v>38890.800000000003</v>
      </c>
      <c r="G206" s="21">
        <f t="shared" si="21"/>
        <v>180</v>
      </c>
      <c r="H206" s="21">
        <f t="shared" si="22"/>
        <v>1944.5400000000002</v>
      </c>
      <c r="I206" s="21">
        <f t="shared" si="23"/>
        <v>31112.640000000003</v>
      </c>
      <c r="J206" s="21">
        <f t="shared" si="24"/>
        <v>615.77100000000007</v>
      </c>
      <c r="K206" s="21">
        <f t="shared" si="25"/>
        <v>410.51400000000001</v>
      </c>
      <c r="L206" s="21">
        <f t="shared" si="26"/>
        <v>369.46260000000001</v>
      </c>
      <c r="M206" s="21">
        <f t="shared" si="27"/>
        <v>307.88550000000004</v>
      </c>
      <c r="N206" s="40" t="s">
        <v>2079</v>
      </c>
      <c r="O206" s="24"/>
    </row>
    <row r="207" spans="1:15" s="10" customFormat="1" ht="15.75" thickBot="1" x14ac:dyDescent="0.3">
      <c r="A207" s="17"/>
      <c r="B207" s="12">
        <v>6</v>
      </c>
      <c r="C207" s="12">
        <v>5</v>
      </c>
      <c r="D207" s="33"/>
      <c r="E207" s="34">
        <v>216.06</v>
      </c>
      <c r="F207" s="35">
        <v>38890.800000000003</v>
      </c>
      <c r="G207" s="21">
        <f t="shared" si="21"/>
        <v>180</v>
      </c>
      <c r="H207" s="21">
        <f t="shared" si="22"/>
        <v>1944.5400000000002</v>
      </c>
      <c r="I207" s="21">
        <f t="shared" si="23"/>
        <v>31112.640000000003</v>
      </c>
      <c r="J207" s="21">
        <f t="shared" si="24"/>
        <v>615.77100000000007</v>
      </c>
      <c r="K207" s="21">
        <f t="shared" si="25"/>
        <v>410.51400000000001</v>
      </c>
      <c r="L207" s="21">
        <f t="shared" si="26"/>
        <v>369.46260000000001</v>
      </c>
      <c r="M207" s="21">
        <f t="shared" si="27"/>
        <v>307.88550000000004</v>
      </c>
      <c r="N207" s="40" t="s">
        <v>2079</v>
      </c>
      <c r="O207" s="24"/>
    </row>
    <row r="208" spans="1:15" s="10" customFormat="1" ht="15.75" thickBot="1" x14ac:dyDescent="0.3">
      <c r="A208" s="17"/>
      <c r="B208" s="12">
        <v>6</v>
      </c>
      <c r="C208" s="12">
        <v>6</v>
      </c>
      <c r="D208" s="33"/>
      <c r="E208" s="34">
        <v>235.29</v>
      </c>
      <c r="F208" s="35">
        <v>42352.2</v>
      </c>
      <c r="G208" s="21">
        <f t="shared" si="21"/>
        <v>180</v>
      </c>
      <c r="H208" s="21">
        <f t="shared" si="22"/>
        <v>2117.61</v>
      </c>
      <c r="I208" s="21">
        <f t="shared" si="23"/>
        <v>33881.760000000002</v>
      </c>
      <c r="J208" s="21">
        <f t="shared" si="24"/>
        <v>670.5764999999999</v>
      </c>
      <c r="K208" s="21">
        <f t="shared" si="25"/>
        <v>447.05099999999999</v>
      </c>
      <c r="L208" s="21">
        <f t="shared" si="26"/>
        <v>402.34589999999997</v>
      </c>
      <c r="M208" s="21">
        <f t="shared" si="27"/>
        <v>335.28824999999995</v>
      </c>
      <c r="N208" s="40" t="s">
        <v>2079</v>
      </c>
      <c r="O208" s="24"/>
    </row>
    <row r="209" spans="1:15" s="10" customFormat="1" ht="15.75" thickBot="1" x14ac:dyDescent="0.3">
      <c r="A209" s="17"/>
      <c r="B209" s="12">
        <v>6</v>
      </c>
      <c r="C209" s="12">
        <v>7</v>
      </c>
      <c r="D209" s="33"/>
      <c r="E209" s="34">
        <v>199.49</v>
      </c>
      <c r="F209" s="35">
        <v>35908.199999999997</v>
      </c>
      <c r="G209" s="21">
        <f t="shared" si="21"/>
        <v>179.99999999999997</v>
      </c>
      <c r="H209" s="21">
        <f t="shared" si="22"/>
        <v>1795.4099999999999</v>
      </c>
      <c r="I209" s="21">
        <f t="shared" si="23"/>
        <v>28726.559999999998</v>
      </c>
      <c r="J209" s="21">
        <f t="shared" si="24"/>
        <v>568.54649999999992</v>
      </c>
      <c r="K209" s="21">
        <f t="shared" si="25"/>
        <v>379.03099999999995</v>
      </c>
      <c r="L209" s="21">
        <f t="shared" si="26"/>
        <v>341.12789999999995</v>
      </c>
      <c r="M209" s="21">
        <f t="shared" si="27"/>
        <v>284.27324999999996</v>
      </c>
      <c r="N209" s="40" t="s">
        <v>2079</v>
      </c>
      <c r="O209" s="24"/>
    </row>
    <row r="210" spans="1:15" s="10" customFormat="1" ht="15.75" thickBot="1" x14ac:dyDescent="0.3">
      <c r="A210" s="17"/>
      <c r="B210" s="12">
        <v>6</v>
      </c>
      <c r="C210" s="12">
        <v>8</v>
      </c>
      <c r="D210" s="33"/>
      <c r="E210" s="34">
        <v>199.7</v>
      </c>
      <c r="F210" s="35">
        <v>35946</v>
      </c>
      <c r="G210" s="21">
        <f t="shared" si="21"/>
        <v>180</v>
      </c>
      <c r="H210" s="21">
        <f t="shared" si="22"/>
        <v>1797.3000000000002</v>
      </c>
      <c r="I210" s="21">
        <f t="shared" si="23"/>
        <v>28756.800000000003</v>
      </c>
      <c r="J210" s="21">
        <f t="shared" si="24"/>
        <v>569.14499999999998</v>
      </c>
      <c r="K210" s="21">
        <f t="shared" si="25"/>
        <v>379.42999999999995</v>
      </c>
      <c r="L210" s="21">
        <f t="shared" si="26"/>
        <v>341.48699999999997</v>
      </c>
      <c r="M210" s="21">
        <f t="shared" si="27"/>
        <v>284.57249999999999</v>
      </c>
      <c r="N210" s="40" t="s">
        <v>2079</v>
      </c>
      <c r="O210" s="24"/>
    </row>
    <row r="211" spans="1:15" s="10" customFormat="1" ht="15.75" thickBot="1" x14ac:dyDescent="0.3">
      <c r="A211" s="17"/>
      <c r="B211" s="12">
        <v>6</v>
      </c>
      <c r="C211" s="12">
        <v>9</v>
      </c>
      <c r="D211" s="33"/>
      <c r="E211" s="34">
        <v>199.92</v>
      </c>
      <c r="F211" s="35">
        <v>35985.599999999999</v>
      </c>
      <c r="G211" s="21">
        <f t="shared" si="21"/>
        <v>180</v>
      </c>
      <c r="H211" s="21">
        <f t="shared" si="22"/>
        <v>1799.28</v>
      </c>
      <c r="I211" s="21">
        <f t="shared" si="23"/>
        <v>28788.48</v>
      </c>
      <c r="J211" s="21">
        <f t="shared" si="24"/>
        <v>569.77200000000005</v>
      </c>
      <c r="K211" s="21">
        <f t="shared" si="25"/>
        <v>379.84800000000001</v>
      </c>
      <c r="L211" s="21">
        <f t="shared" si="26"/>
        <v>341.86320000000001</v>
      </c>
      <c r="M211" s="21">
        <f t="shared" si="27"/>
        <v>284.88600000000002</v>
      </c>
      <c r="N211" s="40" t="s">
        <v>2079</v>
      </c>
      <c r="O211" s="24"/>
    </row>
    <row r="212" spans="1:15" s="10" customFormat="1" ht="15.75" thickBot="1" x14ac:dyDescent="0.3">
      <c r="A212" s="17"/>
      <c r="B212" s="12">
        <v>6</v>
      </c>
      <c r="C212" s="12">
        <v>10</v>
      </c>
      <c r="D212" s="33"/>
      <c r="E212" s="34">
        <v>200</v>
      </c>
      <c r="F212" s="35">
        <v>36000</v>
      </c>
      <c r="G212" s="21">
        <f t="shared" si="21"/>
        <v>180</v>
      </c>
      <c r="H212" s="21">
        <f t="shared" si="22"/>
        <v>1800</v>
      </c>
      <c r="I212" s="21">
        <f t="shared" si="23"/>
        <v>28800</v>
      </c>
      <c r="J212" s="21">
        <f t="shared" si="24"/>
        <v>570</v>
      </c>
      <c r="K212" s="21">
        <f t="shared" si="25"/>
        <v>380</v>
      </c>
      <c r="L212" s="21">
        <f t="shared" si="26"/>
        <v>342</v>
      </c>
      <c r="M212" s="21">
        <f t="shared" si="27"/>
        <v>285</v>
      </c>
      <c r="N212" s="40" t="s">
        <v>2079</v>
      </c>
      <c r="O212" s="24"/>
    </row>
    <row r="213" spans="1:15" s="10" customFormat="1" ht="15.75" thickBot="1" x14ac:dyDescent="0.3">
      <c r="A213" s="17"/>
      <c r="B213" s="12">
        <v>6</v>
      </c>
      <c r="C213" s="12">
        <v>11</v>
      </c>
      <c r="D213" s="33"/>
      <c r="E213" s="34">
        <v>200</v>
      </c>
      <c r="F213" s="35">
        <v>36000</v>
      </c>
      <c r="G213" s="21">
        <f t="shared" si="21"/>
        <v>180</v>
      </c>
      <c r="H213" s="21">
        <f t="shared" si="22"/>
        <v>1800</v>
      </c>
      <c r="I213" s="21">
        <f t="shared" si="23"/>
        <v>28800</v>
      </c>
      <c r="J213" s="21">
        <f t="shared" si="24"/>
        <v>570</v>
      </c>
      <c r="K213" s="21">
        <f t="shared" si="25"/>
        <v>380</v>
      </c>
      <c r="L213" s="21">
        <f t="shared" si="26"/>
        <v>342</v>
      </c>
      <c r="M213" s="21">
        <f t="shared" si="27"/>
        <v>285</v>
      </c>
      <c r="N213" s="40" t="s">
        <v>2079</v>
      </c>
      <c r="O213" s="24"/>
    </row>
    <row r="214" spans="1:15" s="10" customFormat="1" ht="15.75" thickBot="1" x14ac:dyDescent="0.3">
      <c r="A214" s="17"/>
      <c r="B214" s="12">
        <v>6</v>
      </c>
      <c r="C214" s="12">
        <v>12</v>
      </c>
      <c r="D214" s="33"/>
      <c r="E214" s="34">
        <v>200</v>
      </c>
      <c r="F214" s="35">
        <v>36000</v>
      </c>
      <c r="G214" s="21">
        <f t="shared" si="21"/>
        <v>180</v>
      </c>
      <c r="H214" s="21">
        <f t="shared" si="22"/>
        <v>1800</v>
      </c>
      <c r="I214" s="21">
        <f t="shared" si="23"/>
        <v>28800</v>
      </c>
      <c r="J214" s="21">
        <f t="shared" si="24"/>
        <v>570</v>
      </c>
      <c r="K214" s="21">
        <f t="shared" si="25"/>
        <v>380</v>
      </c>
      <c r="L214" s="21">
        <f t="shared" si="26"/>
        <v>342</v>
      </c>
      <c r="M214" s="21">
        <f t="shared" si="27"/>
        <v>285</v>
      </c>
      <c r="N214" s="40" t="s">
        <v>2079</v>
      </c>
      <c r="O214" s="24"/>
    </row>
    <row r="215" spans="1:15" s="10" customFormat="1" ht="15.75" thickBot="1" x14ac:dyDescent="0.3">
      <c r="A215" s="17"/>
      <c r="B215" s="12">
        <v>6</v>
      </c>
      <c r="C215" s="12">
        <v>13</v>
      </c>
      <c r="D215" s="33"/>
      <c r="E215" s="34">
        <v>200</v>
      </c>
      <c r="F215" s="35">
        <v>36000</v>
      </c>
      <c r="G215" s="21">
        <f t="shared" si="21"/>
        <v>180</v>
      </c>
      <c r="H215" s="21">
        <f t="shared" si="22"/>
        <v>1800</v>
      </c>
      <c r="I215" s="21">
        <f t="shared" si="23"/>
        <v>28800</v>
      </c>
      <c r="J215" s="21">
        <f t="shared" si="24"/>
        <v>570</v>
      </c>
      <c r="K215" s="21">
        <f t="shared" si="25"/>
        <v>380</v>
      </c>
      <c r="L215" s="21">
        <f t="shared" si="26"/>
        <v>342</v>
      </c>
      <c r="M215" s="21">
        <f t="shared" si="27"/>
        <v>285</v>
      </c>
      <c r="N215" s="40" t="s">
        <v>2079</v>
      </c>
      <c r="O215" s="24"/>
    </row>
    <row r="216" spans="1:15" s="10" customFormat="1" ht="15.75" thickBot="1" x14ac:dyDescent="0.3">
      <c r="A216" s="17"/>
      <c r="B216" s="12">
        <v>6</v>
      </c>
      <c r="C216" s="12">
        <v>14</v>
      </c>
      <c r="D216" s="33"/>
      <c r="E216" s="34">
        <v>200</v>
      </c>
      <c r="F216" s="35">
        <v>36000</v>
      </c>
      <c r="G216" s="21">
        <f t="shared" si="21"/>
        <v>180</v>
      </c>
      <c r="H216" s="21">
        <f t="shared" si="22"/>
        <v>1800</v>
      </c>
      <c r="I216" s="21">
        <f t="shared" si="23"/>
        <v>28800</v>
      </c>
      <c r="J216" s="21">
        <f t="shared" si="24"/>
        <v>570</v>
      </c>
      <c r="K216" s="21">
        <f t="shared" si="25"/>
        <v>380</v>
      </c>
      <c r="L216" s="21">
        <f t="shared" si="26"/>
        <v>342</v>
      </c>
      <c r="M216" s="21">
        <f t="shared" si="27"/>
        <v>285</v>
      </c>
      <c r="N216" s="40" t="s">
        <v>2079</v>
      </c>
      <c r="O216" s="24"/>
    </row>
    <row r="217" spans="1:15" s="10" customFormat="1" ht="15.75" thickBot="1" x14ac:dyDescent="0.3">
      <c r="A217" s="17"/>
      <c r="B217" s="12">
        <v>6</v>
      </c>
      <c r="C217" s="12">
        <v>15</v>
      </c>
      <c r="D217" s="33"/>
      <c r="E217" s="34">
        <v>200</v>
      </c>
      <c r="F217" s="35">
        <v>36000</v>
      </c>
      <c r="G217" s="21">
        <f t="shared" si="21"/>
        <v>180</v>
      </c>
      <c r="H217" s="21">
        <f t="shared" si="22"/>
        <v>1800</v>
      </c>
      <c r="I217" s="21">
        <f t="shared" si="23"/>
        <v>28800</v>
      </c>
      <c r="J217" s="21">
        <f t="shared" si="24"/>
        <v>570</v>
      </c>
      <c r="K217" s="21">
        <f t="shared" si="25"/>
        <v>380</v>
      </c>
      <c r="L217" s="21">
        <f t="shared" si="26"/>
        <v>342</v>
      </c>
      <c r="M217" s="21">
        <f t="shared" si="27"/>
        <v>285</v>
      </c>
      <c r="N217" s="40" t="s">
        <v>2079</v>
      </c>
      <c r="O217" s="24"/>
    </row>
    <row r="218" spans="1:15" s="10" customFormat="1" ht="15.75" thickBot="1" x14ac:dyDescent="0.3">
      <c r="A218" s="17"/>
      <c r="B218" s="12">
        <v>6</v>
      </c>
      <c r="C218" s="12">
        <v>16</v>
      </c>
      <c r="D218" s="33"/>
      <c r="E218" s="34">
        <v>200</v>
      </c>
      <c r="F218" s="35">
        <v>36000</v>
      </c>
      <c r="G218" s="21">
        <f t="shared" si="21"/>
        <v>180</v>
      </c>
      <c r="H218" s="21">
        <f t="shared" si="22"/>
        <v>1800</v>
      </c>
      <c r="I218" s="21">
        <f t="shared" si="23"/>
        <v>28800</v>
      </c>
      <c r="J218" s="21">
        <f t="shared" si="24"/>
        <v>570</v>
      </c>
      <c r="K218" s="21">
        <f t="shared" si="25"/>
        <v>380</v>
      </c>
      <c r="L218" s="21">
        <f t="shared" si="26"/>
        <v>342</v>
      </c>
      <c r="M218" s="21">
        <f t="shared" si="27"/>
        <v>285</v>
      </c>
      <c r="N218" s="40" t="s">
        <v>2079</v>
      </c>
      <c r="O218" s="24"/>
    </row>
    <row r="219" spans="1:15" s="10" customFormat="1" ht="15.75" thickBot="1" x14ac:dyDescent="0.3">
      <c r="A219" s="17"/>
      <c r="B219" s="12">
        <v>6</v>
      </c>
      <c r="C219" s="12">
        <v>17</v>
      </c>
      <c r="D219" s="33"/>
      <c r="E219" s="34">
        <v>200</v>
      </c>
      <c r="F219" s="35">
        <v>36000</v>
      </c>
      <c r="G219" s="21">
        <f t="shared" si="21"/>
        <v>180</v>
      </c>
      <c r="H219" s="21">
        <f t="shared" si="22"/>
        <v>1800</v>
      </c>
      <c r="I219" s="21">
        <f t="shared" si="23"/>
        <v>28800</v>
      </c>
      <c r="J219" s="21">
        <f t="shared" si="24"/>
        <v>570</v>
      </c>
      <c r="K219" s="21">
        <f t="shared" si="25"/>
        <v>380</v>
      </c>
      <c r="L219" s="21">
        <f t="shared" si="26"/>
        <v>342</v>
      </c>
      <c r="M219" s="21">
        <f t="shared" si="27"/>
        <v>285</v>
      </c>
      <c r="N219" s="40" t="s">
        <v>2079</v>
      </c>
      <c r="O219" s="24"/>
    </row>
    <row r="220" spans="1:15" s="10" customFormat="1" ht="15.75" thickBot="1" x14ac:dyDescent="0.3">
      <c r="A220" s="17"/>
      <c r="B220" s="12">
        <v>6</v>
      </c>
      <c r="C220" s="12">
        <v>18</v>
      </c>
      <c r="D220" s="33"/>
      <c r="E220" s="34">
        <v>200</v>
      </c>
      <c r="F220" s="35">
        <v>36000</v>
      </c>
      <c r="G220" s="21">
        <f t="shared" si="21"/>
        <v>180</v>
      </c>
      <c r="H220" s="21">
        <f t="shared" si="22"/>
        <v>1800</v>
      </c>
      <c r="I220" s="21">
        <f t="shared" si="23"/>
        <v>28800</v>
      </c>
      <c r="J220" s="21">
        <f t="shared" si="24"/>
        <v>570</v>
      </c>
      <c r="K220" s="21">
        <f t="shared" si="25"/>
        <v>380</v>
      </c>
      <c r="L220" s="21">
        <f t="shared" si="26"/>
        <v>342</v>
      </c>
      <c r="M220" s="21">
        <f t="shared" si="27"/>
        <v>285</v>
      </c>
      <c r="N220" s="40" t="s">
        <v>2079</v>
      </c>
      <c r="O220" s="24"/>
    </row>
    <row r="221" spans="1:15" s="10" customFormat="1" ht="15.75" thickBot="1" x14ac:dyDescent="0.3">
      <c r="A221" s="17"/>
      <c r="B221" s="12">
        <v>6</v>
      </c>
      <c r="C221" s="12">
        <v>19</v>
      </c>
      <c r="D221" s="33"/>
      <c r="E221" s="34">
        <v>200</v>
      </c>
      <c r="F221" s="35">
        <v>36000</v>
      </c>
      <c r="G221" s="21">
        <f t="shared" si="21"/>
        <v>180</v>
      </c>
      <c r="H221" s="21">
        <f t="shared" si="22"/>
        <v>1800</v>
      </c>
      <c r="I221" s="21">
        <f t="shared" si="23"/>
        <v>28800</v>
      </c>
      <c r="J221" s="21">
        <f t="shared" si="24"/>
        <v>570</v>
      </c>
      <c r="K221" s="21">
        <f t="shared" si="25"/>
        <v>380</v>
      </c>
      <c r="L221" s="21">
        <f t="shared" si="26"/>
        <v>342</v>
      </c>
      <c r="M221" s="21">
        <f t="shared" si="27"/>
        <v>285</v>
      </c>
      <c r="N221" s="40" t="s">
        <v>2079</v>
      </c>
      <c r="O221" s="24"/>
    </row>
    <row r="222" spans="1:15" s="10" customFormat="1" ht="15.75" thickBot="1" x14ac:dyDescent="0.3">
      <c r="A222" s="17"/>
      <c r="B222" s="12">
        <v>6</v>
      </c>
      <c r="C222" s="12">
        <v>20</v>
      </c>
      <c r="D222" s="33"/>
      <c r="E222" s="34">
        <v>200</v>
      </c>
      <c r="F222" s="35">
        <v>36000</v>
      </c>
      <c r="G222" s="21">
        <f t="shared" si="21"/>
        <v>180</v>
      </c>
      <c r="H222" s="21">
        <f t="shared" si="22"/>
        <v>1800</v>
      </c>
      <c r="I222" s="21">
        <f t="shared" si="23"/>
        <v>28800</v>
      </c>
      <c r="J222" s="21">
        <f t="shared" si="24"/>
        <v>570</v>
      </c>
      <c r="K222" s="21">
        <f t="shared" si="25"/>
        <v>380</v>
      </c>
      <c r="L222" s="21">
        <f t="shared" si="26"/>
        <v>342</v>
      </c>
      <c r="M222" s="21">
        <f t="shared" si="27"/>
        <v>285</v>
      </c>
      <c r="N222" s="40" t="s">
        <v>2079</v>
      </c>
      <c r="O222" s="24"/>
    </row>
    <row r="223" spans="1:15" s="10" customFormat="1" ht="15.75" thickBot="1" x14ac:dyDescent="0.3">
      <c r="A223" s="17"/>
      <c r="B223" s="12">
        <v>6</v>
      </c>
      <c r="C223" s="12">
        <v>21</v>
      </c>
      <c r="D223" s="33"/>
      <c r="E223" s="34">
        <v>200</v>
      </c>
      <c r="F223" s="35">
        <v>36000</v>
      </c>
      <c r="G223" s="21">
        <f t="shared" si="21"/>
        <v>180</v>
      </c>
      <c r="H223" s="21">
        <f t="shared" si="22"/>
        <v>1800</v>
      </c>
      <c r="I223" s="21">
        <f t="shared" si="23"/>
        <v>28800</v>
      </c>
      <c r="J223" s="21">
        <f t="shared" si="24"/>
        <v>570</v>
      </c>
      <c r="K223" s="21">
        <f t="shared" si="25"/>
        <v>380</v>
      </c>
      <c r="L223" s="21">
        <f t="shared" si="26"/>
        <v>342</v>
      </c>
      <c r="M223" s="21">
        <f t="shared" si="27"/>
        <v>285</v>
      </c>
      <c r="N223" s="40" t="s">
        <v>2079</v>
      </c>
      <c r="O223" s="24"/>
    </row>
    <row r="224" spans="1:15" s="10" customFormat="1" ht="15.75" thickBot="1" x14ac:dyDescent="0.3">
      <c r="A224" s="17"/>
      <c r="B224" s="12">
        <v>6</v>
      </c>
      <c r="C224" s="12">
        <v>22</v>
      </c>
      <c r="D224" s="33"/>
      <c r="E224" s="34">
        <v>216.06</v>
      </c>
      <c r="F224" s="35">
        <v>36730.199999999997</v>
      </c>
      <c r="G224" s="21">
        <f t="shared" si="21"/>
        <v>169.99999999999997</v>
      </c>
      <c r="H224" s="21">
        <f t="shared" si="22"/>
        <v>1836.51</v>
      </c>
      <c r="I224" s="21">
        <f t="shared" si="23"/>
        <v>29384.16</v>
      </c>
      <c r="J224" s="21">
        <f t="shared" si="24"/>
        <v>581.56149999999991</v>
      </c>
      <c r="K224" s="21">
        <f t="shared" si="25"/>
        <v>387.70766666666663</v>
      </c>
      <c r="L224" s="21">
        <f t="shared" si="26"/>
        <v>348.93689999999992</v>
      </c>
      <c r="M224" s="21">
        <f t="shared" si="27"/>
        <v>290.78074999999995</v>
      </c>
      <c r="N224" s="40" t="s">
        <v>2079</v>
      </c>
      <c r="O224" s="24"/>
    </row>
    <row r="225" spans="1:15" s="10" customFormat="1" ht="15.75" thickBot="1" x14ac:dyDescent="0.3">
      <c r="A225" s="17"/>
      <c r="B225" s="12">
        <v>6</v>
      </c>
      <c r="C225" s="12">
        <v>23</v>
      </c>
      <c r="D225" s="33"/>
      <c r="E225" s="34">
        <v>216.06</v>
      </c>
      <c r="F225" s="35">
        <v>36730.199999999997</v>
      </c>
      <c r="G225" s="21">
        <f t="shared" si="21"/>
        <v>169.99999999999997</v>
      </c>
      <c r="H225" s="21">
        <f t="shared" si="22"/>
        <v>1836.51</v>
      </c>
      <c r="I225" s="21">
        <f t="shared" si="23"/>
        <v>29384.16</v>
      </c>
      <c r="J225" s="21">
        <f t="shared" si="24"/>
        <v>581.56149999999991</v>
      </c>
      <c r="K225" s="21">
        <f t="shared" si="25"/>
        <v>387.70766666666663</v>
      </c>
      <c r="L225" s="21">
        <f t="shared" si="26"/>
        <v>348.93689999999992</v>
      </c>
      <c r="M225" s="21">
        <f t="shared" si="27"/>
        <v>290.78074999999995</v>
      </c>
      <c r="N225" s="40" t="s">
        <v>2079</v>
      </c>
      <c r="O225" s="24"/>
    </row>
    <row r="226" spans="1:15" s="10" customFormat="1" ht="15.75" thickBot="1" x14ac:dyDescent="0.3">
      <c r="A226" s="17"/>
      <c r="B226" s="12">
        <v>6</v>
      </c>
      <c r="C226" s="12">
        <v>24</v>
      </c>
      <c r="D226" s="33"/>
      <c r="E226" s="34">
        <v>235.29</v>
      </c>
      <c r="F226" s="35">
        <v>39999.300000000003</v>
      </c>
      <c r="G226" s="21">
        <f t="shared" si="21"/>
        <v>170.00000000000003</v>
      </c>
      <c r="H226" s="21">
        <f t="shared" si="22"/>
        <v>1999.9650000000001</v>
      </c>
      <c r="I226" s="21">
        <f t="shared" si="23"/>
        <v>31999.440000000002</v>
      </c>
      <c r="J226" s="21">
        <f t="shared" si="24"/>
        <v>633.32225000000005</v>
      </c>
      <c r="K226" s="21">
        <f t="shared" si="25"/>
        <v>422.21483333333339</v>
      </c>
      <c r="L226" s="21">
        <f t="shared" si="26"/>
        <v>379.99335000000008</v>
      </c>
      <c r="M226" s="21">
        <f t="shared" si="27"/>
        <v>316.66112500000003</v>
      </c>
      <c r="N226" s="40" t="s">
        <v>2079</v>
      </c>
      <c r="O226" s="24"/>
    </row>
    <row r="227" spans="1:15" s="10" customFormat="1" ht="15.75" thickBot="1" x14ac:dyDescent="0.3">
      <c r="A227" s="17"/>
      <c r="B227" s="12">
        <v>6</v>
      </c>
      <c r="C227" s="12">
        <v>25</v>
      </c>
      <c r="D227" s="33"/>
      <c r="E227" s="34">
        <v>272.58</v>
      </c>
      <c r="F227" s="35">
        <v>54516</v>
      </c>
      <c r="G227" s="21">
        <f t="shared" si="21"/>
        <v>200</v>
      </c>
      <c r="H227" s="21">
        <f t="shared" si="22"/>
        <v>2725.8</v>
      </c>
      <c r="I227" s="21">
        <f t="shared" si="23"/>
        <v>43612.800000000003</v>
      </c>
      <c r="J227" s="21">
        <f t="shared" si="24"/>
        <v>863.17</v>
      </c>
      <c r="K227" s="21">
        <f t="shared" si="25"/>
        <v>575.4466666666666</v>
      </c>
      <c r="L227" s="21">
        <f t="shared" si="26"/>
        <v>517.90199999999993</v>
      </c>
      <c r="M227" s="21">
        <f t="shared" si="27"/>
        <v>431.58499999999998</v>
      </c>
      <c r="N227" s="40" t="s">
        <v>2079</v>
      </c>
      <c r="O227" s="24"/>
    </row>
    <row r="228" spans="1:15" s="10" customFormat="1" ht="15.75" thickBot="1" x14ac:dyDescent="0.3">
      <c r="A228" s="17"/>
      <c r="B228" s="12">
        <v>6</v>
      </c>
      <c r="C228" s="12">
        <v>26</v>
      </c>
      <c r="D228" s="33"/>
      <c r="E228" s="34">
        <v>222.61</v>
      </c>
      <c r="F228" s="35">
        <v>44522</v>
      </c>
      <c r="G228" s="21">
        <f t="shared" si="21"/>
        <v>200</v>
      </c>
      <c r="H228" s="21">
        <f t="shared" si="22"/>
        <v>2226.1</v>
      </c>
      <c r="I228" s="21">
        <f t="shared" si="23"/>
        <v>35617.599999999999</v>
      </c>
      <c r="J228" s="21">
        <f t="shared" si="24"/>
        <v>704.93166666666673</v>
      </c>
      <c r="K228" s="21">
        <f t="shared" si="25"/>
        <v>469.95444444444445</v>
      </c>
      <c r="L228" s="21">
        <f t="shared" si="26"/>
        <v>422.959</v>
      </c>
      <c r="M228" s="21">
        <f t="shared" si="27"/>
        <v>352.46583333333336</v>
      </c>
      <c r="N228" s="40" t="s">
        <v>2079</v>
      </c>
      <c r="O228" s="24"/>
    </row>
    <row r="229" spans="1:15" s="10" customFormat="1" ht="15.75" thickBot="1" x14ac:dyDescent="0.3">
      <c r="A229" s="17"/>
      <c r="B229" s="12">
        <v>6</v>
      </c>
      <c r="C229" s="12">
        <v>27</v>
      </c>
      <c r="D229" s="33"/>
      <c r="E229" s="34">
        <v>195.1</v>
      </c>
      <c r="F229" s="35">
        <v>39020</v>
      </c>
      <c r="G229" s="21">
        <f t="shared" si="21"/>
        <v>200</v>
      </c>
      <c r="H229" s="21">
        <f t="shared" si="22"/>
        <v>1951</v>
      </c>
      <c r="I229" s="21">
        <f t="shared" si="23"/>
        <v>31216</v>
      </c>
      <c r="J229" s="21">
        <f t="shared" si="24"/>
        <v>617.81666666666672</v>
      </c>
      <c r="K229" s="21">
        <f t="shared" si="25"/>
        <v>411.87777777777779</v>
      </c>
      <c r="L229" s="21">
        <f t="shared" si="26"/>
        <v>370.69</v>
      </c>
      <c r="M229" s="21">
        <f t="shared" si="27"/>
        <v>308.90833333333336</v>
      </c>
      <c r="N229" s="40" t="s">
        <v>2079</v>
      </c>
      <c r="O229" s="24"/>
    </row>
    <row r="230" spans="1:15" s="10" customFormat="1" ht="15.75" thickBot="1" x14ac:dyDescent="0.3">
      <c r="A230" s="17"/>
      <c r="B230" s="12">
        <v>6</v>
      </c>
      <c r="C230" s="12">
        <v>28</v>
      </c>
      <c r="D230" s="33"/>
      <c r="E230" s="34">
        <v>231.6</v>
      </c>
      <c r="F230" s="35">
        <v>46320</v>
      </c>
      <c r="G230" s="21">
        <f t="shared" si="21"/>
        <v>200</v>
      </c>
      <c r="H230" s="21">
        <f t="shared" si="22"/>
        <v>2316</v>
      </c>
      <c r="I230" s="21">
        <f t="shared" si="23"/>
        <v>37056</v>
      </c>
      <c r="J230" s="21">
        <f t="shared" si="24"/>
        <v>733.4</v>
      </c>
      <c r="K230" s="21">
        <f t="shared" si="25"/>
        <v>488.93333333333334</v>
      </c>
      <c r="L230" s="21">
        <f t="shared" si="26"/>
        <v>440.04</v>
      </c>
      <c r="M230" s="21">
        <f t="shared" si="27"/>
        <v>366.7</v>
      </c>
      <c r="N230" s="40" t="s">
        <v>2079</v>
      </c>
      <c r="O230" s="24"/>
    </row>
    <row r="231" spans="1:15" s="10" customFormat="1" ht="15.75" thickBot="1" x14ac:dyDescent="0.3">
      <c r="A231" s="17"/>
      <c r="B231" s="12">
        <v>6</v>
      </c>
      <c r="C231" s="12">
        <v>29</v>
      </c>
      <c r="D231" s="33"/>
      <c r="E231" s="34">
        <v>204.11</v>
      </c>
      <c r="F231" s="35">
        <v>40822</v>
      </c>
      <c r="G231" s="21">
        <f t="shared" si="21"/>
        <v>200</v>
      </c>
      <c r="H231" s="21">
        <f t="shared" si="22"/>
        <v>2041.1000000000001</v>
      </c>
      <c r="I231" s="21">
        <f t="shared" si="23"/>
        <v>32657.600000000002</v>
      </c>
      <c r="J231" s="21">
        <f t="shared" si="24"/>
        <v>646.34833333333336</v>
      </c>
      <c r="K231" s="21">
        <f t="shared" si="25"/>
        <v>430.89888888888891</v>
      </c>
      <c r="L231" s="21">
        <f t="shared" si="26"/>
        <v>387.80900000000003</v>
      </c>
      <c r="M231" s="21">
        <f t="shared" si="27"/>
        <v>323.17416666666668</v>
      </c>
      <c r="N231" s="40" t="s">
        <v>2079</v>
      </c>
      <c r="O231" s="24"/>
    </row>
    <row r="232" spans="1:15" s="10" customFormat="1" ht="15.75" thickBot="1" x14ac:dyDescent="0.3">
      <c r="A232" s="17"/>
      <c r="B232" s="12">
        <v>6</v>
      </c>
      <c r="C232" s="12">
        <v>30</v>
      </c>
      <c r="D232" s="33"/>
      <c r="E232" s="34">
        <v>196.82</v>
      </c>
      <c r="F232" s="35">
        <v>39364</v>
      </c>
      <c r="G232" s="21">
        <f t="shared" si="21"/>
        <v>200</v>
      </c>
      <c r="H232" s="21">
        <f t="shared" si="22"/>
        <v>1968.2</v>
      </c>
      <c r="I232" s="21">
        <f t="shared" si="23"/>
        <v>31491.200000000001</v>
      </c>
      <c r="J232" s="21">
        <f t="shared" si="24"/>
        <v>623.26333333333343</v>
      </c>
      <c r="K232" s="21">
        <f t="shared" si="25"/>
        <v>415.50888888888892</v>
      </c>
      <c r="L232" s="21">
        <f t="shared" si="26"/>
        <v>373.95800000000003</v>
      </c>
      <c r="M232" s="21">
        <f t="shared" si="27"/>
        <v>311.63166666666672</v>
      </c>
      <c r="N232" s="40" t="s">
        <v>2079</v>
      </c>
      <c r="O232" s="24"/>
    </row>
    <row r="233" spans="1:15" s="10" customFormat="1" ht="15.75" thickBot="1" x14ac:dyDescent="0.3">
      <c r="A233" s="17"/>
      <c r="B233" s="12">
        <v>6</v>
      </c>
      <c r="C233" s="12">
        <v>31</v>
      </c>
      <c r="D233" s="33"/>
      <c r="E233" s="34">
        <v>200</v>
      </c>
      <c r="F233" s="35">
        <v>36000</v>
      </c>
      <c r="G233" s="21">
        <f t="shared" si="21"/>
        <v>180</v>
      </c>
      <c r="H233" s="21">
        <f t="shared" si="22"/>
        <v>1800</v>
      </c>
      <c r="I233" s="21">
        <f t="shared" si="23"/>
        <v>28800</v>
      </c>
      <c r="J233" s="21">
        <f t="shared" si="24"/>
        <v>570</v>
      </c>
      <c r="K233" s="21">
        <f t="shared" si="25"/>
        <v>380</v>
      </c>
      <c r="L233" s="21">
        <f t="shared" si="26"/>
        <v>342</v>
      </c>
      <c r="M233" s="21">
        <f t="shared" si="27"/>
        <v>285</v>
      </c>
      <c r="N233" s="40" t="s">
        <v>2079</v>
      </c>
      <c r="O233" s="24"/>
    </row>
    <row r="234" spans="1:15" s="10" customFormat="1" ht="15.75" thickBot="1" x14ac:dyDescent="0.3">
      <c r="A234" s="17"/>
      <c r="B234" s="12">
        <v>6</v>
      </c>
      <c r="C234" s="12">
        <v>32</v>
      </c>
      <c r="D234" s="33"/>
      <c r="E234" s="34">
        <v>200</v>
      </c>
      <c r="F234" s="35">
        <v>36000</v>
      </c>
      <c r="G234" s="21">
        <f t="shared" si="21"/>
        <v>180</v>
      </c>
      <c r="H234" s="21">
        <f t="shared" si="22"/>
        <v>1800</v>
      </c>
      <c r="I234" s="21">
        <f t="shared" si="23"/>
        <v>28800</v>
      </c>
      <c r="J234" s="21">
        <f t="shared" si="24"/>
        <v>570</v>
      </c>
      <c r="K234" s="21">
        <f t="shared" si="25"/>
        <v>380</v>
      </c>
      <c r="L234" s="21">
        <f t="shared" si="26"/>
        <v>342</v>
      </c>
      <c r="M234" s="21">
        <f t="shared" si="27"/>
        <v>285</v>
      </c>
      <c r="N234" s="40" t="s">
        <v>2079</v>
      </c>
      <c r="O234" s="24"/>
    </row>
    <row r="235" spans="1:15" s="10" customFormat="1" ht="15.75" thickBot="1" x14ac:dyDescent="0.3">
      <c r="A235" s="17"/>
      <c r="B235" s="12">
        <v>6</v>
      </c>
      <c r="C235" s="12">
        <v>33</v>
      </c>
      <c r="D235" s="33"/>
      <c r="E235" s="34">
        <v>200</v>
      </c>
      <c r="F235" s="35">
        <v>34000</v>
      </c>
      <c r="G235" s="21">
        <f t="shared" si="21"/>
        <v>170</v>
      </c>
      <c r="H235" s="21">
        <f t="shared" si="22"/>
        <v>1700</v>
      </c>
      <c r="I235" s="21">
        <f t="shared" si="23"/>
        <v>27200</v>
      </c>
      <c r="J235" s="21">
        <f t="shared" si="24"/>
        <v>538.33333333333337</v>
      </c>
      <c r="K235" s="21">
        <f t="shared" si="25"/>
        <v>358.88888888888891</v>
      </c>
      <c r="L235" s="21">
        <f t="shared" si="26"/>
        <v>323</v>
      </c>
      <c r="M235" s="21">
        <f t="shared" si="27"/>
        <v>269.16666666666669</v>
      </c>
      <c r="N235" s="40" t="s">
        <v>2079</v>
      </c>
      <c r="O235" s="24"/>
    </row>
    <row r="236" spans="1:15" s="10" customFormat="1" ht="15.75" thickBot="1" x14ac:dyDescent="0.3">
      <c r="A236" s="17"/>
      <c r="B236" s="12">
        <v>6</v>
      </c>
      <c r="C236" s="12">
        <v>34</v>
      </c>
      <c r="D236" s="33"/>
      <c r="E236" s="34">
        <v>200</v>
      </c>
      <c r="F236" s="35">
        <v>34000</v>
      </c>
      <c r="G236" s="21">
        <f t="shared" si="21"/>
        <v>170</v>
      </c>
      <c r="H236" s="21">
        <f t="shared" si="22"/>
        <v>1700</v>
      </c>
      <c r="I236" s="21">
        <f t="shared" si="23"/>
        <v>27200</v>
      </c>
      <c r="J236" s="21">
        <f t="shared" si="24"/>
        <v>538.33333333333337</v>
      </c>
      <c r="K236" s="21">
        <f t="shared" si="25"/>
        <v>358.88888888888891</v>
      </c>
      <c r="L236" s="21">
        <f t="shared" si="26"/>
        <v>323</v>
      </c>
      <c r="M236" s="21">
        <f t="shared" si="27"/>
        <v>269.16666666666669</v>
      </c>
      <c r="N236" s="40" t="s">
        <v>2079</v>
      </c>
      <c r="O236" s="24"/>
    </row>
    <row r="237" spans="1:15" s="10" customFormat="1" ht="15.75" thickBot="1" x14ac:dyDescent="0.3">
      <c r="A237" s="17"/>
      <c r="B237" s="12">
        <v>6</v>
      </c>
      <c r="C237" s="12">
        <v>35</v>
      </c>
      <c r="D237" s="33"/>
      <c r="E237" s="34">
        <v>200</v>
      </c>
      <c r="F237" s="35">
        <v>34000</v>
      </c>
      <c r="G237" s="21">
        <f t="shared" si="21"/>
        <v>170</v>
      </c>
      <c r="H237" s="21">
        <f t="shared" si="22"/>
        <v>1700</v>
      </c>
      <c r="I237" s="21">
        <f t="shared" si="23"/>
        <v>27200</v>
      </c>
      <c r="J237" s="21">
        <f t="shared" si="24"/>
        <v>538.33333333333337</v>
      </c>
      <c r="K237" s="21">
        <f t="shared" si="25"/>
        <v>358.88888888888891</v>
      </c>
      <c r="L237" s="21">
        <f t="shared" si="26"/>
        <v>323</v>
      </c>
      <c r="M237" s="21">
        <f t="shared" si="27"/>
        <v>269.16666666666669</v>
      </c>
      <c r="N237" s="40" t="s">
        <v>2079</v>
      </c>
      <c r="O237" s="24"/>
    </row>
    <row r="238" spans="1:15" s="10" customFormat="1" ht="15.75" thickBot="1" x14ac:dyDescent="0.3">
      <c r="A238" s="17"/>
      <c r="B238" s="12">
        <v>6</v>
      </c>
      <c r="C238" s="12">
        <v>36</v>
      </c>
      <c r="D238" s="33"/>
      <c r="E238" s="34">
        <v>200</v>
      </c>
      <c r="F238" s="35">
        <v>34000</v>
      </c>
      <c r="G238" s="21">
        <f t="shared" si="21"/>
        <v>170</v>
      </c>
      <c r="H238" s="21">
        <f t="shared" si="22"/>
        <v>1700</v>
      </c>
      <c r="I238" s="21">
        <f t="shared" si="23"/>
        <v>27200</v>
      </c>
      <c r="J238" s="21">
        <f t="shared" si="24"/>
        <v>538.33333333333337</v>
      </c>
      <c r="K238" s="21">
        <f t="shared" si="25"/>
        <v>358.88888888888891</v>
      </c>
      <c r="L238" s="21">
        <f t="shared" si="26"/>
        <v>323</v>
      </c>
      <c r="M238" s="21">
        <f t="shared" si="27"/>
        <v>269.16666666666669</v>
      </c>
      <c r="N238" s="40" t="s">
        <v>2079</v>
      </c>
      <c r="O238" s="24"/>
    </row>
    <row r="239" spans="1:15" s="10" customFormat="1" ht="15.75" thickBot="1" x14ac:dyDescent="0.3">
      <c r="A239" s="17"/>
      <c r="B239" s="12">
        <v>6</v>
      </c>
      <c r="C239" s="12">
        <v>37</v>
      </c>
      <c r="D239" s="33"/>
      <c r="E239" s="34">
        <v>222.35</v>
      </c>
      <c r="F239" s="35">
        <v>37799.5</v>
      </c>
      <c r="G239" s="21">
        <f t="shared" si="21"/>
        <v>170</v>
      </c>
      <c r="H239" s="21">
        <f t="shared" si="22"/>
        <v>1889.9750000000001</v>
      </c>
      <c r="I239" s="21">
        <f t="shared" si="23"/>
        <v>30239.600000000002</v>
      </c>
      <c r="J239" s="21">
        <f t="shared" si="24"/>
        <v>598.49208333333331</v>
      </c>
      <c r="K239" s="21">
        <f t="shared" si="25"/>
        <v>398.99472222222226</v>
      </c>
      <c r="L239" s="21">
        <f t="shared" si="26"/>
        <v>359.09525000000002</v>
      </c>
      <c r="M239" s="21">
        <f t="shared" si="27"/>
        <v>299.24604166666666</v>
      </c>
      <c r="N239" s="40" t="s">
        <v>2079</v>
      </c>
      <c r="O239" s="24"/>
    </row>
    <row r="240" spans="1:15" s="10" customFormat="1" ht="15.75" thickBot="1" x14ac:dyDescent="0.3">
      <c r="A240" s="17"/>
      <c r="B240" s="12">
        <v>6</v>
      </c>
      <c r="C240" s="12">
        <v>38</v>
      </c>
      <c r="D240" s="33"/>
      <c r="E240" s="34">
        <v>218.97</v>
      </c>
      <c r="F240" s="35">
        <v>37224.9</v>
      </c>
      <c r="G240" s="21">
        <f t="shared" si="21"/>
        <v>170</v>
      </c>
      <c r="H240" s="21">
        <f t="shared" si="22"/>
        <v>1861.2450000000001</v>
      </c>
      <c r="I240" s="21">
        <f t="shared" si="23"/>
        <v>29779.920000000002</v>
      </c>
      <c r="J240" s="21">
        <f t="shared" si="24"/>
        <v>589.39424999999994</v>
      </c>
      <c r="K240" s="21">
        <f t="shared" si="25"/>
        <v>392.92949999999996</v>
      </c>
      <c r="L240" s="21">
        <f t="shared" si="26"/>
        <v>353.63655</v>
      </c>
      <c r="M240" s="21">
        <f t="shared" si="27"/>
        <v>294.69712499999997</v>
      </c>
      <c r="N240" s="40" t="s">
        <v>2079</v>
      </c>
      <c r="O240" s="24"/>
    </row>
    <row r="241" spans="1:15" s="10" customFormat="1" ht="15.75" thickBot="1" x14ac:dyDescent="0.3">
      <c r="A241" s="17"/>
      <c r="B241" s="12">
        <v>6</v>
      </c>
      <c r="C241" s="12">
        <v>39</v>
      </c>
      <c r="D241" s="33"/>
      <c r="E241" s="34">
        <v>200</v>
      </c>
      <c r="F241" s="35">
        <v>34000</v>
      </c>
      <c r="G241" s="21">
        <f t="shared" si="21"/>
        <v>170</v>
      </c>
      <c r="H241" s="21">
        <f t="shared" si="22"/>
        <v>1700</v>
      </c>
      <c r="I241" s="21">
        <f t="shared" si="23"/>
        <v>27200</v>
      </c>
      <c r="J241" s="21">
        <f t="shared" si="24"/>
        <v>538.33333333333337</v>
      </c>
      <c r="K241" s="21">
        <f t="shared" si="25"/>
        <v>358.88888888888891</v>
      </c>
      <c r="L241" s="21">
        <f t="shared" si="26"/>
        <v>323</v>
      </c>
      <c r="M241" s="21">
        <f t="shared" si="27"/>
        <v>269.16666666666669</v>
      </c>
      <c r="N241" s="40" t="s">
        <v>2079</v>
      </c>
      <c r="O241" s="24"/>
    </row>
    <row r="242" spans="1:15" s="10" customFormat="1" ht="15.75" thickBot="1" x14ac:dyDescent="0.3">
      <c r="A242" s="17"/>
      <c r="B242" s="12">
        <v>6</v>
      </c>
      <c r="C242" s="12">
        <v>40</v>
      </c>
      <c r="D242" s="33"/>
      <c r="E242" s="34">
        <v>200</v>
      </c>
      <c r="F242" s="35">
        <v>34000</v>
      </c>
      <c r="G242" s="21">
        <f t="shared" si="21"/>
        <v>170</v>
      </c>
      <c r="H242" s="21">
        <f t="shared" si="22"/>
        <v>1700</v>
      </c>
      <c r="I242" s="21">
        <f t="shared" si="23"/>
        <v>27200</v>
      </c>
      <c r="J242" s="21">
        <f t="shared" si="24"/>
        <v>538.33333333333337</v>
      </c>
      <c r="K242" s="21">
        <f t="shared" si="25"/>
        <v>358.88888888888891</v>
      </c>
      <c r="L242" s="21">
        <f t="shared" si="26"/>
        <v>323</v>
      </c>
      <c r="M242" s="21">
        <f t="shared" si="27"/>
        <v>269.16666666666669</v>
      </c>
      <c r="N242" s="40" t="s">
        <v>2079</v>
      </c>
      <c r="O242" s="24"/>
    </row>
    <row r="243" spans="1:15" s="10" customFormat="1" ht="15.75" thickBot="1" x14ac:dyDescent="0.3">
      <c r="A243" s="17"/>
      <c r="B243" s="12">
        <v>7</v>
      </c>
      <c r="C243" s="12">
        <v>1</v>
      </c>
      <c r="D243" s="33"/>
      <c r="E243" s="34">
        <v>200</v>
      </c>
      <c r="F243" s="35">
        <v>34000</v>
      </c>
      <c r="G243" s="21">
        <f t="shared" si="21"/>
        <v>170</v>
      </c>
      <c r="H243" s="21">
        <f t="shared" si="22"/>
        <v>1700</v>
      </c>
      <c r="I243" s="21">
        <f t="shared" si="23"/>
        <v>27200</v>
      </c>
      <c r="J243" s="21">
        <f t="shared" si="24"/>
        <v>538.33333333333337</v>
      </c>
      <c r="K243" s="21">
        <f t="shared" si="25"/>
        <v>358.88888888888891</v>
      </c>
      <c r="L243" s="21">
        <f t="shared" si="26"/>
        <v>323</v>
      </c>
      <c r="M243" s="21">
        <f t="shared" si="27"/>
        <v>269.16666666666669</v>
      </c>
      <c r="N243" s="40" t="s">
        <v>2079</v>
      </c>
      <c r="O243" s="24"/>
    </row>
    <row r="244" spans="1:15" s="10" customFormat="1" ht="15.75" thickBot="1" x14ac:dyDescent="0.3">
      <c r="A244" s="17"/>
      <c r="B244" s="12">
        <v>7</v>
      </c>
      <c r="C244" s="12">
        <v>2</v>
      </c>
      <c r="D244" s="33"/>
      <c r="E244" s="34">
        <v>200</v>
      </c>
      <c r="F244" s="35">
        <v>34000</v>
      </c>
      <c r="G244" s="21">
        <f t="shared" si="21"/>
        <v>170</v>
      </c>
      <c r="H244" s="21">
        <f t="shared" si="22"/>
        <v>1700</v>
      </c>
      <c r="I244" s="21">
        <f t="shared" si="23"/>
        <v>27200</v>
      </c>
      <c r="J244" s="21">
        <f t="shared" si="24"/>
        <v>538.33333333333337</v>
      </c>
      <c r="K244" s="21">
        <f t="shared" si="25"/>
        <v>358.88888888888891</v>
      </c>
      <c r="L244" s="21">
        <f t="shared" si="26"/>
        <v>323</v>
      </c>
      <c r="M244" s="21">
        <f t="shared" si="27"/>
        <v>269.16666666666669</v>
      </c>
      <c r="N244" s="40" t="s">
        <v>2079</v>
      </c>
      <c r="O244" s="24"/>
    </row>
    <row r="245" spans="1:15" s="10" customFormat="1" ht="15.75" thickBot="1" x14ac:dyDescent="0.3">
      <c r="A245" s="17"/>
      <c r="B245" s="12">
        <v>7</v>
      </c>
      <c r="C245" s="12">
        <v>3</v>
      </c>
      <c r="D245" s="33"/>
      <c r="E245" s="34">
        <v>200</v>
      </c>
      <c r="F245" s="35">
        <v>36000</v>
      </c>
      <c r="G245" s="21">
        <f t="shared" si="21"/>
        <v>180</v>
      </c>
      <c r="H245" s="21">
        <f t="shared" si="22"/>
        <v>1800</v>
      </c>
      <c r="I245" s="21">
        <f t="shared" si="23"/>
        <v>28800</v>
      </c>
      <c r="J245" s="21">
        <f t="shared" si="24"/>
        <v>570</v>
      </c>
      <c r="K245" s="21">
        <f t="shared" si="25"/>
        <v>380</v>
      </c>
      <c r="L245" s="21">
        <f t="shared" si="26"/>
        <v>342</v>
      </c>
      <c r="M245" s="21">
        <f t="shared" si="27"/>
        <v>285</v>
      </c>
      <c r="N245" s="40" t="s">
        <v>2079</v>
      </c>
      <c r="O245" s="24"/>
    </row>
    <row r="246" spans="1:15" s="10" customFormat="1" ht="15.75" thickBot="1" x14ac:dyDescent="0.3">
      <c r="A246" s="17"/>
      <c r="B246" s="12">
        <v>7</v>
      </c>
      <c r="C246" s="12">
        <v>4</v>
      </c>
      <c r="D246" s="33"/>
      <c r="E246" s="34">
        <v>200</v>
      </c>
      <c r="F246" s="35">
        <v>36000</v>
      </c>
      <c r="G246" s="21">
        <f t="shared" si="21"/>
        <v>180</v>
      </c>
      <c r="H246" s="21">
        <f t="shared" si="22"/>
        <v>1800</v>
      </c>
      <c r="I246" s="21">
        <f t="shared" si="23"/>
        <v>28800</v>
      </c>
      <c r="J246" s="21">
        <f t="shared" si="24"/>
        <v>570</v>
      </c>
      <c r="K246" s="21">
        <f t="shared" si="25"/>
        <v>380</v>
      </c>
      <c r="L246" s="21">
        <f t="shared" si="26"/>
        <v>342</v>
      </c>
      <c r="M246" s="21">
        <f t="shared" si="27"/>
        <v>285</v>
      </c>
      <c r="N246" s="40" t="s">
        <v>2079</v>
      </c>
      <c r="O246" s="24"/>
    </row>
    <row r="247" spans="1:15" s="10" customFormat="1" ht="15.75" thickBot="1" x14ac:dyDescent="0.3">
      <c r="A247" s="17"/>
      <c r="B247" s="12">
        <v>7</v>
      </c>
      <c r="C247" s="12">
        <v>5</v>
      </c>
      <c r="D247" s="33"/>
      <c r="E247" s="34">
        <v>200</v>
      </c>
      <c r="F247" s="35">
        <v>36000</v>
      </c>
      <c r="G247" s="21">
        <f t="shared" si="21"/>
        <v>180</v>
      </c>
      <c r="H247" s="21">
        <f t="shared" si="22"/>
        <v>1800</v>
      </c>
      <c r="I247" s="21">
        <f t="shared" si="23"/>
        <v>28800</v>
      </c>
      <c r="J247" s="21">
        <f t="shared" si="24"/>
        <v>570</v>
      </c>
      <c r="K247" s="21">
        <f t="shared" si="25"/>
        <v>380</v>
      </c>
      <c r="L247" s="21">
        <f t="shared" si="26"/>
        <v>342</v>
      </c>
      <c r="M247" s="21">
        <f t="shared" si="27"/>
        <v>285</v>
      </c>
      <c r="N247" s="40" t="s">
        <v>2079</v>
      </c>
      <c r="O247" s="24"/>
    </row>
    <row r="248" spans="1:15" s="10" customFormat="1" ht="15.75" thickBot="1" x14ac:dyDescent="0.3">
      <c r="A248" s="17"/>
      <c r="B248" s="12">
        <v>7</v>
      </c>
      <c r="C248" s="12">
        <v>6</v>
      </c>
      <c r="D248" s="33"/>
      <c r="E248" s="34">
        <v>271.77999999999997</v>
      </c>
      <c r="F248" s="35">
        <v>54356</v>
      </c>
      <c r="G248" s="21">
        <f t="shared" si="21"/>
        <v>200.00000000000003</v>
      </c>
      <c r="H248" s="21">
        <f t="shared" si="22"/>
        <v>2717.8</v>
      </c>
      <c r="I248" s="21">
        <f t="shared" si="23"/>
        <v>43484.800000000003</v>
      </c>
      <c r="J248" s="21">
        <f t="shared" si="24"/>
        <v>860.63666666666666</v>
      </c>
      <c r="K248" s="21">
        <f t="shared" si="25"/>
        <v>573.75777777777773</v>
      </c>
      <c r="L248" s="21">
        <f t="shared" si="26"/>
        <v>516.38199999999995</v>
      </c>
      <c r="M248" s="21">
        <f t="shared" si="27"/>
        <v>430.31833333333333</v>
      </c>
      <c r="N248" s="40" t="s">
        <v>2079</v>
      </c>
      <c r="O248" s="24"/>
    </row>
    <row r="249" spans="1:15" s="10" customFormat="1" ht="15.75" thickBot="1" x14ac:dyDescent="0.3">
      <c r="A249" s="17"/>
      <c r="B249" s="12">
        <v>7</v>
      </c>
      <c r="C249" s="12">
        <v>7</v>
      </c>
      <c r="D249" s="33"/>
      <c r="E249" s="34">
        <v>247.8</v>
      </c>
      <c r="F249" s="35">
        <v>49560</v>
      </c>
      <c r="G249" s="21">
        <f t="shared" si="21"/>
        <v>200</v>
      </c>
      <c r="H249" s="21">
        <f t="shared" si="22"/>
        <v>2478</v>
      </c>
      <c r="I249" s="21">
        <f t="shared" si="23"/>
        <v>39648</v>
      </c>
      <c r="J249" s="21">
        <f t="shared" si="24"/>
        <v>784.7</v>
      </c>
      <c r="K249" s="21">
        <f t="shared" si="25"/>
        <v>523.13333333333333</v>
      </c>
      <c r="L249" s="21">
        <f t="shared" si="26"/>
        <v>470.82</v>
      </c>
      <c r="M249" s="21">
        <f t="shared" si="27"/>
        <v>392.35</v>
      </c>
      <c r="N249" s="40" t="s">
        <v>2079</v>
      </c>
      <c r="O249" s="24"/>
    </row>
    <row r="250" spans="1:15" s="10" customFormat="1" ht="15.75" thickBot="1" x14ac:dyDescent="0.3">
      <c r="A250" s="17"/>
      <c r="B250" s="12">
        <v>7</v>
      </c>
      <c r="C250" s="12">
        <v>8</v>
      </c>
      <c r="D250" s="33"/>
      <c r="E250" s="34">
        <v>246.79</v>
      </c>
      <c r="F250" s="35">
        <v>49358</v>
      </c>
      <c r="G250" s="21">
        <f t="shared" si="21"/>
        <v>200</v>
      </c>
      <c r="H250" s="21">
        <f t="shared" si="22"/>
        <v>2467.9</v>
      </c>
      <c r="I250" s="21">
        <f t="shared" si="23"/>
        <v>39486.400000000001</v>
      </c>
      <c r="J250" s="21">
        <f t="shared" si="24"/>
        <v>781.50166666666667</v>
      </c>
      <c r="K250" s="21">
        <f t="shared" si="25"/>
        <v>521.00111111111107</v>
      </c>
      <c r="L250" s="21">
        <f t="shared" si="26"/>
        <v>468.90100000000001</v>
      </c>
      <c r="M250" s="21">
        <f t="shared" si="27"/>
        <v>390.75083333333333</v>
      </c>
      <c r="N250" s="40" t="s">
        <v>2079</v>
      </c>
      <c r="O250" s="24"/>
    </row>
    <row r="251" spans="1:15" s="10" customFormat="1" ht="15.75" thickBot="1" x14ac:dyDescent="0.3">
      <c r="A251" s="17"/>
      <c r="B251" s="12">
        <v>7</v>
      </c>
      <c r="C251" s="12">
        <v>9</v>
      </c>
      <c r="D251" s="33"/>
      <c r="E251" s="34">
        <v>242</v>
      </c>
      <c r="F251" s="35">
        <v>48400</v>
      </c>
      <c r="G251" s="21">
        <f t="shared" si="21"/>
        <v>200</v>
      </c>
      <c r="H251" s="21">
        <f t="shared" si="22"/>
        <v>2420</v>
      </c>
      <c r="I251" s="21">
        <f t="shared" si="23"/>
        <v>38720</v>
      </c>
      <c r="J251" s="21">
        <f t="shared" si="24"/>
        <v>766.33333333333337</v>
      </c>
      <c r="K251" s="21">
        <f t="shared" si="25"/>
        <v>510.88888888888891</v>
      </c>
      <c r="L251" s="21">
        <f t="shared" si="26"/>
        <v>459.8</v>
      </c>
      <c r="M251" s="21">
        <f t="shared" si="27"/>
        <v>383.16666666666669</v>
      </c>
      <c r="N251" s="40" t="s">
        <v>2079</v>
      </c>
      <c r="O251" s="24"/>
    </row>
    <row r="252" spans="1:15" s="10" customFormat="1" ht="15.75" thickBot="1" x14ac:dyDescent="0.3">
      <c r="A252" s="17"/>
      <c r="B252" s="12">
        <v>7</v>
      </c>
      <c r="C252" s="12">
        <v>10</v>
      </c>
      <c r="D252" s="33"/>
      <c r="E252" s="34">
        <v>233.38</v>
      </c>
      <c r="F252" s="35">
        <v>46676</v>
      </c>
      <c r="G252" s="21">
        <f t="shared" si="21"/>
        <v>200</v>
      </c>
      <c r="H252" s="21">
        <f t="shared" si="22"/>
        <v>2333.8000000000002</v>
      </c>
      <c r="I252" s="21">
        <f t="shared" si="23"/>
        <v>37340.800000000003</v>
      </c>
      <c r="J252" s="21">
        <f t="shared" si="24"/>
        <v>739.03666666666663</v>
      </c>
      <c r="K252" s="21">
        <f t="shared" si="25"/>
        <v>492.69111111111107</v>
      </c>
      <c r="L252" s="21">
        <f t="shared" si="26"/>
        <v>443.42199999999997</v>
      </c>
      <c r="M252" s="21">
        <f t="shared" si="27"/>
        <v>369.51833333333332</v>
      </c>
      <c r="N252" s="40" t="s">
        <v>2079</v>
      </c>
      <c r="O252" s="24"/>
    </row>
    <row r="253" spans="1:15" s="10" customFormat="1" ht="15.75" thickBot="1" x14ac:dyDescent="0.3">
      <c r="A253" s="17"/>
      <c r="B253" s="12">
        <v>7</v>
      </c>
      <c r="C253" s="12">
        <v>11</v>
      </c>
      <c r="D253" s="33"/>
      <c r="E253" s="34">
        <v>244.97</v>
      </c>
      <c r="F253" s="35">
        <v>48994</v>
      </c>
      <c r="G253" s="21">
        <f t="shared" si="21"/>
        <v>200</v>
      </c>
      <c r="H253" s="21">
        <f t="shared" si="22"/>
        <v>2449.7000000000003</v>
      </c>
      <c r="I253" s="21">
        <f t="shared" si="23"/>
        <v>39195.200000000004</v>
      </c>
      <c r="J253" s="21">
        <f t="shared" si="24"/>
        <v>775.73833333333334</v>
      </c>
      <c r="K253" s="21">
        <f t="shared" si="25"/>
        <v>517.1588888888889</v>
      </c>
      <c r="L253" s="21">
        <f t="shared" si="26"/>
        <v>465.44300000000004</v>
      </c>
      <c r="M253" s="21">
        <f t="shared" si="27"/>
        <v>387.86916666666667</v>
      </c>
      <c r="N253" s="40" t="s">
        <v>2079</v>
      </c>
      <c r="O253" s="24"/>
    </row>
    <row r="254" spans="1:15" s="10" customFormat="1" ht="15.75" thickBot="1" x14ac:dyDescent="0.3">
      <c r="A254" s="17"/>
      <c r="B254" s="12">
        <v>7</v>
      </c>
      <c r="C254" s="12">
        <v>12</v>
      </c>
      <c r="D254" s="33"/>
      <c r="E254" s="34">
        <v>200</v>
      </c>
      <c r="F254" s="35">
        <v>36000</v>
      </c>
      <c r="G254" s="21">
        <f t="shared" si="21"/>
        <v>180</v>
      </c>
      <c r="H254" s="21">
        <f t="shared" si="22"/>
        <v>1800</v>
      </c>
      <c r="I254" s="21">
        <f t="shared" si="23"/>
        <v>28800</v>
      </c>
      <c r="J254" s="21">
        <f t="shared" si="24"/>
        <v>570</v>
      </c>
      <c r="K254" s="21">
        <f t="shared" si="25"/>
        <v>380</v>
      </c>
      <c r="L254" s="21">
        <f t="shared" si="26"/>
        <v>342</v>
      </c>
      <c r="M254" s="21">
        <f t="shared" si="27"/>
        <v>285</v>
      </c>
      <c r="N254" s="40" t="s">
        <v>2079</v>
      </c>
      <c r="O254" s="24"/>
    </row>
    <row r="255" spans="1:15" s="10" customFormat="1" ht="15.75" thickBot="1" x14ac:dyDescent="0.3">
      <c r="A255" s="17"/>
      <c r="B255" s="12">
        <v>7</v>
      </c>
      <c r="C255" s="12">
        <v>13</v>
      </c>
      <c r="D255" s="33"/>
      <c r="E255" s="34">
        <v>200</v>
      </c>
      <c r="F255" s="35">
        <v>36000</v>
      </c>
      <c r="G255" s="21">
        <f t="shared" si="21"/>
        <v>180</v>
      </c>
      <c r="H255" s="21">
        <f t="shared" si="22"/>
        <v>1800</v>
      </c>
      <c r="I255" s="21">
        <f t="shared" si="23"/>
        <v>28800</v>
      </c>
      <c r="J255" s="21">
        <f t="shared" si="24"/>
        <v>570</v>
      </c>
      <c r="K255" s="21">
        <f t="shared" si="25"/>
        <v>380</v>
      </c>
      <c r="L255" s="21">
        <f t="shared" si="26"/>
        <v>342</v>
      </c>
      <c r="M255" s="21">
        <f t="shared" si="27"/>
        <v>285</v>
      </c>
      <c r="N255" s="40" t="s">
        <v>2079</v>
      </c>
      <c r="O255" s="24"/>
    </row>
    <row r="256" spans="1:15" s="10" customFormat="1" ht="15.75" thickBot="1" x14ac:dyDescent="0.3">
      <c r="A256" s="17"/>
      <c r="B256" s="12">
        <v>7</v>
      </c>
      <c r="C256" s="12">
        <v>14</v>
      </c>
      <c r="D256" s="33"/>
      <c r="E256" s="34">
        <v>200</v>
      </c>
      <c r="F256" s="35">
        <v>36000</v>
      </c>
      <c r="G256" s="21">
        <f t="shared" si="21"/>
        <v>180</v>
      </c>
      <c r="H256" s="21">
        <f t="shared" si="22"/>
        <v>1800</v>
      </c>
      <c r="I256" s="21">
        <f t="shared" si="23"/>
        <v>28800</v>
      </c>
      <c r="J256" s="21">
        <f t="shared" si="24"/>
        <v>570</v>
      </c>
      <c r="K256" s="21">
        <f t="shared" si="25"/>
        <v>380</v>
      </c>
      <c r="L256" s="21">
        <f t="shared" si="26"/>
        <v>342</v>
      </c>
      <c r="M256" s="21">
        <f t="shared" si="27"/>
        <v>285</v>
      </c>
      <c r="N256" s="40" t="s">
        <v>2079</v>
      </c>
      <c r="O256" s="24"/>
    </row>
    <row r="257" spans="1:15" s="10" customFormat="1" ht="15.75" thickBot="1" x14ac:dyDescent="0.3">
      <c r="A257" s="17"/>
      <c r="B257" s="12">
        <v>7</v>
      </c>
      <c r="C257" s="12">
        <v>15</v>
      </c>
      <c r="D257" s="33"/>
      <c r="E257" s="34">
        <v>200</v>
      </c>
      <c r="F257" s="35">
        <v>34000</v>
      </c>
      <c r="G257" s="21">
        <f t="shared" si="21"/>
        <v>170</v>
      </c>
      <c r="H257" s="21">
        <f t="shared" si="22"/>
        <v>1700</v>
      </c>
      <c r="I257" s="21">
        <f t="shared" si="23"/>
        <v>27200</v>
      </c>
      <c r="J257" s="21">
        <f t="shared" si="24"/>
        <v>538.33333333333337</v>
      </c>
      <c r="K257" s="21">
        <f t="shared" si="25"/>
        <v>358.88888888888891</v>
      </c>
      <c r="L257" s="21">
        <f t="shared" si="26"/>
        <v>323</v>
      </c>
      <c r="M257" s="21">
        <f t="shared" si="27"/>
        <v>269.16666666666669</v>
      </c>
      <c r="N257" s="40" t="s">
        <v>2079</v>
      </c>
      <c r="O257" s="24"/>
    </row>
    <row r="258" spans="1:15" s="10" customFormat="1" ht="15.75" thickBot="1" x14ac:dyDescent="0.3">
      <c r="A258" s="17"/>
      <c r="B258" s="12">
        <v>7</v>
      </c>
      <c r="C258" s="12">
        <v>16</v>
      </c>
      <c r="D258" s="33"/>
      <c r="E258" s="34">
        <v>200</v>
      </c>
      <c r="F258" s="35">
        <v>34000</v>
      </c>
      <c r="G258" s="21">
        <f t="shared" si="21"/>
        <v>170</v>
      </c>
      <c r="H258" s="21">
        <f t="shared" si="22"/>
        <v>1700</v>
      </c>
      <c r="I258" s="21">
        <f t="shared" si="23"/>
        <v>27200</v>
      </c>
      <c r="J258" s="21">
        <f t="shared" si="24"/>
        <v>538.33333333333337</v>
      </c>
      <c r="K258" s="21">
        <f t="shared" si="25"/>
        <v>358.88888888888891</v>
      </c>
      <c r="L258" s="21">
        <f t="shared" si="26"/>
        <v>323</v>
      </c>
      <c r="M258" s="21">
        <f t="shared" si="27"/>
        <v>269.16666666666669</v>
      </c>
      <c r="N258" s="40" t="s">
        <v>2079</v>
      </c>
      <c r="O258" s="24"/>
    </row>
    <row r="259" spans="1:15" s="10" customFormat="1" ht="15.75" thickBot="1" x14ac:dyDescent="0.3">
      <c r="A259" s="17"/>
      <c r="B259" s="12">
        <v>7</v>
      </c>
      <c r="C259" s="12">
        <v>17</v>
      </c>
      <c r="D259" s="33"/>
      <c r="E259" s="34">
        <v>200</v>
      </c>
      <c r="F259" s="35">
        <v>34000</v>
      </c>
      <c r="G259" s="21">
        <f t="shared" ref="G259:G322" si="28">F259/E259</f>
        <v>170</v>
      </c>
      <c r="H259" s="21">
        <f t="shared" ref="H259:H322" si="29">F259*0.05</f>
        <v>1700</v>
      </c>
      <c r="I259" s="21">
        <f t="shared" ref="I259:I322" si="30">F259*80%</f>
        <v>27200</v>
      </c>
      <c r="J259" s="21">
        <f t="shared" ref="J259:J322" si="31">(F259-H259)/60</f>
        <v>538.33333333333337</v>
      </c>
      <c r="K259" s="21">
        <f t="shared" ref="K259:K322" si="32">(F259-H259)/90</f>
        <v>358.88888888888891</v>
      </c>
      <c r="L259" s="21">
        <f t="shared" ref="L259:L322" si="33">(F259-H259)/100</f>
        <v>323</v>
      </c>
      <c r="M259" s="21">
        <f t="shared" ref="M259:M322" si="34">(F259-H259)/120</f>
        <v>269.16666666666669</v>
      </c>
      <c r="N259" s="40" t="s">
        <v>2079</v>
      </c>
      <c r="O259" s="24"/>
    </row>
    <row r="260" spans="1:15" s="10" customFormat="1" ht="15.75" thickBot="1" x14ac:dyDescent="0.3">
      <c r="A260" s="17"/>
      <c r="B260" s="12">
        <v>7</v>
      </c>
      <c r="C260" s="12">
        <v>18</v>
      </c>
      <c r="D260" s="33"/>
      <c r="E260" s="34">
        <v>200</v>
      </c>
      <c r="F260" s="35">
        <v>34000</v>
      </c>
      <c r="G260" s="21">
        <f t="shared" si="28"/>
        <v>170</v>
      </c>
      <c r="H260" s="21">
        <f t="shared" si="29"/>
        <v>1700</v>
      </c>
      <c r="I260" s="21">
        <f t="shared" si="30"/>
        <v>27200</v>
      </c>
      <c r="J260" s="21">
        <f t="shared" si="31"/>
        <v>538.33333333333337</v>
      </c>
      <c r="K260" s="21">
        <f t="shared" si="32"/>
        <v>358.88888888888891</v>
      </c>
      <c r="L260" s="21">
        <f t="shared" si="33"/>
        <v>323</v>
      </c>
      <c r="M260" s="21">
        <f t="shared" si="34"/>
        <v>269.16666666666669</v>
      </c>
      <c r="N260" s="40" t="s">
        <v>2079</v>
      </c>
      <c r="O260" s="24"/>
    </row>
    <row r="261" spans="1:15" s="10" customFormat="1" ht="15.75" thickBot="1" x14ac:dyDescent="0.3">
      <c r="A261" s="17"/>
      <c r="B261" s="12">
        <v>7</v>
      </c>
      <c r="C261" s="12">
        <v>19</v>
      </c>
      <c r="D261" s="33"/>
      <c r="E261" s="34">
        <v>200</v>
      </c>
      <c r="F261" s="35">
        <v>34000</v>
      </c>
      <c r="G261" s="21">
        <f t="shared" si="28"/>
        <v>170</v>
      </c>
      <c r="H261" s="21">
        <f t="shared" si="29"/>
        <v>1700</v>
      </c>
      <c r="I261" s="21">
        <f t="shared" si="30"/>
        <v>27200</v>
      </c>
      <c r="J261" s="21">
        <f t="shared" si="31"/>
        <v>538.33333333333337</v>
      </c>
      <c r="K261" s="21">
        <f t="shared" si="32"/>
        <v>358.88888888888891</v>
      </c>
      <c r="L261" s="21">
        <f t="shared" si="33"/>
        <v>323</v>
      </c>
      <c r="M261" s="21">
        <f t="shared" si="34"/>
        <v>269.16666666666669</v>
      </c>
      <c r="N261" s="40" t="s">
        <v>2079</v>
      </c>
      <c r="O261" s="24"/>
    </row>
    <row r="262" spans="1:15" s="10" customFormat="1" ht="15.75" thickBot="1" x14ac:dyDescent="0.3">
      <c r="A262" s="17"/>
      <c r="B262" s="12">
        <v>7</v>
      </c>
      <c r="C262" s="12">
        <v>20</v>
      </c>
      <c r="D262" s="33"/>
      <c r="E262" s="34">
        <v>200</v>
      </c>
      <c r="F262" s="35">
        <v>34000</v>
      </c>
      <c r="G262" s="21">
        <f t="shared" si="28"/>
        <v>170</v>
      </c>
      <c r="H262" s="21">
        <f t="shared" si="29"/>
        <v>1700</v>
      </c>
      <c r="I262" s="21">
        <f t="shared" si="30"/>
        <v>27200</v>
      </c>
      <c r="J262" s="21">
        <f t="shared" si="31"/>
        <v>538.33333333333337</v>
      </c>
      <c r="K262" s="21">
        <f t="shared" si="32"/>
        <v>358.88888888888891</v>
      </c>
      <c r="L262" s="21">
        <f t="shared" si="33"/>
        <v>323</v>
      </c>
      <c r="M262" s="21">
        <f t="shared" si="34"/>
        <v>269.16666666666669</v>
      </c>
      <c r="N262" s="40" t="s">
        <v>2079</v>
      </c>
      <c r="O262" s="24"/>
    </row>
    <row r="263" spans="1:15" s="10" customFormat="1" ht="15.75" thickBot="1" x14ac:dyDescent="0.3">
      <c r="A263" s="17"/>
      <c r="B263" s="12">
        <v>7</v>
      </c>
      <c r="C263" s="12">
        <v>21</v>
      </c>
      <c r="D263" s="33"/>
      <c r="E263" s="34">
        <v>200</v>
      </c>
      <c r="F263" s="35">
        <v>34000</v>
      </c>
      <c r="G263" s="21">
        <f t="shared" si="28"/>
        <v>170</v>
      </c>
      <c r="H263" s="21">
        <f t="shared" si="29"/>
        <v>1700</v>
      </c>
      <c r="I263" s="21">
        <f t="shared" si="30"/>
        <v>27200</v>
      </c>
      <c r="J263" s="21">
        <f t="shared" si="31"/>
        <v>538.33333333333337</v>
      </c>
      <c r="K263" s="21">
        <f t="shared" si="32"/>
        <v>358.88888888888891</v>
      </c>
      <c r="L263" s="21">
        <f t="shared" si="33"/>
        <v>323</v>
      </c>
      <c r="M263" s="21">
        <f t="shared" si="34"/>
        <v>269.16666666666669</v>
      </c>
      <c r="N263" s="40" t="s">
        <v>2079</v>
      </c>
      <c r="O263" s="24"/>
    </row>
    <row r="264" spans="1:15" s="10" customFormat="1" ht="15.75" thickBot="1" x14ac:dyDescent="0.3">
      <c r="A264" s="17"/>
      <c r="B264" s="12">
        <v>7</v>
      </c>
      <c r="C264" s="12">
        <v>22</v>
      </c>
      <c r="D264" s="33"/>
      <c r="E264" s="34">
        <v>201.78</v>
      </c>
      <c r="F264" s="35">
        <v>34302.6</v>
      </c>
      <c r="G264" s="21">
        <f t="shared" si="28"/>
        <v>170</v>
      </c>
      <c r="H264" s="21">
        <f t="shared" si="29"/>
        <v>1715.13</v>
      </c>
      <c r="I264" s="21">
        <f t="shared" si="30"/>
        <v>27442.080000000002</v>
      </c>
      <c r="J264" s="21">
        <f t="shared" si="31"/>
        <v>543.12450000000001</v>
      </c>
      <c r="K264" s="21">
        <f t="shared" si="32"/>
        <v>362.08299999999997</v>
      </c>
      <c r="L264" s="21">
        <f t="shared" si="33"/>
        <v>325.87469999999996</v>
      </c>
      <c r="M264" s="21">
        <f t="shared" si="34"/>
        <v>271.56225000000001</v>
      </c>
      <c r="N264" s="40" t="s">
        <v>2079</v>
      </c>
      <c r="O264" s="24"/>
    </row>
    <row r="265" spans="1:15" s="10" customFormat="1" ht="15.75" thickBot="1" x14ac:dyDescent="0.3">
      <c r="A265" s="17"/>
      <c r="B265" s="12">
        <v>7</v>
      </c>
      <c r="C265" s="12">
        <v>23</v>
      </c>
      <c r="D265" s="33"/>
      <c r="E265" s="34">
        <v>218.97</v>
      </c>
      <c r="F265" s="35">
        <v>37224.9</v>
      </c>
      <c r="G265" s="21">
        <f t="shared" si="28"/>
        <v>170</v>
      </c>
      <c r="H265" s="21">
        <f t="shared" si="29"/>
        <v>1861.2450000000001</v>
      </c>
      <c r="I265" s="21">
        <f t="shared" si="30"/>
        <v>29779.920000000002</v>
      </c>
      <c r="J265" s="21">
        <f t="shared" si="31"/>
        <v>589.39424999999994</v>
      </c>
      <c r="K265" s="21">
        <f t="shared" si="32"/>
        <v>392.92949999999996</v>
      </c>
      <c r="L265" s="21">
        <f t="shared" si="33"/>
        <v>353.63655</v>
      </c>
      <c r="M265" s="21">
        <f t="shared" si="34"/>
        <v>294.69712499999997</v>
      </c>
      <c r="N265" s="40" t="s">
        <v>2079</v>
      </c>
      <c r="O265" s="24"/>
    </row>
    <row r="266" spans="1:15" s="10" customFormat="1" ht="15.75" thickBot="1" x14ac:dyDescent="0.3">
      <c r="A266" s="17"/>
      <c r="B266" s="12">
        <v>7</v>
      </c>
      <c r="C266" s="12">
        <v>24</v>
      </c>
      <c r="D266" s="33"/>
      <c r="E266" s="34">
        <v>200</v>
      </c>
      <c r="F266" s="35">
        <v>34000</v>
      </c>
      <c r="G266" s="21">
        <f t="shared" si="28"/>
        <v>170</v>
      </c>
      <c r="H266" s="21">
        <f t="shared" si="29"/>
        <v>1700</v>
      </c>
      <c r="I266" s="21">
        <f t="shared" si="30"/>
        <v>27200</v>
      </c>
      <c r="J266" s="21">
        <f t="shared" si="31"/>
        <v>538.33333333333337</v>
      </c>
      <c r="K266" s="21">
        <f t="shared" si="32"/>
        <v>358.88888888888891</v>
      </c>
      <c r="L266" s="21">
        <f t="shared" si="33"/>
        <v>323</v>
      </c>
      <c r="M266" s="21">
        <f t="shared" si="34"/>
        <v>269.16666666666669</v>
      </c>
      <c r="N266" s="40" t="s">
        <v>2079</v>
      </c>
      <c r="O266" s="24"/>
    </row>
    <row r="267" spans="1:15" s="10" customFormat="1" ht="15.75" thickBot="1" x14ac:dyDescent="0.3">
      <c r="A267" s="17"/>
      <c r="B267" s="12">
        <v>7</v>
      </c>
      <c r="C267" s="12">
        <v>25</v>
      </c>
      <c r="D267" s="33"/>
      <c r="E267" s="34">
        <v>200</v>
      </c>
      <c r="F267" s="35">
        <v>34000</v>
      </c>
      <c r="G267" s="21">
        <f t="shared" si="28"/>
        <v>170</v>
      </c>
      <c r="H267" s="21">
        <f t="shared" si="29"/>
        <v>1700</v>
      </c>
      <c r="I267" s="21">
        <f t="shared" si="30"/>
        <v>27200</v>
      </c>
      <c r="J267" s="21">
        <f t="shared" si="31"/>
        <v>538.33333333333337</v>
      </c>
      <c r="K267" s="21">
        <f t="shared" si="32"/>
        <v>358.88888888888891</v>
      </c>
      <c r="L267" s="21">
        <f t="shared" si="33"/>
        <v>323</v>
      </c>
      <c r="M267" s="21">
        <f t="shared" si="34"/>
        <v>269.16666666666669</v>
      </c>
      <c r="N267" s="40" t="s">
        <v>2079</v>
      </c>
      <c r="O267" s="24"/>
    </row>
    <row r="268" spans="1:15" s="10" customFormat="1" ht="15.75" thickBot="1" x14ac:dyDescent="0.3">
      <c r="A268" s="17"/>
      <c r="B268" s="12">
        <v>7</v>
      </c>
      <c r="C268" s="12">
        <v>26</v>
      </c>
      <c r="D268" s="33"/>
      <c r="E268" s="34">
        <v>200</v>
      </c>
      <c r="F268" s="35">
        <v>34000</v>
      </c>
      <c r="G268" s="21">
        <f t="shared" si="28"/>
        <v>170</v>
      </c>
      <c r="H268" s="21">
        <f t="shared" si="29"/>
        <v>1700</v>
      </c>
      <c r="I268" s="21">
        <f t="shared" si="30"/>
        <v>27200</v>
      </c>
      <c r="J268" s="21">
        <f t="shared" si="31"/>
        <v>538.33333333333337</v>
      </c>
      <c r="K268" s="21">
        <f t="shared" si="32"/>
        <v>358.88888888888891</v>
      </c>
      <c r="L268" s="21">
        <f t="shared" si="33"/>
        <v>323</v>
      </c>
      <c r="M268" s="21">
        <f t="shared" si="34"/>
        <v>269.16666666666669</v>
      </c>
      <c r="N268" s="40" t="s">
        <v>2079</v>
      </c>
      <c r="O268" s="24"/>
    </row>
    <row r="269" spans="1:15" s="10" customFormat="1" ht="15.75" thickBot="1" x14ac:dyDescent="0.3">
      <c r="A269" s="17"/>
      <c r="B269" s="12">
        <v>7</v>
      </c>
      <c r="C269" s="12">
        <v>27</v>
      </c>
      <c r="D269" s="33"/>
      <c r="E269" s="34">
        <v>200</v>
      </c>
      <c r="F269" s="35">
        <v>34000</v>
      </c>
      <c r="G269" s="21">
        <f t="shared" si="28"/>
        <v>170</v>
      </c>
      <c r="H269" s="21">
        <f t="shared" si="29"/>
        <v>1700</v>
      </c>
      <c r="I269" s="21">
        <f t="shared" si="30"/>
        <v>27200</v>
      </c>
      <c r="J269" s="21">
        <f t="shared" si="31"/>
        <v>538.33333333333337</v>
      </c>
      <c r="K269" s="21">
        <f t="shared" si="32"/>
        <v>358.88888888888891</v>
      </c>
      <c r="L269" s="21">
        <f t="shared" si="33"/>
        <v>323</v>
      </c>
      <c r="M269" s="21">
        <f t="shared" si="34"/>
        <v>269.16666666666669</v>
      </c>
      <c r="N269" s="40" t="s">
        <v>2079</v>
      </c>
      <c r="O269" s="24"/>
    </row>
    <row r="270" spans="1:15" s="10" customFormat="1" ht="15.75" thickBot="1" x14ac:dyDescent="0.3">
      <c r="A270" s="17"/>
      <c r="B270" s="12">
        <v>7</v>
      </c>
      <c r="C270" s="12">
        <v>28</v>
      </c>
      <c r="D270" s="33"/>
      <c r="E270" s="34">
        <v>200</v>
      </c>
      <c r="F270" s="35">
        <v>34000</v>
      </c>
      <c r="G270" s="21">
        <f t="shared" si="28"/>
        <v>170</v>
      </c>
      <c r="H270" s="21">
        <f t="shared" si="29"/>
        <v>1700</v>
      </c>
      <c r="I270" s="21">
        <f t="shared" si="30"/>
        <v>27200</v>
      </c>
      <c r="J270" s="21">
        <f t="shared" si="31"/>
        <v>538.33333333333337</v>
      </c>
      <c r="K270" s="21">
        <f t="shared" si="32"/>
        <v>358.88888888888891</v>
      </c>
      <c r="L270" s="21">
        <f t="shared" si="33"/>
        <v>323</v>
      </c>
      <c r="M270" s="21">
        <f t="shared" si="34"/>
        <v>269.16666666666669</v>
      </c>
      <c r="N270" s="40" t="s">
        <v>2079</v>
      </c>
      <c r="O270" s="24"/>
    </row>
    <row r="271" spans="1:15" s="10" customFormat="1" ht="15.75" thickBot="1" x14ac:dyDescent="0.3">
      <c r="A271" s="17"/>
      <c r="B271" s="12">
        <v>7</v>
      </c>
      <c r="C271" s="12">
        <v>29</v>
      </c>
      <c r="D271" s="33"/>
      <c r="E271" s="34">
        <v>200</v>
      </c>
      <c r="F271" s="35">
        <v>34000</v>
      </c>
      <c r="G271" s="21">
        <f t="shared" si="28"/>
        <v>170</v>
      </c>
      <c r="H271" s="21">
        <f t="shared" si="29"/>
        <v>1700</v>
      </c>
      <c r="I271" s="21">
        <f t="shared" si="30"/>
        <v>27200</v>
      </c>
      <c r="J271" s="21">
        <f t="shared" si="31"/>
        <v>538.33333333333337</v>
      </c>
      <c r="K271" s="21">
        <f t="shared" si="32"/>
        <v>358.88888888888891</v>
      </c>
      <c r="L271" s="21">
        <f t="shared" si="33"/>
        <v>323</v>
      </c>
      <c r="M271" s="21">
        <f t="shared" si="34"/>
        <v>269.16666666666669</v>
      </c>
      <c r="N271" s="40" t="s">
        <v>2079</v>
      </c>
      <c r="O271" s="24"/>
    </row>
    <row r="272" spans="1:15" s="10" customFormat="1" ht="15.75" thickBot="1" x14ac:dyDescent="0.3">
      <c r="A272" s="17"/>
      <c r="B272" s="12">
        <v>7</v>
      </c>
      <c r="C272" s="12">
        <v>30</v>
      </c>
      <c r="D272" s="33"/>
      <c r="E272" s="34">
        <v>200</v>
      </c>
      <c r="F272" s="35">
        <v>34000</v>
      </c>
      <c r="G272" s="21">
        <f t="shared" si="28"/>
        <v>170</v>
      </c>
      <c r="H272" s="21">
        <f t="shared" si="29"/>
        <v>1700</v>
      </c>
      <c r="I272" s="21">
        <f t="shared" si="30"/>
        <v>27200</v>
      </c>
      <c r="J272" s="21">
        <f t="shared" si="31"/>
        <v>538.33333333333337</v>
      </c>
      <c r="K272" s="21">
        <f t="shared" si="32"/>
        <v>358.88888888888891</v>
      </c>
      <c r="L272" s="21">
        <f t="shared" si="33"/>
        <v>323</v>
      </c>
      <c r="M272" s="21">
        <f t="shared" si="34"/>
        <v>269.16666666666669</v>
      </c>
      <c r="N272" s="40" t="s">
        <v>2079</v>
      </c>
      <c r="O272" s="24"/>
    </row>
    <row r="273" spans="1:15" s="10" customFormat="1" ht="15.75" thickBot="1" x14ac:dyDescent="0.3">
      <c r="A273" s="17"/>
      <c r="B273" s="12">
        <v>7</v>
      </c>
      <c r="C273" s="12">
        <v>31</v>
      </c>
      <c r="D273" s="33"/>
      <c r="E273" s="34">
        <v>200</v>
      </c>
      <c r="F273" s="35">
        <v>34000</v>
      </c>
      <c r="G273" s="21">
        <f t="shared" si="28"/>
        <v>170</v>
      </c>
      <c r="H273" s="21">
        <f t="shared" si="29"/>
        <v>1700</v>
      </c>
      <c r="I273" s="21">
        <f t="shared" si="30"/>
        <v>27200</v>
      </c>
      <c r="J273" s="21">
        <f t="shared" si="31"/>
        <v>538.33333333333337</v>
      </c>
      <c r="K273" s="21">
        <f t="shared" si="32"/>
        <v>358.88888888888891</v>
      </c>
      <c r="L273" s="21">
        <f t="shared" si="33"/>
        <v>323</v>
      </c>
      <c r="M273" s="21">
        <f t="shared" si="34"/>
        <v>269.16666666666669</v>
      </c>
      <c r="N273" s="40" t="s">
        <v>2079</v>
      </c>
      <c r="O273" s="24"/>
    </row>
    <row r="274" spans="1:15" s="10" customFormat="1" ht="15.75" thickBot="1" x14ac:dyDescent="0.3">
      <c r="A274" s="17"/>
      <c r="B274" s="12">
        <v>7</v>
      </c>
      <c r="C274" s="12">
        <v>32</v>
      </c>
      <c r="D274" s="33"/>
      <c r="E274" s="34">
        <v>200</v>
      </c>
      <c r="F274" s="35">
        <v>34000</v>
      </c>
      <c r="G274" s="21">
        <f t="shared" si="28"/>
        <v>170</v>
      </c>
      <c r="H274" s="21">
        <f t="shared" si="29"/>
        <v>1700</v>
      </c>
      <c r="I274" s="21">
        <f t="shared" si="30"/>
        <v>27200</v>
      </c>
      <c r="J274" s="21">
        <f t="shared" si="31"/>
        <v>538.33333333333337</v>
      </c>
      <c r="K274" s="21">
        <f t="shared" si="32"/>
        <v>358.88888888888891</v>
      </c>
      <c r="L274" s="21">
        <f t="shared" si="33"/>
        <v>323</v>
      </c>
      <c r="M274" s="21">
        <f t="shared" si="34"/>
        <v>269.16666666666669</v>
      </c>
      <c r="N274" s="40" t="s">
        <v>2079</v>
      </c>
      <c r="O274" s="24"/>
    </row>
    <row r="275" spans="1:15" s="10" customFormat="1" ht="15.75" thickBot="1" x14ac:dyDescent="0.3">
      <c r="A275" s="17"/>
      <c r="B275" s="12">
        <v>7</v>
      </c>
      <c r="C275" s="12">
        <v>33</v>
      </c>
      <c r="D275" s="33"/>
      <c r="E275" s="34">
        <v>200</v>
      </c>
      <c r="F275" s="35">
        <v>34000</v>
      </c>
      <c r="G275" s="21">
        <f t="shared" si="28"/>
        <v>170</v>
      </c>
      <c r="H275" s="21">
        <f t="shared" si="29"/>
        <v>1700</v>
      </c>
      <c r="I275" s="21">
        <f t="shared" si="30"/>
        <v>27200</v>
      </c>
      <c r="J275" s="21">
        <f t="shared" si="31"/>
        <v>538.33333333333337</v>
      </c>
      <c r="K275" s="21">
        <f t="shared" si="32"/>
        <v>358.88888888888891</v>
      </c>
      <c r="L275" s="21">
        <f t="shared" si="33"/>
        <v>323</v>
      </c>
      <c r="M275" s="21">
        <f t="shared" si="34"/>
        <v>269.16666666666669</v>
      </c>
      <c r="N275" s="40" t="s">
        <v>2079</v>
      </c>
      <c r="O275" s="24"/>
    </row>
    <row r="276" spans="1:15" s="10" customFormat="1" ht="15.75" thickBot="1" x14ac:dyDescent="0.3">
      <c r="A276" s="17"/>
      <c r="B276" s="12">
        <v>7</v>
      </c>
      <c r="C276" s="12">
        <v>34</v>
      </c>
      <c r="D276" s="33"/>
      <c r="E276" s="34">
        <v>226.7</v>
      </c>
      <c r="F276" s="35">
        <v>45340</v>
      </c>
      <c r="G276" s="21">
        <f t="shared" si="28"/>
        <v>200</v>
      </c>
      <c r="H276" s="21">
        <f t="shared" si="29"/>
        <v>2267</v>
      </c>
      <c r="I276" s="21">
        <f t="shared" si="30"/>
        <v>36272</v>
      </c>
      <c r="J276" s="21">
        <f t="shared" si="31"/>
        <v>717.88333333333333</v>
      </c>
      <c r="K276" s="21">
        <f t="shared" si="32"/>
        <v>478.5888888888889</v>
      </c>
      <c r="L276" s="21">
        <f t="shared" si="33"/>
        <v>430.73</v>
      </c>
      <c r="M276" s="21">
        <f t="shared" si="34"/>
        <v>358.94166666666666</v>
      </c>
      <c r="N276" s="40" t="s">
        <v>2079</v>
      </c>
      <c r="O276" s="24"/>
    </row>
    <row r="277" spans="1:15" s="10" customFormat="1" ht="15.75" thickBot="1" x14ac:dyDescent="0.3">
      <c r="A277" s="17"/>
      <c r="B277" s="12">
        <v>7</v>
      </c>
      <c r="C277" s="12">
        <v>35</v>
      </c>
      <c r="D277" s="33"/>
      <c r="E277" s="34">
        <v>201.32</v>
      </c>
      <c r="F277" s="35">
        <v>40264</v>
      </c>
      <c r="G277" s="21">
        <f t="shared" si="28"/>
        <v>200</v>
      </c>
      <c r="H277" s="21">
        <f t="shared" si="29"/>
        <v>2013.2</v>
      </c>
      <c r="I277" s="21">
        <f t="shared" si="30"/>
        <v>32211.200000000001</v>
      </c>
      <c r="J277" s="21">
        <f t="shared" si="31"/>
        <v>637.51333333333343</v>
      </c>
      <c r="K277" s="21">
        <f t="shared" si="32"/>
        <v>425.00888888888892</v>
      </c>
      <c r="L277" s="21">
        <f t="shared" si="33"/>
        <v>382.50800000000004</v>
      </c>
      <c r="M277" s="21">
        <f t="shared" si="34"/>
        <v>318.75666666666672</v>
      </c>
      <c r="N277" s="40" t="s">
        <v>2079</v>
      </c>
      <c r="O277" s="24"/>
    </row>
    <row r="278" spans="1:15" s="10" customFormat="1" ht="15.75" thickBot="1" x14ac:dyDescent="0.3">
      <c r="A278" s="17"/>
      <c r="B278" s="12">
        <v>7</v>
      </c>
      <c r="C278" s="12">
        <v>36</v>
      </c>
      <c r="D278" s="33"/>
      <c r="E278" s="34">
        <v>216.25</v>
      </c>
      <c r="F278" s="35">
        <v>43250</v>
      </c>
      <c r="G278" s="21">
        <f t="shared" si="28"/>
        <v>200</v>
      </c>
      <c r="H278" s="21">
        <f t="shared" si="29"/>
        <v>2162.5</v>
      </c>
      <c r="I278" s="21">
        <f t="shared" si="30"/>
        <v>34600</v>
      </c>
      <c r="J278" s="21">
        <f t="shared" si="31"/>
        <v>684.79166666666663</v>
      </c>
      <c r="K278" s="21">
        <f t="shared" si="32"/>
        <v>456.52777777777777</v>
      </c>
      <c r="L278" s="21">
        <f t="shared" si="33"/>
        <v>410.875</v>
      </c>
      <c r="M278" s="21">
        <f t="shared" si="34"/>
        <v>342.39583333333331</v>
      </c>
      <c r="N278" s="40" t="s">
        <v>2079</v>
      </c>
      <c r="O278" s="24"/>
    </row>
    <row r="279" spans="1:15" s="10" customFormat="1" ht="15.75" thickBot="1" x14ac:dyDescent="0.3">
      <c r="A279" s="17"/>
      <c r="B279" s="12">
        <v>7</v>
      </c>
      <c r="C279" s="12">
        <v>37</v>
      </c>
      <c r="D279" s="33"/>
      <c r="E279" s="34">
        <v>229.41</v>
      </c>
      <c r="F279" s="35">
        <v>45882</v>
      </c>
      <c r="G279" s="21">
        <f t="shared" si="28"/>
        <v>200</v>
      </c>
      <c r="H279" s="21">
        <f t="shared" si="29"/>
        <v>2294.1</v>
      </c>
      <c r="I279" s="21">
        <f t="shared" si="30"/>
        <v>36705.599999999999</v>
      </c>
      <c r="J279" s="21">
        <f t="shared" si="31"/>
        <v>726.46500000000003</v>
      </c>
      <c r="K279" s="21">
        <f t="shared" si="32"/>
        <v>484.31</v>
      </c>
      <c r="L279" s="21">
        <f t="shared" si="33"/>
        <v>435.87900000000002</v>
      </c>
      <c r="M279" s="21">
        <f t="shared" si="34"/>
        <v>363.23250000000002</v>
      </c>
      <c r="N279" s="40" t="s">
        <v>2079</v>
      </c>
      <c r="O279" s="24"/>
    </row>
    <row r="280" spans="1:15" s="10" customFormat="1" ht="15.75" thickBot="1" x14ac:dyDescent="0.3">
      <c r="A280" s="17"/>
      <c r="B280" s="12">
        <v>7</v>
      </c>
      <c r="C280" s="12">
        <v>38</v>
      </c>
      <c r="D280" s="33"/>
      <c r="E280" s="34">
        <v>351.04</v>
      </c>
      <c r="F280" s="35">
        <v>70208</v>
      </c>
      <c r="G280" s="21">
        <f t="shared" si="28"/>
        <v>200</v>
      </c>
      <c r="H280" s="21">
        <f t="shared" si="29"/>
        <v>3510.4</v>
      </c>
      <c r="I280" s="21">
        <f t="shared" si="30"/>
        <v>56166.400000000001</v>
      </c>
      <c r="J280" s="21">
        <f t="shared" si="31"/>
        <v>1111.6266666666668</v>
      </c>
      <c r="K280" s="21">
        <f t="shared" si="32"/>
        <v>741.08444444444456</v>
      </c>
      <c r="L280" s="21">
        <f t="shared" si="33"/>
        <v>666.97600000000011</v>
      </c>
      <c r="M280" s="21">
        <f t="shared" si="34"/>
        <v>555.81333333333339</v>
      </c>
      <c r="N280" s="40" t="s">
        <v>2079</v>
      </c>
      <c r="O280" s="24"/>
    </row>
    <row r="281" spans="1:15" s="10" customFormat="1" ht="15.75" thickBot="1" x14ac:dyDescent="0.3">
      <c r="A281" s="17"/>
      <c r="B281" s="12">
        <v>7</v>
      </c>
      <c r="C281" s="12">
        <v>39</v>
      </c>
      <c r="D281" s="33"/>
      <c r="E281" s="34">
        <v>190</v>
      </c>
      <c r="F281" s="35">
        <v>34200</v>
      </c>
      <c r="G281" s="21">
        <f t="shared" si="28"/>
        <v>180</v>
      </c>
      <c r="H281" s="21">
        <f t="shared" si="29"/>
        <v>1710</v>
      </c>
      <c r="I281" s="21">
        <f t="shared" si="30"/>
        <v>27360</v>
      </c>
      <c r="J281" s="21">
        <f t="shared" si="31"/>
        <v>541.5</v>
      </c>
      <c r="K281" s="21">
        <f t="shared" si="32"/>
        <v>361</v>
      </c>
      <c r="L281" s="21">
        <f t="shared" si="33"/>
        <v>324.89999999999998</v>
      </c>
      <c r="M281" s="21">
        <f t="shared" si="34"/>
        <v>270.75</v>
      </c>
      <c r="N281" s="40" t="s">
        <v>2079</v>
      </c>
      <c r="O281" s="24"/>
    </row>
    <row r="282" spans="1:15" s="10" customFormat="1" ht="15.75" thickBot="1" x14ac:dyDescent="0.3">
      <c r="A282" s="17"/>
      <c r="B282" s="12">
        <v>7</v>
      </c>
      <c r="C282" s="12">
        <v>40</v>
      </c>
      <c r="D282" s="33"/>
      <c r="E282" s="34">
        <v>190</v>
      </c>
      <c r="F282" s="35">
        <v>34200</v>
      </c>
      <c r="G282" s="21">
        <f t="shared" si="28"/>
        <v>180</v>
      </c>
      <c r="H282" s="21">
        <f t="shared" si="29"/>
        <v>1710</v>
      </c>
      <c r="I282" s="21">
        <f t="shared" si="30"/>
        <v>27360</v>
      </c>
      <c r="J282" s="21">
        <f t="shared" si="31"/>
        <v>541.5</v>
      </c>
      <c r="K282" s="21">
        <f t="shared" si="32"/>
        <v>361</v>
      </c>
      <c r="L282" s="21">
        <f t="shared" si="33"/>
        <v>324.89999999999998</v>
      </c>
      <c r="M282" s="21">
        <f t="shared" si="34"/>
        <v>270.75</v>
      </c>
      <c r="N282" s="40" t="s">
        <v>2079</v>
      </c>
      <c r="O282" s="24"/>
    </row>
    <row r="283" spans="1:15" s="10" customFormat="1" ht="15.75" thickBot="1" x14ac:dyDescent="0.3">
      <c r="A283" s="17"/>
      <c r="B283" s="12">
        <v>8</v>
      </c>
      <c r="C283" s="12">
        <v>1</v>
      </c>
      <c r="D283" s="33"/>
      <c r="E283" s="34">
        <v>190</v>
      </c>
      <c r="F283" s="35">
        <v>34200</v>
      </c>
      <c r="G283" s="21">
        <f t="shared" si="28"/>
        <v>180</v>
      </c>
      <c r="H283" s="21">
        <f t="shared" si="29"/>
        <v>1710</v>
      </c>
      <c r="I283" s="21">
        <f t="shared" si="30"/>
        <v>27360</v>
      </c>
      <c r="J283" s="21">
        <f t="shared" si="31"/>
        <v>541.5</v>
      </c>
      <c r="K283" s="21">
        <f t="shared" si="32"/>
        <v>361</v>
      </c>
      <c r="L283" s="21">
        <f t="shared" si="33"/>
        <v>324.89999999999998</v>
      </c>
      <c r="M283" s="21">
        <f t="shared" si="34"/>
        <v>270.75</v>
      </c>
      <c r="N283" s="40" t="s">
        <v>2079</v>
      </c>
      <c r="O283" s="24"/>
    </row>
    <row r="284" spans="1:15" s="10" customFormat="1" ht="15.75" thickBot="1" x14ac:dyDescent="0.3">
      <c r="A284" s="17"/>
      <c r="B284" s="12">
        <v>8</v>
      </c>
      <c r="C284" s="12">
        <v>2</v>
      </c>
      <c r="D284" s="33"/>
      <c r="E284" s="34">
        <v>190</v>
      </c>
      <c r="F284" s="35">
        <v>34200</v>
      </c>
      <c r="G284" s="21">
        <f t="shared" si="28"/>
        <v>180</v>
      </c>
      <c r="H284" s="21">
        <f t="shared" si="29"/>
        <v>1710</v>
      </c>
      <c r="I284" s="21">
        <f t="shared" si="30"/>
        <v>27360</v>
      </c>
      <c r="J284" s="21">
        <f t="shared" si="31"/>
        <v>541.5</v>
      </c>
      <c r="K284" s="21">
        <f t="shared" si="32"/>
        <v>361</v>
      </c>
      <c r="L284" s="21">
        <f t="shared" si="33"/>
        <v>324.89999999999998</v>
      </c>
      <c r="M284" s="21">
        <f t="shared" si="34"/>
        <v>270.75</v>
      </c>
      <c r="N284" s="40" t="s">
        <v>2079</v>
      </c>
      <c r="O284" s="24"/>
    </row>
    <row r="285" spans="1:15" s="10" customFormat="1" ht="15.75" thickBot="1" x14ac:dyDescent="0.3">
      <c r="A285" s="17"/>
      <c r="B285" s="12">
        <v>8</v>
      </c>
      <c r="C285" s="12">
        <v>3</v>
      </c>
      <c r="D285" s="33"/>
      <c r="E285" s="34">
        <v>190</v>
      </c>
      <c r="F285" s="35">
        <v>32300</v>
      </c>
      <c r="G285" s="21">
        <f t="shared" si="28"/>
        <v>170</v>
      </c>
      <c r="H285" s="21">
        <f t="shared" si="29"/>
        <v>1615</v>
      </c>
      <c r="I285" s="21">
        <f t="shared" si="30"/>
        <v>25840</v>
      </c>
      <c r="J285" s="21">
        <f t="shared" si="31"/>
        <v>511.41666666666669</v>
      </c>
      <c r="K285" s="21">
        <f t="shared" si="32"/>
        <v>340.94444444444446</v>
      </c>
      <c r="L285" s="21">
        <f t="shared" si="33"/>
        <v>306.85000000000002</v>
      </c>
      <c r="M285" s="21">
        <f t="shared" si="34"/>
        <v>255.70833333333334</v>
      </c>
      <c r="N285" s="40" t="s">
        <v>2079</v>
      </c>
      <c r="O285" s="24"/>
    </row>
    <row r="286" spans="1:15" s="10" customFormat="1" ht="15.75" thickBot="1" x14ac:dyDescent="0.3">
      <c r="A286" s="17"/>
      <c r="B286" s="12">
        <v>8</v>
      </c>
      <c r="C286" s="12">
        <v>4</v>
      </c>
      <c r="D286" s="33"/>
      <c r="E286" s="34">
        <v>190</v>
      </c>
      <c r="F286" s="35">
        <v>32300</v>
      </c>
      <c r="G286" s="21">
        <f t="shared" si="28"/>
        <v>170</v>
      </c>
      <c r="H286" s="21">
        <f t="shared" si="29"/>
        <v>1615</v>
      </c>
      <c r="I286" s="21">
        <f t="shared" si="30"/>
        <v>25840</v>
      </c>
      <c r="J286" s="21">
        <f t="shared" si="31"/>
        <v>511.41666666666669</v>
      </c>
      <c r="K286" s="21">
        <f t="shared" si="32"/>
        <v>340.94444444444446</v>
      </c>
      <c r="L286" s="21">
        <f t="shared" si="33"/>
        <v>306.85000000000002</v>
      </c>
      <c r="M286" s="21">
        <f t="shared" si="34"/>
        <v>255.70833333333334</v>
      </c>
      <c r="N286" s="40" t="s">
        <v>2079</v>
      </c>
      <c r="O286" s="24"/>
    </row>
    <row r="287" spans="1:15" s="10" customFormat="1" ht="15.75" thickBot="1" x14ac:dyDescent="0.3">
      <c r="A287" s="17"/>
      <c r="B287" s="12">
        <v>8</v>
      </c>
      <c r="C287" s="12">
        <v>5</v>
      </c>
      <c r="D287" s="33"/>
      <c r="E287" s="34">
        <v>190</v>
      </c>
      <c r="F287" s="35">
        <v>32300</v>
      </c>
      <c r="G287" s="21">
        <f t="shared" si="28"/>
        <v>170</v>
      </c>
      <c r="H287" s="21">
        <f t="shared" si="29"/>
        <v>1615</v>
      </c>
      <c r="I287" s="21">
        <f t="shared" si="30"/>
        <v>25840</v>
      </c>
      <c r="J287" s="21">
        <f t="shared" si="31"/>
        <v>511.41666666666669</v>
      </c>
      <c r="K287" s="21">
        <f t="shared" si="32"/>
        <v>340.94444444444446</v>
      </c>
      <c r="L287" s="21">
        <f t="shared" si="33"/>
        <v>306.85000000000002</v>
      </c>
      <c r="M287" s="21">
        <f t="shared" si="34"/>
        <v>255.70833333333334</v>
      </c>
      <c r="N287" s="40" t="s">
        <v>2079</v>
      </c>
      <c r="O287" s="24"/>
    </row>
    <row r="288" spans="1:15" s="10" customFormat="1" ht="15.75" thickBot="1" x14ac:dyDescent="0.3">
      <c r="A288" s="17"/>
      <c r="B288" s="12">
        <v>8</v>
      </c>
      <c r="C288" s="12">
        <v>6</v>
      </c>
      <c r="D288" s="33"/>
      <c r="E288" s="34">
        <v>190</v>
      </c>
      <c r="F288" s="35">
        <v>31350</v>
      </c>
      <c r="G288" s="21">
        <f t="shared" si="28"/>
        <v>165</v>
      </c>
      <c r="H288" s="21">
        <f t="shared" si="29"/>
        <v>1567.5</v>
      </c>
      <c r="I288" s="21">
        <f t="shared" si="30"/>
        <v>25080</v>
      </c>
      <c r="J288" s="21">
        <f t="shared" si="31"/>
        <v>496.375</v>
      </c>
      <c r="K288" s="21">
        <f t="shared" si="32"/>
        <v>330.91666666666669</v>
      </c>
      <c r="L288" s="21">
        <f t="shared" si="33"/>
        <v>297.82499999999999</v>
      </c>
      <c r="M288" s="21">
        <f t="shared" si="34"/>
        <v>248.1875</v>
      </c>
      <c r="N288" s="40" t="s">
        <v>2079</v>
      </c>
      <c r="O288" s="24"/>
    </row>
    <row r="289" spans="1:15" s="10" customFormat="1" ht="15.75" thickBot="1" x14ac:dyDescent="0.3">
      <c r="A289" s="17"/>
      <c r="B289" s="12">
        <v>8</v>
      </c>
      <c r="C289" s="12">
        <v>7</v>
      </c>
      <c r="D289" s="33"/>
      <c r="E289" s="34">
        <v>212.26</v>
      </c>
      <c r="F289" s="35">
        <v>35022.9</v>
      </c>
      <c r="G289" s="21">
        <f t="shared" si="28"/>
        <v>165</v>
      </c>
      <c r="H289" s="21">
        <f t="shared" si="29"/>
        <v>1751.1450000000002</v>
      </c>
      <c r="I289" s="21">
        <f t="shared" si="30"/>
        <v>28018.320000000003</v>
      </c>
      <c r="J289" s="21">
        <f t="shared" si="31"/>
        <v>554.52925000000005</v>
      </c>
      <c r="K289" s="21">
        <f t="shared" si="32"/>
        <v>369.68616666666674</v>
      </c>
      <c r="L289" s="21">
        <f t="shared" si="33"/>
        <v>332.71755000000007</v>
      </c>
      <c r="M289" s="21">
        <f t="shared" si="34"/>
        <v>277.26462500000002</v>
      </c>
      <c r="N289" s="40" t="s">
        <v>2079</v>
      </c>
      <c r="O289" s="24"/>
    </row>
    <row r="290" spans="1:15" s="10" customFormat="1" ht="15.75" thickBot="1" x14ac:dyDescent="0.3">
      <c r="A290" s="17"/>
      <c r="B290" s="12">
        <v>8</v>
      </c>
      <c r="C290" s="12">
        <v>8</v>
      </c>
      <c r="D290" s="33"/>
      <c r="E290" s="34">
        <v>205.62</v>
      </c>
      <c r="F290" s="35">
        <v>33927.300000000003</v>
      </c>
      <c r="G290" s="21">
        <f t="shared" si="28"/>
        <v>165</v>
      </c>
      <c r="H290" s="21">
        <f t="shared" si="29"/>
        <v>1696.3650000000002</v>
      </c>
      <c r="I290" s="21">
        <f t="shared" si="30"/>
        <v>27141.840000000004</v>
      </c>
      <c r="J290" s="21">
        <f t="shared" si="31"/>
        <v>537.18225000000007</v>
      </c>
      <c r="K290" s="21">
        <f t="shared" si="32"/>
        <v>358.12150000000003</v>
      </c>
      <c r="L290" s="21">
        <f t="shared" si="33"/>
        <v>322.30934999999999</v>
      </c>
      <c r="M290" s="21">
        <f t="shared" si="34"/>
        <v>268.59112500000003</v>
      </c>
      <c r="N290" s="40" t="s">
        <v>2079</v>
      </c>
      <c r="O290" s="24"/>
    </row>
    <row r="291" spans="1:15" s="10" customFormat="1" ht="15.75" thickBot="1" x14ac:dyDescent="0.3">
      <c r="A291" s="17"/>
      <c r="B291" s="12">
        <v>8</v>
      </c>
      <c r="C291" s="12">
        <v>9</v>
      </c>
      <c r="D291" s="33"/>
      <c r="E291" s="34">
        <v>190</v>
      </c>
      <c r="F291" s="35">
        <v>31350</v>
      </c>
      <c r="G291" s="21">
        <f t="shared" si="28"/>
        <v>165</v>
      </c>
      <c r="H291" s="21">
        <f t="shared" si="29"/>
        <v>1567.5</v>
      </c>
      <c r="I291" s="21">
        <f t="shared" si="30"/>
        <v>25080</v>
      </c>
      <c r="J291" s="21">
        <f t="shared" si="31"/>
        <v>496.375</v>
      </c>
      <c r="K291" s="21">
        <f t="shared" si="32"/>
        <v>330.91666666666669</v>
      </c>
      <c r="L291" s="21">
        <f t="shared" si="33"/>
        <v>297.82499999999999</v>
      </c>
      <c r="M291" s="21">
        <f t="shared" si="34"/>
        <v>248.1875</v>
      </c>
      <c r="N291" s="40" t="s">
        <v>2079</v>
      </c>
      <c r="O291" s="24"/>
    </row>
    <row r="292" spans="1:15" s="10" customFormat="1" ht="15.75" thickBot="1" x14ac:dyDescent="0.3">
      <c r="A292" s="17"/>
      <c r="B292" s="12">
        <v>8</v>
      </c>
      <c r="C292" s="12">
        <v>10</v>
      </c>
      <c r="D292" s="33"/>
      <c r="E292" s="34">
        <v>190</v>
      </c>
      <c r="F292" s="35">
        <v>32300</v>
      </c>
      <c r="G292" s="21">
        <f t="shared" si="28"/>
        <v>170</v>
      </c>
      <c r="H292" s="21">
        <f t="shared" si="29"/>
        <v>1615</v>
      </c>
      <c r="I292" s="21">
        <f t="shared" si="30"/>
        <v>25840</v>
      </c>
      <c r="J292" s="21">
        <f t="shared" si="31"/>
        <v>511.41666666666669</v>
      </c>
      <c r="K292" s="21">
        <f t="shared" si="32"/>
        <v>340.94444444444446</v>
      </c>
      <c r="L292" s="21">
        <f t="shared" si="33"/>
        <v>306.85000000000002</v>
      </c>
      <c r="M292" s="21">
        <f t="shared" si="34"/>
        <v>255.70833333333334</v>
      </c>
      <c r="N292" s="40" t="s">
        <v>2079</v>
      </c>
      <c r="O292" s="24"/>
    </row>
    <row r="293" spans="1:15" s="10" customFormat="1" ht="15.75" thickBot="1" x14ac:dyDescent="0.3">
      <c r="A293" s="17"/>
      <c r="B293" s="12">
        <v>8</v>
      </c>
      <c r="C293" s="12">
        <v>11</v>
      </c>
      <c r="D293" s="33"/>
      <c r="E293" s="34">
        <v>190</v>
      </c>
      <c r="F293" s="35">
        <v>32300</v>
      </c>
      <c r="G293" s="21">
        <f t="shared" si="28"/>
        <v>170</v>
      </c>
      <c r="H293" s="21">
        <f t="shared" si="29"/>
        <v>1615</v>
      </c>
      <c r="I293" s="21">
        <f t="shared" si="30"/>
        <v>25840</v>
      </c>
      <c r="J293" s="21">
        <f t="shared" si="31"/>
        <v>511.41666666666669</v>
      </c>
      <c r="K293" s="21">
        <f t="shared" si="32"/>
        <v>340.94444444444446</v>
      </c>
      <c r="L293" s="21">
        <f t="shared" si="33"/>
        <v>306.85000000000002</v>
      </c>
      <c r="M293" s="21">
        <f t="shared" si="34"/>
        <v>255.70833333333334</v>
      </c>
      <c r="N293" s="40" t="s">
        <v>2079</v>
      </c>
      <c r="O293" s="24"/>
    </row>
    <row r="294" spans="1:15" s="10" customFormat="1" ht="15.75" thickBot="1" x14ac:dyDescent="0.3">
      <c r="A294" s="17"/>
      <c r="B294" s="12">
        <v>8</v>
      </c>
      <c r="C294" s="12">
        <v>12</v>
      </c>
      <c r="D294" s="33"/>
      <c r="E294" s="34">
        <v>190</v>
      </c>
      <c r="F294" s="35">
        <v>32300</v>
      </c>
      <c r="G294" s="21">
        <f t="shared" si="28"/>
        <v>170</v>
      </c>
      <c r="H294" s="21">
        <f t="shared" si="29"/>
        <v>1615</v>
      </c>
      <c r="I294" s="21">
        <f t="shared" si="30"/>
        <v>25840</v>
      </c>
      <c r="J294" s="21">
        <f t="shared" si="31"/>
        <v>511.41666666666669</v>
      </c>
      <c r="K294" s="21">
        <f t="shared" si="32"/>
        <v>340.94444444444446</v>
      </c>
      <c r="L294" s="21">
        <f t="shared" si="33"/>
        <v>306.85000000000002</v>
      </c>
      <c r="M294" s="21">
        <f t="shared" si="34"/>
        <v>255.70833333333334</v>
      </c>
      <c r="N294" s="40" t="s">
        <v>2079</v>
      </c>
      <c r="O294" s="24"/>
    </row>
    <row r="295" spans="1:15" s="10" customFormat="1" ht="15.75" thickBot="1" x14ac:dyDescent="0.3">
      <c r="A295" s="17"/>
      <c r="B295" s="12">
        <v>8</v>
      </c>
      <c r="C295" s="12">
        <v>13</v>
      </c>
      <c r="D295" s="33"/>
      <c r="E295" s="34">
        <v>190</v>
      </c>
      <c r="F295" s="35">
        <v>32300</v>
      </c>
      <c r="G295" s="21">
        <f t="shared" si="28"/>
        <v>170</v>
      </c>
      <c r="H295" s="21">
        <f t="shared" si="29"/>
        <v>1615</v>
      </c>
      <c r="I295" s="21">
        <f t="shared" si="30"/>
        <v>25840</v>
      </c>
      <c r="J295" s="21">
        <f t="shared" si="31"/>
        <v>511.41666666666669</v>
      </c>
      <c r="K295" s="21">
        <f t="shared" si="32"/>
        <v>340.94444444444446</v>
      </c>
      <c r="L295" s="21">
        <f t="shared" si="33"/>
        <v>306.85000000000002</v>
      </c>
      <c r="M295" s="21">
        <f t="shared" si="34"/>
        <v>255.70833333333334</v>
      </c>
      <c r="N295" s="40" t="s">
        <v>2079</v>
      </c>
      <c r="O295" s="24"/>
    </row>
    <row r="296" spans="1:15" s="10" customFormat="1" ht="15.75" thickBot="1" x14ac:dyDescent="0.3">
      <c r="A296" s="17"/>
      <c r="B296" s="12">
        <v>8</v>
      </c>
      <c r="C296" s="12">
        <v>14</v>
      </c>
      <c r="D296" s="33"/>
      <c r="E296" s="34">
        <v>190</v>
      </c>
      <c r="F296" s="35">
        <v>32300</v>
      </c>
      <c r="G296" s="21">
        <f t="shared" si="28"/>
        <v>170</v>
      </c>
      <c r="H296" s="21">
        <f t="shared" si="29"/>
        <v>1615</v>
      </c>
      <c r="I296" s="21">
        <f t="shared" si="30"/>
        <v>25840</v>
      </c>
      <c r="J296" s="21">
        <f t="shared" si="31"/>
        <v>511.41666666666669</v>
      </c>
      <c r="K296" s="21">
        <f t="shared" si="32"/>
        <v>340.94444444444446</v>
      </c>
      <c r="L296" s="21">
        <f t="shared" si="33"/>
        <v>306.85000000000002</v>
      </c>
      <c r="M296" s="21">
        <f t="shared" si="34"/>
        <v>255.70833333333334</v>
      </c>
      <c r="N296" s="40" t="s">
        <v>2079</v>
      </c>
      <c r="O296" s="24"/>
    </row>
    <row r="297" spans="1:15" s="10" customFormat="1" ht="15.75" thickBot="1" x14ac:dyDescent="0.3">
      <c r="A297" s="17"/>
      <c r="B297" s="12">
        <v>8</v>
      </c>
      <c r="C297" s="12">
        <v>15</v>
      </c>
      <c r="D297" s="33"/>
      <c r="E297" s="34">
        <v>190</v>
      </c>
      <c r="F297" s="35">
        <v>32300</v>
      </c>
      <c r="G297" s="21">
        <f t="shared" si="28"/>
        <v>170</v>
      </c>
      <c r="H297" s="21">
        <f t="shared" si="29"/>
        <v>1615</v>
      </c>
      <c r="I297" s="21">
        <f t="shared" si="30"/>
        <v>25840</v>
      </c>
      <c r="J297" s="21">
        <f t="shared" si="31"/>
        <v>511.41666666666669</v>
      </c>
      <c r="K297" s="21">
        <f t="shared" si="32"/>
        <v>340.94444444444446</v>
      </c>
      <c r="L297" s="21">
        <f t="shared" si="33"/>
        <v>306.85000000000002</v>
      </c>
      <c r="M297" s="21">
        <f t="shared" si="34"/>
        <v>255.70833333333334</v>
      </c>
      <c r="N297" s="40" t="s">
        <v>2079</v>
      </c>
      <c r="O297" s="24"/>
    </row>
    <row r="298" spans="1:15" s="10" customFormat="1" ht="15.75" thickBot="1" x14ac:dyDescent="0.3">
      <c r="A298" s="17"/>
      <c r="B298" s="12">
        <v>8</v>
      </c>
      <c r="C298" s="12">
        <v>16</v>
      </c>
      <c r="D298" s="33"/>
      <c r="E298" s="34">
        <v>190</v>
      </c>
      <c r="F298" s="35">
        <v>32300</v>
      </c>
      <c r="G298" s="21">
        <f t="shared" si="28"/>
        <v>170</v>
      </c>
      <c r="H298" s="21">
        <f t="shared" si="29"/>
        <v>1615</v>
      </c>
      <c r="I298" s="21">
        <f t="shared" si="30"/>
        <v>25840</v>
      </c>
      <c r="J298" s="21">
        <f t="shared" si="31"/>
        <v>511.41666666666669</v>
      </c>
      <c r="K298" s="21">
        <f t="shared" si="32"/>
        <v>340.94444444444446</v>
      </c>
      <c r="L298" s="21">
        <f t="shared" si="33"/>
        <v>306.85000000000002</v>
      </c>
      <c r="M298" s="21">
        <f t="shared" si="34"/>
        <v>255.70833333333334</v>
      </c>
      <c r="N298" s="40" t="s">
        <v>2079</v>
      </c>
      <c r="O298" s="24"/>
    </row>
    <row r="299" spans="1:15" s="10" customFormat="1" ht="15.75" thickBot="1" x14ac:dyDescent="0.3">
      <c r="A299" s="17"/>
      <c r="B299" s="12">
        <v>8</v>
      </c>
      <c r="C299" s="12">
        <v>17</v>
      </c>
      <c r="D299" s="33"/>
      <c r="E299" s="34">
        <v>432.78</v>
      </c>
      <c r="F299" s="35">
        <v>77900.399999999994</v>
      </c>
      <c r="G299" s="21">
        <f t="shared" si="28"/>
        <v>180</v>
      </c>
      <c r="H299" s="21">
        <f t="shared" si="29"/>
        <v>3895.02</v>
      </c>
      <c r="I299" s="21">
        <f t="shared" si="30"/>
        <v>62320.32</v>
      </c>
      <c r="J299" s="21">
        <f t="shared" si="31"/>
        <v>1233.4229999999998</v>
      </c>
      <c r="K299" s="21">
        <f t="shared" si="32"/>
        <v>822.28199999999993</v>
      </c>
      <c r="L299" s="21">
        <f t="shared" si="33"/>
        <v>740.05379999999991</v>
      </c>
      <c r="M299" s="21">
        <f t="shared" si="34"/>
        <v>616.71149999999989</v>
      </c>
      <c r="N299" s="40" t="s">
        <v>2079</v>
      </c>
      <c r="O299" s="24"/>
    </row>
    <row r="300" spans="1:15" s="10" customFormat="1" ht="15.75" thickBot="1" x14ac:dyDescent="0.3">
      <c r="A300" s="17"/>
      <c r="B300" s="12">
        <v>8</v>
      </c>
      <c r="C300" s="12">
        <v>18</v>
      </c>
      <c r="D300" s="33"/>
      <c r="E300" s="34">
        <v>275.42</v>
      </c>
      <c r="F300" s="35">
        <v>55084</v>
      </c>
      <c r="G300" s="21">
        <f t="shared" si="28"/>
        <v>200</v>
      </c>
      <c r="H300" s="21">
        <f t="shared" si="29"/>
        <v>2754.2000000000003</v>
      </c>
      <c r="I300" s="21">
        <f t="shared" si="30"/>
        <v>44067.200000000004</v>
      </c>
      <c r="J300" s="21">
        <f t="shared" si="31"/>
        <v>872.16333333333341</v>
      </c>
      <c r="K300" s="21">
        <f t="shared" si="32"/>
        <v>581.4422222222222</v>
      </c>
      <c r="L300" s="21">
        <f t="shared" si="33"/>
        <v>523.298</v>
      </c>
      <c r="M300" s="21">
        <f t="shared" si="34"/>
        <v>436.08166666666671</v>
      </c>
      <c r="N300" s="40" t="s">
        <v>2079</v>
      </c>
      <c r="O300" s="24"/>
    </row>
    <row r="301" spans="1:15" s="10" customFormat="1" ht="15.75" thickBot="1" x14ac:dyDescent="0.3">
      <c r="A301" s="17"/>
      <c r="B301" s="12">
        <v>8</v>
      </c>
      <c r="C301" s="12">
        <v>19</v>
      </c>
      <c r="D301" s="33"/>
      <c r="E301" s="34">
        <v>256.01</v>
      </c>
      <c r="F301" s="35">
        <v>51202</v>
      </c>
      <c r="G301" s="21">
        <f t="shared" si="28"/>
        <v>200</v>
      </c>
      <c r="H301" s="21">
        <f t="shared" si="29"/>
        <v>2560.1000000000004</v>
      </c>
      <c r="I301" s="21">
        <f t="shared" si="30"/>
        <v>40961.600000000006</v>
      </c>
      <c r="J301" s="21">
        <f t="shared" si="31"/>
        <v>810.69833333333338</v>
      </c>
      <c r="K301" s="21">
        <f t="shared" si="32"/>
        <v>540.46555555555562</v>
      </c>
      <c r="L301" s="21">
        <f t="shared" si="33"/>
        <v>486.41900000000004</v>
      </c>
      <c r="M301" s="21">
        <f t="shared" si="34"/>
        <v>405.34916666666669</v>
      </c>
      <c r="N301" s="40" t="s">
        <v>2079</v>
      </c>
      <c r="O301" s="24"/>
    </row>
    <row r="302" spans="1:15" s="10" customFormat="1" ht="15.75" thickBot="1" x14ac:dyDescent="0.3">
      <c r="A302" s="17"/>
      <c r="B302" s="12">
        <v>8</v>
      </c>
      <c r="C302" s="12">
        <v>20</v>
      </c>
      <c r="D302" s="33"/>
      <c r="E302" s="34">
        <v>237.55</v>
      </c>
      <c r="F302" s="35">
        <v>47510</v>
      </c>
      <c r="G302" s="21">
        <f t="shared" si="28"/>
        <v>200</v>
      </c>
      <c r="H302" s="21">
        <f t="shared" si="29"/>
        <v>2375.5</v>
      </c>
      <c r="I302" s="21">
        <f t="shared" si="30"/>
        <v>38008</v>
      </c>
      <c r="J302" s="21">
        <f t="shared" si="31"/>
        <v>752.24166666666667</v>
      </c>
      <c r="K302" s="21">
        <f t="shared" si="32"/>
        <v>501.49444444444447</v>
      </c>
      <c r="L302" s="21">
        <f t="shared" si="33"/>
        <v>451.34500000000003</v>
      </c>
      <c r="M302" s="21">
        <f t="shared" si="34"/>
        <v>376.12083333333334</v>
      </c>
      <c r="N302" s="40" t="s">
        <v>2079</v>
      </c>
      <c r="O302" s="24"/>
    </row>
    <row r="303" spans="1:15" s="10" customFormat="1" ht="15.75" thickBot="1" x14ac:dyDescent="0.3">
      <c r="A303" s="17"/>
      <c r="B303" s="12">
        <v>8</v>
      </c>
      <c r="C303" s="12">
        <v>21</v>
      </c>
      <c r="D303" s="33"/>
      <c r="E303" s="34">
        <v>315.04000000000002</v>
      </c>
      <c r="F303" s="35">
        <v>63008</v>
      </c>
      <c r="G303" s="21">
        <f t="shared" si="28"/>
        <v>200</v>
      </c>
      <c r="H303" s="21">
        <f t="shared" si="29"/>
        <v>3150.4</v>
      </c>
      <c r="I303" s="21">
        <f t="shared" si="30"/>
        <v>50406.400000000001</v>
      </c>
      <c r="J303" s="21">
        <f t="shared" si="31"/>
        <v>997.62666666666667</v>
      </c>
      <c r="K303" s="21">
        <f t="shared" si="32"/>
        <v>665.08444444444444</v>
      </c>
      <c r="L303" s="21">
        <f t="shared" si="33"/>
        <v>598.57600000000002</v>
      </c>
      <c r="M303" s="21">
        <f t="shared" si="34"/>
        <v>498.81333333333333</v>
      </c>
      <c r="N303" s="40" t="s">
        <v>2079</v>
      </c>
      <c r="O303" s="24"/>
    </row>
    <row r="304" spans="1:15" s="10" customFormat="1" ht="15.75" thickBot="1" x14ac:dyDescent="0.3">
      <c r="A304" s="17"/>
      <c r="B304" s="12">
        <v>8</v>
      </c>
      <c r="C304" s="12">
        <v>22</v>
      </c>
      <c r="D304" s="33"/>
      <c r="E304" s="34">
        <v>190</v>
      </c>
      <c r="F304" s="35">
        <v>34200</v>
      </c>
      <c r="G304" s="21">
        <f t="shared" si="28"/>
        <v>180</v>
      </c>
      <c r="H304" s="21">
        <f t="shared" si="29"/>
        <v>1710</v>
      </c>
      <c r="I304" s="21">
        <f t="shared" si="30"/>
        <v>27360</v>
      </c>
      <c r="J304" s="21">
        <f t="shared" si="31"/>
        <v>541.5</v>
      </c>
      <c r="K304" s="21">
        <f t="shared" si="32"/>
        <v>361</v>
      </c>
      <c r="L304" s="21">
        <f t="shared" si="33"/>
        <v>324.89999999999998</v>
      </c>
      <c r="M304" s="21">
        <f t="shared" si="34"/>
        <v>270.75</v>
      </c>
      <c r="N304" s="40" t="s">
        <v>2079</v>
      </c>
      <c r="O304" s="24"/>
    </row>
    <row r="305" spans="1:15" s="10" customFormat="1" ht="15.75" thickBot="1" x14ac:dyDescent="0.3">
      <c r="A305" s="17"/>
      <c r="B305" s="12">
        <v>8</v>
      </c>
      <c r="C305" s="12">
        <v>23</v>
      </c>
      <c r="D305" s="33"/>
      <c r="E305" s="34">
        <v>190</v>
      </c>
      <c r="F305" s="35">
        <v>34200</v>
      </c>
      <c r="G305" s="21">
        <f t="shared" si="28"/>
        <v>180</v>
      </c>
      <c r="H305" s="21">
        <f t="shared" si="29"/>
        <v>1710</v>
      </c>
      <c r="I305" s="21">
        <f t="shared" si="30"/>
        <v>27360</v>
      </c>
      <c r="J305" s="21">
        <f t="shared" si="31"/>
        <v>541.5</v>
      </c>
      <c r="K305" s="21">
        <f t="shared" si="32"/>
        <v>361</v>
      </c>
      <c r="L305" s="21">
        <f t="shared" si="33"/>
        <v>324.89999999999998</v>
      </c>
      <c r="M305" s="21">
        <f t="shared" si="34"/>
        <v>270.75</v>
      </c>
      <c r="N305" s="40" t="s">
        <v>2079</v>
      </c>
      <c r="O305" s="24"/>
    </row>
    <row r="306" spans="1:15" s="10" customFormat="1" ht="15.75" thickBot="1" x14ac:dyDescent="0.3">
      <c r="A306" s="17"/>
      <c r="B306" s="12">
        <v>8</v>
      </c>
      <c r="C306" s="12">
        <v>24</v>
      </c>
      <c r="D306" s="33"/>
      <c r="E306" s="34">
        <v>190</v>
      </c>
      <c r="F306" s="35">
        <v>32300</v>
      </c>
      <c r="G306" s="21">
        <f t="shared" si="28"/>
        <v>170</v>
      </c>
      <c r="H306" s="21">
        <f t="shared" si="29"/>
        <v>1615</v>
      </c>
      <c r="I306" s="21">
        <f t="shared" si="30"/>
        <v>25840</v>
      </c>
      <c r="J306" s="21">
        <f t="shared" si="31"/>
        <v>511.41666666666669</v>
      </c>
      <c r="K306" s="21">
        <f t="shared" si="32"/>
        <v>340.94444444444446</v>
      </c>
      <c r="L306" s="21">
        <f t="shared" si="33"/>
        <v>306.85000000000002</v>
      </c>
      <c r="M306" s="21">
        <f t="shared" si="34"/>
        <v>255.70833333333334</v>
      </c>
      <c r="N306" s="40" t="s">
        <v>2079</v>
      </c>
      <c r="O306" s="24"/>
    </row>
    <row r="307" spans="1:15" s="10" customFormat="1" ht="15.75" thickBot="1" x14ac:dyDescent="0.3">
      <c r="A307" s="17"/>
      <c r="B307" s="12">
        <v>8</v>
      </c>
      <c r="C307" s="12">
        <v>25</v>
      </c>
      <c r="D307" s="33"/>
      <c r="E307" s="34">
        <v>190</v>
      </c>
      <c r="F307" s="35">
        <v>32300</v>
      </c>
      <c r="G307" s="21">
        <f t="shared" si="28"/>
        <v>170</v>
      </c>
      <c r="H307" s="21">
        <f t="shared" si="29"/>
        <v>1615</v>
      </c>
      <c r="I307" s="21">
        <f t="shared" si="30"/>
        <v>25840</v>
      </c>
      <c r="J307" s="21">
        <f t="shared" si="31"/>
        <v>511.41666666666669</v>
      </c>
      <c r="K307" s="21">
        <f t="shared" si="32"/>
        <v>340.94444444444446</v>
      </c>
      <c r="L307" s="21">
        <f t="shared" si="33"/>
        <v>306.85000000000002</v>
      </c>
      <c r="M307" s="21">
        <f t="shared" si="34"/>
        <v>255.70833333333334</v>
      </c>
      <c r="N307" s="40" t="s">
        <v>2079</v>
      </c>
      <c r="O307" s="24"/>
    </row>
    <row r="308" spans="1:15" s="10" customFormat="1" ht="15.75" thickBot="1" x14ac:dyDescent="0.3">
      <c r="A308" s="17"/>
      <c r="B308" s="12">
        <v>8</v>
      </c>
      <c r="C308" s="12">
        <v>26</v>
      </c>
      <c r="D308" s="33"/>
      <c r="E308" s="34">
        <v>190</v>
      </c>
      <c r="F308" s="35">
        <v>31350</v>
      </c>
      <c r="G308" s="21">
        <f t="shared" si="28"/>
        <v>165</v>
      </c>
      <c r="H308" s="21">
        <f t="shared" si="29"/>
        <v>1567.5</v>
      </c>
      <c r="I308" s="21">
        <f t="shared" si="30"/>
        <v>25080</v>
      </c>
      <c r="J308" s="21">
        <f t="shared" si="31"/>
        <v>496.375</v>
      </c>
      <c r="K308" s="21">
        <f t="shared" si="32"/>
        <v>330.91666666666669</v>
      </c>
      <c r="L308" s="21">
        <f t="shared" si="33"/>
        <v>297.82499999999999</v>
      </c>
      <c r="M308" s="21">
        <f t="shared" si="34"/>
        <v>248.1875</v>
      </c>
      <c r="N308" s="40" t="s">
        <v>2079</v>
      </c>
      <c r="O308" s="24"/>
    </row>
    <row r="309" spans="1:15" s="10" customFormat="1" ht="15.75" thickBot="1" x14ac:dyDescent="0.3">
      <c r="A309" s="17"/>
      <c r="B309" s="12">
        <v>8</v>
      </c>
      <c r="C309" s="12">
        <v>27</v>
      </c>
      <c r="D309" s="33"/>
      <c r="E309" s="34">
        <v>203.26</v>
      </c>
      <c r="F309" s="35">
        <v>33537.9</v>
      </c>
      <c r="G309" s="21">
        <f t="shared" si="28"/>
        <v>165.00000000000003</v>
      </c>
      <c r="H309" s="21">
        <f t="shared" si="29"/>
        <v>1676.8950000000002</v>
      </c>
      <c r="I309" s="21">
        <f t="shared" si="30"/>
        <v>26830.320000000003</v>
      </c>
      <c r="J309" s="21">
        <f t="shared" si="31"/>
        <v>531.01675</v>
      </c>
      <c r="K309" s="21">
        <f t="shared" si="32"/>
        <v>354.01116666666667</v>
      </c>
      <c r="L309" s="21">
        <f t="shared" si="33"/>
        <v>318.61005</v>
      </c>
      <c r="M309" s="21">
        <f t="shared" si="34"/>
        <v>265.508375</v>
      </c>
      <c r="N309" s="40" t="s">
        <v>2079</v>
      </c>
      <c r="O309" s="24"/>
    </row>
    <row r="310" spans="1:15" s="10" customFormat="1" ht="15.75" thickBot="1" x14ac:dyDescent="0.3">
      <c r="A310" s="17"/>
      <c r="B310" s="12">
        <v>8</v>
      </c>
      <c r="C310" s="12">
        <v>28</v>
      </c>
      <c r="D310" s="33"/>
      <c r="E310" s="34">
        <v>194.83</v>
      </c>
      <c r="F310" s="35">
        <v>32146.95</v>
      </c>
      <c r="G310" s="21">
        <f t="shared" si="28"/>
        <v>165</v>
      </c>
      <c r="H310" s="21">
        <f t="shared" si="29"/>
        <v>1607.3475000000001</v>
      </c>
      <c r="I310" s="21">
        <f t="shared" si="30"/>
        <v>25717.56</v>
      </c>
      <c r="J310" s="21">
        <f t="shared" si="31"/>
        <v>508.99337500000001</v>
      </c>
      <c r="K310" s="21">
        <f t="shared" si="32"/>
        <v>339.32891666666666</v>
      </c>
      <c r="L310" s="21">
        <f t="shared" si="33"/>
        <v>305.39602500000001</v>
      </c>
      <c r="M310" s="21">
        <f t="shared" si="34"/>
        <v>254.49668750000001</v>
      </c>
      <c r="N310" s="40" t="s">
        <v>2079</v>
      </c>
      <c r="O310" s="24"/>
    </row>
    <row r="311" spans="1:15" s="10" customFormat="1" ht="15.75" thickBot="1" x14ac:dyDescent="0.3">
      <c r="A311" s="17"/>
      <c r="B311" s="12">
        <v>8</v>
      </c>
      <c r="C311" s="12">
        <v>29</v>
      </c>
      <c r="D311" s="33"/>
      <c r="E311" s="34">
        <v>190</v>
      </c>
      <c r="F311" s="35">
        <v>31350</v>
      </c>
      <c r="G311" s="21">
        <f t="shared" si="28"/>
        <v>165</v>
      </c>
      <c r="H311" s="21">
        <f t="shared" si="29"/>
        <v>1567.5</v>
      </c>
      <c r="I311" s="21">
        <f t="shared" si="30"/>
        <v>25080</v>
      </c>
      <c r="J311" s="21">
        <f t="shared" si="31"/>
        <v>496.375</v>
      </c>
      <c r="K311" s="21">
        <f t="shared" si="32"/>
        <v>330.91666666666669</v>
      </c>
      <c r="L311" s="21">
        <f t="shared" si="33"/>
        <v>297.82499999999999</v>
      </c>
      <c r="M311" s="21">
        <f t="shared" si="34"/>
        <v>248.1875</v>
      </c>
      <c r="N311" s="40" t="s">
        <v>2079</v>
      </c>
      <c r="O311" s="24"/>
    </row>
    <row r="312" spans="1:15" s="10" customFormat="1" ht="15.75" thickBot="1" x14ac:dyDescent="0.3">
      <c r="A312" s="17"/>
      <c r="B312" s="12">
        <v>8</v>
      </c>
      <c r="C312" s="12">
        <v>30</v>
      </c>
      <c r="D312" s="33"/>
      <c r="E312" s="34">
        <v>190</v>
      </c>
      <c r="F312" s="35">
        <v>32300</v>
      </c>
      <c r="G312" s="21">
        <f t="shared" si="28"/>
        <v>170</v>
      </c>
      <c r="H312" s="21">
        <f t="shared" si="29"/>
        <v>1615</v>
      </c>
      <c r="I312" s="21">
        <f t="shared" si="30"/>
        <v>25840</v>
      </c>
      <c r="J312" s="21">
        <f t="shared" si="31"/>
        <v>511.41666666666669</v>
      </c>
      <c r="K312" s="21">
        <f t="shared" si="32"/>
        <v>340.94444444444446</v>
      </c>
      <c r="L312" s="21">
        <f t="shared" si="33"/>
        <v>306.85000000000002</v>
      </c>
      <c r="M312" s="21">
        <f t="shared" si="34"/>
        <v>255.70833333333334</v>
      </c>
      <c r="N312" s="40" t="s">
        <v>2079</v>
      </c>
      <c r="O312" s="24"/>
    </row>
    <row r="313" spans="1:15" s="10" customFormat="1" ht="15.75" thickBot="1" x14ac:dyDescent="0.3">
      <c r="A313" s="17"/>
      <c r="B313" s="12">
        <v>8</v>
      </c>
      <c r="C313" s="12">
        <v>31</v>
      </c>
      <c r="D313" s="33"/>
      <c r="E313" s="34">
        <v>190</v>
      </c>
      <c r="F313" s="35">
        <v>32300</v>
      </c>
      <c r="G313" s="21">
        <f t="shared" si="28"/>
        <v>170</v>
      </c>
      <c r="H313" s="21">
        <f t="shared" si="29"/>
        <v>1615</v>
      </c>
      <c r="I313" s="21">
        <f t="shared" si="30"/>
        <v>25840</v>
      </c>
      <c r="J313" s="21">
        <f t="shared" si="31"/>
        <v>511.41666666666669</v>
      </c>
      <c r="K313" s="21">
        <f t="shared" si="32"/>
        <v>340.94444444444446</v>
      </c>
      <c r="L313" s="21">
        <f t="shared" si="33"/>
        <v>306.85000000000002</v>
      </c>
      <c r="M313" s="21">
        <f t="shared" si="34"/>
        <v>255.70833333333334</v>
      </c>
      <c r="N313" s="40" t="s">
        <v>2079</v>
      </c>
      <c r="O313" s="24"/>
    </row>
    <row r="314" spans="1:15" s="10" customFormat="1" ht="15.75" thickBot="1" x14ac:dyDescent="0.3">
      <c r="A314" s="17"/>
      <c r="B314" s="12">
        <v>8</v>
      </c>
      <c r="C314" s="12">
        <v>32</v>
      </c>
      <c r="D314" s="33"/>
      <c r="E314" s="34">
        <v>190</v>
      </c>
      <c r="F314" s="35">
        <v>32300</v>
      </c>
      <c r="G314" s="21">
        <f t="shared" si="28"/>
        <v>170</v>
      </c>
      <c r="H314" s="21">
        <f t="shared" si="29"/>
        <v>1615</v>
      </c>
      <c r="I314" s="21">
        <f t="shared" si="30"/>
        <v>25840</v>
      </c>
      <c r="J314" s="21">
        <f t="shared" si="31"/>
        <v>511.41666666666669</v>
      </c>
      <c r="K314" s="21">
        <f t="shared" si="32"/>
        <v>340.94444444444446</v>
      </c>
      <c r="L314" s="21">
        <f t="shared" si="33"/>
        <v>306.85000000000002</v>
      </c>
      <c r="M314" s="21">
        <f t="shared" si="34"/>
        <v>255.70833333333334</v>
      </c>
      <c r="N314" s="40" t="s">
        <v>2079</v>
      </c>
      <c r="O314" s="24"/>
    </row>
    <row r="315" spans="1:15" s="10" customFormat="1" ht="15.75" thickBot="1" x14ac:dyDescent="0.3">
      <c r="A315" s="17"/>
      <c r="B315" s="12">
        <v>8</v>
      </c>
      <c r="C315" s="12">
        <v>33</v>
      </c>
      <c r="D315" s="33"/>
      <c r="E315" s="34">
        <v>190</v>
      </c>
      <c r="F315" s="35">
        <v>32300</v>
      </c>
      <c r="G315" s="21">
        <f t="shared" si="28"/>
        <v>170</v>
      </c>
      <c r="H315" s="21">
        <f t="shared" si="29"/>
        <v>1615</v>
      </c>
      <c r="I315" s="21">
        <f t="shared" si="30"/>
        <v>25840</v>
      </c>
      <c r="J315" s="21">
        <f t="shared" si="31"/>
        <v>511.41666666666669</v>
      </c>
      <c r="K315" s="21">
        <f t="shared" si="32"/>
        <v>340.94444444444446</v>
      </c>
      <c r="L315" s="21">
        <f t="shared" si="33"/>
        <v>306.85000000000002</v>
      </c>
      <c r="M315" s="21">
        <f t="shared" si="34"/>
        <v>255.70833333333334</v>
      </c>
      <c r="N315" s="40" t="s">
        <v>2079</v>
      </c>
      <c r="O315" s="24"/>
    </row>
    <row r="316" spans="1:15" s="10" customFormat="1" ht="15.75" thickBot="1" x14ac:dyDescent="0.3">
      <c r="A316" s="17"/>
      <c r="B316" s="12">
        <v>8</v>
      </c>
      <c r="C316" s="12">
        <v>34</v>
      </c>
      <c r="D316" s="33"/>
      <c r="E316" s="34">
        <v>220.89</v>
      </c>
      <c r="F316" s="35">
        <v>44178</v>
      </c>
      <c r="G316" s="21">
        <f t="shared" si="28"/>
        <v>200</v>
      </c>
      <c r="H316" s="21">
        <f t="shared" si="29"/>
        <v>2208.9</v>
      </c>
      <c r="I316" s="21">
        <f t="shared" si="30"/>
        <v>35342.400000000001</v>
      </c>
      <c r="J316" s="21">
        <f t="shared" si="31"/>
        <v>699.48500000000001</v>
      </c>
      <c r="K316" s="21">
        <f t="shared" si="32"/>
        <v>466.32333333333332</v>
      </c>
      <c r="L316" s="21">
        <f t="shared" si="33"/>
        <v>419.69099999999997</v>
      </c>
      <c r="M316" s="21">
        <f t="shared" si="34"/>
        <v>349.74250000000001</v>
      </c>
      <c r="N316" s="40" t="s">
        <v>2079</v>
      </c>
      <c r="O316" s="24"/>
    </row>
    <row r="317" spans="1:15" s="10" customFormat="1" ht="15.75" thickBot="1" x14ac:dyDescent="0.3">
      <c r="A317" s="17"/>
      <c r="B317" s="12">
        <v>8</v>
      </c>
      <c r="C317" s="12">
        <v>35</v>
      </c>
      <c r="D317" s="33"/>
      <c r="E317" s="34">
        <v>219.01</v>
      </c>
      <c r="F317" s="35">
        <v>43802</v>
      </c>
      <c r="G317" s="21">
        <f t="shared" si="28"/>
        <v>200</v>
      </c>
      <c r="H317" s="21">
        <f t="shared" si="29"/>
        <v>2190.1</v>
      </c>
      <c r="I317" s="21">
        <f t="shared" si="30"/>
        <v>35041.599999999999</v>
      </c>
      <c r="J317" s="21">
        <f t="shared" si="31"/>
        <v>693.53166666666664</v>
      </c>
      <c r="K317" s="21">
        <f t="shared" si="32"/>
        <v>462.35444444444448</v>
      </c>
      <c r="L317" s="21">
        <f t="shared" si="33"/>
        <v>416.11900000000003</v>
      </c>
      <c r="M317" s="21">
        <f t="shared" si="34"/>
        <v>346.76583333333332</v>
      </c>
      <c r="N317" s="40" t="s">
        <v>2079</v>
      </c>
      <c r="O317" s="24"/>
    </row>
    <row r="318" spans="1:15" s="10" customFormat="1" ht="15.75" thickBot="1" x14ac:dyDescent="0.3">
      <c r="A318" s="17"/>
      <c r="B318" s="12">
        <v>8</v>
      </c>
      <c r="C318" s="12">
        <v>36</v>
      </c>
      <c r="D318" s="33"/>
      <c r="E318" s="34">
        <v>239.86</v>
      </c>
      <c r="F318" s="35">
        <v>47972</v>
      </c>
      <c r="G318" s="21">
        <f t="shared" si="28"/>
        <v>200</v>
      </c>
      <c r="H318" s="21">
        <f t="shared" si="29"/>
        <v>2398.6</v>
      </c>
      <c r="I318" s="21">
        <f t="shared" si="30"/>
        <v>38377.599999999999</v>
      </c>
      <c r="J318" s="21">
        <f t="shared" si="31"/>
        <v>759.55666666666673</v>
      </c>
      <c r="K318" s="21">
        <f t="shared" si="32"/>
        <v>506.37111111111113</v>
      </c>
      <c r="L318" s="21">
        <f t="shared" si="33"/>
        <v>455.73400000000004</v>
      </c>
      <c r="M318" s="21">
        <f t="shared" si="34"/>
        <v>379.77833333333336</v>
      </c>
      <c r="N318" s="40" t="s">
        <v>2079</v>
      </c>
      <c r="O318" s="24"/>
    </row>
    <row r="319" spans="1:15" s="10" customFormat="1" ht="15.75" thickBot="1" x14ac:dyDescent="0.3">
      <c r="A319" s="17"/>
      <c r="B319" s="12">
        <v>8</v>
      </c>
      <c r="C319" s="12">
        <v>37</v>
      </c>
      <c r="D319" s="33"/>
      <c r="E319" s="34">
        <v>198.02</v>
      </c>
      <c r="F319" s="35">
        <v>39604</v>
      </c>
      <c r="G319" s="21">
        <f t="shared" si="28"/>
        <v>200</v>
      </c>
      <c r="H319" s="21">
        <f t="shared" si="29"/>
        <v>1980.2</v>
      </c>
      <c r="I319" s="21">
        <f t="shared" si="30"/>
        <v>31683.200000000001</v>
      </c>
      <c r="J319" s="21">
        <f t="shared" si="31"/>
        <v>627.06333333333339</v>
      </c>
      <c r="K319" s="21">
        <f t="shared" si="32"/>
        <v>418.04222222222228</v>
      </c>
      <c r="L319" s="21">
        <f t="shared" si="33"/>
        <v>376.23800000000006</v>
      </c>
      <c r="M319" s="21">
        <f t="shared" si="34"/>
        <v>313.53166666666669</v>
      </c>
      <c r="N319" s="40" t="s">
        <v>2079</v>
      </c>
      <c r="O319" s="24"/>
    </row>
    <row r="320" spans="1:15" s="10" customFormat="1" ht="15.75" thickBot="1" x14ac:dyDescent="0.3">
      <c r="A320" s="17"/>
      <c r="B320" s="12">
        <v>8</v>
      </c>
      <c r="C320" s="12">
        <v>38</v>
      </c>
      <c r="D320" s="33"/>
      <c r="E320" s="34">
        <v>221.52</v>
      </c>
      <c r="F320" s="35">
        <v>44304</v>
      </c>
      <c r="G320" s="21">
        <f t="shared" si="28"/>
        <v>200</v>
      </c>
      <c r="H320" s="21">
        <f t="shared" si="29"/>
        <v>2215.2000000000003</v>
      </c>
      <c r="I320" s="21">
        <f t="shared" si="30"/>
        <v>35443.200000000004</v>
      </c>
      <c r="J320" s="21">
        <f t="shared" si="31"/>
        <v>701.48</v>
      </c>
      <c r="K320" s="21">
        <f t="shared" si="32"/>
        <v>467.65333333333336</v>
      </c>
      <c r="L320" s="21">
        <f t="shared" si="33"/>
        <v>420.88800000000003</v>
      </c>
      <c r="M320" s="21">
        <f t="shared" si="34"/>
        <v>350.74</v>
      </c>
      <c r="N320" s="40" t="s">
        <v>2079</v>
      </c>
      <c r="O320" s="24"/>
    </row>
    <row r="321" spans="1:15" s="10" customFormat="1" ht="15.75" thickBot="1" x14ac:dyDescent="0.3">
      <c r="A321" s="17"/>
      <c r="B321" s="12">
        <v>8</v>
      </c>
      <c r="C321" s="12">
        <v>39</v>
      </c>
      <c r="D321" s="33"/>
      <c r="E321" s="34">
        <v>268.83</v>
      </c>
      <c r="F321" s="35">
        <v>53766</v>
      </c>
      <c r="G321" s="21">
        <f t="shared" si="28"/>
        <v>200</v>
      </c>
      <c r="H321" s="21">
        <f t="shared" si="29"/>
        <v>2688.3</v>
      </c>
      <c r="I321" s="21">
        <f t="shared" si="30"/>
        <v>43012.800000000003</v>
      </c>
      <c r="J321" s="21">
        <f t="shared" si="31"/>
        <v>851.29499999999996</v>
      </c>
      <c r="K321" s="21">
        <f t="shared" si="32"/>
        <v>567.53</v>
      </c>
      <c r="L321" s="21">
        <f t="shared" si="33"/>
        <v>510.77699999999999</v>
      </c>
      <c r="M321" s="21">
        <f t="shared" si="34"/>
        <v>425.64749999999998</v>
      </c>
      <c r="N321" s="40" t="s">
        <v>2079</v>
      </c>
      <c r="O321" s="24"/>
    </row>
    <row r="322" spans="1:15" s="10" customFormat="1" ht="15.75" thickBot="1" x14ac:dyDescent="0.3">
      <c r="A322" s="17"/>
      <c r="B322" s="12">
        <v>8</v>
      </c>
      <c r="C322" s="12">
        <v>40</v>
      </c>
      <c r="D322" s="33"/>
      <c r="E322" s="34">
        <v>200</v>
      </c>
      <c r="F322" s="35">
        <v>36000</v>
      </c>
      <c r="G322" s="21">
        <f t="shared" si="28"/>
        <v>180</v>
      </c>
      <c r="H322" s="21">
        <f t="shared" si="29"/>
        <v>1800</v>
      </c>
      <c r="I322" s="21">
        <f t="shared" si="30"/>
        <v>28800</v>
      </c>
      <c r="J322" s="21">
        <f t="shared" si="31"/>
        <v>570</v>
      </c>
      <c r="K322" s="21">
        <f t="shared" si="32"/>
        <v>380</v>
      </c>
      <c r="L322" s="21">
        <f t="shared" si="33"/>
        <v>342</v>
      </c>
      <c r="M322" s="21">
        <f t="shared" si="34"/>
        <v>285</v>
      </c>
      <c r="N322" s="40" t="s">
        <v>2079</v>
      </c>
      <c r="O322" s="24"/>
    </row>
    <row r="323" spans="1:15" s="10" customFormat="1" ht="15.75" thickBot="1" x14ac:dyDescent="0.3">
      <c r="A323" s="17"/>
      <c r="B323" s="12">
        <v>9</v>
      </c>
      <c r="C323" s="12">
        <v>1</v>
      </c>
      <c r="D323" s="33"/>
      <c r="E323" s="34">
        <v>200</v>
      </c>
      <c r="F323" s="35">
        <v>36000</v>
      </c>
      <c r="G323" s="21">
        <f t="shared" ref="G323:G386" si="35">F323/E323</f>
        <v>180</v>
      </c>
      <c r="H323" s="21">
        <f t="shared" ref="H323:H386" si="36">F323*0.05</f>
        <v>1800</v>
      </c>
      <c r="I323" s="21">
        <f t="shared" ref="I323:I386" si="37">F323*80%</f>
        <v>28800</v>
      </c>
      <c r="J323" s="21">
        <f t="shared" ref="J323:J386" si="38">(F323-H323)/60</f>
        <v>570</v>
      </c>
      <c r="K323" s="21">
        <f t="shared" ref="K323:K386" si="39">(F323-H323)/90</f>
        <v>380</v>
      </c>
      <c r="L323" s="21">
        <f t="shared" ref="L323:L386" si="40">(F323-H323)/100</f>
        <v>342</v>
      </c>
      <c r="M323" s="21">
        <f t="shared" ref="M323:M386" si="41">(F323-H323)/120</f>
        <v>285</v>
      </c>
      <c r="N323" s="40" t="s">
        <v>2079</v>
      </c>
      <c r="O323" s="24"/>
    </row>
    <row r="324" spans="1:15" s="10" customFormat="1" ht="15.75" thickBot="1" x14ac:dyDescent="0.3">
      <c r="A324" s="17"/>
      <c r="B324" s="12">
        <v>9</v>
      </c>
      <c r="C324" s="12">
        <v>2</v>
      </c>
      <c r="D324" s="33"/>
      <c r="E324" s="34">
        <v>200</v>
      </c>
      <c r="F324" s="35">
        <v>34000</v>
      </c>
      <c r="G324" s="21">
        <f t="shared" si="35"/>
        <v>170</v>
      </c>
      <c r="H324" s="21">
        <f t="shared" si="36"/>
        <v>1700</v>
      </c>
      <c r="I324" s="21">
        <f t="shared" si="37"/>
        <v>27200</v>
      </c>
      <c r="J324" s="21">
        <f t="shared" si="38"/>
        <v>538.33333333333337</v>
      </c>
      <c r="K324" s="21">
        <f t="shared" si="39"/>
        <v>358.88888888888891</v>
      </c>
      <c r="L324" s="21">
        <f t="shared" si="40"/>
        <v>323</v>
      </c>
      <c r="M324" s="21">
        <f t="shared" si="41"/>
        <v>269.16666666666669</v>
      </c>
      <c r="N324" s="40" t="s">
        <v>2079</v>
      </c>
      <c r="O324" s="24"/>
    </row>
    <row r="325" spans="1:15" s="10" customFormat="1" ht="15.75" thickBot="1" x14ac:dyDescent="0.3">
      <c r="A325" s="17"/>
      <c r="B325" s="12">
        <v>8</v>
      </c>
      <c r="C325" s="12">
        <v>3</v>
      </c>
      <c r="D325" s="33"/>
      <c r="E325" s="34">
        <v>200</v>
      </c>
      <c r="F325" s="35">
        <v>34000</v>
      </c>
      <c r="G325" s="21">
        <f t="shared" si="35"/>
        <v>170</v>
      </c>
      <c r="H325" s="21">
        <f t="shared" si="36"/>
        <v>1700</v>
      </c>
      <c r="I325" s="21">
        <f t="shared" si="37"/>
        <v>27200</v>
      </c>
      <c r="J325" s="21">
        <f t="shared" si="38"/>
        <v>538.33333333333337</v>
      </c>
      <c r="K325" s="21">
        <f t="shared" si="39"/>
        <v>358.88888888888891</v>
      </c>
      <c r="L325" s="21">
        <f t="shared" si="40"/>
        <v>323</v>
      </c>
      <c r="M325" s="21">
        <f t="shared" si="41"/>
        <v>269.16666666666669</v>
      </c>
      <c r="N325" s="40" t="s">
        <v>2079</v>
      </c>
      <c r="O325" s="24"/>
    </row>
    <row r="326" spans="1:15" s="10" customFormat="1" ht="15.75" thickBot="1" x14ac:dyDescent="0.3">
      <c r="A326" s="17"/>
      <c r="B326" s="12">
        <v>8</v>
      </c>
      <c r="C326" s="12">
        <v>4</v>
      </c>
      <c r="D326" s="33"/>
      <c r="E326" s="34">
        <v>200</v>
      </c>
      <c r="F326" s="35">
        <v>34000</v>
      </c>
      <c r="G326" s="21">
        <f t="shared" si="35"/>
        <v>170</v>
      </c>
      <c r="H326" s="21">
        <f t="shared" si="36"/>
        <v>1700</v>
      </c>
      <c r="I326" s="21">
        <f t="shared" si="37"/>
        <v>27200</v>
      </c>
      <c r="J326" s="21">
        <f t="shared" si="38"/>
        <v>538.33333333333337</v>
      </c>
      <c r="K326" s="21">
        <f t="shared" si="39"/>
        <v>358.88888888888891</v>
      </c>
      <c r="L326" s="21">
        <f t="shared" si="40"/>
        <v>323</v>
      </c>
      <c r="M326" s="21">
        <f t="shared" si="41"/>
        <v>269.16666666666669</v>
      </c>
      <c r="N326" s="40" t="s">
        <v>2079</v>
      </c>
      <c r="O326" s="24"/>
    </row>
    <row r="327" spans="1:15" s="10" customFormat="1" ht="15.75" thickBot="1" x14ac:dyDescent="0.3">
      <c r="A327" s="17"/>
      <c r="B327" s="12">
        <v>8</v>
      </c>
      <c r="C327" s="12">
        <v>5</v>
      </c>
      <c r="D327" s="33"/>
      <c r="E327" s="34">
        <v>200</v>
      </c>
      <c r="F327" s="35">
        <v>34000</v>
      </c>
      <c r="G327" s="21">
        <f t="shared" si="35"/>
        <v>170</v>
      </c>
      <c r="H327" s="21">
        <f t="shared" si="36"/>
        <v>1700</v>
      </c>
      <c r="I327" s="21">
        <f t="shared" si="37"/>
        <v>27200</v>
      </c>
      <c r="J327" s="21">
        <f t="shared" si="38"/>
        <v>538.33333333333337</v>
      </c>
      <c r="K327" s="21">
        <f t="shared" si="39"/>
        <v>358.88888888888891</v>
      </c>
      <c r="L327" s="21">
        <f t="shared" si="40"/>
        <v>323</v>
      </c>
      <c r="M327" s="21">
        <f t="shared" si="41"/>
        <v>269.16666666666669</v>
      </c>
      <c r="N327" s="40" t="s">
        <v>2079</v>
      </c>
      <c r="O327" s="24"/>
    </row>
    <row r="328" spans="1:15" s="10" customFormat="1" ht="15.75" thickBot="1" x14ac:dyDescent="0.3">
      <c r="A328" s="17"/>
      <c r="B328" s="12">
        <v>8</v>
      </c>
      <c r="C328" s="12">
        <v>6</v>
      </c>
      <c r="D328" s="33"/>
      <c r="E328" s="34">
        <v>215.08</v>
      </c>
      <c r="F328" s="35">
        <v>35488.199999999997</v>
      </c>
      <c r="G328" s="21">
        <f t="shared" si="35"/>
        <v>164.99999999999997</v>
      </c>
      <c r="H328" s="21">
        <f t="shared" si="36"/>
        <v>1774.4099999999999</v>
      </c>
      <c r="I328" s="21">
        <f t="shared" si="37"/>
        <v>28390.559999999998</v>
      </c>
      <c r="J328" s="21">
        <f t="shared" si="38"/>
        <v>561.89649999999995</v>
      </c>
      <c r="K328" s="21">
        <f t="shared" si="39"/>
        <v>374.59766666666661</v>
      </c>
      <c r="L328" s="21">
        <f t="shared" si="40"/>
        <v>337.13789999999995</v>
      </c>
      <c r="M328" s="21">
        <f t="shared" si="41"/>
        <v>280.94824999999997</v>
      </c>
      <c r="N328" s="40" t="s">
        <v>2079</v>
      </c>
      <c r="O328" s="24"/>
    </row>
    <row r="329" spans="1:15" s="10" customFormat="1" ht="15.75" thickBot="1" x14ac:dyDescent="0.3">
      <c r="A329" s="17"/>
      <c r="B329" s="12">
        <v>8</v>
      </c>
      <c r="C329" s="12">
        <v>7</v>
      </c>
      <c r="D329" s="33"/>
      <c r="E329" s="34">
        <v>228.73</v>
      </c>
      <c r="F329" s="35">
        <v>37740.449999999997</v>
      </c>
      <c r="G329" s="21">
        <f t="shared" si="35"/>
        <v>165</v>
      </c>
      <c r="H329" s="21">
        <f t="shared" si="36"/>
        <v>1887.0225</v>
      </c>
      <c r="I329" s="21">
        <f t="shared" si="37"/>
        <v>30192.36</v>
      </c>
      <c r="J329" s="21">
        <f t="shared" si="38"/>
        <v>597.55712499999993</v>
      </c>
      <c r="K329" s="21">
        <f t="shared" si="39"/>
        <v>398.37141666666662</v>
      </c>
      <c r="L329" s="21">
        <f t="shared" si="40"/>
        <v>358.53427499999998</v>
      </c>
      <c r="M329" s="21">
        <f t="shared" si="41"/>
        <v>298.77856249999996</v>
      </c>
      <c r="N329" s="40" t="s">
        <v>2079</v>
      </c>
      <c r="O329" s="24"/>
    </row>
    <row r="330" spans="1:15" s="10" customFormat="1" ht="15.75" thickBot="1" x14ac:dyDescent="0.3">
      <c r="A330" s="17"/>
      <c r="B330" s="12">
        <v>8</v>
      </c>
      <c r="C330" s="12">
        <v>8</v>
      </c>
      <c r="D330" s="33"/>
      <c r="E330" s="34">
        <v>200</v>
      </c>
      <c r="F330" s="35">
        <v>33000</v>
      </c>
      <c r="G330" s="21">
        <f t="shared" si="35"/>
        <v>165</v>
      </c>
      <c r="H330" s="21">
        <f t="shared" si="36"/>
        <v>1650</v>
      </c>
      <c r="I330" s="21">
        <f t="shared" si="37"/>
        <v>26400</v>
      </c>
      <c r="J330" s="21">
        <f t="shared" si="38"/>
        <v>522.5</v>
      </c>
      <c r="K330" s="21">
        <f t="shared" si="39"/>
        <v>348.33333333333331</v>
      </c>
      <c r="L330" s="21">
        <f t="shared" si="40"/>
        <v>313.5</v>
      </c>
      <c r="M330" s="21">
        <f t="shared" si="41"/>
        <v>261.25</v>
      </c>
      <c r="N330" s="40" t="s">
        <v>2079</v>
      </c>
      <c r="O330" s="24"/>
    </row>
    <row r="331" spans="1:15" s="10" customFormat="1" ht="15.75" thickBot="1" x14ac:dyDescent="0.3">
      <c r="A331" s="17"/>
      <c r="B331" s="12">
        <v>8</v>
      </c>
      <c r="C331" s="12">
        <v>9</v>
      </c>
      <c r="D331" s="33"/>
      <c r="E331" s="34">
        <v>200</v>
      </c>
      <c r="F331" s="35">
        <v>33000</v>
      </c>
      <c r="G331" s="21">
        <f t="shared" si="35"/>
        <v>165</v>
      </c>
      <c r="H331" s="21">
        <f t="shared" si="36"/>
        <v>1650</v>
      </c>
      <c r="I331" s="21">
        <f t="shared" si="37"/>
        <v>26400</v>
      </c>
      <c r="J331" s="21">
        <f t="shared" si="38"/>
        <v>522.5</v>
      </c>
      <c r="K331" s="21">
        <f t="shared" si="39"/>
        <v>348.33333333333331</v>
      </c>
      <c r="L331" s="21">
        <f t="shared" si="40"/>
        <v>313.5</v>
      </c>
      <c r="M331" s="21">
        <f t="shared" si="41"/>
        <v>261.25</v>
      </c>
      <c r="N331" s="40" t="s">
        <v>2079</v>
      </c>
      <c r="O331" s="24"/>
    </row>
    <row r="332" spans="1:15" s="10" customFormat="1" ht="15.75" thickBot="1" x14ac:dyDescent="0.3">
      <c r="A332" s="17"/>
      <c r="B332" s="12">
        <v>8</v>
      </c>
      <c r="C332" s="12">
        <v>10</v>
      </c>
      <c r="D332" s="33"/>
      <c r="E332" s="34">
        <v>200</v>
      </c>
      <c r="F332" s="35">
        <v>34000</v>
      </c>
      <c r="G332" s="21">
        <f t="shared" si="35"/>
        <v>170</v>
      </c>
      <c r="H332" s="21">
        <f t="shared" si="36"/>
        <v>1700</v>
      </c>
      <c r="I332" s="21">
        <f t="shared" si="37"/>
        <v>27200</v>
      </c>
      <c r="J332" s="21">
        <f t="shared" si="38"/>
        <v>538.33333333333337</v>
      </c>
      <c r="K332" s="21">
        <f t="shared" si="39"/>
        <v>358.88888888888891</v>
      </c>
      <c r="L332" s="21">
        <f t="shared" si="40"/>
        <v>323</v>
      </c>
      <c r="M332" s="21">
        <f t="shared" si="41"/>
        <v>269.16666666666669</v>
      </c>
      <c r="N332" s="40" t="s">
        <v>2079</v>
      </c>
      <c r="O332" s="24"/>
    </row>
    <row r="333" spans="1:15" s="10" customFormat="1" ht="15.75" thickBot="1" x14ac:dyDescent="0.3">
      <c r="A333" s="17"/>
      <c r="B333" s="12">
        <v>8</v>
      </c>
      <c r="C333" s="12">
        <v>11</v>
      </c>
      <c r="D333" s="33"/>
      <c r="E333" s="34">
        <v>200</v>
      </c>
      <c r="F333" s="35">
        <v>34000</v>
      </c>
      <c r="G333" s="21">
        <f t="shared" si="35"/>
        <v>170</v>
      </c>
      <c r="H333" s="21">
        <f t="shared" si="36"/>
        <v>1700</v>
      </c>
      <c r="I333" s="21">
        <f t="shared" si="37"/>
        <v>27200</v>
      </c>
      <c r="J333" s="21">
        <f t="shared" si="38"/>
        <v>538.33333333333337</v>
      </c>
      <c r="K333" s="21">
        <f t="shared" si="39"/>
        <v>358.88888888888891</v>
      </c>
      <c r="L333" s="21">
        <f t="shared" si="40"/>
        <v>323</v>
      </c>
      <c r="M333" s="21">
        <f t="shared" si="41"/>
        <v>269.16666666666669</v>
      </c>
      <c r="N333" s="40" t="s">
        <v>2079</v>
      </c>
      <c r="O333" s="24"/>
    </row>
    <row r="334" spans="1:15" s="10" customFormat="1" ht="15.75" thickBot="1" x14ac:dyDescent="0.3">
      <c r="A334" s="17"/>
      <c r="B334" s="12">
        <v>8</v>
      </c>
      <c r="C334" s="12">
        <v>12</v>
      </c>
      <c r="D334" s="33"/>
      <c r="E334" s="34">
        <v>200</v>
      </c>
      <c r="F334" s="35">
        <v>34000</v>
      </c>
      <c r="G334" s="21">
        <f t="shared" si="35"/>
        <v>170</v>
      </c>
      <c r="H334" s="21">
        <f t="shared" si="36"/>
        <v>1700</v>
      </c>
      <c r="I334" s="21">
        <f t="shared" si="37"/>
        <v>27200</v>
      </c>
      <c r="J334" s="21">
        <f t="shared" si="38"/>
        <v>538.33333333333337</v>
      </c>
      <c r="K334" s="21">
        <f t="shared" si="39"/>
        <v>358.88888888888891</v>
      </c>
      <c r="L334" s="21">
        <f t="shared" si="40"/>
        <v>323</v>
      </c>
      <c r="M334" s="21">
        <f t="shared" si="41"/>
        <v>269.16666666666669</v>
      </c>
      <c r="N334" s="40" t="s">
        <v>2079</v>
      </c>
      <c r="O334" s="24"/>
    </row>
    <row r="335" spans="1:15" s="10" customFormat="1" ht="15.75" thickBot="1" x14ac:dyDescent="0.3">
      <c r="A335" s="17"/>
      <c r="B335" s="12">
        <v>8</v>
      </c>
      <c r="C335" s="12">
        <v>13</v>
      </c>
      <c r="D335" s="33"/>
      <c r="E335" s="34">
        <v>220.89</v>
      </c>
      <c r="F335" s="35">
        <v>44178</v>
      </c>
      <c r="G335" s="21">
        <f t="shared" si="35"/>
        <v>200</v>
      </c>
      <c r="H335" s="21">
        <f t="shared" si="36"/>
        <v>2208.9</v>
      </c>
      <c r="I335" s="21">
        <f t="shared" si="37"/>
        <v>35342.400000000001</v>
      </c>
      <c r="J335" s="21">
        <f t="shared" si="38"/>
        <v>699.48500000000001</v>
      </c>
      <c r="K335" s="21">
        <f t="shared" si="39"/>
        <v>466.32333333333332</v>
      </c>
      <c r="L335" s="21">
        <f t="shared" si="40"/>
        <v>419.69099999999997</v>
      </c>
      <c r="M335" s="21">
        <f t="shared" si="41"/>
        <v>349.74250000000001</v>
      </c>
      <c r="N335" s="40" t="s">
        <v>2079</v>
      </c>
      <c r="O335" s="24"/>
    </row>
    <row r="336" spans="1:15" s="10" customFormat="1" ht="15.75" thickBot="1" x14ac:dyDescent="0.3">
      <c r="A336" s="17"/>
      <c r="B336" s="12">
        <v>8</v>
      </c>
      <c r="C336" s="12">
        <v>14</v>
      </c>
      <c r="D336" s="33"/>
      <c r="E336" s="34">
        <v>225.28</v>
      </c>
      <c r="F336" s="35">
        <v>45056</v>
      </c>
      <c r="G336" s="21">
        <f t="shared" si="35"/>
        <v>200</v>
      </c>
      <c r="H336" s="21">
        <f t="shared" si="36"/>
        <v>2252.8000000000002</v>
      </c>
      <c r="I336" s="21">
        <f t="shared" si="37"/>
        <v>36044.800000000003</v>
      </c>
      <c r="J336" s="21">
        <f t="shared" si="38"/>
        <v>713.38666666666666</v>
      </c>
      <c r="K336" s="21">
        <f t="shared" si="39"/>
        <v>475.5911111111111</v>
      </c>
      <c r="L336" s="21">
        <f t="shared" si="40"/>
        <v>428.03199999999998</v>
      </c>
      <c r="M336" s="21">
        <f t="shared" si="41"/>
        <v>356.69333333333333</v>
      </c>
      <c r="N336" s="40" t="s">
        <v>2079</v>
      </c>
      <c r="O336" s="24"/>
    </row>
    <row r="337" spans="1:15" s="10" customFormat="1" ht="15.75" thickBot="1" x14ac:dyDescent="0.3">
      <c r="A337" s="17"/>
      <c r="B337" s="12">
        <v>8</v>
      </c>
      <c r="C337" s="12">
        <v>15</v>
      </c>
      <c r="D337" s="33"/>
      <c r="E337" s="34">
        <v>203.11</v>
      </c>
      <c r="F337" s="35">
        <v>40622</v>
      </c>
      <c r="G337" s="21">
        <f t="shared" si="35"/>
        <v>200</v>
      </c>
      <c r="H337" s="21">
        <f t="shared" si="36"/>
        <v>2031.1000000000001</v>
      </c>
      <c r="I337" s="21">
        <f t="shared" si="37"/>
        <v>32497.600000000002</v>
      </c>
      <c r="J337" s="21">
        <f t="shared" si="38"/>
        <v>643.18166666666673</v>
      </c>
      <c r="K337" s="21">
        <f t="shared" si="39"/>
        <v>428.78777777777782</v>
      </c>
      <c r="L337" s="21">
        <f t="shared" si="40"/>
        <v>385.90899999999999</v>
      </c>
      <c r="M337" s="21">
        <f t="shared" si="41"/>
        <v>321.59083333333336</v>
      </c>
      <c r="N337" s="40" t="s">
        <v>2079</v>
      </c>
      <c r="O337" s="24"/>
    </row>
    <row r="338" spans="1:15" s="10" customFormat="1" ht="15.75" thickBot="1" x14ac:dyDescent="0.3">
      <c r="A338" s="17"/>
      <c r="B338" s="12">
        <v>8</v>
      </c>
      <c r="C338" s="12">
        <v>16</v>
      </c>
      <c r="D338" s="33"/>
      <c r="E338" s="34">
        <v>243.5</v>
      </c>
      <c r="F338" s="35">
        <v>48700</v>
      </c>
      <c r="G338" s="21">
        <f t="shared" si="35"/>
        <v>200</v>
      </c>
      <c r="H338" s="21">
        <f t="shared" si="36"/>
        <v>2435</v>
      </c>
      <c r="I338" s="21">
        <f t="shared" si="37"/>
        <v>38960</v>
      </c>
      <c r="J338" s="21">
        <f t="shared" si="38"/>
        <v>771.08333333333337</v>
      </c>
      <c r="K338" s="21">
        <f t="shared" si="39"/>
        <v>514.05555555555554</v>
      </c>
      <c r="L338" s="21">
        <f t="shared" si="40"/>
        <v>462.65</v>
      </c>
      <c r="M338" s="21">
        <f t="shared" si="41"/>
        <v>385.54166666666669</v>
      </c>
      <c r="N338" s="40" t="s">
        <v>2079</v>
      </c>
      <c r="O338" s="24"/>
    </row>
    <row r="339" spans="1:15" s="10" customFormat="1" ht="15.75" thickBot="1" x14ac:dyDescent="0.3">
      <c r="A339" s="17"/>
      <c r="B339" s="12">
        <v>8</v>
      </c>
      <c r="C339" s="12">
        <v>17</v>
      </c>
      <c r="D339" s="33"/>
      <c r="E339" s="34">
        <v>218.68</v>
      </c>
      <c r="F339" s="35">
        <v>43736</v>
      </c>
      <c r="G339" s="21">
        <f t="shared" si="35"/>
        <v>200</v>
      </c>
      <c r="H339" s="21">
        <f t="shared" si="36"/>
        <v>2186.8000000000002</v>
      </c>
      <c r="I339" s="21">
        <f t="shared" si="37"/>
        <v>34988.800000000003</v>
      </c>
      <c r="J339" s="21">
        <f t="shared" si="38"/>
        <v>692.48666666666657</v>
      </c>
      <c r="K339" s="21">
        <f t="shared" si="39"/>
        <v>461.65777777777777</v>
      </c>
      <c r="L339" s="21">
        <f t="shared" si="40"/>
        <v>415.49199999999996</v>
      </c>
      <c r="M339" s="21">
        <f t="shared" si="41"/>
        <v>346.24333333333328</v>
      </c>
      <c r="N339" s="40" t="s">
        <v>2079</v>
      </c>
      <c r="O339" s="24"/>
    </row>
    <row r="340" spans="1:15" s="10" customFormat="1" ht="15.75" thickBot="1" x14ac:dyDescent="0.3">
      <c r="A340" s="17"/>
      <c r="B340" s="12">
        <v>8</v>
      </c>
      <c r="C340" s="12">
        <v>18</v>
      </c>
      <c r="D340" s="33"/>
      <c r="E340" s="34">
        <v>215.1</v>
      </c>
      <c r="F340" s="35">
        <v>43020</v>
      </c>
      <c r="G340" s="21">
        <f t="shared" si="35"/>
        <v>200</v>
      </c>
      <c r="H340" s="21">
        <f t="shared" si="36"/>
        <v>2151</v>
      </c>
      <c r="I340" s="21">
        <f t="shared" si="37"/>
        <v>34416</v>
      </c>
      <c r="J340" s="21">
        <f t="shared" si="38"/>
        <v>681.15</v>
      </c>
      <c r="K340" s="21">
        <f t="shared" si="39"/>
        <v>454.1</v>
      </c>
      <c r="L340" s="21">
        <f t="shared" si="40"/>
        <v>408.69</v>
      </c>
      <c r="M340" s="21">
        <f t="shared" si="41"/>
        <v>340.57499999999999</v>
      </c>
      <c r="N340" s="40" t="s">
        <v>2079</v>
      </c>
      <c r="O340" s="24"/>
    </row>
    <row r="341" spans="1:15" s="10" customFormat="1" ht="15.75" thickBot="1" x14ac:dyDescent="0.3">
      <c r="A341" s="17"/>
      <c r="B341" s="12">
        <v>8</v>
      </c>
      <c r="C341" s="12">
        <v>19</v>
      </c>
      <c r="D341" s="33"/>
      <c r="E341" s="34">
        <v>200</v>
      </c>
      <c r="F341" s="35">
        <v>36000</v>
      </c>
      <c r="G341" s="21">
        <f t="shared" si="35"/>
        <v>180</v>
      </c>
      <c r="H341" s="21">
        <f t="shared" si="36"/>
        <v>1800</v>
      </c>
      <c r="I341" s="21">
        <f t="shared" si="37"/>
        <v>28800</v>
      </c>
      <c r="J341" s="21">
        <f t="shared" si="38"/>
        <v>570</v>
      </c>
      <c r="K341" s="21">
        <f t="shared" si="39"/>
        <v>380</v>
      </c>
      <c r="L341" s="21">
        <f t="shared" si="40"/>
        <v>342</v>
      </c>
      <c r="M341" s="21">
        <f t="shared" si="41"/>
        <v>285</v>
      </c>
      <c r="N341" s="40" t="s">
        <v>2079</v>
      </c>
      <c r="O341" s="24"/>
    </row>
    <row r="342" spans="1:15" s="10" customFormat="1" ht="15.75" thickBot="1" x14ac:dyDescent="0.3">
      <c r="A342" s="17"/>
      <c r="B342" s="12">
        <v>8</v>
      </c>
      <c r="C342" s="12">
        <v>20</v>
      </c>
      <c r="D342" s="33"/>
      <c r="E342" s="34">
        <v>200</v>
      </c>
      <c r="F342" s="35">
        <v>36000</v>
      </c>
      <c r="G342" s="21">
        <f t="shared" si="35"/>
        <v>180</v>
      </c>
      <c r="H342" s="21">
        <f t="shared" si="36"/>
        <v>1800</v>
      </c>
      <c r="I342" s="21">
        <f t="shared" si="37"/>
        <v>28800</v>
      </c>
      <c r="J342" s="21">
        <f t="shared" si="38"/>
        <v>570</v>
      </c>
      <c r="K342" s="21">
        <f t="shared" si="39"/>
        <v>380</v>
      </c>
      <c r="L342" s="21">
        <f t="shared" si="40"/>
        <v>342</v>
      </c>
      <c r="M342" s="21">
        <f t="shared" si="41"/>
        <v>285</v>
      </c>
      <c r="N342" s="40" t="s">
        <v>2079</v>
      </c>
      <c r="O342" s="24"/>
    </row>
    <row r="343" spans="1:15" s="10" customFormat="1" ht="15.75" thickBot="1" x14ac:dyDescent="0.3">
      <c r="A343" s="17"/>
      <c r="B343" s="12">
        <v>8</v>
      </c>
      <c r="C343" s="12">
        <v>21</v>
      </c>
      <c r="D343" s="33"/>
      <c r="E343" s="34">
        <v>200</v>
      </c>
      <c r="F343" s="35">
        <v>36000</v>
      </c>
      <c r="G343" s="21">
        <f t="shared" si="35"/>
        <v>180</v>
      </c>
      <c r="H343" s="21">
        <f t="shared" si="36"/>
        <v>1800</v>
      </c>
      <c r="I343" s="21">
        <f t="shared" si="37"/>
        <v>28800</v>
      </c>
      <c r="J343" s="21">
        <f t="shared" si="38"/>
        <v>570</v>
      </c>
      <c r="K343" s="21">
        <f t="shared" si="39"/>
        <v>380</v>
      </c>
      <c r="L343" s="21">
        <f t="shared" si="40"/>
        <v>342</v>
      </c>
      <c r="M343" s="21">
        <f t="shared" si="41"/>
        <v>285</v>
      </c>
      <c r="N343" s="40" t="s">
        <v>2079</v>
      </c>
      <c r="O343" s="24"/>
    </row>
    <row r="344" spans="1:15" s="10" customFormat="1" ht="15.75" thickBot="1" x14ac:dyDescent="0.3">
      <c r="A344" s="17"/>
      <c r="B344" s="12">
        <v>8</v>
      </c>
      <c r="C344" s="12">
        <v>22</v>
      </c>
      <c r="D344" s="33"/>
      <c r="E344" s="34">
        <v>200</v>
      </c>
      <c r="F344" s="35">
        <v>34000</v>
      </c>
      <c r="G344" s="21">
        <f t="shared" si="35"/>
        <v>170</v>
      </c>
      <c r="H344" s="21">
        <f t="shared" si="36"/>
        <v>1700</v>
      </c>
      <c r="I344" s="21">
        <f t="shared" si="37"/>
        <v>27200</v>
      </c>
      <c r="J344" s="21">
        <f t="shared" si="38"/>
        <v>538.33333333333337</v>
      </c>
      <c r="K344" s="21">
        <f t="shared" si="39"/>
        <v>358.88888888888891</v>
      </c>
      <c r="L344" s="21">
        <f t="shared" si="40"/>
        <v>323</v>
      </c>
      <c r="M344" s="21">
        <f t="shared" si="41"/>
        <v>269.16666666666669</v>
      </c>
      <c r="N344" s="40" t="s">
        <v>2079</v>
      </c>
      <c r="O344" s="24"/>
    </row>
    <row r="345" spans="1:15" s="10" customFormat="1" ht="15.75" thickBot="1" x14ac:dyDescent="0.3">
      <c r="A345" s="17"/>
      <c r="B345" s="12">
        <v>8</v>
      </c>
      <c r="C345" s="12">
        <v>23</v>
      </c>
      <c r="D345" s="33"/>
      <c r="E345" s="34">
        <v>200</v>
      </c>
      <c r="F345" s="35">
        <v>34000</v>
      </c>
      <c r="G345" s="21">
        <f t="shared" si="35"/>
        <v>170</v>
      </c>
      <c r="H345" s="21">
        <f t="shared" si="36"/>
        <v>1700</v>
      </c>
      <c r="I345" s="21">
        <f t="shared" si="37"/>
        <v>27200</v>
      </c>
      <c r="J345" s="21">
        <f t="shared" si="38"/>
        <v>538.33333333333337</v>
      </c>
      <c r="K345" s="21">
        <f t="shared" si="39"/>
        <v>358.88888888888891</v>
      </c>
      <c r="L345" s="21">
        <f t="shared" si="40"/>
        <v>323</v>
      </c>
      <c r="M345" s="21">
        <f t="shared" si="41"/>
        <v>269.16666666666669</v>
      </c>
      <c r="N345" s="40" t="s">
        <v>2079</v>
      </c>
      <c r="O345" s="24"/>
    </row>
    <row r="346" spans="1:15" s="10" customFormat="1" ht="15.75" thickBot="1" x14ac:dyDescent="0.3">
      <c r="A346" s="17"/>
      <c r="B346" s="12">
        <v>8</v>
      </c>
      <c r="C346" s="12">
        <v>24</v>
      </c>
      <c r="D346" s="33"/>
      <c r="E346" s="34">
        <v>200</v>
      </c>
      <c r="F346" s="35">
        <v>34000</v>
      </c>
      <c r="G346" s="21">
        <f t="shared" si="35"/>
        <v>170</v>
      </c>
      <c r="H346" s="21">
        <f t="shared" si="36"/>
        <v>1700</v>
      </c>
      <c r="I346" s="21">
        <f t="shared" si="37"/>
        <v>27200</v>
      </c>
      <c r="J346" s="21">
        <f t="shared" si="38"/>
        <v>538.33333333333337</v>
      </c>
      <c r="K346" s="21">
        <f t="shared" si="39"/>
        <v>358.88888888888891</v>
      </c>
      <c r="L346" s="21">
        <f t="shared" si="40"/>
        <v>323</v>
      </c>
      <c r="M346" s="21">
        <f t="shared" si="41"/>
        <v>269.16666666666669</v>
      </c>
      <c r="N346" s="40" t="s">
        <v>2079</v>
      </c>
      <c r="O346" s="24"/>
    </row>
    <row r="347" spans="1:15" s="10" customFormat="1" ht="15.75" thickBot="1" x14ac:dyDescent="0.3">
      <c r="A347" s="17"/>
      <c r="B347" s="12">
        <v>8</v>
      </c>
      <c r="C347" s="12">
        <v>25</v>
      </c>
      <c r="D347" s="33"/>
      <c r="E347" s="34">
        <v>224.19</v>
      </c>
      <c r="F347" s="35">
        <v>38112.300000000003</v>
      </c>
      <c r="G347" s="21">
        <f t="shared" si="35"/>
        <v>170.00000000000003</v>
      </c>
      <c r="H347" s="21">
        <f t="shared" si="36"/>
        <v>1905.6150000000002</v>
      </c>
      <c r="I347" s="21">
        <f t="shared" si="37"/>
        <v>30489.840000000004</v>
      </c>
      <c r="J347" s="21">
        <f t="shared" si="38"/>
        <v>603.44475000000011</v>
      </c>
      <c r="K347" s="21">
        <f t="shared" si="39"/>
        <v>402.29650000000004</v>
      </c>
      <c r="L347" s="21">
        <f t="shared" si="40"/>
        <v>362.06685000000004</v>
      </c>
      <c r="M347" s="21">
        <f t="shared" si="41"/>
        <v>301.72237500000006</v>
      </c>
      <c r="N347" s="40" t="s">
        <v>2079</v>
      </c>
      <c r="O347" s="24"/>
    </row>
    <row r="348" spans="1:15" s="10" customFormat="1" ht="15.75" thickBot="1" x14ac:dyDescent="0.3">
      <c r="A348" s="17"/>
      <c r="B348" s="12">
        <v>8</v>
      </c>
      <c r="C348" s="12">
        <v>26</v>
      </c>
      <c r="D348" s="33"/>
      <c r="E348" s="34">
        <v>215.96</v>
      </c>
      <c r="F348" s="35">
        <v>36713.199999999997</v>
      </c>
      <c r="G348" s="21">
        <f t="shared" si="35"/>
        <v>169.99999999999997</v>
      </c>
      <c r="H348" s="21">
        <f t="shared" si="36"/>
        <v>1835.6599999999999</v>
      </c>
      <c r="I348" s="21">
        <f t="shared" si="37"/>
        <v>29370.559999999998</v>
      </c>
      <c r="J348" s="21">
        <f t="shared" si="38"/>
        <v>581.2923333333332</v>
      </c>
      <c r="K348" s="21">
        <f t="shared" si="39"/>
        <v>387.52822222222215</v>
      </c>
      <c r="L348" s="21">
        <f t="shared" si="40"/>
        <v>348.77539999999993</v>
      </c>
      <c r="M348" s="21">
        <f t="shared" si="41"/>
        <v>290.6461666666666</v>
      </c>
      <c r="N348" s="40" t="s">
        <v>2079</v>
      </c>
      <c r="O348" s="24"/>
    </row>
    <row r="349" spans="1:15" s="10" customFormat="1" ht="15.75" thickBot="1" x14ac:dyDescent="0.3">
      <c r="A349" s="17"/>
      <c r="B349" s="12">
        <v>8</v>
      </c>
      <c r="C349" s="12">
        <v>27</v>
      </c>
      <c r="D349" s="33"/>
      <c r="E349" s="34">
        <v>200</v>
      </c>
      <c r="F349" s="35">
        <v>34000</v>
      </c>
      <c r="G349" s="21">
        <f t="shared" si="35"/>
        <v>170</v>
      </c>
      <c r="H349" s="21">
        <f t="shared" si="36"/>
        <v>1700</v>
      </c>
      <c r="I349" s="21">
        <f t="shared" si="37"/>
        <v>27200</v>
      </c>
      <c r="J349" s="21">
        <f t="shared" si="38"/>
        <v>538.33333333333337</v>
      </c>
      <c r="K349" s="21">
        <f t="shared" si="39"/>
        <v>358.88888888888891</v>
      </c>
      <c r="L349" s="21">
        <f t="shared" si="40"/>
        <v>323</v>
      </c>
      <c r="M349" s="21">
        <f t="shared" si="41"/>
        <v>269.16666666666669</v>
      </c>
      <c r="N349" s="40" t="s">
        <v>2079</v>
      </c>
      <c r="O349" s="24"/>
    </row>
    <row r="350" spans="1:15" s="10" customFormat="1" ht="15.75" thickBot="1" x14ac:dyDescent="0.3">
      <c r="A350" s="17"/>
      <c r="B350" s="12">
        <v>8</v>
      </c>
      <c r="C350" s="12">
        <v>28</v>
      </c>
      <c r="D350" s="33"/>
      <c r="E350" s="34">
        <v>200</v>
      </c>
      <c r="F350" s="35">
        <v>34000</v>
      </c>
      <c r="G350" s="21">
        <f t="shared" si="35"/>
        <v>170</v>
      </c>
      <c r="H350" s="21">
        <f t="shared" si="36"/>
        <v>1700</v>
      </c>
      <c r="I350" s="21">
        <f t="shared" si="37"/>
        <v>27200</v>
      </c>
      <c r="J350" s="21">
        <f t="shared" si="38"/>
        <v>538.33333333333337</v>
      </c>
      <c r="K350" s="21">
        <f t="shared" si="39"/>
        <v>358.88888888888891</v>
      </c>
      <c r="L350" s="21">
        <f t="shared" si="40"/>
        <v>323</v>
      </c>
      <c r="M350" s="21">
        <f t="shared" si="41"/>
        <v>269.16666666666669</v>
      </c>
      <c r="N350" s="40" t="s">
        <v>2079</v>
      </c>
      <c r="O350" s="24"/>
    </row>
    <row r="351" spans="1:15" s="10" customFormat="1" ht="15.75" thickBot="1" x14ac:dyDescent="0.3">
      <c r="A351" s="17"/>
      <c r="B351" s="12">
        <v>8</v>
      </c>
      <c r="C351" s="12">
        <v>29</v>
      </c>
      <c r="D351" s="33"/>
      <c r="E351" s="34">
        <v>200</v>
      </c>
      <c r="F351" s="35">
        <v>34000</v>
      </c>
      <c r="G351" s="21">
        <f t="shared" si="35"/>
        <v>170</v>
      </c>
      <c r="H351" s="21">
        <f t="shared" si="36"/>
        <v>1700</v>
      </c>
      <c r="I351" s="21">
        <f t="shared" si="37"/>
        <v>27200</v>
      </c>
      <c r="J351" s="21">
        <f t="shared" si="38"/>
        <v>538.33333333333337</v>
      </c>
      <c r="K351" s="21">
        <f t="shared" si="39"/>
        <v>358.88888888888891</v>
      </c>
      <c r="L351" s="21">
        <f t="shared" si="40"/>
        <v>323</v>
      </c>
      <c r="M351" s="21">
        <f t="shared" si="41"/>
        <v>269.16666666666669</v>
      </c>
      <c r="N351" s="40" t="s">
        <v>2079</v>
      </c>
      <c r="O351" s="24"/>
    </row>
    <row r="352" spans="1:15" s="10" customFormat="1" ht="15.75" thickBot="1" x14ac:dyDescent="0.3">
      <c r="A352" s="17"/>
      <c r="B352" s="12">
        <v>8</v>
      </c>
      <c r="C352" s="12">
        <v>30</v>
      </c>
      <c r="D352" s="33"/>
      <c r="E352" s="34">
        <v>200</v>
      </c>
      <c r="F352" s="35">
        <v>34000</v>
      </c>
      <c r="G352" s="21">
        <f t="shared" si="35"/>
        <v>170</v>
      </c>
      <c r="H352" s="21">
        <f t="shared" si="36"/>
        <v>1700</v>
      </c>
      <c r="I352" s="21">
        <f t="shared" si="37"/>
        <v>27200</v>
      </c>
      <c r="J352" s="21">
        <f t="shared" si="38"/>
        <v>538.33333333333337</v>
      </c>
      <c r="K352" s="21">
        <f t="shared" si="39"/>
        <v>358.88888888888891</v>
      </c>
      <c r="L352" s="21">
        <f t="shared" si="40"/>
        <v>323</v>
      </c>
      <c r="M352" s="21">
        <f t="shared" si="41"/>
        <v>269.16666666666669</v>
      </c>
      <c r="N352" s="40" t="s">
        <v>2079</v>
      </c>
      <c r="O352" s="24"/>
    </row>
    <row r="353" spans="1:15" s="10" customFormat="1" ht="15.75" thickBot="1" x14ac:dyDescent="0.3">
      <c r="A353" s="17"/>
      <c r="B353" s="12">
        <v>8</v>
      </c>
      <c r="C353" s="12">
        <v>31</v>
      </c>
      <c r="D353" s="33"/>
      <c r="E353" s="34">
        <v>200</v>
      </c>
      <c r="F353" s="35">
        <v>34000</v>
      </c>
      <c r="G353" s="21">
        <f t="shared" si="35"/>
        <v>170</v>
      </c>
      <c r="H353" s="21">
        <f t="shared" si="36"/>
        <v>1700</v>
      </c>
      <c r="I353" s="21">
        <f t="shared" si="37"/>
        <v>27200</v>
      </c>
      <c r="J353" s="21">
        <f t="shared" si="38"/>
        <v>538.33333333333337</v>
      </c>
      <c r="K353" s="21">
        <f t="shared" si="39"/>
        <v>358.88888888888891</v>
      </c>
      <c r="L353" s="21">
        <f t="shared" si="40"/>
        <v>323</v>
      </c>
      <c r="M353" s="21">
        <f t="shared" si="41"/>
        <v>269.16666666666669</v>
      </c>
      <c r="N353" s="40" t="s">
        <v>2079</v>
      </c>
      <c r="O353" s="24"/>
    </row>
    <row r="354" spans="1:15" s="10" customFormat="1" ht="15.75" thickBot="1" x14ac:dyDescent="0.3">
      <c r="A354" s="17"/>
      <c r="B354" s="12">
        <v>8</v>
      </c>
      <c r="C354" s="12">
        <v>32</v>
      </c>
      <c r="D354" s="33"/>
      <c r="E354" s="34">
        <v>200</v>
      </c>
      <c r="F354" s="35">
        <v>34000</v>
      </c>
      <c r="G354" s="21">
        <f t="shared" si="35"/>
        <v>170</v>
      </c>
      <c r="H354" s="21">
        <f t="shared" si="36"/>
        <v>1700</v>
      </c>
      <c r="I354" s="21">
        <f t="shared" si="37"/>
        <v>27200</v>
      </c>
      <c r="J354" s="21">
        <f t="shared" si="38"/>
        <v>538.33333333333337</v>
      </c>
      <c r="K354" s="21">
        <f t="shared" si="39"/>
        <v>358.88888888888891</v>
      </c>
      <c r="L354" s="21">
        <f t="shared" si="40"/>
        <v>323</v>
      </c>
      <c r="M354" s="21">
        <f t="shared" si="41"/>
        <v>269.16666666666669</v>
      </c>
      <c r="N354" s="40" t="s">
        <v>2079</v>
      </c>
      <c r="O354" s="24"/>
    </row>
    <row r="355" spans="1:15" s="10" customFormat="1" ht="15.75" thickBot="1" x14ac:dyDescent="0.3">
      <c r="A355" s="17"/>
      <c r="B355" s="12">
        <v>8</v>
      </c>
      <c r="C355" s="12">
        <v>33</v>
      </c>
      <c r="D355" s="33"/>
      <c r="E355" s="34">
        <v>200</v>
      </c>
      <c r="F355" s="35">
        <v>34000</v>
      </c>
      <c r="G355" s="21">
        <f t="shared" si="35"/>
        <v>170</v>
      </c>
      <c r="H355" s="21">
        <f t="shared" si="36"/>
        <v>1700</v>
      </c>
      <c r="I355" s="21">
        <f t="shared" si="37"/>
        <v>27200</v>
      </c>
      <c r="J355" s="21">
        <f t="shared" si="38"/>
        <v>538.33333333333337</v>
      </c>
      <c r="K355" s="21">
        <f t="shared" si="39"/>
        <v>358.88888888888891</v>
      </c>
      <c r="L355" s="21">
        <f t="shared" si="40"/>
        <v>323</v>
      </c>
      <c r="M355" s="21">
        <f t="shared" si="41"/>
        <v>269.16666666666669</v>
      </c>
      <c r="N355" s="40" t="s">
        <v>2079</v>
      </c>
      <c r="O355" s="24"/>
    </row>
    <row r="356" spans="1:15" s="10" customFormat="1" ht="15.75" thickBot="1" x14ac:dyDescent="0.3">
      <c r="A356" s="17"/>
      <c r="B356" s="12">
        <v>8</v>
      </c>
      <c r="C356" s="12">
        <v>34</v>
      </c>
      <c r="D356" s="33"/>
      <c r="E356" s="34">
        <v>221.78</v>
      </c>
      <c r="F356" s="35">
        <v>44356</v>
      </c>
      <c r="G356" s="21">
        <f t="shared" si="35"/>
        <v>200</v>
      </c>
      <c r="H356" s="21">
        <f t="shared" si="36"/>
        <v>2217.8000000000002</v>
      </c>
      <c r="I356" s="21">
        <f t="shared" si="37"/>
        <v>35484.800000000003</v>
      </c>
      <c r="J356" s="21">
        <f t="shared" si="38"/>
        <v>702.30333333333328</v>
      </c>
      <c r="K356" s="21">
        <f t="shared" si="39"/>
        <v>468.20222222222219</v>
      </c>
      <c r="L356" s="21">
        <f t="shared" si="40"/>
        <v>421.38199999999995</v>
      </c>
      <c r="M356" s="21">
        <f t="shared" si="41"/>
        <v>351.15166666666664</v>
      </c>
      <c r="N356" s="40" t="s">
        <v>2079</v>
      </c>
      <c r="O356" s="24"/>
    </row>
    <row r="357" spans="1:15" s="10" customFormat="1" ht="15.75" thickBot="1" x14ac:dyDescent="0.3">
      <c r="A357" s="17"/>
      <c r="B357" s="12">
        <v>8</v>
      </c>
      <c r="C357" s="12">
        <v>35</v>
      </c>
      <c r="D357" s="33"/>
      <c r="E357" s="34">
        <v>212.23</v>
      </c>
      <c r="F357" s="35">
        <v>42446</v>
      </c>
      <c r="G357" s="21">
        <f t="shared" si="35"/>
        <v>200</v>
      </c>
      <c r="H357" s="21">
        <f t="shared" si="36"/>
        <v>2122.3000000000002</v>
      </c>
      <c r="I357" s="21">
        <f t="shared" si="37"/>
        <v>33956.800000000003</v>
      </c>
      <c r="J357" s="21">
        <f t="shared" si="38"/>
        <v>672.06166666666661</v>
      </c>
      <c r="K357" s="21">
        <f t="shared" si="39"/>
        <v>448.04111111111109</v>
      </c>
      <c r="L357" s="21">
        <f t="shared" si="40"/>
        <v>403.23699999999997</v>
      </c>
      <c r="M357" s="21">
        <f t="shared" si="41"/>
        <v>336.03083333333331</v>
      </c>
      <c r="N357" s="40" t="s">
        <v>2079</v>
      </c>
      <c r="O357" s="24"/>
    </row>
    <row r="358" spans="1:15" s="10" customFormat="1" ht="15.75" thickBot="1" x14ac:dyDescent="0.3">
      <c r="A358" s="17"/>
      <c r="B358" s="12">
        <v>8</v>
      </c>
      <c r="C358" s="12">
        <v>36</v>
      </c>
      <c r="D358" s="33"/>
      <c r="E358" s="34">
        <v>223.39</v>
      </c>
      <c r="F358" s="35">
        <v>44678</v>
      </c>
      <c r="G358" s="21">
        <f t="shared" si="35"/>
        <v>200</v>
      </c>
      <c r="H358" s="21">
        <f t="shared" si="36"/>
        <v>2233.9</v>
      </c>
      <c r="I358" s="21">
        <f t="shared" si="37"/>
        <v>35742.400000000001</v>
      </c>
      <c r="J358" s="21">
        <f t="shared" si="38"/>
        <v>707.40166666666664</v>
      </c>
      <c r="K358" s="21">
        <f t="shared" si="39"/>
        <v>471.60111111111109</v>
      </c>
      <c r="L358" s="21">
        <f t="shared" si="40"/>
        <v>424.44099999999997</v>
      </c>
      <c r="M358" s="21">
        <f t="shared" si="41"/>
        <v>353.70083333333332</v>
      </c>
      <c r="N358" s="40" t="s">
        <v>2079</v>
      </c>
      <c r="O358" s="24"/>
    </row>
    <row r="359" spans="1:15" s="10" customFormat="1" ht="15.75" thickBot="1" x14ac:dyDescent="0.3">
      <c r="A359" s="17"/>
      <c r="B359" s="12">
        <v>8</v>
      </c>
      <c r="C359" s="12">
        <v>37</v>
      </c>
      <c r="D359" s="33"/>
      <c r="E359" s="34">
        <v>235.76</v>
      </c>
      <c r="F359" s="35">
        <v>47152</v>
      </c>
      <c r="G359" s="21">
        <f t="shared" si="35"/>
        <v>200</v>
      </c>
      <c r="H359" s="21">
        <f t="shared" si="36"/>
        <v>2357.6</v>
      </c>
      <c r="I359" s="21">
        <f t="shared" si="37"/>
        <v>37721.599999999999</v>
      </c>
      <c r="J359" s="21">
        <f t="shared" si="38"/>
        <v>746.57333333333338</v>
      </c>
      <c r="K359" s="21">
        <f t="shared" si="39"/>
        <v>497.71555555555557</v>
      </c>
      <c r="L359" s="21">
        <f t="shared" si="40"/>
        <v>447.94400000000002</v>
      </c>
      <c r="M359" s="21">
        <f t="shared" si="41"/>
        <v>373.28666666666669</v>
      </c>
      <c r="N359" s="40" t="s">
        <v>2079</v>
      </c>
      <c r="O359" s="24"/>
    </row>
    <row r="360" spans="1:15" s="10" customFormat="1" ht="15.75" thickBot="1" x14ac:dyDescent="0.3">
      <c r="A360" s="17"/>
      <c r="B360" s="12">
        <v>8</v>
      </c>
      <c r="C360" s="12">
        <v>38</v>
      </c>
      <c r="D360" s="33"/>
      <c r="E360" s="34">
        <v>249.33</v>
      </c>
      <c r="F360" s="35">
        <v>49866</v>
      </c>
      <c r="G360" s="21">
        <f t="shared" si="35"/>
        <v>200</v>
      </c>
      <c r="H360" s="21">
        <f t="shared" si="36"/>
        <v>2493.3000000000002</v>
      </c>
      <c r="I360" s="21">
        <f t="shared" si="37"/>
        <v>39892.800000000003</v>
      </c>
      <c r="J360" s="21">
        <f t="shared" si="38"/>
        <v>789.54499999999996</v>
      </c>
      <c r="K360" s="21">
        <f t="shared" si="39"/>
        <v>526.36333333333334</v>
      </c>
      <c r="L360" s="21">
        <f t="shared" si="40"/>
        <v>473.72699999999998</v>
      </c>
      <c r="M360" s="21">
        <f t="shared" si="41"/>
        <v>394.77249999999998</v>
      </c>
      <c r="N360" s="40" t="s">
        <v>2079</v>
      </c>
      <c r="O360" s="24"/>
    </row>
    <row r="361" spans="1:15" s="10" customFormat="1" ht="15.75" thickBot="1" x14ac:dyDescent="0.3">
      <c r="A361" s="17"/>
      <c r="B361" s="12">
        <v>8</v>
      </c>
      <c r="C361" s="12">
        <v>39</v>
      </c>
      <c r="D361" s="33"/>
      <c r="E361" s="34">
        <v>290.79000000000002</v>
      </c>
      <c r="F361" s="35">
        <v>58158</v>
      </c>
      <c r="G361" s="21">
        <f t="shared" si="35"/>
        <v>200</v>
      </c>
      <c r="H361" s="21">
        <f t="shared" si="36"/>
        <v>2907.9</v>
      </c>
      <c r="I361" s="21">
        <f t="shared" si="37"/>
        <v>46526.400000000001</v>
      </c>
      <c r="J361" s="21">
        <f t="shared" si="38"/>
        <v>920.83499999999992</v>
      </c>
      <c r="K361" s="21">
        <f t="shared" si="39"/>
        <v>613.89</v>
      </c>
      <c r="L361" s="21">
        <f t="shared" si="40"/>
        <v>552.50099999999998</v>
      </c>
      <c r="M361" s="21">
        <f t="shared" si="41"/>
        <v>460.41749999999996</v>
      </c>
      <c r="N361" s="40" t="s">
        <v>2079</v>
      </c>
      <c r="O361" s="24"/>
    </row>
    <row r="362" spans="1:15" s="10" customFormat="1" ht="15.75" thickBot="1" x14ac:dyDescent="0.3">
      <c r="A362" s="17"/>
      <c r="B362" s="12">
        <v>8</v>
      </c>
      <c r="C362" s="12">
        <v>40</v>
      </c>
      <c r="D362" s="33"/>
      <c r="E362" s="34">
        <v>200</v>
      </c>
      <c r="F362" s="35">
        <v>36000</v>
      </c>
      <c r="G362" s="21">
        <f t="shared" si="35"/>
        <v>180</v>
      </c>
      <c r="H362" s="21">
        <f t="shared" si="36"/>
        <v>1800</v>
      </c>
      <c r="I362" s="21">
        <f t="shared" si="37"/>
        <v>28800</v>
      </c>
      <c r="J362" s="21">
        <f t="shared" si="38"/>
        <v>570</v>
      </c>
      <c r="K362" s="21">
        <f t="shared" si="39"/>
        <v>380</v>
      </c>
      <c r="L362" s="21">
        <f t="shared" si="40"/>
        <v>342</v>
      </c>
      <c r="M362" s="21">
        <f t="shared" si="41"/>
        <v>285</v>
      </c>
      <c r="N362" s="40" t="s">
        <v>2079</v>
      </c>
      <c r="O362" s="24"/>
    </row>
    <row r="363" spans="1:15" s="10" customFormat="1" ht="15.75" thickBot="1" x14ac:dyDescent="0.3">
      <c r="A363" s="17"/>
      <c r="B363" s="12">
        <v>9</v>
      </c>
      <c r="C363" s="12">
        <v>1</v>
      </c>
      <c r="D363" s="33"/>
      <c r="E363" s="34">
        <v>200</v>
      </c>
      <c r="F363" s="35">
        <v>36000</v>
      </c>
      <c r="G363" s="21">
        <f t="shared" si="35"/>
        <v>180</v>
      </c>
      <c r="H363" s="21">
        <f t="shared" si="36"/>
        <v>1800</v>
      </c>
      <c r="I363" s="21">
        <f t="shared" si="37"/>
        <v>28800</v>
      </c>
      <c r="J363" s="21">
        <f t="shared" si="38"/>
        <v>570</v>
      </c>
      <c r="K363" s="21">
        <f t="shared" si="39"/>
        <v>380</v>
      </c>
      <c r="L363" s="21">
        <f t="shared" si="40"/>
        <v>342</v>
      </c>
      <c r="M363" s="21">
        <f t="shared" si="41"/>
        <v>285</v>
      </c>
      <c r="N363" s="40" t="s">
        <v>2079</v>
      </c>
      <c r="O363" s="24"/>
    </row>
    <row r="364" spans="1:15" s="10" customFormat="1" ht="15.75" thickBot="1" x14ac:dyDescent="0.3">
      <c r="A364" s="17"/>
      <c r="B364" s="12">
        <v>9</v>
      </c>
      <c r="C364" s="12">
        <v>2</v>
      </c>
      <c r="D364" s="33"/>
      <c r="E364" s="34">
        <v>200</v>
      </c>
      <c r="F364" s="35">
        <v>34000</v>
      </c>
      <c r="G364" s="21">
        <f t="shared" si="35"/>
        <v>170</v>
      </c>
      <c r="H364" s="21">
        <f t="shared" si="36"/>
        <v>1700</v>
      </c>
      <c r="I364" s="21">
        <f t="shared" si="37"/>
        <v>27200</v>
      </c>
      <c r="J364" s="21">
        <f t="shared" si="38"/>
        <v>538.33333333333337</v>
      </c>
      <c r="K364" s="21">
        <f t="shared" si="39"/>
        <v>358.88888888888891</v>
      </c>
      <c r="L364" s="21">
        <f t="shared" si="40"/>
        <v>323</v>
      </c>
      <c r="M364" s="21">
        <f t="shared" si="41"/>
        <v>269.16666666666669</v>
      </c>
      <c r="N364" s="40" t="s">
        <v>2079</v>
      </c>
      <c r="O364" s="24"/>
    </row>
    <row r="365" spans="1:15" s="10" customFormat="1" ht="15.75" thickBot="1" x14ac:dyDescent="0.3">
      <c r="A365" s="17"/>
      <c r="B365" s="12">
        <v>9</v>
      </c>
      <c r="C365" s="12">
        <v>3</v>
      </c>
      <c r="D365" s="33"/>
      <c r="E365" s="34">
        <v>200</v>
      </c>
      <c r="F365" s="35">
        <v>34000</v>
      </c>
      <c r="G365" s="21">
        <f t="shared" si="35"/>
        <v>170</v>
      </c>
      <c r="H365" s="21">
        <f t="shared" si="36"/>
        <v>1700</v>
      </c>
      <c r="I365" s="21">
        <f t="shared" si="37"/>
        <v>27200</v>
      </c>
      <c r="J365" s="21">
        <f t="shared" si="38"/>
        <v>538.33333333333337</v>
      </c>
      <c r="K365" s="21">
        <f t="shared" si="39"/>
        <v>358.88888888888891</v>
      </c>
      <c r="L365" s="21">
        <f t="shared" si="40"/>
        <v>323</v>
      </c>
      <c r="M365" s="21">
        <f t="shared" si="41"/>
        <v>269.16666666666669</v>
      </c>
      <c r="N365" s="40" t="s">
        <v>2079</v>
      </c>
      <c r="O365" s="24"/>
    </row>
    <row r="366" spans="1:15" s="10" customFormat="1" ht="15.75" thickBot="1" x14ac:dyDescent="0.3">
      <c r="A366" s="17"/>
      <c r="B366" s="12">
        <v>9</v>
      </c>
      <c r="C366" s="12">
        <v>4</v>
      </c>
      <c r="D366" s="33"/>
      <c r="E366" s="34">
        <v>200</v>
      </c>
      <c r="F366" s="35">
        <v>33000</v>
      </c>
      <c r="G366" s="21">
        <f t="shared" si="35"/>
        <v>165</v>
      </c>
      <c r="H366" s="21">
        <f t="shared" si="36"/>
        <v>1650</v>
      </c>
      <c r="I366" s="21">
        <f t="shared" si="37"/>
        <v>26400</v>
      </c>
      <c r="J366" s="21">
        <f t="shared" si="38"/>
        <v>522.5</v>
      </c>
      <c r="K366" s="21">
        <f t="shared" si="39"/>
        <v>348.33333333333331</v>
      </c>
      <c r="L366" s="21">
        <f t="shared" si="40"/>
        <v>313.5</v>
      </c>
      <c r="M366" s="21">
        <f t="shared" si="41"/>
        <v>261.25</v>
      </c>
      <c r="N366" s="40" t="s">
        <v>2079</v>
      </c>
      <c r="O366" s="24"/>
    </row>
    <row r="367" spans="1:15" s="10" customFormat="1" ht="15.75" thickBot="1" x14ac:dyDescent="0.3">
      <c r="A367" s="17"/>
      <c r="B367" s="12">
        <v>9</v>
      </c>
      <c r="C367" s="12">
        <v>5</v>
      </c>
      <c r="D367" s="33"/>
      <c r="E367" s="34">
        <v>208.17</v>
      </c>
      <c r="F367" s="35">
        <v>34348.050000000003</v>
      </c>
      <c r="G367" s="21">
        <f t="shared" si="35"/>
        <v>165.00000000000003</v>
      </c>
      <c r="H367" s="21">
        <f t="shared" si="36"/>
        <v>1717.4025000000001</v>
      </c>
      <c r="I367" s="21">
        <f t="shared" si="37"/>
        <v>27478.440000000002</v>
      </c>
      <c r="J367" s="21">
        <f t="shared" si="38"/>
        <v>543.84412500000008</v>
      </c>
      <c r="K367" s="21">
        <f t="shared" si="39"/>
        <v>362.56275000000005</v>
      </c>
      <c r="L367" s="21">
        <f t="shared" si="40"/>
        <v>326.30647500000003</v>
      </c>
      <c r="M367" s="21">
        <f t="shared" si="41"/>
        <v>271.92206250000004</v>
      </c>
      <c r="N367" s="40" t="s">
        <v>2079</v>
      </c>
      <c r="O367" s="24"/>
    </row>
    <row r="368" spans="1:15" s="10" customFormat="1" ht="15.75" thickBot="1" x14ac:dyDescent="0.3">
      <c r="A368" s="17"/>
      <c r="B368" s="12">
        <v>9</v>
      </c>
      <c r="C368" s="12">
        <v>6</v>
      </c>
      <c r="D368" s="33"/>
      <c r="E368" s="34">
        <v>214.62</v>
      </c>
      <c r="F368" s="35">
        <v>35412.300000000003</v>
      </c>
      <c r="G368" s="21">
        <f t="shared" si="35"/>
        <v>165</v>
      </c>
      <c r="H368" s="21">
        <f t="shared" si="36"/>
        <v>1770.6150000000002</v>
      </c>
      <c r="I368" s="21">
        <f t="shared" si="37"/>
        <v>28329.840000000004</v>
      </c>
      <c r="J368" s="21">
        <f t="shared" si="38"/>
        <v>560.69475000000011</v>
      </c>
      <c r="K368" s="21">
        <f t="shared" si="39"/>
        <v>373.79650000000004</v>
      </c>
      <c r="L368" s="21">
        <f t="shared" si="40"/>
        <v>336.41685000000007</v>
      </c>
      <c r="M368" s="21">
        <f t="shared" si="41"/>
        <v>280.34737500000006</v>
      </c>
      <c r="N368" s="40" t="s">
        <v>2079</v>
      </c>
      <c r="O368" s="24"/>
    </row>
    <row r="369" spans="1:15" s="10" customFormat="1" ht="15.75" thickBot="1" x14ac:dyDescent="0.3">
      <c r="A369" s="17"/>
      <c r="B369" s="12">
        <v>9</v>
      </c>
      <c r="C369" s="12">
        <v>7</v>
      </c>
      <c r="D369" s="33"/>
      <c r="E369" s="34">
        <v>200</v>
      </c>
      <c r="F369" s="35">
        <v>33000</v>
      </c>
      <c r="G369" s="21">
        <f t="shared" si="35"/>
        <v>165</v>
      </c>
      <c r="H369" s="21">
        <f t="shared" si="36"/>
        <v>1650</v>
      </c>
      <c r="I369" s="21">
        <f t="shared" si="37"/>
        <v>26400</v>
      </c>
      <c r="J369" s="21">
        <f t="shared" si="38"/>
        <v>522.5</v>
      </c>
      <c r="K369" s="21">
        <f t="shared" si="39"/>
        <v>348.33333333333331</v>
      </c>
      <c r="L369" s="21">
        <f t="shared" si="40"/>
        <v>313.5</v>
      </c>
      <c r="M369" s="21">
        <f t="shared" si="41"/>
        <v>261.25</v>
      </c>
      <c r="N369" s="40" t="s">
        <v>2079</v>
      </c>
      <c r="O369" s="24"/>
    </row>
    <row r="370" spans="1:15" s="10" customFormat="1" ht="15.75" thickBot="1" x14ac:dyDescent="0.3">
      <c r="A370" s="17"/>
      <c r="B370" s="12">
        <v>9</v>
      </c>
      <c r="C370" s="12">
        <v>8</v>
      </c>
      <c r="D370" s="33"/>
      <c r="E370" s="34">
        <v>200</v>
      </c>
      <c r="F370" s="35">
        <v>33000</v>
      </c>
      <c r="G370" s="21">
        <f t="shared" si="35"/>
        <v>165</v>
      </c>
      <c r="H370" s="21">
        <f t="shared" si="36"/>
        <v>1650</v>
      </c>
      <c r="I370" s="21">
        <f t="shared" si="37"/>
        <v>26400</v>
      </c>
      <c r="J370" s="21">
        <f t="shared" si="38"/>
        <v>522.5</v>
      </c>
      <c r="K370" s="21">
        <f t="shared" si="39"/>
        <v>348.33333333333331</v>
      </c>
      <c r="L370" s="21">
        <f t="shared" si="40"/>
        <v>313.5</v>
      </c>
      <c r="M370" s="21">
        <f t="shared" si="41"/>
        <v>261.25</v>
      </c>
      <c r="N370" s="40" t="s">
        <v>2079</v>
      </c>
      <c r="O370" s="24"/>
    </row>
    <row r="371" spans="1:15" s="10" customFormat="1" ht="15.75" thickBot="1" x14ac:dyDescent="0.3">
      <c r="A371" s="17"/>
      <c r="B371" s="12">
        <v>9</v>
      </c>
      <c r="C371" s="12">
        <v>9</v>
      </c>
      <c r="D371" s="33"/>
      <c r="E371" s="34">
        <v>200</v>
      </c>
      <c r="F371" s="35">
        <v>33000</v>
      </c>
      <c r="G371" s="21">
        <f t="shared" si="35"/>
        <v>165</v>
      </c>
      <c r="H371" s="21">
        <f t="shared" si="36"/>
        <v>1650</v>
      </c>
      <c r="I371" s="21">
        <f t="shared" si="37"/>
        <v>26400</v>
      </c>
      <c r="J371" s="21">
        <f t="shared" si="38"/>
        <v>522.5</v>
      </c>
      <c r="K371" s="21">
        <f t="shared" si="39"/>
        <v>348.33333333333331</v>
      </c>
      <c r="L371" s="21">
        <f t="shared" si="40"/>
        <v>313.5</v>
      </c>
      <c r="M371" s="21">
        <f t="shared" si="41"/>
        <v>261.25</v>
      </c>
      <c r="N371" s="40" t="s">
        <v>2079</v>
      </c>
      <c r="O371" s="24"/>
    </row>
    <row r="372" spans="1:15" s="10" customFormat="1" ht="15.75" thickBot="1" x14ac:dyDescent="0.3">
      <c r="A372" s="17"/>
      <c r="B372" s="12">
        <v>9</v>
      </c>
      <c r="C372" s="12">
        <v>10</v>
      </c>
      <c r="D372" s="33"/>
      <c r="E372" s="34">
        <v>200</v>
      </c>
      <c r="F372" s="35">
        <v>33000</v>
      </c>
      <c r="G372" s="21">
        <f t="shared" si="35"/>
        <v>165</v>
      </c>
      <c r="H372" s="21">
        <f t="shared" si="36"/>
        <v>1650</v>
      </c>
      <c r="I372" s="21">
        <f t="shared" si="37"/>
        <v>26400</v>
      </c>
      <c r="J372" s="21">
        <f t="shared" si="38"/>
        <v>522.5</v>
      </c>
      <c r="K372" s="21">
        <f t="shared" si="39"/>
        <v>348.33333333333331</v>
      </c>
      <c r="L372" s="21">
        <f t="shared" si="40"/>
        <v>313.5</v>
      </c>
      <c r="M372" s="21">
        <f t="shared" si="41"/>
        <v>261.25</v>
      </c>
      <c r="N372" s="40" t="s">
        <v>2079</v>
      </c>
      <c r="O372" s="24"/>
    </row>
    <row r="373" spans="1:15" s="10" customFormat="1" ht="15.75" thickBot="1" x14ac:dyDescent="0.3">
      <c r="A373" s="17"/>
      <c r="B373" s="12">
        <v>9</v>
      </c>
      <c r="C373" s="12">
        <v>11</v>
      </c>
      <c r="D373" s="33"/>
      <c r="E373" s="34">
        <v>200</v>
      </c>
      <c r="F373" s="35">
        <v>33000</v>
      </c>
      <c r="G373" s="21">
        <f t="shared" si="35"/>
        <v>165</v>
      </c>
      <c r="H373" s="21">
        <f t="shared" si="36"/>
        <v>1650</v>
      </c>
      <c r="I373" s="21">
        <f t="shared" si="37"/>
        <v>26400</v>
      </c>
      <c r="J373" s="21">
        <f t="shared" si="38"/>
        <v>522.5</v>
      </c>
      <c r="K373" s="21">
        <f t="shared" si="39"/>
        <v>348.33333333333331</v>
      </c>
      <c r="L373" s="21">
        <f t="shared" si="40"/>
        <v>313.5</v>
      </c>
      <c r="M373" s="21">
        <f t="shared" si="41"/>
        <v>261.25</v>
      </c>
      <c r="N373" s="40" t="s">
        <v>2079</v>
      </c>
      <c r="O373" s="24"/>
    </row>
    <row r="374" spans="1:15" s="10" customFormat="1" ht="15.75" thickBot="1" x14ac:dyDescent="0.3">
      <c r="A374" s="17"/>
      <c r="B374" s="12">
        <v>9</v>
      </c>
      <c r="C374" s="12">
        <v>12</v>
      </c>
      <c r="D374" s="33"/>
      <c r="E374" s="34">
        <v>285.98</v>
      </c>
      <c r="F374" s="35">
        <v>57196</v>
      </c>
      <c r="G374" s="21">
        <f t="shared" si="35"/>
        <v>200</v>
      </c>
      <c r="H374" s="21">
        <f t="shared" si="36"/>
        <v>2859.8</v>
      </c>
      <c r="I374" s="21">
        <f t="shared" si="37"/>
        <v>45756.800000000003</v>
      </c>
      <c r="J374" s="21">
        <f t="shared" si="38"/>
        <v>905.60333333333324</v>
      </c>
      <c r="K374" s="21">
        <f t="shared" si="39"/>
        <v>603.73555555555549</v>
      </c>
      <c r="L374" s="21">
        <f t="shared" si="40"/>
        <v>543.36199999999997</v>
      </c>
      <c r="M374" s="21">
        <f t="shared" si="41"/>
        <v>452.80166666666662</v>
      </c>
      <c r="N374" s="40" t="s">
        <v>2079</v>
      </c>
      <c r="O374" s="24"/>
    </row>
    <row r="375" spans="1:15" s="10" customFormat="1" ht="15.75" thickBot="1" x14ac:dyDescent="0.3">
      <c r="A375" s="17"/>
      <c r="B375" s="12">
        <v>9</v>
      </c>
      <c r="C375" s="12">
        <v>13</v>
      </c>
      <c r="D375" s="33"/>
      <c r="E375" s="34">
        <v>248.49</v>
      </c>
      <c r="F375" s="35">
        <v>49698</v>
      </c>
      <c r="G375" s="21">
        <f t="shared" si="35"/>
        <v>200</v>
      </c>
      <c r="H375" s="21">
        <f t="shared" si="36"/>
        <v>2484.9</v>
      </c>
      <c r="I375" s="21">
        <f t="shared" si="37"/>
        <v>39758.400000000001</v>
      </c>
      <c r="J375" s="21">
        <f t="shared" si="38"/>
        <v>786.88499999999999</v>
      </c>
      <c r="K375" s="21">
        <f t="shared" si="39"/>
        <v>524.59</v>
      </c>
      <c r="L375" s="21">
        <f t="shared" si="40"/>
        <v>472.13099999999997</v>
      </c>
      <c r="M375" s="21">
        <f t="shared" si="41"/>
        <v>393.4425</v>
      </c>
      <c r="N375" s="40" t="s">
        <v>2079</v>
      </c>
      <c r="O375" s="24"/>
    </row>
    <row r="376" spans="1:15" s="10" customFormat="1" ht="15.75" thickBot="1" x14ac:dyDescent="0.3">
      <c r="A376" s="17"/>
      <c r="B376" s="12">
        <v>9</v>
      </c>
      <c r="C376" s="12">
        <v>14</v>
      </c>
      <c r="D376" s="33"/>
      <c r="E376" s="34">
        <v>236.67</v>
      </c>
      <c r="F376" s="35">
        <v>47334</v>
      </c>
      <c r="G376" s="21">
        <f t="shared" si="35"/>
        <v>200</v>
      </c>
      <c r="H376" s="21">
        <f t="shared" si="36"/>
        <v>2366.7000000000003</v>
      </c>
      <c r="I376" s="21">
        <f t="shared" si="37"/>
        <v>37867.200000000004</v>
      </c>
      <c r="J376" s="21">
        <f t="shared" si="38"/>
        <v>749.45500000000004</v>
      </c>
      <c r="K376" s="21">
        <f t="shared" si="39"/>
        <v>499.63666666666671</v>
      </c>
      <c r="L376" s="21">
        <f t="shared" si="40"/>
        <v>449.673</v>
      </c>
      <c r="M376" s="21">
        <f t="shared" si="41"/>
        <v>374.72750000000002</v>
      </c>
      <c r="N376" s="40" t="s">
        <v>2079</v>
      </c>
      <c r="O376" s="24"/>
    </row>
    <row r="377" spans="1:15" s="10" customFormat="1" ht="15.75" thickBot="1" x14ac:dyDescent="0.3">
      <c r="A377" s="17"/>
      <c r="B377" s="12">
        <v>9</v>
      </c>
      <c r="C377" s="12">
        <v>15</v>
      </c>
      <c r="D377" s="33"/>
      <c r="E377" s="34">
        <v>223.59</v>
      </c>
      <c r="F377" s="35">
        <v>44718</v>
      </c>
      <c r="G377" s="21">
        <f t="shared" si="35"/>
        <v>200</v>
      </c>
      <c r="H377" s="21">
        <f t="shared" si="36"/>
        <v>2235.9</v>
      </c>
      <c r="I377" s="21">
        <f t="shared" si="37"/>
        <v>35774.400000000001</v>
      </c>
      <c r="J377" s="21">
        <f t="shared" si="38"/>
        <v>708.03499999999997</v>
      </c>
      <c r="K377" s="21">
        <f t="shared" si="39"/>
        <v>472.02333333333331</v>
      </c>
      <c r="L377" s="21">
        <f t="shared" si="40"/>
        <v>424.82099999999997</v>
      </c>
      <c r="M377" s="21">
        <f t="shared" si="41"/>
        <v>354.01749999999998</v>
      </c>
      <c r="N377" s="40" t="s">
        <v>2079</v>
      </c>
      <c r="O377" s="24"/>
    </row>
    <row r="378" spans="1:15" s="10" customFormat="1" ht="15.75" thickBot="1" x14ac:dyDescent="0.3">
      <c r="A378" s="17"/>
      <c r="B378" s="12">
        <v>9</v>
      </c>
      <c r="C378" s="12">
        <v>16</v>
      </c>
      <c r="D378" s="33"/>
      <c r="E378" s="34">
        <v>209.21</v>
      </c>
      <c r="F378" s="35">
        <v>41842</v>
      </c>
      <c r="G378" s="21">
        <f t="shared" si="35"/>
        <v>200</v>
      </c>
      <c r="H378" s="21">
        <f t="shared" si="36"/>
        <v>2092.1</v>
      </c>
      <c r="I378" s="21">
        <f t="shared" si="37"/>
        <v>33473.599999999999</v>
      </c>
      <c r="J378" s="21">
        <f t="shared" si="38"/>
        <v>662.49833333333333</v>
      </c>
      <c r="K378" s="21">
        <f t="shared" si="39"/>
        <v>441.66555555555556</v>
      </c>
      <c r="L378" s="21">
        <f t="shared" si="40"/>
        <v>397.49900000000002</v>
      </c>
      <c r="M378" s="21">
        <f t="shared" si="41"/>
        <v>331.24916666666667</v>
      </c>
      <c r="N378" s="40" t="s">
        <v>2079</v>
      </c>
      <c r="O378" s="24"/>
    </row>
    <row r="379" spans="1:15" s="10" customFormat="1" ht="15.75" thickBot="1" x14ac:dyDescent="0.3">
      <c r="A379" s="17"/>
      <c r="B379" s="12">
        <v>9</v>
      </c>
      <c r="C379" s="12">
        <v>17</v>
      </c>
      <c r="D379" s="33"/>
      <c r="E379" s="34">
        <v>214.24</v>
      </c>
      <c r="F379" s="35">
        <v>42848</v>
      </c>
      <c r="G379" s="21">
        <f t="shared" si="35"/>
        <v>200</v>
      </c>
      <c r="H379" s="21">
        <f t="shared" si="36"/>
        <v>2142.4</v>
      </c>
      <c r="I379" s="21">
        <f t="shared" si="37"/>
        <v>34278.400000000001</v>
      </c>
      <c r="J379" s="21">
        <f t="shared" si="38"/>
        <v>678.42666666666662</v>
      </c>
      <c r="K379" s="21">
        <f t="shared" si="39"/>
        <v>452.28444444444443</v>
      </c>
      <c r="L379" s="21">
        <f t="shared" si="40"/>
        <v>407.05599999999998</v>
      </c>
      <c r="M379" s="21">
        <f t="shared" si="41"/>
        <v>339.21333333333331</v>
      </c>
      <c r="N379" s="40" t="s">
        <v>2079</v>
      </c>
      <c r="O379" s="24"/>
    </row>
    <row r="380" spans="1:15" s="10" customFormat="1" ht="15.75" thickBot="1" x14ac:dyDescent="0.3">
      <c r="A380" s="17"/>
      <c r="B380" s="12">
        <v>9</v>
      </c>
      <c r="C380" s="12">
        <v>18</v>
      </c>
      <c r="D380" s="33"/>
      <c r="E380" s="34">
        <v>200</v>
      </c>
      <c r="F380" s="35">
        <v>36000</v>
      </c>
      <c r="G380" s="21">
        <f t="shared" si="35"/>
        <v>180</v>
      </c>
      <c r="H380" s="21">
        <f t="shared" si="36"/>
        <v>1800</v>
      </c>
      <c r="I380" s="21">
        <f t="shared" si="37"/>
        <v>28800</v>
      </c>
      <c r="J380" s="21">
        <f t="shared" si="38"/>
        <v>570</v>
      </c>
      <c r="K380" s="21">
        <f t="shared" si="39"/>
        <v>380</v>
      </c>
      <c r="L380" s="21">
        <f t="shared" si="40"/>
        <v>342</v>
      </c>
      <c r="M380" s="21">
        <f t="shared" si="41"/>
        <v>285</v>
      </c>
      <c r="N380" s="40" t="s">
        <v>2079</v>
      </c>
      <c r="O380" s="24"/>
    </row>
    <row r="381" spans="1:15" s="10" customFormat="1" ht="15.75" thickBot="1" x14ac:dyDescent="0.3">
      <c r="A381" s="17"/>
      <c r="B381" s="12">
        <v>9</v>
      </c>
      <c r="C381" s="12">
        <v>19</v>
      </c>
      <c r="D381" s="33"/>
      <c r="E381" s="34">
        <v>200</v>
      </c>
      <c r="F381" s="35">
        <v>36000</v>
      </c>
      <c r="G381" s="21">
        <f t="shared" si="35"/>
        <v>180</v>
      </c>
      <c r="H381" s="21">
        <f t="shared" si="36"/>
        <v>1800</v>
      </c>
      <c r="I381" s="21">
        <f t="shared" si="37"/>
        <v>28800</v>
      </c>
      <c r="J381" s="21">
        <f t="shared" si="38"/>
        <v>570</v>
      </c>
      <c r="K381" s="21">
        <f t="shared" si="39"/>
        <v>380</v>
      </c>
      <c r="L381" s="21">
        <f t="shared" si="40"/>
        <v>342</v>
      </c>
      <c r="M381" s="21">
        <f t="shared" si="41"/>
        <v>285</v>
      </c>
      <c r="N381" s="40" t="s">
        <v>2079</v>
      </c>
      <c r="O381" s="24"/>
    </row>
    <row r="382" spans="1:15" s="10" customFormat="1" ht="15.75" thickBot="1" x14ac:dyDescent="0.3">
      <c r="A382" s="17"/>
      <c r="B382" s="12">
        <v>9</v>
      </c>
      <c r="C382" s="12">
        <v>20</v>
      </c>
      <c r="D382" s="33"/>
      <c r="E382" s="34">
        <v>200</v>
      </c>
      <c r="F382" s="35">
        <v>36000</v>
      </c>
      <c r="G382" s="21">
        <f t="shared" si="35"/>
        <v>180</v>
      </c>
      <c r="H382" s="21">
        <f t="shared" si="36"/>
        <v>1800</v>
      </c>
      <c r="I382" s="21">
        <f t="shared" si="37"/>
        <v>28800</v>
      </c>
      <c r="J382" s="21">
        <f t="shared" si="38"/>
        <v>570</v>
      </c>
      <c r="K382" s="21">
        <f t="shared" si="39"/>
        <v>380</v>
      </c>
      <c r="L382" s="21">
        <f t="shared" si="40"/>
        <v>342</v>
      </c>
      <c r="M382" s="21">
        <f t="shared" si="41"/>
        <v>285</v>
      </c>
      <c r="N382" s="40" t="s">
        <v>2079</v>
      </c>
      <c r="O382" s="24"/>
    </row>
    <row r="383" spans="1:15" s="10" customFormat="1" ht="15.75" thickBot="1" x14ac:dyDescent="0.3">
      <c r="A383" s="17"/>
      <c r="B383" s="12">
        <v>9</v>
      </c>
      <c r="C383" s="12">
        <v>21</v>
      </c>
      <c r="D383" s="33"/>
      <c r="E383" s="34">
        <v>200</v>
      </c>
      <c r="F383" s="35">
        <v>34000</v>
      </c>
      <c r="G383" s="21">
        <f t="shared" si="35"/>
        <v>170</v>
      </c>
      <c r="H383" s="21">
        <f t="shared" si="36"/>
        <v>1700</v>
      </c>
      <c r="I383" s="21">
        <f t="shared" si="37"/>
        <v>27200</v>
      </c>
      <c r="J383" s="21">
        <f t="shared" si="38"/>
        <v>538.33333333333337</v>
      </c>
      <c r="K383" s="21">
        <f t="shared" si="39"/>
        <v>358.88888888888891</v>
      </c>
      <c r="L383" s="21">
        <f t="shared" si="40"/>
        <v>323</v>
      </c>
      <c r="M383" s="21">
        <f t="shared" si="41"/>
        <v>269.16666666666669</v>
      </c>
      <c r="N383" s="40" t="s">
        <v>2079</v>
      </c>
      <c r="O383" s="24"/>
    </row>
    <row r="384" spans="1:15" s="10" customFormat="1" ht="15.75" thickBot="1" x14ac:dyDescent="0.3">
      <c r="A384" s="17"/>
      <c r="B384" s="12">
        <v>9</v>
      </c>
      <c r="C384" s="12">
        <v>22</v>
      </c>
      <c r="D384" s="33"/>
      <c r="E384" s="34">
        <v>200</v>
      </c>
      <c r="F384" s="35">
        <v>34000</v>
      </c>
      <c r="G384" s="21">
        <f t="shared" si="35"/>
        <v>170</v>
      </c>
      <c r="H384" s="21">
        <f t="shared" si="36"/>
        <v>1700</v>
      </c>
      <c r="I384" s="21">
        <f t="shared" si="37"/>
        <v>27200</v>
      </c>
      <c r="J384" s="21">
        <f t="shared" si="38"/>
        <v>538.33333333333337</v>
      </c>
      <c r="K384" s="21">
        <f t="shared" si="39"/>
        <v>358.88888888888891</v>
      </c>
      <c r="L384" s="21">
        <f t="shared" si="40"/>
        <v>323</v>
      </c>
      <c r="M384" s="21">
        <f t="shared" si="41"/>
        <v>269.16666666666669</v>
      </c>
      <c r="N384" s="40" t="s">
        <v>2079</v>
      </c>
      <c r="O384" s="24"/>
    </row>
    <row r="385" spans="1:15" s="10" customFormat="1" ht="15.75" thickBot="1" x14ac:dyDescent="0.3">
      <c r="A385" s="17"/>
      <c r="B385" s="12">
        <v>9</v>
      </c>
      <c r="C385" s="12">
        <v>23</v>
      </c>
      <c r="D385" s="33"/>
      <c r="E385" s="34">
        <v>200</v>
      </c>
      <c r="F385" s="35">
        <v>34000</v>
      </c>
      <c r="G385" s="21">
        <f t="shared" si="35"/>
        <v>170</v>
      </c>
      <c r="H385" s="21">
        <f t="shared" si="36"/>
        <v>1700</v>
      </c>
      <c r="I385" s="21">
        <f t="shared" si="37"/>
        <v>27200</v>
      </c>
      <c r="J385" s="21">
        <f t="shared" si="38"/>
        <v>538.33333333333337</v>
      </c>
      <c r="K385" s="21">
        <f t="shared" si="39"/>
        <v>358.88888888888891</v>
      </c>
      <c r="L385" s="21">
        <f t="shared" si="40"/>
        <v>323</v>
      </c>
      <c r="M385" s="21">
        <f t="shared" si="41"/>
        <v>269.16666666666669</v>
      </c>
      <c r="N385" s="40" t="s">
        <v>2079</v>
      </c>
      <c r="O385" s="24"/>
    </row>
    <row r="386" spans="1:15" s="10" customFormat="1" ht="15.75" thickBot="1" x14ac:dyDescent="0.3">
      <c r="A386" s="17"/>
      <c r="B386" s="12">
        <v>9</v>
      </c>
      <c r="C386" s="12">
        <v>24</v>
      </c>
      <c r="D386" s="33"/>
      <c r="E386" s="34">
        <v>200</v>
      </c>
      <c r="F386" s="35">
        <v>34000</v>
      </c>
      <c r="G386" s="21">
        <f t="shared" si="35"/>
        <v>170</v>
      </c>
      <c r="H386" s="21">
        <f t="shared" si="36"/>
        <v>1700</v>
      </c>
      <c r="I386" s="21">
        <f t="shared" si="37"/>
        <v>27200</v>
      </c>
      <c r="J386" s="21">
        <f t="shared" si="38"/>
        <v>538.33333333333337</v>
      </c>
      <c r="K386" s="21">
        <f t="shared" si="39"/>
        <v>358.88888888888891</v>
      </c>
      <c r="L386" s="21">
        <f t="shared" si="40"/>
        <v>323</v>
      </c>
      <c r="M386" s="21">
        <f t="shared" si="41"/>
        <v>269.16666666666669</v>
      </c>
      <c r="N386" s="40" t="s">
        <v>2079</v>
      </c>
      <c r="O386" s="24"/>
    </row>
    <row r="387" spans="1:15" s="10" customFormat="1" ht="15.75" thickBot="1" x14ac:dyDescent="0.3">
      <c r="A387" s="17"/>
      <c r="B387" s="12">
        <v>9</v>
      </c>
      <c r="C387" s="12">
        <v>25</v>
      </c>
      <c r="D387" s="33"/>
      <c r="E387" s="34">
        <v>200</v>
      </c>
      <c r="F387" s="35">
        <v>34000</v>
      </c>
      <c r="G387" s="21">
        <f t="shared" ref="G387:G401" si="42">F387/E387</f>
        <v>170</v>
      </c>
      <c r="H387" s="21">
        <f t="shared" ref="H387:H401" si="43">F387*0.05</f>
        <v>1700</v>
      </c>
      <c r="I387" s="21">
        <f t="shared" ref="I387:I401" si="44">F387*80%</f>
        <v>27200</v>
      </c>
      <c r="J387" s="21">
        <f t="shared" ref="J387:J401" si="45">(F387-H387)/60</f>
        <v>538.33333333333337</v>
      </c>
      <c r="K387" s="21">
        <f t="shared" ref="K387:K401" si="46">(F387-H387)/90</f>
        <v>358.88888888888891</v>
      </c>
      <c r="L387" s="21">
        <f t="shared" ref="L387:L401" si="47">(F387-H387)/100</f>
        <v>323</v>
      </c>
      <c r="M387" s="21">
        <f t="shared" ref="M387:M401" si="48">(F387-H387)/120</f>
        <v>269.16666666666669</v>
      </c>
      <c r="N387" s="40" t="s">
        <v>2079</v>
      </c>
      <c r="O387" s="24"/>
    </row>
    <row r="388" spans="1:15" s="10" customFormat="1" ht="15.75" thickBot="1" x14ac:dyDescent="0.3">
      <c r="A388" s="17"/>
      <c r="B388" s="12">
        <v>9</v>
      </c>
      <c r="C388" s="12">
        <v>26</v>
      </c>
      <c r="D388" s="33"/>
      <c r="E388" s="34">
        <v>200</v>
      </c>
      <c r="F388" s="35">
        <v>34000</v>
      </c>
      <c r="G388" s="21">
        <f t="shared" si="42"/>
        <v>170</v>
      </c>
      <c r="H388" s="21">
        <f t="shared" si="43"/>
        <v>1700</v>
      </c>
      <c r="I388" s="21">
        <f t="shared" si="44"/>
        <v>27200</v>
      </c>
      <c r="J388" s="21">
        <f t="shared" si="45"/>
        <v>538.33333333333337</v>
      </c>
      <c r="K388" s="21">
        <f t="shared" si="46"/>
        <v>358.88888888888891</v>
      </c>
      <c r="L388" s="21">
        <f t="shared" si="47"/>
        <v>323</v>
      </c>
      <c r="M388" s="21">
        <f t="shared" si="48"/>
        <v>269.16666666666669</v>
      </c>
      <c r="N388" s="40" t="s">
        <v>2079</v>
      </c>
      <c r="O388" s="24"/>
    </row>
    <row r="389" spans="1:15" s="10" customFormat="1" ht="15.75" thickBot="1" x14ac:dyDescent="0.3">
      <c r="A389" s="17"/>
      <c r="B389" s="12">
        <v>9</v>
      </c>
      <c r="C389" s="12">
        <v>27</v>
      </c>
      <c r="D389" s="33"/>
      <c r="E389" s="34">
        <v>200</v>
      </c>
      <c r="F389" s="35">
        <v>33000</v>
      </c>
      <c r="G389" s="21">
        <f t="shared" si="42"/>
        <v>165</v>
      </c>
      <c r="H389" s="21">
        <f t="shared" si="43"/>
        <v>1650</v>
      </c>
      <c r="I389" s="21">
        <f t="shared" si="44"/>
        <v>26400</v>
      </c>
      <c r="J389" s="21">
        <f t="shared" si="45"/>
        <v>522.5</v>
      </c>
      <c r="K389" s="21">
        <f t="shared" si="46"/>
        <v>348.33333333333331</v>
      </c>
      <c r="L389" s="21">
        <f t="shared" si="47"/>
        <v>313.5</v>
      </c>
      <c r="M389" s="21">
        <f t="shared" si="48"/>
        <v>261.25</v>
      </c>
      <c r="N389" s="40" t="s">
        <v>2079</v>
      </c>
      <c r="O389" s="24"/>
    </row>
    <row r="390" spans="1:15" s="10" customFormat="1" ht="15.75" thickBot="1" x14ac:dyDescent="0.3">
      <c r="A390" s="17"/>
      <c r="B390" s="12">
        <v>9</v>
      </c>
      <c r="C390" s="12">
        <v>28</v>
      </c>
      <c r="D390" s="33"/>
      <c r="E390" s="34">
        <v>220.67</v>
      </c>
      <c r="F390" s="35">
        <v>36410.550000000003</v>
      </c>
      <c r="G390" s="21">
        <f t="shared" si="42"/>
        <v>165.00000000000003</v>
      </c>
      <c r="H390" s="21">
        <f t="shared" si="43"/>
        <v>1820.5275000000001</v>
      </c>
      <c r="I390" s="21">
        <f t="shared" si="44"/>
        <v>29128.440000000002</v>
      </c>
      <c r="J390" s="21">
        <f t="shared" si="45"/>
        <v>576.50037500000008</v>
      </c>
      <c r="K390" s="21">
        <f t="shared" si="46"/>
        <v>384.33358333333342</v>
      </c>
      <c r="L390" s="21">
        <f t="shared" si="47"/>
        <v>345.90022500000009</v>
      </c>
      <c r="M390" s="21">
        <f t="shared" si="48"/>
        <v>288.25018750000004</v>
      </c>
      <c r="N390" s="40" t="s">
        <v>2079</v>
      </c>
      <c r="O390" s="24"/>
    </row>
    <row r="391" spans="1:15" s="10" customFormat="1" ht="15.75" thickBot="1" x14ac:dyDescent="0.3">
      <c r="A391" s="17"/>
      <c r="B391" s="12">
        <v>9</v>
      </c>
      <c r="C391" s="12">
        <v>29</v>
      </c>
      <c r="D391" s="33"/>
      <c r="E391" s="34">
        <v>206.93</v>
      </c>
      <c r="F391" s="35">
        <v>34143.449999999997</v>
      </c>
      <c r="G391" s="21">
        <f t="shared" si="42"/>
        <v>164.99999999999997</v>
      </c>
      <c r="H391" s="21">
        <f t="shared" si="43"/>
        <v>1707.1724999999999</v>
      </c>
      <c r="I391" s="21">
        <f t="shared" si="44"/>
        <v>27314.76</v>
      </c>
      <c r="J391" s="21">
        <f t="shared" si="45"/>
        <v>540.60462499999994</v>
      </c>
      <c r="K391" s="21">
        <f t="shared" si="46"/>
        <v>360.40308333333331</v>
      </c>
      <c r="L391" s="21">
        <f t="shared" si="47"/>
        <v>324.36277499999994</v>
      </c>
      <c r="M391" s="21">
        <f t="shared" si="48"/>
        <v>270.30231249999997</v>
      </c>
      <c r="N391" s="40" t="s">
        <v>2079</v>
      </c>
      <c r="O391" s="24"/>
    </row>
    <row r="392" spans="1:15" s="10" customFormat="1" ht="15.75" thickBot="1" x14ac:dyDescent="0.3">
      <c r="A392" s="17"/>
      <c r="B392" s="12">
        <v>9</v>
      </c>
      <c r="C392" s="12">
        <v>30</v>
      </c>
      <c r="D392" s="33"/>
      <c r="E392" s="34">
        <v>200</v>
      </c>
      <c r="F392" s="35">
        <v>33000</v>
      </c>
      <c r="G392" s="21">
        <f t="shared" si="42"/>
        <v>165</v>
      </c>
      <c r="H392" s="21">
        <f t="shared" si="43"/>
        <v>1650</v>
      </c>
      <c r="I392" s="21">
        <f t="shared" si="44"/>
        <v>26400</v>
      </c>
      <c r="J392" s="21">
        <f t="shared" si="45"/>
        <v>522.5</v>
      </c>
      <c r="K392" s="21">
        <f t="shared" si="46"/>
        <v>348.33333333333331</v>
      </c>
      <c r="L392" s="21">
        <f t="shared" si="47"/>
        <v>313.5</v>
      </c>
      <c r="M392" s="21">
        <f t="shared" si="48"/>
        <v>261.25</v>
      </c>
      <c r="N392" s="40" t="s">
        <v>2079</v>
      </c>
      <c r="O392" s="24"/>
    </row>
    <row r="393" spans="1:15" s="10" customFormat="1" ht="15.75" thickBot="1" x14ac:dyDescent="0.3">
      <c r="A393" s="17"/>
      <c r="B393" s="12">
        <v>9</v>
      </c>
      <c r="C393" s="12">
        <v>31</v>
      </c>
      <c r="D393" s="33"/>
      <c r="E393" s="34">
        <v>200</v>
      </c>
      <c r="F393" s="35">
        <v>33000</v>
      </c>
      <c r="G393" s="21">
        <f t="shared" si="42"/>
        <v>165</v>
      </c>
      <c r="H393" s="21">
        <f t="shared" si="43"/>
        <v>1650</v>
      </c>
      <c r="I393" s="21">
        <f t="shared" si="44"/>
        <v>26400</v>
      </c>
      <c r="J393" s="21">
        <f t="shared" si="45"/>
        <v>522.5</v>
      </c>
      <c r="K393" s="21">
        <f t="shared" si="46"/>
        <v>348.33333333333331</v>
      </c>
      <c r="L393" s="21">
        <f t="shared" si="47"/>
        <v>313.5</v>
      </c>
      <c r="M393" s="21">
        <f t="shared" si="48"/>
        <v>261.25</v>
      </c>
      <c r="N393" s="40" t="s">
        <v>2079</v>
      </c>
      <c r="O393" s="24"/>
    </row>
    <row r="394" spans="1:15" s="10" customFormat="1" ht="15.75" thickBot="1" x14ac:dyDescent="0.3">
      <c r="A394" s="17"/>
      <c r="B394" s="12">
        <v>9</v>
      </c>
      <c r="C394" s="12">
        <v>32</v>
      </c>
      <c r="D394" s="33"/>
      <c r="E394" s="34">
        <v>200</v>
      </c>
      <c r="F394" s="35">
        <v>33000</v>
      </c>
      <c r="G394" s="21">
        <f t="shared" si="42"/>
        <v>165</v>
      </c>
      <c r="H394" s="21">
        <f t="shared" si="43"/>
        <v>1650</v>
      </c>
      <c r="I394" s="21">
        <f t="shared" si="44"/>
        <v>26400</v>
      </c>
      <c r="J394" s="21">
        <f t="shared" si="45"/>
        <v>522.5</v>
      </c>
      <c r="K394" s="21">
        <f t="shared" si="46"/>
        <v>348.33333333333331</v>
      </c>
      <c r="L394" s="21">
        <f t="shared" si="47"/>
        <v>313.5</v>
      </c>
      <c r="M394" s="21">
        <f t="shared" si="48"/>
        <v>261.25</v>
      </c>
      <c r="N394" s="40" t="s">
        <v>2079</v>
      </c>
      <c r="O394" s="24"/>
    </row>
    <row r="395" spans="1:15" s="10" customFormat="1" ht="15.75" thickBot="1" x14ac:dyDescent="0.3">
      <c r="A395" s="17"/>
      <c r="B395" s="12">
        <v>9</v>
      </c>
      <c r="C395" s="12">
        <v>33</v>
      </c>
      <c r="D395" s="33"/>
      <c r="E395" s="34">
        <v>200</v>
      </c>
      <c r="F395" s="35">
        <v>33000</v>
      </c>
      <c r="G395" s="21">
        <f t="shared" si="42"/>
        <v>165</v>
      </c>
      <c r="H395" s="21">
        <f t="shared" si="43"/>
        <v>1650</v>
      </c>
      <c r="I395" s="21">
        <f t="shared" si="44"/>
        <v>26400</v>
      </c>
      <c r="J395" s="21">
        <f t="shared" si="45"/>
        <v>522.5</v>
      </c>
      <c r="K395" s="21">
        <f t="shared" si="46"/>
        <v>348.33333333333331</v>
      </c>
      <c r="L395" s="21">
        <f t="shared" si="47"/>
        <v>313.5</v>
      </c>
      <c r="M395" s="21">
        <f t="shared" si="48"/>
        <v>261.25</v>
      </c>
      <c r="N395" s="40" t="s">
        <v>2079</v>
      </c>
      <c r="O395" s="24"/>
    </row>
    <row r="396" spans="1:15" s="10" customFormat="1" ht="15.75" thickBot="1" x14ac:dyDescent="0.3">
      <c r="A396" s="17"/>
      <c r="B396" s="12">
        <v>9</v>
      </c>
      <c r="C396" s="12">
        <v>34</v>
      </c>
      <c r="D396" s="33"/>
      <c r="E396" s="34">
        <v>200</v>
      </c>
      <c r="F396" s="35">
        <v>33000</v>
      </c>
      <c r="G396" s="21">
        <f t="shared" si="42"/>
        <v>165</v>
      </c>
      <c r="H396" s="21">
        <f t="shared" si="43"/>
        <v>1650</v>
      </c>
      <c r="I396" s="21">
        <f t="shared" si="44"/>
        <v>26400</v>
      </c>
      <c r="J396" s="21">
        <f t="shared" si="45"/>
        <v>522.5</v>
      </c>
      <c r="K396" s="21">
        <f t="shared" si="46"/>
        <v>348.33333333333331</v>
      </c>
      <c r="L396" s="21">
        <f t="shared" si="47"/>
        <v>313.5</v>
      </c>
      <c r="M396" s="21">
        <f t="shared" si="48"/>
        <v>261.25</v>
      </c>
      <c r="N396" s="40" t="s">
        <v>2079</v>
      </c>
      <c r="O396" s="24"/>
    </row>
    <row r="397" spans="1:15" s="10" customFormat="1" ht="15.75" thickBot="1" x14ac:dyDescent="0.3">
      <c r="A397" s="17"/>
      <c r="B397" s="12">
        <v>9</v>
      </c>
      <c r="C397" s="12">
        <v>35</v>
      </c>
      <c r="D397" s="33"/>
      <c r="E397" s="34">
        <v>200</v>
      </c>
      <c r="F397" s="35">
        <v>33000</v>
      </c>
      <c r="G397" s="21">
        <f t="shared" si="42"/>
        <v>165</v>
      </c>
      <c r="H397" s="21">
        <f t="shared" si="43"/>
        <v>1650</v>
      </c>
      <c r="I397" s="21">
        <f t="shared" si="44"/>
        <v>26400</v>
      </c>
      <c r="J397" s="21">
        <f t="shared" si="45"/>
        <v>522.5</v>
      </c>
      <c r="K397" s="21">
        <f t="shared" si="46"/>
        <v>348.33333333333331</v>
      </c>
      <c r="L397" s="21">
        <f t="shared" si="47"/>
        <v>313.5</v>
      </c>
      <c r="M397" s="21">
        <f t="shared" si="48"/>
        <v>261.25</v>
      </c>
      <c r="N397" s="40" t="s">
        <v>2079</v>
      </c>
      <c r="O397" s="24"/>
    </row>
    <row r="398" spans="1:15" s="10" customFormat="1" ht="15.75" thickBot="1" x14ac:dyDescent="0.3">
      <c r="A398" s="17"/>
      <c r="B398" s="12">
        <v>9</v>
      </c>
      <c r="C398" s="12">
        <v>36</v>
      </c>
      <c r="D398" s="33"/>
      <c r="E398" s="34">
        <v>200</v>
      </c>
      <c r="F398" s="35">
        <v>33000</v>
      </c>
      <c r="G398" s="21">
        <f t="shared" si="42"/>
        <v>165</v>
      </c>
      <c r="H398" s="21">
        <f t="shared" si="43"/>
        <v>1650</v>
      </c>
      <c r="I398" s="21">
        <f t="shared" si="44"/>
        <v>26400</v>
      </c>
      <c r="J398" s="21">
        <f t="shared" si="45"/>
        <v>522.5</v>
      </c>
      <c r="K398" s="21">
        <f t="shared" si="46"/>
        <v>348.33333333333331</v>
      </c>
      <c r="L398" s="21">
        <f t="shared" si="47"/>
        <v>313.5</v>
      </c>
      <c r="M398" s="21">
        <f t="shared" si="48"/>
        <v>261.25</v>
      </c>
      <c r="N398" s="40" t="s">
        <v>2079</v>
      </c>
      <c r="O398" s="24"/>
    </row>
    <row r="399" spans="1:15" s="10" customFormat="1" ht="15.75" thickBot="1" x14ac:dyDescent="0.3">
      <c r="A399" s="17"/>
      <c r="B399" s="12">
        <v>9</v>
      </c>
      <c r="C399" s="12">
        <v>37</v>
      </c>
      <c r="D399" s="33"/>
      <c r="E399" s="34">
        <v>200</v>
      </c>
      <c r="F399" s="35">
        <v>33000</v>
      </c>
      <c r="G399" s="21">
        <f t="shared" si="42"/>
        <v>165</v>
      </c>
      <c r="H399" s="21">
        <f t="shared" si="43"/>
        <v>1650</v>
      </c>
      <c r="I399" s="21">
        <f t="shared" si="44"/>
        <v>26400</v>
      </c>
      <c r="J399" s="21">
        <f t="shared" si="45"/>
        <v>522.5</v>
      </c>
      <c r="K399" s="21">
        <f t="shared" si="46"/>
        <v>348.33333333333331</v>
      </c>
      <c r="L399" s="21">
        <f t="shared" si="47"/>
        <v>313.5</v>
      </c>
      <c r="M399" s="21">
        <f t="shared" si="48"/>
        <v>261.25</v>
      </c>
      <c r="N399" s="40" t="s">
        <v>2079</v>
      </c>
      <c r="O399" s="24"/>
    </row>
    <row r="400" spans="1:15" s="10" customFormat="1" ht="15.75" thickBot="1" x14ac:dyDescent="0.3">
      <c r="A400" s="17"/>
      <c r="B400" s="12">
        <v>9</v>
      </c>
      <c r="C400" s="12">
        <v>38</v>
      </c>
      <c r="D400" s="33"/>
      <c r="E400" s="34">
        <v>200</v>
      </c>
      <c r="F400" s="35">
        <v>33000</v>
      </c>
      <c r="G400" s="21">
        <f t="shared" si="42"/>
        <v>165</v>
      </c>
      <c r="H400" s="21">
        <f t="shared" si="43"/>
        <v>1650</v>
      </c>
      <c r="I400" s="21">
        <f t="shared" si="44"/>
        <v>26400</v>
      </c>
      <c r="J400" s="21">
        <f t="shared" si="45"/>
        <v>522.5</v>
      </c>
      <c r="K400" s="21">
        <f t="shared" si="46"/>
        <v>348.33333333333331</v>
      </c>
      <c r="L400" s="21">
        <f t="shared" si="47"/>
        <v>313.5</v>
      </c>
      <c r="M400" s="21">
        <f t="shared" si="48"/>
        <v>261.25</v>
      </c>
      <c r="N400" s="40" t="s">
        <v>2079</v>
      </c>
      <c r="O400" s="24"/>
    </row>
    <row r="401" spans="1:15" s="10" customFormat="1" ht="15" customHeight="1" thickBot="1" x14ac:dyDescent="0.3">
      <c r="A401" s="17"/>
      <c r="B401" s="12">
        <v>9</v>
      </c>
      <c r="C401" s="12">
        <v>39</v>
      </c>
      <c r="D401" s="33"/>
      <c r="E401" s="34">
        <v>200</v>
      </c>
      <c r="F401" s="35">
        <v>33000</v>
      </c>
      <c r="G401" s="21">
        <f t="shared" si="42"/>
        <v>165</v>
      </c>
      <c r="H401" s="21">
        <f t="shared" si="43"/>
        <v>1650</v>
      </c>
      <c r="I401" s="21">
        <f t="shared" si="44"/>
        <v>26400</v>
      </c>
      <c r="J401" s="21">
        <f t="shared" si="45"/>
        <v>522.5</v>
      </c>
      <c r="K401" s="21">
        <f t="shared" si="46"/>
        <v>348.33333333333331</v>
      </c>
      <c r="L401" s="21">
        <f t="shared" si="47"/>
        <v>313.5</v>
      </c>
      <c r="M401" s="21">
        <f t="shared" si="48"/>
        <v>261.25</v>
      </c>
      <c r="N401" s="40" t="s">
        <v>2079</v>
      </c>
      <c r="O401" s="24"/>
    </row>
    <row r="402" spans="1:15" s="8" customFormat="1" ht="15" customHeight="1" thickBot="1" x14ac:dyDescent="0.3">
      <c r="A402" s="17"/>
      <c r="B402" s="12">
        <v>9</v>
      </c>
      <c r="C402" s="12">
        <v>40</v>
      </c>
      <c r="D402" s="33"/>
      <c r="E402" s="34"/>
      <c r="F402" s="35"/>
      <c r="G402" s="21"/>
      <c r="H402" s="21"/>
      <c r="I402" s="21"/>
      <c r="J402" s="21"/>
      <c r="K402" s="21"/>
      <c r="L402" s="21"/>
      <c r="M402" s="21"/>
      <c r="N402" s="40" t="s">
        <v>2079</v>
      </c>
      <c r="O402" s="24"/>
    </row>
    <row r="403" spans="1:15" s="8" customFormat="1" ht="15" customHeight="1" thickBot="1" x14ac:dyDescent="0.3">
      <c r="A403" s="17"/>
      <c r="B403" s="12">
        <v>10</v>
      </c>
      <c r="C403" s="12">
        <v>1</v>
      </c>
      <c r="D403" s="33"/>
      <c r="E403" s="34"/>
      <c r="F403" s="35"/>
      <c r="G403" s="21"/>
      <c r="H403" s="21"/>
      <c r="I403" s="21"/>
      <c r="J403" s="21"/>
      <c r="K403" s="21"/>
      <c r="L403" s="21"/>
      <c r="M403" s="21"/>
      <c r="N403" s="40" t="s">
        <v>2079</v>
      </c>
      <c r="O403" s="24"/>
    </row>
    <row r="404" spans="1:15" s="8" customFormat="1" ht="15.75" thickBot="1" x14ac:dyDescent="0.3">
      <c r="A404" s="17"/>
      <c r="B404" s="12">
        <v>10</v>
      </c>
      <c r="C404" s="12">
        <v>2</v>
      </c>
      <c r="D404" s="33"/>
      <c r="E404" s="34"/>
      <c r="F404" s="35"/>
      <c r="G404" s="21"/>
      <c r="H404" s="21"/>
      <c r="I404" s="21"/>
      <c r="J404" s="21"/>
      <c r="K404" s="21"/>
      <c r="L404" s="21"/>
      <c r="M404" s="21"/>
      <c r="N404" s="40" t="s">
        <v>2079</v>
      </c>
      <c r="O404" s="24"/>
    </row>
    <row r="405" spans="1:15" s="8" customFormat="1" ht="15.75" thickBot="1" x14ac:dyDescent="0.3">
      <c r="A405" s="17"/>
      <c r="B405" s="12">
        <v>10</v>
      </c>
      <c r="C405" s="12">
        <v>3</v>
      </c>
      <c r="D405" s="33"/>
      <c r="E405" s="34"/>
      <c r="F405" s="35"/>
      <c r="G405" s="21"/>
      <c r="H405" s="21"/>
      <c r="I405" s="21"/>
      <c r="J405" s="21"/>
      <c r="K405" s="21"/>
      <c r="L405" s="21"/>
      <c r="M405" s="21"/>
      <c r="N405" s="40" t="s">
        <v>2079</v>
      </c>
      <c r="O405" s="24"/>
    </row>
    <row r="406" spans="1:15" s="8" customFormat="1" ht="15.75" thickBot="1" x14ac:dyDescent="0.3">
      <c r="A406" s="17"/>
      <c r="B406" s="12">
        <v>10</v>
      </c>
      <c r="C406" s="12">
        <v>4</v>
      </c>
      <c r="D406" s="33"/>
      <c r="E406" s="34"/>
      <c r="F406" s="35"/>
      <c r="G406" s="21"/>
      <c r="H406" s="21"/>
      <c r="I406" s="21"/>
      <c r="J406" s="21"/>
      <c r="K406" s="21"/>
      <c r="L406" s="21"/>
      <c r="M406" s="21"/>
      <c r="N406" s="40" t="s">
        <v>2079</v>
      </c>
      <c r="O406" s="24"/>
    </row>
    <row r="407" spans="1:15" s="8" customFormat="1" ht="15.75" thickBot="1" x14ac:dyDescent="0.3">
      <c r="A407" s="17"/>
      <c r="B407" s="12">
        <v>10</v>
      </c>
      <c r="C407" s="12">
        <v>5</v>
      </c>
      <c r="D407" s="33"/>
      <c r="E407" s="34"/>
      <c r="F407" s="35"/>
      <c r="G407" s="21"/>
      <c r="H407" s="21"/>
      <c r="I407" s="21"/>
      <c r="J407" s="21"/>
      <c r="K407" s="21"/>
      <c r="L407" s="21"/>
      <c r="M407" s="21"/>
      <c r="N407" s="40" t="s">
        <v>2079</v>
      </c>
      <c r="O407" s="24"/>
    </row>
    <row r="408" spans="1:15" s="8" customFormat="1" ht="15.75" thickBot="1" x14ac:dyDescent="0.3">
      <c r="A408" s="17"/>
      <c r="B408" s="12">
        <v>10</v>
      </c>
      <c r="C408" s="12">
        <v>6</v>
      </c>
      <c r="D408" s="33"/>
      <c r="E408" s="34"/>
      <c r="F408" s="35"/>
      <c r="G408" s="21"/>
      <c r="H408" s="21"/>
      <c r="I408" s="21"/>
      <c r="J408" s="21"/>
      <c r="K408" s="21"/>
      <c r="L408" s="21"/>
      <c r="M408" s="21"/>
      <c r="N408" s="40" t="s">
        <v>2079</v>
      </c>
      <c r="O408" s="24"/>
    </row>
    <row r="409" spans="1:15" s="8" customFormat="1" ht="15.75" thickBot="1" x14ac:dyDescent="0.3">
      <c r="A409" s="17"/>
      <c r="B409" s="12">
        <v>10</v>
      </c>
      <c r="C409" s="12">
        <v>7</v>
      </c>
      <c r="D409" s="33"/>
      <c r="E409" s="34"/>
      <c r="F409" s="35"/>
      <c r="G409" s="21"/>
      <c r="H409" s="21"/>
      <c r="I409" s="21"/>
      <c r="J409" s="21"/>
      <c r="K409" s="21"/>
      <c r="L409" s="21"/>
      <c r="M409" s="21"/>
      <c r="N409" s="40" t="s">
        <v>2079</v>
      </c>
      <c r="O409" s="24"/>
    </row>
    <row r="410" spans="1:15" s="8" customFormat="1" ht="15.75" thickBot="1" x14ac:dyDescent="0.3">
      <c r="A410" s="17"/>
      <c r="B410" s="12">
        <v>10</v>
      </c>
      <c r="C410" s="12">
        <v>8</v>
      </c>
      <c r="D410" s="33"/>
      <c r="E410" s="34"/>
      <c r="F410" s="35"/>
      <c r="G410" s="21"/>
      <c r="H410" s="21"/>
      <c r="I410" s="21"/>
      <c r="J410" s="21"/>
      <c r="K410" s="21"/>
      <c r="L410" s="21"/>
      <c r="M410" s="21"/>
      <c r="N410" s="40" t="s">
        <v>2079</v>
      </c>
      <c r="O410" s="24"/>
    </row>
    <row r="411" spans="1:15" s="8" customFormat="1" ht="15.75" thickBot="1" x14ac:dyDescent="0.3">
      <c r="A411" s="17"/>
      <c r="B411" s="12">
        <v>10</v>
      </c>
      <c r="C411" s="12">
        <v>9</v>
      </c>
      <c r="D411" s="33"/>
      <c r="E411" s="34"/>
      <c r="F411" s="35"/>
      <c r="G411" s="21"/>
      <c r="H411" s="21"/>
      <c r="I411" s="21"/>
      <c r="J411" s="21"/>
      <c r="K411" s="21"/>
      <c r="L411" s="21"/>
      <c r="M411" s="21"/>
      <c r="N411" s="40" t="s">
        <v>2079</v>
      </c>
      <c r="O411" s="24"/>
    </row>
    <row r="412" spans="1:15" s="8" customFormat="1" ht="15.75" thickBot="1" x14ac:dyDescent="0.3">
      <c r="A412" s="17"/>
      <c r="B412" s="12">
        <v>10</v>
      </c>
      <c r="C412" s="12">
        <v>10</v>
      </c>
      <c r="D412" s="33"/>
      <c r="E412" s="34"/>
      <c r="F412" s="35"/>
      <c r="G412" s="21"/>
      <c r="H412" s="21"/>
      <c r="I412" s="21"/>
      <c r="J412" s="21"/>
      <c r="K412" s="21"/>
      <c r="L412" s="21"/>
      <c r="M412" s="21"/>
      <c r="N412" s="40" t="s">
        <v>2079</v>
      </c>
      <c r="O412" s="24"/>
    </row>
    <row r="413" spans="1:15" s="8" customFormat="1" ht="15.75" thickBot="1" x14ac:dyDescent="0.3">
      <c r="A413" s="17"/>
      <c r="B413" s="12">
        <v>10</v>
      </c>
      <c r="C413" s="12">
        <v>11</v>
      </c>
      <c r="D413" s="33"/>
      <c r="E413" s="34"/>
      <c r="F413" s="35"/>
      <c r="G413" s="21"/>
      <c r="H413" s="21"/>
      <c r="I413" s="21"/>
      <c r="J413" s="21"/>
      <c r="K413" s="21"/>
      <c r="L413" s="21"/>
      <c r="M413" s="21"/>
      <c r="N413" s="40" t="s">
        <v>2079</v>
      </c>
      <c r="O413" s="24"/>
    </row>
    <row r="414" spans="1:15" s="8" customFormat="1" ht="15.75" thickBot="1" x14ac:dyDescent="0.3">
      <c r="A414" s="17"/>
      <c r="B414" s="12">
        <v>10</v>
      </c>
      <c r="C414" s="12">
        <v>12</v>
      </c>
      <c r="D414" s="33"/>
      <c r="E414" s="34"/>
      <c r="F414" s="35"/>
      <c r="G414" s="21"/>
      <c r="H414" s="21"/>
      <c r="I414" s="21"/>
      <c r="J414" s="21"/>
      <c r="K414" s="21"/>
      <c r="L414" s="21"/>
      <c r="M414" s="21"/>
      <c r="N414" s="40" t="s">
        <v>2079</v>
      </c>
      <c r="O414" s="24"/>
    </row>
    <row r="415" spans="1:15" s="8" customFormat="1" ht="15.75" thickBot="1" x14ac:dyDescent="0.3">
      <c r="A415" s="17"/>
      <c r="B415" s="12">
        <v>10</v>
      </c>
      <c r="C415" s="12">
        <v>13</v>
      </c>
      <c r="D415" s="33"/>
      <c r="E415" s="34"/>
      <c r="F415" s="35"/>
      <c r="G415" s="21"/>
      <c r="H415" s="21"/>
      <c r="I415" s="21"/>
      <c r="J415" s="21"/>
      <c r="K415" s="21"/>
      <c r="L415" s="21"/>
      <c r="M415" s="21"/>
      <c r="N415" s="40" t="s">
        <v>2079</v>
      </c>
      <c r="O415" s="24"/>
    </row>
    <row r="416" spans="1:15" s="8" customFormat="1" ht="15.75" thickBot="1" x14ac:dyDescent="0.3">
      <c r="A416" s="17"/>
      <c r="B416" s="12">
        <v>10</v>
      </c>
      <c r="C416" s="12">
        <v>14</v>
      </c>
      <c r="D416" s="33"/>
      <c r="E416" s="34"/>
      <c r="F416" s="35"/>
      <c r="G416" s="21"/>
      <c r="H416" s="21"/>
      <c r="I416" s="21"/>
      <c r="J416" s="21"/>
      <c r="K416" s="21"/>
      <c r="L416" s="21"/>
      <c r="M416" s="21"/>
      <c r="N416" s="40" t="s">
        <v>2079</v>
      </c>
      <c r="O416" s="24"/>
    </row>
    <row r="417" spans="1:15" s="8" customFormat="1" ht="15.75" thickBot="1" x14ac:dyDescent="0.3">
      <c r="A417" s="17"/>
      <c r="B417" s="12">
        <v>10</v>
      </c>
      <c r="C417" s="12">
        <v>15</v>
      </c>
      <c r="D417" s="33"/>
      <c r="E417" s="34"/>
      <c r="F417" s="35"/>
      <c r="G417" s="21"/>
      <c r="H417" s="21"/>
      <c r="I417" s="21"/>
      <c r="J417" s="21"/>
      <c r="K417" s="21"/>
      <c r="L417" s="21"/>
      <c r="M417" s="21"/>
      <c r="N417" s="40" t="s">
        <v>2079</v>
      </c>
      <c r="O417" s="24"/>
    </row>
    <row r="418" spans="1:15" s="8" customFormat="1" ht="15.75" thickBot="1" x14ac:dyDescent="0.3">
      <c r="A418" s="17"/>
      <c r="B418" s="12">
        <v>10</v>
      </c>
      <c r="C418" s="12">
        <v>16</v>
      </c>
      <c r="D418" s="33"/>
      <c r="E418" s="34"/>
      <c r="F418" s="35"/>
      <c r="G418" s="21"/>
      <c r="H418" s="21"/>
      <c r="I418" s="21"/>
      <c r="J418" s="21"/>
      <c r="K418" s="21"/>
      <c r="L418" s="21"/>
      <c r="M418" s="21"/>
      <c r="N418" s="40" t="s">
        <v>2079</v>
      </c>
      <c r="O418" s="24"/>
    </row>
    <row r="419" spans="1:15" s="8" customFormat="1" ht="15.75" thickBot="1" x14ac:dyDescent="0.3">
      <c r="A419" s="17"/>
      <c r="B419" s="12">
        <v>10</v>
      </c>
      <c r="C419" s="12">
        <v>17</v>
      </c>
      <c r="D419" s="33"/>
      <c r="E419" s="34"/>
      <c r="F419" s="35"/>
      <c r="G419" s="21"/>
      <c r="H419" s="21"/>
      <c r="I419" s="21"/>
      <c r="J419" s="21"/>
      <c r="K419" s="21"/>
      <c r="L419" s="21"/>
      <c r="M419" s="21"/>
      <c r="N419" s="40" t="s">
        <v>2079</v>
      </c>
      <c r="O419" s="24"/>
    </row>
    <row r="420" spans="1:15" s="8" customFormat="1" ht="15.75" thickBot="1" x14ac:dyDescent="0.3">
      <c r="A420" s="17"/>
      <c r="B420" s="12">
        <v>10</v>
      </c>
      <c r="C420" s="12">
        <v>18</v>
      </c>
      <c r="D420" s="33"/>
      <c r="E420" s="34"/>
      <c r="F420" s="35"/>
      <c r="G420" s="21"/>
      <c r="H420" s="21"/>
      <c r="I420" s="21"/>
      <c r="J420" s="21"/>
      <c r="K420" s="21"/>
      <c r="L420" s="21"/>
      <c r="M420" s="21"/>
      <c r="N420" s="40" t="s">
        <v>2079</v>
      </c>
      <c r="O420" s="24"/>
    </row>
    <row r="421" spans="1:15" s="8" customFormat="1" ht="15.75" thickBot="1" x14ac:dyDescent="0.3">
      <c r="A421" s="17"/>
      <c r="B421" s="12">
        <v>10</v>
      </c>
      <c r="C421" s="12">
        <v>19</v>
      </c>
      <c r="D421" s="33"/>
      <c r="E421" s="34"/>
      <c r="F421" s="35"/>
      <c r="G421" s="21"/>
      <c r="H421" s="21"/>
      <c r="I421" s="21"/>
      <c r="J421" s="21"/>
      <c r="K421" s="21"/>
      <c r="L421" s="21"/>
      <c r="M421" s="21"/>
      <c r="N421" s="40" t="s">
        <v>2079</v>
      </c>
      <c r="O421" s="24"/>
    </row>
    <row r="422" spans="1:15" s="8" customFormat="1" ht="15.75" thickBot="1" x14ac:dyDescent="0.3">
      <c r="A422" s="17"/>
      <c r="B422" s="12">
        <v>10</v>
      </c>
      <c r="C422" s="12">
        <v>20</v>
      </c>
      <c r="D422" s="33"/>
      <c r="E422" s="34"/>
      <c r="F422" s="35"/>
      <c r="G422" s="21"/>
      <c r="H422" s="21"/>
      <c r="I422" s="21"/>
      <c r="J422" s="21"/>
      <c r="K422" s="21"/>
      <c r="L422" s="21"/>
      <c r="M422" s="21"/>
      <c r="N422" s="40" t="s">
        <v>2079</v>
      </c>
      <c r="O422" s="24"/>
    </row>
    <row r="423" spans="1:15" s="8" customFormat="1" ht="15.75" thickBot="1" x14ac:dyDescent="0.3">
      <c r="A423" s="17"/>
      <c r="B423" s="12">
        <v>10</v>
      </c>
      <c r="C423" s="12">
        <v>21</v>
      </c>
      <c r="D423" s="33"/>
      <c r="E423" s="34"/>
      <c r="F423" s="35"/>
      <c r="G423" s="21"/>
      <c r="H423" s="21"/>
      <c r="I423" s="21"/>
      <c r="J423" s="21"/>
      <c r="K423" s="21"/>
      <c r="L423" s="21"/>
      <c r="M423" s="21"/>
      <c r="N423" s="40" t="s">
        <v>2079</v>
      </c>
      <c r="O423" s="24"/>
    </row>
    <row r="424" spans="1:15" s="8" customFormat="1" ht="15.75" thickBot="1" x14ac:dyDescent="0.3">
      <c r="A424" s="17"/>
      <c r="B424" s="12">
        <v>10</v>
      </c>
      <c r="C424" s="12">
        <v>22</v>
      </c>
      <c r="D424" s="33"/>
      <c r="E424" s="34"/>
      <c r="F424" s="35"/>
      <c r="G424" s="21"/>
      <c r="H424" s="21"/>
      <c r="I424" s="21"/>
      <c r="J424" s="21"/>
      <c r="K424" s="21"/>
      <c r="L424" s="21"/>
      <c r="M424" s="21"/>
      <c r="N424" s="40" t="s">
        <v>2079</v>
      </c>
      <c r="O424" s="24"/>
    </row>
    <row r="425" spans="1:15" s="8" customFormat="1" ht="15.75" thickBot="1" x14ac:dyDescent="0.3">
      <c r="A425" s="17"/>
      <c r="B425" s="12">
        <v>10</v>
      </c>
      <c r="C425" s="12">
        <v>23</v>
      </c>
      <c r="D425" s="33"/>
      <c r="E425" s="34"/>
      <c r="F425" s="35"/>
      <c r="G425" s="21"/>
      <c r="H425" s="21"/>
      <c r="I425" s="21"/>
      <c r="J425" s="21"/>
      <c r="K425" s="21"/>
      <c r="L425" s="21"/>
      <c r="M425" s="21"/>
      <c r="N425" s="40" t="s">
        <v>2079</v>
      </c>
      <c r="O425" s="24"/>
    </row>
    <row r="426" spans="1:15" s="8" customFormat="1" ht="15.75" thickBot="1" x14ac:dyDescent="0.3">
      <c r="A426" s="17"/>
      <c r="B426" s="12">
        <v>10</v>
      </c>
      <c r="C426" s="12">
        <v>24</v>
      </c>
      <c r="D426" s="33"/>
      <c r="E426" s="34"/>
      <c r="F426" s="35"/>
      <c r="G426" s="21"/>
      <c r="H426" s="21"/>
      <c r="I426" s="21"/>
      <c r="J426" s="21"/>
      <c r="K426" s="21"/>
      <c r="L426" s="21"/>
      <c r="M426" s="21"/>
      <c r="N426" s="40" t="s">
        <v>2079</v>
      </c>
      <c r="O426" s="24"/>
    </row>
    <row r="427" spans="1:15" s="8" customFormat="1" ht="15.75" thickBot="1" x14ac:dyDescent="0.3">
      <c r="A427" s="17"/>
      <c r="B427" s="12">
        <v>10</v>
      </c>
      <c r="C427" s="12">
        <v>25</v>
      </c>
      <c r="D427" s="33"/>
      <c r="E427" s="34"/>
      <c r="F427" s="35"/>
      <c r="G427" s="21"/>
      <c r="H427" s="21"/>
      <c r="I427" s="21"/>
      <c r="J427" s="21"/>
      <c r="K427" s="21"/>
      <c r="L427" s="21"/>
      <c r="M427" s="21"/>
      <c r="N427" s="40" t="s">
        <v>2079</v>
      </c>
      <c r="O427" s="24"/>
    </row>
    <row r="428" spans="1:15" s="8" customFormat="1" ht="15.75" thickBot="1" x14ac:dyDescent="0.3">
      <c r="A428" s="17"/>
      <c r="B428" s="12">
        <v>10</v>
      </c>
      <c r="C428" s="12">
        <v>26</v>
      </c>
      <c r="D428" s="33"/>
      <c r="E428" s="34"/>
      <c r="F428" s="35"/>
      <c r="G428" s="21"/>
      <c r="H428" s="21"/>
      <c r="I428" s="21"/>
      <c r="J428" s="21"/>
      <c r="K428" s="21"/>
      <c r="L428" s="21"/>
      <c r="M428" s="21"/>
      <c r="N428" s="40" t="s">
        <v>2079</v>
      </c>
      <c r="O428" s="24"/>
    </row>
    <row r="429" spans="1:15" s="8" customFormat="1" ht="15.75" thickBot="1" x14ac:dyDescent="0.3">
      <c r="A429" s="17"/>
      <c r="B429" s="12">
        <v>10</v>
      </c>
      <c r="C429" s="12">
        <v>27</v>
      </c>
      <c r="D429" s="33"/>
      <c r="E429" s="34"/>
      <c r="F429" s="35"/>
      <c r="G429" s="21"/>
      <c r="H429" s="21"/>
      <c r="I429" s="21"/>
      <c r="J429" s="21"/>
      <c r="K429" s="21"/>
      <c r="L429" s="21"/>
      <c r="M429" s="21"/>
      <c r="N429" s="40" t="s">
        <v>2079</v>
      </c>
      <c r="O429" s="24"/>
    </row>
    <row r="430" spans="1:15" s="8" customFormat="1" ht="15.75" thickBot="1" x14ac:dyDescent="0.3">
      <c r="A430" s="17"/>
      <c r="B430" s="12">
        <v>10</v>
      </c>
      <c r="C430" s="12">
        <v>28</v>
      </c>
      <c r="D430" s="33"/>
      <c r="E430" s="34"/>
      <c r="F430" s="35"/>
      <c r="G430" s="21"/>
      <c r="H430" s="21"/>
      <c r="I430" s="21"/>
      <c r="J430" s="21"/>
      <c r="K430" s="21"/>
      <c r="L430" s="21"/>
      <c r="M430" s="21"/>
      <c r="N430" s="40" t="s">
        <v>2079</v>
      </c>
      <c r="O430" s="24"/>
    </row>
    <row r="431" spans="1:15" s="8" customFormat="1" ht="15.75" thickBot="1" x14ac:dyDescent="0.3">
      <c r="A431" s="17"/>
      <c r="B431" s="12">
        <v>10</v>
      </c>
      <c r="C431" s="12">
        <v>29</v>
      </c>
      <c r="D431" s="33"/>
      <c r="E431" s="34"/>
      <c r="F431" s="35"/>
      <c r="G431" s="21"/>
      <c r="H431" s="21"/>
      <c r="I431" s="21"/>
      <c r="J431" s="21"/>
      <c r="K431" s="21"/>
      <c r="L431" s="21"/>
      <c r="M431" s="21"/>
      <c r="N431" s="40" t="s">
        <v>2079</v>
      </c>
      <c r="O431" s="24"/>
    </row>
    <row r="432" spans="1:15" s="8" customFormat="1" ht="15.75" thickBot="1" x14ac:dyDescent="0.3">
      <c r="A432" s="17"/>
      <c r="B432" s="12">
        <v>10</v>
      </c>
      <c r="C432" s="12">
        <v>30</v>
      </c>
      <c r="D432" s="33"/>
      <c r="E432" s="34"/>
      <c r="F432" s="35"/>
      <c r="G432" s="21"/>
      <c r="H432" s="21"/>
      <c r="I432" s="21"/>
      <c r="J432" s="21"/>
      <c r="K432" s="21"/>
      <c r="L432" s="21"/>
      <c r="M432" s="21"/>
      <c r="N432" s="40" t="s">
        <v>2079</v>
      </c>
      <c r="O432" s="24"/>
    </row>
    <row r="433" spans="1:15" s="8" customFormat="1" ht="15.75" thickBot="1" x14ac:dyDescent="0.3">
      <c r="A433" s="17"/>
      <c r="B433" s="12">
        <v>10</v>
      </c>
      <c r="C433" s="12">
        <v>31</v>
      </c>
      <c r="D433" s="33"/>
      <c r="E433" s="34"/>
      <c r="F433" s="35"/>
      <c r="G433" s="21"/>
      <c r="H433" s="21"/>
      <c r="I433" s="21"/>
      <c r="J433" s="21"/>
      <c r="K433" s="21"/>
      <c r="L433" s="21"/>
      <c r="M433" s="21"/>
      <c r="N433" s="40" t="s">
        <v>2079</v>
      </c>
      <c r="O433" s="24"/>
    </row>
    <row r="434" spans="1:15" s="8" customFormat="1" ht="15.75" thickBot="1" x14ac:dyDescent="0.3">
      <c r="A434" s="17"/>
      <c r="B434" s="12">
        <v>10</v>
      </c>
      <c r="C434" s="12">
        <v>32</v>
      </c>
      <c r="D434" s="33"/>
      <c r="E434" s="34"/>
      <c r="F434" s="35"/>
      <c r="G434" s="21"/>
      <c r="H434" s="21"/>
      <c r="I434" s="21"/>
      <c r="J434" s="21"/>
      <c r="K434" s="21"/>
      <c r="L434" s="21"/>
      <c r="M434" s="21"/>
      <c r="N434" s="40" t="s">
        <v>2079</v>
      </c>
      <c r="O434" s="24"/>
    </row>
    <row r="435" spans="1:15" s="8" customFormat="1" ht="15.75" thickBot="1" x14ac:dyDescent="0.3">
      <c r="A435" s="17"/>
      <c r="B435" s="12">
        <v>10</v>
      </c>
      <c r="C435" s="12">
        <v>33</v>
      </c>
      <c r="D435" s="33"/>
      <c r="E435" s="34"/>
      <c r="F435" s="35"/>
      <c r="G435" s="21"/>
      <c r="H435" s="21"/>
      <c r="I435" s="21"/>
      <c r="J435" s="21"/>
      <c r="K435" s="21"/>
      <c r="L435" s="21"/>
      <c r="M435" s="21"/>
      <c r="N435" s="40" t="s">
        <v>2079</v>
      </c>
      <c r="O435" s="24"/>
    </row>
    <row r="436" spans="1:15" s="8" customFormat="1" ht="15.75" thickBot="1" x14ac:dyDescent="0.3">
      <c r="A436" s="17"/>
      <c r="B436" s="12">
        <v>10</v>
      </c>
      <c r="C436" s="12">
        <v>34</v>
      </c>
      <c r="D436" s="33"/>
      <c r="E436" s="34"/>
      <c r="F436" s="35"/>
      <c r="G436" s="21"/>
      <c r="H436" s="21"/>
      <c r="I436" s="21"/>
      <c r="J436" s="21"/>
      <c r="K436" s="21"/>
      <c r="L436" s="21"/>
      <c r="M436" s="21"/>
      <c r="N436" s="40" t="s">
        <v>2079</v>
      </c>
      <c r="O436" s="24"/>
    </row>
    <row r="437" spans="1:15" s="8" customFormat="1" ht="15.75" thickBot="1" x14ac:dyDescent="0.3">
      <c r="A437" s="17"/>
      <c r="B437" s="12">
        <v>10</v>
      </c>
      <c r="C437" s="12">
        <v>35</v>
      </c>
      <c r="D437" s="33"/>
      <c r="E437" s="34"/>
      <c r="F437" s="35"/>
      <c r="G437" s="21"/>
      <c r="H437" s="21"/>
      <c r="I437" s="21"/>
      <c r="J437" s="21"/>
      <c r="K437" s="21"/>
      <c r="L437" s="21"/>
      <c r="M437" s="21"/>
      <c r="N437" s="40" t="s">
        <v>2079</v>
      </c>
      <c r="O437" s="24"/>
    </row>
    <row r="438" spans="1:15" s="8" customFormat="1" ht="15.75" thickBot="1" x14ac:dyDescent="0.3">
      <c r="A438" s="17"/>
      <c r="B438" s="12">
        <v>10</v>
      </c>
      <c r="C438" s="12">
        <v>36</v>
      </c>
      <c r="D438" s="33"/>
      <c r="E438" s="34"/>
      <c r="F438" s="35"/>
      <c r="G438" s="21"/>
      <c r="H438" s="21"/>
      <c r="I438" s="21"/>
      <c r="J438" s="21"/>
      <c r="K438" s="21"/>
      <c r="L438" s="21"/>
      <c r="M438" s="21"/>
      <c r="N438" s="40" t="s">
        <v>2079</v>
      </c>
      <c r="O438" s="24"/>
    </row>
    <row r="439" spans="1:15" s="8" customFormat="1" ht="15.75" thickBot="1" x14ac:dyDescent="0.3">
      <c r="A439" s="17"/>
      <c r="B439" s="12">
        <v>10</v>
      </c>
      <c r="C439" s="12">
        <v>37</v>
      </c>
      <c r="D439" s="33"/>
      <c r="E439" s="34"/>
      <c r="F439" s="35"/>
      <c r="G439" s="21"/>
      <c r="H439" s="21"/>
      <c r="I439" s="21"/>
      <c r="J439" s="21"/>
      <c r="K439" s="21"/>
      <c r="L439" s="21"/>
      <c r="M439" s="21"/>
      <c r="N439" s="40" t="s">
        <v>2079</v>
      </c>
      <c r="O439" s="24"/>
    </row>
    <row r="440" spans="1:15" s="8" customFormat="1" ht="15.75" thickBot="1" x14ac:dyDescent="0.3">
      <c r="A440" s="17"/>
      <c r="B440" s="12">
        <v>10</v>
      </c>
      <c r="C440" s="12">
        <v>38</v>
      </c>
      <c r="D440" s="33"/>
      <c r="E440" s="34"/>
      <c r="F440" s="35"/>
      <c r="G440" s="21"/>
      <c r="H440" s="21"/>
      <c r="I440" s="21"/>
      <c r="J440" s="21"/>
      <c r="K440" s="21"/>
      <c r="L440" s="21"/>
      <c r="M440" s="21"/>
      <c r="N440" s="40" t="s">
        <v>2079</v>
      </c>
      <c r="O440" s="24"/>
    </row>
    <row r="441" spans="1:15" s="8" customFormat="1" ht="15.75" thickBot="1" x14ac:dyDescent="0.3">
      <c r="A441" s="17"/>
      <c r="B441" s="12">
        <v>10</v>
      </c>
      <c r="C441" s="12">
        <v>39</v>
      </c>
      <c r="D441" s="33"/>
      <c r="E441" s="34"/>
      <c r="F441" s="35"/>
      <c r="G441" s="21"/>
      <c r="H441" s="21"/>
      <c r="I441" s="21"/>
      <c r="J441" s="21"/>
      <c r="K441" s="21"/>
      <c r="L441" s="21"/>
      <c r="M441" s="21"/>
      <c r="N441" s="40" t="s">
        <v>2079</v>
      </c>
      <c r="O441" s="24"/>
    </row>
    <row r="442" spans="1:15" s="8" customFormat="1" ht="15.75" thickBot="1" x14ac:dyDescent="0.3">
      <c r="A442" s="18"/>
      <c r="B442" s="19">
        <v>10</v>
      </c>
      <c r="C442" s="19">
        <v>40</v>
      </c>
      <c r="D442" s="36"/>
      <c r="E442" s="37"/>
      <c r="F442" s="38"/>
      <c r="G442" s="22"/>
      <c r="H442" s="22"/>
      <c r="I442" s="22"/>
      <c r="J442" s="22"/>
      <c r="K442" s="22"/>
      <c r="L442" s="22"/>
      <c r="M442" s="22"/>
      <c r="N442" s="40" t="s">
        <v>2079</v>
      </c>
      <c r="O442" s="24"/>
    </row>
    <row r="443" spans="1:15" ht="15" hidden="1" x14ac:dyDescent="0.25"/>
    <row r="444" spans="1:15" ht="15" hidden="1" x14ac:dyDescent="0.25"/>
    <row r="445" spans="1:15" ht="15" hidden="1" x14ac:dyDescent="0.25"/>
    <row r="446" spans="1:15" ht="15" hidden="1" x14ac:dyDescent="0.25"/>
    <row r="447" spans="1:15" ht="15" hidden="1" x14ac:dyDescent="0.25"/>
    <row r="448" spans="1:15" ht="15" hidden="1" x14ac:dyDescent="0.25"/>
    <row r="449" ht="15" hidden="1" x14ac:dyDescent="0.25"/>
    <row r="450" ht="15" hidden="1" x14ac:dyDescent="0.25"/>
    <row r="451" ht="15" hidden="1" x14ac:dyDescent="0.25"/>
    <row r="452" ht="15" hidden="1" x14ac:dyDescent="0.25"/>
    <row r="453" ht="15" hidden="1" x14ac:dyDescent="0.25"/>
    <row r="454" ht="15" hidden="1" x14ac:dyDescent="0.25"/>
    <row r="455" ht="15" hidden="1" x14ac:dyDescent="0.25"/>
    <row r="456" ht="15" hidden="1" x14ac:dyDescent="0.25"/>
    <row r="457" ht="15" hidden="1" x14ac:dyDescent="0.25"/>
    <row r="458" ht="15" hidden="1" x14ac:dyDescent="0.25"/>
    <row r="459" ht="15" hidden="1" x14ac:dyDescent="0.25"/>
    <row r="460" ht="15" hidden="1" x14ac:dyDescent="0.25"/>
    <row r="461" ht="15" hidden="1" x14ac:dyDescent="0.25"/>
    <row r="462" ht="15" hidden="1" x14ac:dyDescent="0.25"/>
    <row r="463" ht="15" hidden="1" x14ac:dyDescent="0.25"/>
    <row r="464" ht="15" hidden="1" x14ac:dyDescent="0.25"/>
    <row r="465" ht="15" hidden="1" x14ac:dyDescent="0.25"/>
    <row r="466" ht="15" hidden="1" x14ac:dyDescent="0.25"/>
    <row r="467" ht="15" hidden="1" x14ac:dyDescent="0.25"/>
    <row r="468" ht="15" hidden="1" x14ac:dyDescent="0.25"/>
    <row r="469" ht="15" hidden="1" x14ac:dyDescent="0.25"/>
    <row r="470" ht="15" hidden="1" x14ac:dyDescent="0.25"/>
    <row r="471" ht="15" hidden="1" x14ac:dyDescent="0.25"/>
    <row r="472" ht="15" hidden="1" x14ac:dyDescent="0.25"/>
    <row r="473" ht="15" hidden="1" x14ac:dyDescent="0.25"/>
    <row r="474" ht="15" hidden="1" x14ac:dyDescent="0.25"/>
    <row r="475" ht="15" hidden="1" x14ac:dyDescent="0.25"/>
    <row r="476" ht="15" hidden="1" x14ac:dyDescent="0.25"/>
    <row r="477" ht="15" hidden="1" x14ac:dyDescent="0.25"/>
    <row r="478" ht="15" hidden="1" x14ac:dyDescent="0.25"/>
    <row r="479" ht="15" hidden="1" x14ac:dyDescent="0.25"/>
    <row r="480" ht="15" hidden="1" x14ac:dyDescent="0.25"/>
    <row r="481" ht="15" hidden="1" x14ac:dyDescent="0.25"/>
    <row r="482" ht="15" hidden="1" x14ac:dyDescent="0.25"/>
    <row r="483" ht="15" hidden="1" x14ac:dyDescent="0.25"/>
    <row r="484" ht="15" hidden="1" x14ac:dyDescent="0.25"/>
    <row r="485" ht="15" hidden="1" x14ac:dyDescent="0.25"/>
    <row r="486" ht="15" hidden="1" x14ac:dyDescent="0.25"/>
    <row r="487" ht="15" hidden="1" x14ac:dyDescent="0.25"/>
    <row r="488" ht="15" hidden="1" x14ac:dyDescent="0.25"/>
    <row r="489" ht="15" hidden="1" x14ac:dyDescent="0.25"/>
    <row r="490" ht="15" hidden="1" x14ac:dyDescent="0.25"/>
    <row r="491" ht="15" hidden="1" x14ac:dyDescent="0.25"/>
    <row r="492" ht="15" hidden="1" x14ac:dyDescent="0.25"/>
    <row r="493" ht="15" hidden="1" x14ac:dyDescent="0.25"/>
    <row r="494" ht="15" hidden="1" x14ac:dyDescent="0.25"/>
    <row r="495" ht="15" hidden="1" x14ac:dyDescent="0.25"/>
    <row r="496" ht="15" hidden="1" x14ac:dyDescent="0.25"/>
    <row r="497" ht="15" hidden="1" x14ac:dyDescent="0.25"/>
    <row r="498" ht="15" hidden="1" x14ac:dyDescent="0.25"/>
    <row r="499" ht="15" hidden="1" x14ac:dyDescent="0.25"/>
    <row r="500" ht="15" hidden="1" x14ac:dyDescent="0.25"/>
    <row r="501" ht="15" hidden="1" x14ac:dyDescent="0.25"/>
    <row r="502" ht="15" hidden="1" x14ac:dyDescent="0.25"/>
    <row r="503" ht="15" hidden="1" x14ac:dyDescent="0.25"/>
    <row r="504" ht="15" hidden="1" x14ac:dyDescent="0.25"/>
    <row r="505" ht="15" hidden="1" x14ac:dyDescent="0.25"/>
    <row r="506" ht="15" hidden="1" x14ac:dyDescent="0.25"/>
    <row r="507" ht="15" hidden="1" x14ac:dyDescent="0.25"/>
    <row r="508" ht="15" hidden="1" x14ac:dyDescent="0.25"/>
    <row r="509" ht="15" hidden="1" x14ac:dyDescent="0.25"/>
    <row r="510" ht="15" hidden="1" x14ac:dyDescent="0.25"/>
    <row r="511" ht="15" hidden="1" x14ac:dyDescent="0.25"/>
    <row r="512" ht="15" hidden="1" x14ac:dyDescent="0.25"/>
    <row r="513" ht="15" hidden="1" x14ac:dyDescent="0.25"/>
    <row r="514" ht="15" hidden="1" x14ac:dyDescent="0.25"/>
    <row r="515" ht="15" hidden="1" x14ac:dyDescent="0.25"/>
    <row r="516" ht="15" hidden="1" x14ac:dyDescent="0.25"/>
    <row r="517" ht="15" hidden="1" x14ac:dyDescent="0.25"/>
    <row r="518" ht="15" hidden="1" x14ac:dyDescent="0.25"/>
    <row r="519" ht="15" hidden="1" x14ac:dyDescent="0.25"/>
    <row r="520" ht="15" hidden="1" x14ac:dyDescent="0.25"/>
    <row r="521" ht="15" hidden="1" x14ac:dyDescent="0.25"/>
    <row r="522" ht="15" hidden="1" x14ac:dyDescent="0.25"/>
    <row r="523" ht="15" hidden="1" x14ac:dyDescent="0.25"/>
    <row r="524" ht="15" hidden="1" x14ac:dyDescent="0.25"/>
    <row r="525" ht="15" hidden="1" x14ac:dyDescent="0.25"/>
    <row r="526" ht="15" hidden="1" x14ac:dyDescent="0.25"/>
    <row r="527" ht="15" hidden="1" x14ac:dyDescent="0.25"/>
    <row r="528" ht="15" hidden="1" x14ac:dyDescent="0.25"/>
    <row r="529" ht="15" hidden="1" x14ac:dyDescent="0.25"/>
    <row r="530" ht="15" hidden="1" x14ac:dyDescent="0.25"/>
    <row r="531" ht="15" hidden="1" x14ac:dyDescent="0.25"/>
    <row r="532" ht="15" hidden="1" x14ac:dyDescent="0.25"/>
    <row r="533" ht="15" hidden="1" x14ac:dyDescent="0.25"/>
    <row r="534" ht="15" hidden="1" x14ac:dyDescent="0.25"/>
    <row r="535" ht="15" hidden="1" x14ac:dyDescent="0.25"/>
    <row r="536" ht="15" hidden="1" x14ac:dyDescent="0.25"/>
    <row r="537" ht="15" hidden="1" x14ac:dyDescent="0.25"/>
    <row r="538" ht="15" hidden="1" x14ac:dyDescent="0.25"/>
    <row r="539" ht="15" hidden="1" x14ac:dyDescent="0.25"/>
    <row r="540" ht="15" hidden="1" x14ac:dyDescent="0.25"/>
    <row r="541" ht="15" hidden="1" x14ac:dyDescent="0.25"/>
    <row r="542" ht="15" hidden="1" x14ac:dyDescent="0.25"/>
    <row r="543" ht="15" hidden="1" x14ac:dyDescent="0.25"/>
    <row r="544" ht="15" hidden="1" x14ac:dyDescent="0.25"/>
    <row r="545" ht="15" hidden="1" x14ac:dyDescent="0.25"/>
    <row r="546" ht="15" hidden="1" x14ac:dyDescent="0.25"/>
    <row r="547" ht="15" hidden="1" x14ac:dyDescent="0.25"/>
    <row r="548" ht="15" hidden="1" x14ac:dyDescent="0.25"/>
    <row r="549" ht="15" hidden="1" x14ac:dyDescent="0.25"/>
    <row r="550" ht="15" hidden="1" x14ac:dyDescent="0.25"/>
    <row r="551" ht="15" hidden="1" x14ac:dyDescent="0.25"/>
    <row r="552" ht="15" hidden="1" x14ac:dyDescent="0.25"/>
    <row r="553" ht="15" hidden="1" x14ac:dyDescent="0.25"/>
    <row r="554" ht="15" hidden="1" x14ac:dyDescent="0.25"/>
    <row r="555" ht="15" hidden="1" x14ac:dyDescent="0.25"/>
    <row r="556" ht="15" hidden="1" x14ac:dyDescent="0.25"/>
    <row r="557" ht="15" hidden="1" x14ac:dyDescent="0.25"/>
    <row r="558" ht="15" hidden="1" x14ac:dyDescent="0.25"/>
    <row r="559" ht="15" hidden="1" x14ac:dyDescent="0.25"/>
    <row r="560" ht="15" hidden="1" x14ac:dyDescent="0.25"/>
    <row r="561" ht="15" hidden="1" x14ac:dyDescent="0.25"/>
    <row r="562" ht="15" hidden="1" x14ac:dyDescent="0.25"/>
    <row r="563" ht="15" hidden="1" x14ac:dyDescent="0.25"/>
    <row r="564" ht="15" hidden="1" customHeight="1" x14ac:dyDescent="0.25"/>
  </sheetData>
  <sheetProtection selectLockedCells="1"/>
  <mergeCells count="1">
    <mergeCell ref="A1:N1"/>
  </mergeCells>
  <conditionalFormatting sqref="N2:O1048576 O1">
    <cfRule type="containsText" dxfId="452" priority="2" operator="containsText" text="RESERVADO">
      <formula>NOT(ISERROR(SEARCH("RESERVADO",N1)))</formula>
    </cfRule>
    <cfRule type="containsText" dxfId="451" priority="3" operator="containsText" text="VENDIDO">
      <formula>NOT(ISERROR(SEARCH("VENDIDO",N1)))</formula>
    </cfRule>
  </conditionalFormatting>
  <conditionalFormatting sqref="N2:N1048576">
    <cfRule type="containsText" dxfId="450" priority="1" operator="containsText" text="LIVRE">
      <formula>NOT(ISERROR(SEARCH("LIVRE",N2)))</formula>
    </cfRule>
  </conditionalFormatting>
  <dataValidations count="1">
    <dataValidation type="list" allowBlank="1" showInputMessage="1" showErrorMessage="1" sqref="N3:N442">
      <formula1>$P$3:$P$5</formula1>
    </dataValidation>
  </dataValidations>
  <pageMargins left="0.25" right="0.25" top="0.75" bottom="0.75" header="0.3" footer="0.3"/>
  <pageSetup paperSize="9" scale="97" fitToHeight="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402"/>
  <sheetViews>
    <sheetView workbookViewId="0">
      <pane ySplit="2" topLeftCell="A3" activePane="bottomLeft" state="frozen"/>
      <selection pane="bottomLeft" sqref="A1:G1"/>
    </sheetView>
  </sheetViews>
  <sheetFormatPr defaultColWidth="0" defaultRowHeight="11.25" x14ac:dyDescent="0.2"/>
  <cols>
    <col min="1" max="1" width="8.7109375" style="138" bestFit="1" customWidth="1"/>
    <col min="2" max="2" width="8.7109375" style="140" customWidth="1"/>
    <col min="3" max="3" width="8.7109375" style="141" customWidth="1"/>
    <col min="4" max="4" width="42.85546875" style="138" bestFit="1" customWidth="1"/>
    <col min="5" max="5" width="55.7109375" style="138" bestFit="1" customWidth="1"/>
    <col min="6" max="6" width="24.7109375" style="138" bestFit="1" customWidth="1"/>
    <col min="7" max="7" width="23.7109375" style="138" bestFit="1" customWidth="1"/>
    <col min="8" max="8" width="9.7109375" style="138" bestFit="1" customWidth="1"/>
    <col min="9" max="9" width="3.7109375" style="138" bestFit="1" customWidth="1"/>
    <col min="10" max="10" width="14" style="138" bestFit="1" customWidth="1"/>
    <col min="11" max="11" width="23.28515625" style="138" bestFit="1" customWidth="1"/>
    <col min="12" max="12" width="12.7109375" style="155" bestFit="1" customWidth="1"/>
    <col min="13" max="13" width="12.7109375" style="156" customWidth="1"/>
    <col min="14" max="14" width="12.85546875" style="156" bestFit="1" customWidth="1"/>
    <col min="15" max="15" width="6.42578125" style="157" bestFit="1" customWidth="1"/>
    <col min="16" max="16" width="14.42578125" style="155" bestFit="1" customWidth="1"/>
    <col min="17" max="17" width="14" style="158" bestFit="1" customWidth="1"/>
    <col min="18" max="18" width="9.28515625" style="157" bestFit="1" customWidth="1"/>
    <col min="19" max="20" width="14.28515625" style="157" bestFit="1" customWidth="1"/>
    <col min="21" max="21" width="39.7109375" style="157" bestFit="1" customWidth="1"/>
    <col min="22" max="22" width="18.140625" style="157" bestFit="1" customWidth="1"/>
    <col min="23" max="23" width="1.7109375" style="138" customWidth="1"/>
    <col min="24" max="16384" width="9.140625" style="139" hidden="1"/>
  </cols>
  <sheetData>
    <row r="1" spans="1:22" ht="30" customHeight="1" thickBot="1" x14ac:dyDescent="0.25">
      <c r="A1" s="202"/>
      <c r="B1" s="202"/>
      <c r="C1" s="202"/>
      <c r="D1" s="202"/>
      <c r="E1" s="202"/>
      <c r="F1" s="202"/>
      <c r="G1" s="202"/>
    </row>
    <row r="2" spans="1:22" s="129" customFormat="1" ht="30" customHeight="1" thickBot="1" x14ac:dyDescent="0.3">
      <c r="A2" s="122" t="s">
        <v>2</v>
      </c>
      <c r="B2" s="123" t="s">
        <v>0</v>
      </c>
      <c r="C2" s="124" t="s">
        <v>2067</v>
      </c>
      <c r="D2" s="123" t="s">
        <v>32</v>
      </c>
      <c r="E2" s="124" t="s">
        <v>33</v>
      </c>
      <c r="F2" s="123" t="s">
        <v>34</v>
      </c>
      <c r="G2" s="124" t="s">
        <v>35</v>
      </c>
      <c r="H2" s="123" t="s">
        <v>36</v>
      </c>
      <c r="I2" s="124" t="s">
        <v>37</v>
      </c>
      <c r="J2" s="123" t="s">
        <v>38</v>
      </c>
      <c r="K2" s="124" t="s">
        <v>2066</v>
      </c>
      <c r="L2" s="125" t="s">
        <v>39</v>
      </c>
      <c r="M2" s="126" t="s">
        <v>2080</v>
      </c>
      <c r="N2" s="125" t="s">
        <v>40</v>
      </c>
      <c r="O2" s="124" t="s">
        <v>41</v>
      </c>
      <c r="P2" s="125" t="s">
        <v>42</v>
      </c>
      <c r="Q2" s="127" t="s">
        <v>43</v>
      </c>
      <c r="R2" s="123" t="s">
        <v>44</v>
      </c>
      <c r="S2" s="124" t="s">
        <v>45</v>
      </c>
      <c r="T2" s="123" t="s">
        <v>46</v>
      </c>
      <c r="U2" s="124" t="s">
        <v>47</v>
      </c>
      <c r="V2" s="128" t="s">
        <v>48</v>
      </c>
    </row>
    <row r="3" spans="1:22" ht="12" thickBot="1" x14ac:dyDescent="0.25">
      <c r="A3" s="130">
        <v>1</v>
      </c>
      <c r="B3" s="130">
        <v>20</v>
      </c>
      <c r="C3" s="131">
        <v>12</v>
      </c>
      <c r="D3" s="132" t="s">
        <v>66</v>
      </c>
      <c r="E3" s="133" t="s">
        <v>466</v>
      </c>
      <c r="F3" s="133" t="s">
        <v>866</v>
      </c>
      <c r="G3" s="133" t="s">
        <v>1266</v>
      </c>
      <c r="H3" s="133" t="s">
        <v>1666</v>
      </c>
      <c r="I3" s="133" t="s">
        <v>55</v>
      </c>
      <c r="J3" s="133" t="s">
        <v>2081</v>
      </c>
      <c r="K3" s="133" t="s">
        <v>2082</v>
      </c>
      <c r="L3" s="134">
        <f>Lotes!F3</f>
        <v>34000</v>
      </c>
      <c r="M3" s="135"/>
      <c r="N3" s="135">
        <v>1500</v>
      </c>
      <c r="O3" s="133">
        <v>120</v>
      </c>
      <c r="P3" s="134">
        <f>(L3-N3-M3)/O3</f>
        <v>270.83333333333331</v>
      </c>
      <c r="Q3" s="136">
        <v>42379</v>
      </c>
      <c r="R3" s="133"/>
      <c r="S3" s="133" t="s">
        <v>2083</v>
      </c>
      <c r="T3" s="133" t="s">
        <v>2084</v>
      </c>
      <c r="U3" s="133" t="s">
        <v>2085</v>
      </c>
      <c r="V3" s="137" t="s">
        <v>2086</v>
      </c>
    </row>
    <row r="4" spans="1:22" ht="12" thickBot="1" x14ac:dyDescent="0.25">
      <c r="A4" s="140">
        <v>2</v>
      </c>
      <c r="D4" s="142" t="s">
        <v>67</v>
      </c>
      <c r="E4" s="143" t="s">
        <v>467</v>
      </c>
      <c r="F4" s="143" t="s">
        <v>867</v>
      </c>
      <c r="G4" s="143" t="s">
        <v>1267</v>
      </c>
      <c r="H4" s="143" t="s">
        <v>1667</v>
      </c>
      <c r="I4" s="143" t="s">
        <v>55</v>
      </c>
      <c r="J4" s="144" t="s">
        <v>2095</v>
      </c>
      <c r="K4" s="144" t="s">
        <v>2082</v>
      </c>
      <c r="L4" s="145">
        <f>Lotes!F4</f>
        <v>34000</v>
      </c>
      <c r="M4" s="135"/>
      <c r="N4" s="146">
        <v>1500</v>
      </c>
      <c r="O4" s="144">
        <v>120</v>
      </c>
      <c r="P4" s="147">
        <f t="shared" ref="P4:P67" si="0">IFERROR(N4+L4/O4,"")</f>
        <v>1783.3333333333333</v>
      </c>
      <c r="Q4" s="148">
        <v>42380</v>
      </c>
      <c r="R4" s="143"/>
      <c r="S4" s="144" t="s">
        <v>2494</v>
      </c>
      <c r="T4" s="144" t="s">
        <v>2495</v>
      </c>
      <c r="U4" s="144" t="s">
        <v>2085</v>
      </c>
      <c r="V4" s="149" t="s">
        <v>2086</v>
      </c>
    </row>
    <row r="5" spans="1:22" ht="12" thickBot="1" x14ac:dyDescent="0.25">
      <c r="A5" s="140">
        <v>3</v>
      </c>
      <c r="D5" s="142" t="s">
        <v>68</v>
      </c>
      <c r="E5" s="143" t="s">
        <v>468</v>
      </c>
      <c r="F5" s="143" t="s">
        <v>868</v>
      </c>
      <c r="G5" s="143" t="s">
        <v>1268</v>
      </c>
      <c r="H5" s="143" t="s">
        <v>1668</v>
      </c>
      <c r="I5" s="143" t="s">
        <v>55</v>
      </c>
      <c r="J5" s="144" t="s">
        <v>2096</v>
      </c>
      <c r="K5" s="144" t="s">
        <v>2082</v>
      </c>
      <c r="L5" s="145">
        <f>Lotes!F5</f>
        <v>34000</v>
      </c>
      <c r="M5" s="135"/>
      <c r="N5" s="146">
        <v>1500</v>
      </c>
      <c r="O5" s="144">
        <v>120</v>
      </c>
      <c r="P5" s="147">
        <f t="shared" si="0"/>
        <v>1783.3333333333333</v>
      </c>
      <c r="Q5" s="148">
        <v>42381</v>
      </c>
      <c r="R5" s="143"/>
      <c r="S5" s="144" t="s">
        <v>2496</v>
      </c>
      <c r="T5" s="144" t="s">
        <v>2497</v>
      </c>
      <c r="U5" s="144" t="s">
        <v>2085</v>
      </c>
      <c r="V5" s="149" t="s">
        <v>2086</v>
      </c>
    </row>
    <row r="6" spans="1:22" ht="12" thickBot="1" x14ac:dyDescent="0.25">
      <c r="A6" s="140">
        <v>4</v>
      </c>
      <c r="D6" s="142" t="s">
        <v>69</v>
      </c>
      <c r="E6" s="143" t="s">
        <v>469</v>
      </c>
      <c r="F6" s="143" t="s">
        <v>869</v>
      </c>
      <c r="G6" s="143" t="s">
        <v>1269</v>
      </c>
      <c r="H6" s="143" t="s">
        <v>1669</v>
      </c>
      <c r="I6" s="143" t="s">
        <v>55</v>
      </c>
      <c r="J6" s="144" t="s">
        <v>2097</v>
      </c>
      <c r="K6" s="144" t="s">
        <v>2082</v>
      </c>
      <c r="L6" s="145">
        <f>Lotes!F6</f>
        <v>34000</v>
      </c>
      <c r="M6" s="135"/>
      <c r="N6" s="146">
        <v>1500</v>
      </c>
      <c r="O6" s="144">
        <v>120</v>
      </c>
      <c r="P6" s="147">
        <f t="shared" si="0"/>
        <v>1783.3333333333333</v>
      </c>
      <c r="Q6" s="148">
        <v>42382</v>
      </c>
      <c r="R6" s="143"/>
      <c r="S6" s="144" t="s">
        <v>2498</v>
      </c>
      <c r="T6" s="144" t="s">
        <v>2499</v>
      </c>
      <c r="U6" s="144" t="s">
        <v>2085</v>
      </c>
      <c r="V6" s="149" t="s">
        <v>2086</v>
      </c>
    </row>
    <row r="7" spans="1:22" ht="12" thickBot="1" x14ac:dyDescent="0.25">
      <c r="A7" s="140">
        <v>5</v>
      </c>
      <c r="D7" s="142" t="s">
        <v>70</v>
      </c>
      <c r="E7" s="143" t="s">
        <v>470</v>
      </c>
      <c r="F7" s="143" t="s">
        <v>870</v>
      </c>
      <c r="G7" s="143" t="s">
        <v>1270</v>
      </c>
      <c r="H7" s="143" t="s">
        <v>1670</v>
      </c>
      <c r="I7" s="143" t="s">
        <v>55</v>
      </c>
      <c r="J7" s="144" t="s">
        <v>2098</v>
      </c>
      <c r="K7" s="144" t="s">
        <v>2082</v>
      </c>
      <c r="L7" s="145">
        <f>Lotes!F7</f>
        <v>34000</v>
      </c>
      <c r="M7" s="135"/>
      <c r="N7" s="146">
        <v>1500</v>
      </c>
      <c r="O7" s="144">
        <v>120</v>
      </c>
      <c r="P7" s="147">
        <f t="shared" si="0"/>
        <v>1783.3333333333333</v>
      </c>
      <c r="Q7" s="148">
        <v>42383</v>
      </c>
      <c r="R7" s="143"/>
      <c r="S7" s="144" t="s">
        <v>2500</v>
      </c>
      <c r="T7" s="144" t="s">
        <v>2501</v>
      </c>
      <c r="U7" s="144" t="s">
        <v>2085</v>
      </c>
      <c r="V7" s="149" t="s">
        <v>2086</v>
      </c>
    </row>
    <row r="8" spans="1:22" ht="12" thickBot="1" x14ac:dyDescent="0.25">
      <c r="A8" s="140">
        <v>6</v>
      </c>
      <c r="D8" s="142" t="s">
        <v>71</v>
      </c>
      <c r="E8" s="143" t="s">
        <v>471</v>
      </c>
      <c r="F8" s="143" t="s">
        <v>871</v>
      </c>
      <c r="G8" s="143" t="s">
        <v>1271</v>
      </c>
      <c r="H8" s="143" t="s">
        <v>1671</v>
      </c>
      <c r="I8" s="143" t="s">
        <v>55</v>
      </c>
      <c r="J8" s="144" t="s">
        <v>2099</v>
      </c>
      <c r="K8" s="144" t="s">
        <v>2082</v>
      </c>
      <c r="L8" s="145">
        <f>Lotes!F8</f>
        <v>34000</v>
      </c>
      <c r="M8" s="135"/>
      <c r="N8" s="146">
        <v>1500</v>
      </c>
      <c r="O8" s="144">
        <v>120</v>
      </c>
      <c r="P8" s="147">
        <f t="shared" si="0"/>
        <v>1783.3333333333333</v>
      </c>
      <c r="Q8" s="148">
        <v>42384</v>
      </c>
      <c r="R8" s="143"/>
      <c r="S8" s="144" t="s">
        <v>2502</v>
      </c>
      <c r="T8" s="144" t="s">
        <v>2503</v>
      </c>
      <c r="U8" s="144" t="s">
        <v>2085</v>
      </c>
      <c r="V8" s="149" t="s">
        <v>2086</v>
      </c>
    </row>
    <row r="9" spans="1:22" ht="12" thickBot="1" x14ac:dyDescent="0.25">
      <c r="A9" s="140">
        <v>7</v>
      </c>
      <c r="D9" s="142" t="s">
        <v>72</v>
      </c>
      <c r="E9" s="143" t="s">
        <v>472</v>
      </c>
      <c r="F9" s="143" t="s">
        <v>872</v>
      </c>
      <c r="G9" s="143" t="s">
        <v>1272</v>
      </c>
      <c r="H9" s="143" t="s">
        <v>1672</v>
      </c>
      <c r="I9" s="143" t="s">
        <v>55</v>
      </c>
      <c r="J9" s="144" t="s">
        <v>2100</v>
      </c>
      <c r="K9" s="144" t="s">
        <v>2082</v>
      </c>
      <c r="L9" s="145">
        <f>Lotes!F9</f>
        <v>34000</v>
      </c>
      <c r="M9" s="135"/>
      <c r="N9" s="146">
        <v>1500</v>
      </c>
      <c r="O9" s="144">
        <v>120</v>
      </c>
      <c r="P9" s="147">
        <f t="shared" si="0"/>
        <v>1783.3333333333333</v>
      </c>
      <c r="Q9" s="148">
        <v>42385</v>
      </c>
      <c r="R9" s="143"/>
      <c r="S9" s="144" t="s">
        <v>2504</v>
      </c>
      <c r="T9" s="144" t="s">
        <v>2505</v>
      </c>
      <c r="U9" s="144" t="s">
        <v>2085</v>
      </c>
      <c r="V9" s="149" t="s">
        <v>2086</v>
      </c>
    </row>
    <row r="10" spans="1:22" ht="12" thickBot="1" x14ac:dyDescent="0.25">
      <c r="A10" s="140">
        <v>8</v>
      </c>
      <c r="D10" s="142" t="s">
        <v>73</v>
      </c>
      <c r="E10" s="143" t="s">
        <v>473</v>
      </c>
      <c r="F10" s="143" t="s">
        <v>873</v>
      </c>
      <c r="G10" s="143" t="s">
        <v>1273</v>
      </c>
      <c r="H10" s="143" t="s">
        <v>1673</v>
      </c>
      <c r="I10" s="143" t="s">
        <v>55</v>
      </c>
      <c r="J10" s="144" t="s">
        <v>2101</v>
      </c>
      <c r="K10" s="144" t="s">
        <v>2082</v>
      </c>
      <c r="L10" s="145">
        <f>Lotes!F10</f>
        <v>34000</v>
      </c>
      <c r="M10" s="135"/>
      <c r="N10" s="146">
        <v>1500</v>
      </c>
      <c r="O10" s="144">
        <v>120</v>
      </c>
      <c r="P10" s="147">
        <f t="shared" si="0"/>
        <v>1783.3333333333333</v>
      </c>
      <c r="Q10" s="148">
        <v>42386</v>
      </c>
      <c r="R10" s="143"/>
      <c r="S10" s="144" t="s">
        <v>2506</v>
      </c>
      <c r="T10" s="144" t="s">
        <v>2507</v>
      </c>
      <c r="U10" s="144" t="s">
        <v>2085</v>
      </c>
      <c r="V10" s="149" t="s">
        <v>2086</v>
      </c>
    </row>
    <row r="11" spans="1:22" ht="12" thickBot="1" x14ac:dyDescent="0.25">
      <c r="A11" s="140">
        <v>9</v>
      </c>
      <c r="D11" s="142" t="s">
        <v>74</v>
      </c>
      <c r="E11" s="143" t="s">
        <v>474</v>
      </c>
      <c r="F11" s="143" t="s">
        <v>874</v>
      </c>
      <c r="G11" s="143" t="s">
        <v>1274</v>
      </c>
      <c r="H11" s="143" t="s">
        <v>1674</v>
      </c>
      <c r="I11" s="143" t="s">
        <v>55</v>
      </c>
      <c r="J11" s="144" t="s">
        <v>2102</v>
      </c>
      <c r="K11" s="144" t="s">
        <v>2082</v>
      </c>
      <c r="L11" s="145">
        <f>Lotes!F11</f>
        <v>34000</v>
      </c>
      <c r="M11" s="135"/>
      <c r="N11" s="146">
        <v>1500</v>
      </c>
      <c r="O11" s="144">
        <v>120</v>
      </c>
      <c r="P11" s="147">
        <f t="shared" si="0"/>
        <v>1783.3333333333333</v>
      </c>
      <c r="Q11" s="148">
        <v>42387</v>
      </c>
      <c r="R11" s="143"/>
      <c r="S11" s="144" t="s">
        <v>2508</v>
      </c>
      <c r="T11" s="144" t="s">
        <v>2509</v>
      </c>
      <c r="U11" s="144" t="s">
        <v>2085</v>
      </c>
      <c r="V11" s="149" t="s">
        <v>2086</v>
      </c>
    </row>
    <row r="12" spans="1:22" ht="12" thickBot="1" x14ac:dyDescent="0.25">
      <c r="A12" s="140">
        <v>10</v>
      </c>
      <c r="D12" s="142" t="s">
        <v>75</v>
      </c>
      <c r="E12" s="143" t="s">
        <v>475</v>
      </c>
      <c r="F12" s="143" t="s">
        <v>875</v>
      </c>
      <c r="G12" s="143" t="s">
        <v>1275</v>
      </c>
      <c r="H12" s="143" t="s">
        <v>1675</v>
      </c>
      <c r="I12" s="143" t="s">
        <v>55</v>
      </c>
      <c r="J12" s="144" t="s">
        <v>2103</v>
      </c>
      <c r="K12" s="144" t="s">
        <v>2082</v>
      </c>
      <c r="L12" s="145">
        <f>Lotes!F12</f>
        <v>34000</v>
      </c>
      <c r="M12" s="135"/>
      <c r="N12" s="146">
        <v>1500</v>
      </c>
      <c r="O12" s="144">
        <v>120</v>
      </c>
      <c r="P12" s="147">
        <f t="shared" si="0"/>
        <v>1783.3333333333333</v>
      </c>
      <c r="Q12" s="148">
        <v>42388</v>
      </c>
      <c r="R12" s="143"/>
      <c r="S12" s="144" t="s">
        <v>2510</v>
      </c>
      <c r="T12" s="144" t="s">
        <v>2511</v>
      </c>
      <c r="U12" s="144" t="s">
        <v>2085</v>
      </c>
      <c r="V12" s="149" t="s">
        <v>2086</v>
      </c>
    </row>
    <row r="13" spans="1:22" ht="12" thickBot="1" x14ac:dyDescent="0.25">
      <c r="A13" s="140">
        <v>11</v>
      </c>
      <c r="D13" s="142" t="s">
        <v>76</v>
      </c>
      <c r="E13" s="143" t="s">
        <v>476</v>
      </c>
      <c r="F13" s="143" t="s">
        <v>876</v>
      </c>
      <c r="G13" s="143" t="s">
        <v>1276</v>
      </c>
      <c r="H13" s="143" t="s">
        <v>1676</v>
      </c>
      <c r="I13" s="143" t="s">
        <v>55</v>
      </c>
      <c r="J13" s="144" t="s">
        <v>2104</v>
      </c>
      <c r="K13" s="144" t="s">
        <v>2082</v>
      </c>
      <c r="L13" s="145">
        <f>Lotes!F13</f>
        <v>34000</v>
      </c>
      <c r="M13" s="135"/>
      <c r="N13" s="146">
        <v>1500</v>
      </c>
      <c r="O13" s="144">
        <v>120</v>
      </c>
      <c r="P13" s="147">
        <f t="shared" si="0"/>
        <v>1783.3333333333333</v>
      </c>
      <c r="Q13" s="148">
        <v>42389</v>
      </c>
      <c r="R13" s="143"/>
      <c r="S13" s="144" t="s">
        <v>2512</v>
      </c>
      <c r="T13" s="144" t="s">
        <v>2513</v>
      </c>
      <c r="U13" s="144" t="s">
        <v>2085</v>
      </c>
      <c r="V13" s="149" t="s">
        <v>2086</v>
      </c>
    </row>
    <row r="14" spans="1:22" ht="12" thickBot="1" x14ac:dyDescent="0.25">
      <c r="A14" s="140">
        <v>12</v>
      </c>
      <c r="D14" s="142" t="s">
        <v>77</v>
      </c>
      <c r="E14" s="143" t="s">
        <v>477</v>
      </c>
      <c r="F14" s="143" t="s">
        <v>877</v>
      </c>
      <c r="G14" s="143" t="s">
        <v>1277</v>
      </c>
      <c r="H14" s="143" t="s">
        <v>1677</v>
      </c>
      <c r="I14" s="143" t="s">
        <v>55</v>
      </c>
      <c r="J14" s="144" t="s">
        <v>2105</v>
      </c>
      <c r="K14" s="144" t="s">
        <v>2082</v>
      </c>
      <c r="L14" s="145">
        <f>Lotes!F14</f>
        <v>34000</v>
      </c>
      <c r="M14" s="135"/>
      <c r="N14" s="146">
        <v>1500</v>
      </c>
      <c r="O14" s="144">
        <v>120</v>
      </c>
      <c r="P14" s="147">
        <f t="shared" si="0"/>
        <v>1783.3333333333333</v>
      </c>
      <c r="Q14" s="148">
        <v>42390</v>
      </c>
      <c r="R14" s="143"/>
      <c r="S14" s="144" t="s">
        <v>2514</v>
      </c>
      <c r="T14" s="144" t="s">
        <v>2515</v>
      </c>
      <c r="U14" s="144" t="s">
        <v>2085</v>
      </c>
      <c r="V14" s="149" t="s">
        <v>2086</v>
      </c>
    </row>
    <row r="15" spans="1:22" ht="12" thickBot="1" x14ac:dyDescent="0.25">
      <c r="A15" s="140">
        <v>13</v>
      </c>
      <c r="D15" s="142" t="s">
        <v>78</v>
      </c>
      <c r="E15" s="143" t="s">
        <v>478</v>
      </c>
      <c r="F15" s="143" t="s">
        <v>878</v>
      </c>
      <c r="G15" s="143" t="s">
        <v>1278</v>
      </c>
      <c r="H15" s="143" t="s">
        <v>1678</v>
      </c>
      <c r="I15" s="143" t="s">
        <v>55</v>
      </c>
      <c r="J15" s="144" t="s">
        <v>2106</v>
      </c>
      <c r="K15" s="144" t="s">
        <v>2082</v>
      </c>
      <c r="L15" s="145">
        <f>Lotes!F15</f>
        <v>34000</v>
      </c>
      <c r="M15" s="135"/>
      <c r="N15" s="146">
        <v>1500</v>
      </c>
      <c r="O15" s="144">
        <v>120</v>
      </c>
      <c r="P15" s="147">
        <f t="shared" si="0"/>
        <v>1783.3333333333333</v>
      </c>
      <c r="Q15" s="148">
        <v>42391</v>
      </c>
      <c r="R15" s="143"/>
      <c r="S15" s="144" t="s">
        <v>2516</v>
      </c>
      <c r="T15" s="144" t="s">
        <v>2517</v>
      </c>
      <c r="U15" s="144" t="s">
        <v>2085</v>
      </c>
      <c r="V15" s="149" t="s">
        <v>2086</v>
      </c>
    </row>
    <row r="16" spans="1:22" ht="12" thickBot="1" x14ac:dyDescent="0.25">
      <c r="A16" s="140">
        <v>14</v>
      </c>
      <c r="D16" s="142" t="s">
        <v>79</v>
      </c>
      <c r="E16" s="143" t="s">
        <v>479</v>
      </c>
      <c r="F16" s="143" t="s">
        <v>879</v>
      </c>
      <c r="G16" s="143" t="s">
        <v>1279</v>
      </c>
      <c r="H16" s="143" t="s">
        <v>1679</v>
      </c>
      <c r="I16" s="143" t="s">
        <v>55</v>
      </c>
      <c r="J16" s="144" t="s">
        <v>2107</v>
      </c>
      <c r="K16" s="144" t="s">
        <v>2082</v>
      </c>
      <c r="L16" s="145">
        <f>Lotes!F16</f>
        <v>34000</v>
      </c>
      <c r="M16" s="135"/>
      <c r="N16" s="146">
        <v>1500</v>
      </c>
      <c r="O16" s="144">
        <v>120</v>
      </c>
      <c r="P16" s="147">
        <f t="shared" si="0"/>
        <v>1783.3333333333333</v>
      </c>
      <c r="Q16" s="148">
        <v>42392</v>
      </c>
      <c r="R16" s="143"/>
      <c r="S16" s="144" t="s">
        <v>2518</v>
      </c>
      <c r="T16" s="144" t="s">
        <v>2519</v>
      </c>
      <c r="U16" s="144" t="s">
        <v>2085</v>
      </c>
      <c r="V16" s="149" t="s">
        <v>2086</v>
      </c>
    </row>
    <row r="17" spans="1:22" ht="12" thickBot="1" x14ac:dyDescent="0.25">
      <c r="A17" s="140">
        <v>15</v>
      </c>
      <c r="D17" s="142" t="s">
        <v>80</v>
      </c>
      <c r="E17" s="143" t="s">
        <v>480</v>
      </c>
      <c r="F17" s="143" t="s">
        <v>880</v>
      </c>
      <c r="G17" s="143" t="s">
        <v>1280</v>
      </c>
      <c r="H17" s="143" t="s">
        <v>1680</v>
      </c>
      <c r="I17" s="143" t="s">
        <v>55</v>
      </c>
      <c r="J17" s="144" t="s">
        <v>2108</v>
      </c>
      <c r="K17" s="144" t="s">
        <v>2082</v>
      </c>
      <c r="L17" s="145">
        <f>Lotes!F17</f>
        <v>34000</v>
      </c>
      <c r="M17" s="135"/>
      <c r="N17" s="146">
        <v>1500</v>
      </c>
      <c r="O17" s="144">
        <v>120</v>
      </c>
      <c r="P17" s="147">
        <f t="shared" si="0"/>
        <v>1783.3333333333333</v>
      </c>
      <c r="Q17" s="148">
        <v>42393</v>
      </c>
      <c r="R17" s="143"/>
      <c r="S17" s="144" t="s">
        <v>2520</v>
      </c>
      <c r="T17" s="144" t="s">
        <v>2521</v>
      </c>
      <c r="U17" s="144" t="s">
        <v>2085</v>
      </c>
      <c r="V17" s="149" t="s">
        <v>2086</v>
      </c>
    </row>
    <row r="18" spans="1:22" ht="12" thickBot="1" x14ac:dyDescent="0.25">
      <c r="A18" s="140">
        <v>16</v>
      </c>
      <c r="D18" s="142" t="s">
        <v>81</v>
      </c>
      <c r="E18" s="143" t="s">
        <v>481</v>
      </c>
      <c r="F18" s="143" t="s">
        <v>881</v>
      </c>
      <c r="G18" s="143" t="s">
        <v>1281</v>
      </c>
      <c r="H18" s="143" t="s">
        <v>1681</v>
      </c>
      <c r="I18" s="143" t="s">
        <v>55</v>
      </c>
      <c r="J18" s="144" t="s">
        <v>2109</v>
      </c>
      <c r="K18" s="144" t="s">
        <v>2082</v>
      </c>
      <c r="L18" s="145">
        <f>Lotes!F18</f>
        <v>34000</v>
      </c>
      <c r="M18" s="135"/>
      <c r="N18" s="146">
        <v>1500</v>
      </c>
      <c r="O18" s="144">
        <v>120</v>
      </c>
      <c r="P18" s="147">
        <f t="shared" si="0"/>
        <v>1783.3333333333333</v>
      </c>
      <c r="Q18" s="148">
        <v>42394</v>
      </c>
      <c r="R18" s="143"/>
      <c r="S18" s="144" t="s">
        <v>2522</v>
      </c>
      <c r="T18" s="144" t="s">
        <v>2523</v>
      </c>
      <c r="U18" s="144" t="s">
        <v>2085</v>
      </c>
      <c r="V18" s="149" t="s">
        <v>2086</v>
      </c>
    </row>
    <row r="19" spans="1:22" ht="12" thickBot="1" x14ac:dyDescent="0.25">
      <c r="A19" s="140">
        <v>17</v>
      </c>
      <c r="D19" s="142" t="s">
        <v>82</v>
      </c>
      <c r="E19" s="143" t="s">
        <v>482</v>
      </c>
      <c r="F19" s="143" t="s">
        <v>882</v>
      </c>
      <c r="G19" s="143" t="s">
        <v>1282</v>
      </c>
      <c r="H19" s="143" t="s">
        <v>1682</v>
      </c>
      <c r="I19" s="143" t="s">
        <v>55</v>
      </c>
      <c r="J19" s="144" t="s">
        <v>2110</v>
      </c>
      <c r="K19" s="144" t="s">
        <v>2082</v>
      </c>
      <c r="L19" s="145">
        <f>Lotes!F19</f>
        <v>34000</v>
      </c>
      <c r="M19" s="135"/>
      <c r="N19" s="146">
        <v>1500</v>
      </c>
      <c r="O19" s="144">
        <v>120</v>
      </c>
      <c r="P19" s="147">
        <f t="shared" si="0"/>
        <v>1783.3333333333333</v>
      </c>
      <c r="Q19" s="148">
        <v>42395</v>
      </c>
      <c r="R19" s="143"/>
      <c r="S19" s="144" t="s">
        <v>2524</v>
      </c>
      <c r="T19" s="144" t="s">
        <v>2525</v>
      </c>
      <c r="U19" s="144" t="s">
        <v>2085</v>
      </c>
      <c r="V19" s="149" t="s">
        <v>2086</v>
      </c>
    </row>
    <row r="20" spans="1:22" ht="12" thickBot="1" x14ac:dyDescent="0.25">
      <c r="A20" s="140">
        <v>18</v>
      </c>
      <c r="D20" s="142" t="s">
        <v>83</v>
      </c>
      <c r="E20" s="143" t="s">
        <v>483</v>
      </c>
      <c r="F20" s="143" t="s">
        <v>883</v>
      </c>
      <c r="G20" s="143" t="s">
        <v>1283</v>
      </c>
      <c r="H20" s="143" t="s">
        <v>1683</v>
      </c>
      <c r="I20" s="143" t="s">
        <v>55</v>
      </c>
      <c r="J20" s="144" t="s">
        <v>2111</v>
      </c>
      <c r="K20" s="144" t="s">
        <v>2082</v>
      </c>
      <c r="L20" s="145">
        <f>Lotes!F20</f>
        <v>34000</v>
      </c>
      <c r="M20" s="135"/>
      <c r="N20" s="146">
        <v>1500</v>
      </c>
      <c r="O20" s="144">
        <v>120</v>
      </c>
      <c r="P20" s="147">
        <f t="shared" si="0"/>
        <v>1783.3333333333333</v>
      </c>
      <c r="Q20" s="148">
        <v>42396</v>
      </c>
      <c r="R20" s="143"/>
      <c r="S20" s="144" t="s">
        <v>2526</v>
      </c>
      <c r="T20" s="144" t="s">
        <v>2527</v>
      </c>
      <c r="U20" s="144" t="s">
        <v>2085</v>
      </c>
      <c r="V20" s="149" t="s">
        <v>2086</v>
      </c>
    </row>
    <row r="21" spans="1:22" ht="12" thickBot="1" x14ac:dyDescent="0.25">
      <c r="A21" s="140">
        <v>19</v>
      </c>
      <c r="D21" s="142" t="s">
        <v>84</v>
      </c>
      <c r="E21" s="143" t="s">
        <v>484</v>
      </c>
      <c r="F21" s="143" t="s">
        <v>884</v>
      </c>
      <c r="G21" s="143" t="s">
        <v>1284</v>
      </c>
      <c r="H21" s="143" t="s">
        <v>1684</v>
      </c>
      <c r="I21" s="143" t="s">
        <v>55</v>
      </c>
      <c r="J21" s="144" t="s">
        <v>2112</v>
      </c>
      <c r="K21" s="144" t="s">
        <v>2082</v>
      </c>
      <c r="L21" s="145">
        <f>Lotes!F21</f>
        <v>34000</v>
      </c>
      <c r="M21" s="135"/>
      <c r="N21" s="146">
        <v>1500</v>
      </c>
      <c r="O21" s="144">
        <v>120</v>
      </c>
      <c r="P21" s="147">
        <f t="shared" si="0"/>
        <v>1783.3333333333333</v>
      </c>
      <c r="Q21" s="148">
        <v>42397</v>
      </c>
      <c r="R21" s="143"/>
      <c r="S21" s="144" t="s">
        <v>2528</v>
      </c>
      <c r="T21" s="144" t="s">
        <v>2529</v>
      </c>
      <c r="U21" s="144" t="s">
        <v>2085</v>
      </c>
      <c r="V21" s="149" t="s">
        <v>2086</v>
      </c>
    </row>
    <row r="22" spans="1:22" ht="12" thickBot="1" x14ac:dyDescent="0.25">
      <c r="A22" s="140">
        <v>20</v>
      </c>
      <c r="D22" s="142" t="s">
        <v>85</v>
      </c>
      <c r="E22" s="143" t="s">
        <v>485</v>
      </c>
      <c r="F22" s="143" t="s">
        <v>885</v>
      </c>
      <c r="G22" s="143" t="s">
        <v>1285</v>
      </c>
      <c r="H22" s="143" t="s">
        <v>1685</v>
      </c>
      <c r="I22" s="143" t="s">
        <v>55</v>
      </c>
      <c r="J22" s="144" t="s">
        <v>2113</v>
      </c>
      <c r="K22" s="144" t="s">
        <v>2082</v>
      </c>
      <c r="L22" s="145">
        <f>Lotes!F22</f>
        <v>34000</v>
      </c>
      <c r="M22" s="135"/>
      <c r="N22" s="146">
        <v>1500</v>
      </c>
      <c r="O22" s="144">
        <v>120</v>
      </c>
      <c r="P22" s="147">
        <f t="shared" si="0"/>
        <v>1783.3333333333333</v>
      </c>
      <c r="Q22" s="148">
        <v>42398</v>
      </c>
      <c r="R22" s="143"/>
      <c r="S22" s="144" t="s">
        <v>2530</v>
      </c>
      <c r="T22" s="144" t="s">
        <v>2531</v>
      </c>
      <c r="U22" s="144" t="s">
        <v>2085</v>
      </c>
      <c r="V22" s="149" t="s">
        <v>2086</v>
      </c>
    </row>
    <row r="23" spans="1:22" ht="12" thickBot="1" x14ac:dyDescent="0.25">
      <c r="A23" s="140">
        <v>21</v>
      </c>
      <c r="D23" s="142" t="s">
        <v>86</v>
      </c>
      <c r="E23" s="143" t="s">
        <v>486</v>
      </c>
      <c r="F23" s="143" t="s">
        <v>886</v>
      </c>
      <c r="G23" s="143" t="s">
        <v>1286</v>
      </c>
      <c r="H23" s="143" t="s">
        <v>1686</v>
      </c>
      <c r="I23" s="143" t="s">
        <v>55</v>
      </c>
      <c r="J23" s="144" t="s">
        <v>2114</v>
      </c>
      <c r="K23" s="144" t="s">
        <v>2082</v>
      </c>
      <c r="L23" s="145">
        <f>Lotes!F23</f>
        <v>34000</v>
      </c>
      <c r="M23" s="135"/>
      <c r="N23" s="146">
        <v>1500</v>
      </c>
      <c r="O23" s="144">
        <v>120</v>
      </c>
      <c r="P23" s="147">
        <f t="shared" si="0"/>
        <v>1783.3333333333333</v>
      </c>
      <c r="Q23" s="148">
        <v>42399</v>
      </c>
      <c r="R23" s="143"/>
      <c r="S23" s="144" t="s">
        <v>2532</v>
      </c>
      <c r="T23" s="144" t="s">
        <v>2533</v>
      </c>
      <c r="U23" s="144" t="s">
        <v>2085</v>
      </c>
      <c r="V23" s="149" t="s">
        <v>2086</v>
      </c>
    </row>
    <row r="24" spans="1:22" ht="12" thickBot="1" x14ac:dyDescent="0.25">
      <c r="A24" s="140">
        <v>22</v>
      </c>
      <c r="D24" s="142" t="s">
        <v>87</v>
      </c>
      <c r="E24" s="143" t="s">
        <v>487</v>
      </c>
      <c r="F24" s="143" t="s">
        <v>887</v>
      </c>
      <c r="G24" s="143" t="s">
        <v>1287</v>
      </c>
      <c r="H24" s="143" t="s">
        <v>1687</v>
      </c>
      <c r="I24" s="143" t="s">
        <v>55</v>
      </c>
      <c r="J24" s="144" t="s">
        <v>2115</v>
      </c>
      <c r="K24" s="144" t="s">
        <v>2082</v>
      </c>
      <c r="L24" s="145">
        <f>Lotes!F24</f>
        <v>34000</v>
      </c>
      <c r="M24" s="135"/>
      <c r="N24" s="146">
        <v>1500</v>
      </c>
      <c r="O24" s="144">
        <v>120</v>
      </c>
      <c r="P24" s="147">
        <f t="shared" si="0"/>
        <v>1783.3333333333333</v>
      </c>
      <c r="Q24" s="148">
        <v>42400</v>
      </c>
      <c r="R24" s="143"/>
      <c r="S24" s="144" t="s">
        <v>2534</v>
      </c>
      <c r="T24" s="144" t="s">
        <v>2535</v>
      </c>
      <c r="U24" s="144" t="s">
        <v>2085</v>
      </c>
      <c r="V24" s="149" t="s">
        <v>2086</v>
      </c>
    </row>
    <row r="25" spans="1:22" ht="12" thickBot="1" x14ac:dyDescent="0.25">
      <c r="A25" s="140">
        <v>23</v>
      </c>
      <c r="D25" s="142" t="s">
        <v>88</v>
      </c>
      <c r="E25" s="143" t="s">
        <v>488</v>
      </c>
      <c r="F25" s="143" t="s">
        <v>888</v>
      </c>
      <c r="G25" s="143" t="s">
        <v>1288</v>
      </c>
      <c r="H25" s="143" t="s">
        <v>1688</v>
      </c>
      <c r="I25" s="143" t="s">
        <v>55</v>
      </c>
      <c r="J25" s="144" t="s">
        <v>2116</v>
      </c>
      <c r="K25" s="144" t="s">
        <v>2082</v>
      </c>
      <c r="L25" s="145">
        <f>Lotes!F25</f>
        <v>34000</v>
      </c>
      <c r="M25" s="135"/>
      <c r="N25" s="146">
        <v>1500</v>
      </c>
      <c r="O25" s="144">
        <v>120</v>
      </c>
      <c r="P25" s="147">
        <f t="shared" si="0"/>
        <v>1783.3333333333333</v>
      </c>
      <c r="Q25" s="148">
        <v>42401</v>
      </c>
      <c r="R25" s="143"/>
      <c r="S25" s="144" t="s">
        <v>2536</v>
      </c>
      <c r="T25" s="144" t="s">
        <v>2537</v>
      </c>
      <c r="U25" s="144" t="s">
        <v>2085</v>
      </c>
      <c r="V25" s="149" t="s">
        <v>2086</v>
      </c>
    </row>
    <row r="26" spans="1:22" ht="12" thickBot="1" x14ac:dyDescent="0.25">
      <c r="A26" s="140">
        <v>24</v>
      </c>
      <c r="D26" s="142" t="s">
        <v>89</v>
      </c>
      <c r="E26" s="143" t="s">
        <v>489</v>
      </c>
      <c r="F26" s="143" t="s">
        <v>889</v>
      </c>
      <c r="G26" s="143" t="s">
        <v>1289</v>
      </c>
      <c r="H26" s="143" t="s">
        <v>1689</v>
      </c>
      <c r="I26" s="143" t="s">
        <v>55</v>
      </c>
      <c r="J26" s="144" t="s">
        <v>2117</v>
      </c>
      <c r="K26" s="144" t="s">
        <v>2082</v>
      </c>
      <c r="L26" s="145">
        <f>Lotes!F26</f>
        <v>34000</v>
      </c>
      <c r="M26" s="135"/>
      <c r="N26" s="146">
        <v>1500</v>
      </c>
      <c r="O26" s="144">
        <v>120</v>
      </c>
      <c r="P26" s="147">
        <f t="shared" si="0"/>
        <v>1783.3333333333333</v>
      </c>
      <c r="Q26" s="148">
        <v>42402</v>
      </c>
      <c r="R26" s="143"/>
      <c r="S26" s="144" t="s">
        <v>2538</v>
      </c>
      <c r="T26" s="144" t="s">
        <v>2539</v>
      </c>
      <c r="U26" s="144" t="s">
        <v>2085</v>
      </c>
      <c r="V26" s="149" t="s">
        <v>2086</v>
      </c>
    </row>
    <row r="27" spans="1:22" ht="12" thickBot="1" x14ac:dyDescent="0.25">
      <c r="A27" s="140">
        <v>25</v>
      </c>
      <c r="D27" s="142" t="s">
        <v>90</v>
      </c>
      <c r="E27" s="143" t="s">
        <v>490</v>
      </c>
      <c r="F27" s="143" t="s">
        <v>890</v>
      </c>
      <c r="G27" s="143" t="s">
        <v>1290</v>
      </c>
      <c r="H27" s="143" t="s">
        <v>1690</v>
      </c>
      <c r="I27" s="143" t="s">
        <v>55</v>
      </c>
      <c r="J27" s="144" t="s">
        <v>2118</v>
      </c>
      <c r="K27" s="144" t="s">
        <v>2082</v>
      </c>
      <c r="L27" s="145">
        <f>Lotes!F27</f>
        <v>34000</v>
      </c>
      <c r="M27" s="135"/>
      <c r="N27" s="146">
        <v>1500</v>
      </c>
      <c r="O27" s="144">
        <v>120</v>
      </c>
      <c r="P27" s="147">
        <f t="shared" si="0"/>
        <v>1783.3333333333333</v>
      </c>
      <c r="Q27" s="148">
        <v>42403</v>
      </c>
      <c r="R27" s="143"/>
      <c r="S27" s="144" t="s">
        <v>2540</v>
      </c>
      <c r="T27" s="144" t="s">
        <v>2541</v>
      </c>
      <c r="U27" s="144" t="s">
        <v>2085</v>
      </c>
      <c r="V27" s="149" t="s">
        <v>2086</v>
      </c>
    </row>
    <row r="28" spans="1:22" ht="12" thickBot="1" x14ac:dyDescent="0.25">
      <c r="A28" s="140">
        <v>26</v>
      </c>
      <c r="D28" s="142" t="s">
        <v>91</v>
      </c>
      <c r="E28" s="143" t="s">
        <v>491</v>
      </c>
      <c r="F28" s="143" t="s">
        <v>891</v>
      </c>
      <c r="G28" s="143" t="s">
        <v>1291</v>
      </c>
      <c r="H28" s="143" t="s">
        <v>1691</v>
      </c>
      <c r="I28" s="143" t="s">
        <v>55</v>
      </c>
      <c r="J28" s="144" t="s">
        <v>2119</v>
      </c>
      <c r="K28" s="144" t="s">
        <v>2082</v>
      </c>
      <c r="L28" s="145">
        <f>Lotes!F28</f>
        <v>34000</v>
      </c>
      <c r="M28" s="135"/>
      <c r="N28" s="146">
        <v>1500</v>
      </c>
      <c r="O28" s="144">
        <v>120</v>
      </c>
      <c r="P28" s="147">
        <f t="shared" si="0"/>
        <v>1783.3333333333333</v>
      </c>
      <c r="Q28" s="148">
        <v>42404</v>
      </c>
      <c r="R28" s="143"/>
      <c r="S28" s="144" t="s">
        <v>2542</v>
      </c>
      <c r="T28" s="144" t="s">
        <v>2543</v>
      </c>
      <c r="U28" s="144" t="s">
        <v>2085</v>
      </c>
      <c r="V28" s="149" t="s">
        <v>2086</v>
      </c>
    </row>
    <row r="29" spans="1:22" ht="12" thickBot="1" x14ac:dyDescent="0.25">
      <c r="A29" s="140">
        <v>27</v>
      </c>
      <c r="D29" s="142" t="s">
        <v>92</v>
      </c>
      <c r="E29" s="143" t="s">
        <v>492</v>
      </c>
      <c r="F29" s="143" t="s">
        <v>892</v>
      </c>
      <c r="G29" s="143" t="s">
        <v>1292</v>
      </c>
      <c r="H29" s="143" t="s">
        <v>1692</v>
      </c>
      <c r="I29" s="143" t="s">
        <v>55</v>
      </c>
      <c r="J29" s="144" t="s">
        <v>2120</v>
      </c>
      <c r="K29" s="144" t="s">
        <v>2082</v>
      </c>
      <c r="L29" s="145">
        <f>Lotes!F29</f>
        <v>34000</v>
      </c>
      <c r="M29" s="135"/>
      <c r="N29" s="146">
        <v>1500</v>
      </c>
      <c r="O29" s="144">
        <v>120</v>
      </c>
      <c r="P29" s="147">
        <f t="shared" si="0"/>
        <v>1783.3333333333333</v>
      </c>
      <c r="Q29" s="148">
        <v>42405</v>
      </c>
      <c r="R29" s="143"/>
      <c r="S29" s="144" t="s">
        <v>2544</v>
      </c>
      <c r="T29" s="144" t="s">
        <v>2545</v>
      </c>
      <c r="U29" s="144" t="s">
        <v>2085</v>
      </c>
      <c r="V29" s="149" t="s">
        <v>2086</v>
      </c>
    </row>
    <row r="30" spans="1:22" ht="12" thickBot="1" x14ac:dyDescent="0.25">
      <c r="A30" s="140">
        <v>28</v>
      </c>
      <c r="D30" s="142" t="s">
        <v>93</v>
      </c>
      <c r="E30" s="143" t="s">
        <v>493</v>
      </c>
      <c r="F30" s="143" t="s">
        <v>893</v>
      </c>
      <c r="G30" s="143" t="s">
        <v>1293</v>
      </c>
      <c r="H30" s="143" t="s">
        <v>1693</v>
      </c>
      <c r="I30" s="143" t="s">
        <v>55</v>
      </c>
      <c r="J30" s="144" t="s">
        <v>2121</v>
      </c>
      <c r="K30" s="144" t="s">
        <v>2082</v>
      </c>
      <c r="L30" s="145">
        <f>Lotes!F30</f>
        <v>34000</v>
      </c>
      <c r="M30" s="135"/>
      <c r="N30" s="146">
        <v>1500</v>
      </c>
      <c r="O30" s="144">
        <v>120</v>
      </c>
      <c r="P30" s="147">
        <f t="shared" si="0"/>
        <v>1783.3333333333333</v>
      </c>
      <c r="Q30" s="148">
        <v>42406</v>
      </c>
      <c r="R30" s="143"/>
      <c r="S30" s="144" t="s">
        <v>2546</v>
      </c>
      <c r="T30" s="144" t="s">
        <v>2547</v>
      </c>
      <c r="U30" s="144" t="s">
        <v>2085</v>
      </c>
      <c r="V30" s="149" t="s">
        <v>2086</v>
      </c>
    </row>
    <row r="31" spans="1:22" ht="12" thickBot="1" x14ac:dyDescent="0.25">
      <c r="A31" s="140">
        <v>29</v>
      </c>
      <c r="D31" s="142" t="s">
        <v>94</v>
      </c>
      <c r="E31" s="143" t="s">
        <v>494</v>
      </c>
      <c r="F31" s="143" t="s">
        <v>894</v>
      </c>
      <c r="G31" s="143" t="s">
        <v>1294</v>
      </c>
      <c r="H31" s="143" t="s">
        <v>1694</v>
      </c>
      <c r="I31" s="143" t="s">
        <v>55</v>
      </c>
      <c r="J31" s="144" t="s">
        <v>2122</v>
      </c>
      <c r="K31" s="144" t="s">
        <v>2082</v>
      </c>
      <c r="L31" s="145">
        <f>Lotes!F31</f>
        <v>34000</v>
      </c>
      <c r="M31" s="135"/>
      <c r="N31" s="146">
        <v>1500</v>
      </c>
      <c r="O31" s="144">
        <v>120</v>
      </c>
      <c r="P31" s="147">
        <f t="shared" si="0"/>
        <v>1783.3333333333333</v>
      </c>
      <c r="Q31" s="148">
        <v>42407</v>
      </c>
      <c r="R31" s="143"/>
      <c r="S31" s="144" t="s">
        <v>2548</v>
      </c>
      <c r="T31" s="144" t="s">
        <v>2549</v>
      </c>
      <c r="U31" s="144" t="s">
        <v>2085</v>
      </c>
      <c r="V31" s="149" t="s">
        <v>2086</v>
      </c>
    </row>
    <row r="32" spans="1:22" ht="12" thickBot="1" x14ac:dyDescent="0.25">
      <c r="A32" s="140">
        <v>30</v>
      </c>
      <c r="D32" s="142" t="s">
        <v>95</v>
      </c>
      <c r="E32" s="143" t="s">
        <v>495</v>
      </c>
      <c r="F32" s="143" t="s">
        <v>895</v>
      </c>
      <c r="G32" s="143" t="s">
        <v>1295</v>
      </c>
      <c r="H32" s="143" t="s">
        <v>1695</v>
      </c>
      <c r="I32" s="143" t="s">
        <v>55</v>
      </c>
      <c r="J32" s="144" t="s">
        <v>2123</v>
      </c>
      <c r="K32" s="144" t="s">
        <v>2082</v>
      </c>
      <c r="L32" s="145">
        <f>Lotes!F32</f>
        <v>34000</v>
      </c>
      <c r="M32" s="135"/>
      <c r="N32" s="146">
        <v>1500</v>
      </c>
      <c r="O32" s="144">
        <v>120</v>
      </c>
      <c r="P32" s="147">
        <f t="shared" si="0"/>
        <v>1783.3333333333333</v>
      </c>
      <c r="Q32" s="148">
        <v>42408</v>
      </c>
      <c r="R32" s="143"/>
      <c r="S32" s="144" t="s">
        <v>2550</v>
      </c>
      <c r="T32" s="144" t="s">
        <v>2551</v>
      </c>
      <c r="U32" s="144" t="s">
        <v>2085</v>
      </c>
      <c r="V32" s="149" t="s">
        <v>2086</v>
      </c>
    </row>
    <row r="33" spans="1:22" ht="12" thickBot="1" x14ac:dyDescent="0.25">
      <c r="A33" s="140">
        <v>31</v>
      </c>
      <c r="D33" s="142" t="s">
        <v>96</v>
      </c>
      <c r="E33" s="143" t="s">
        <v>496</v>
      </c>
      <c r="F33" s="143" t="s">
        <v>896</v>
      </c>
      <c r="G33" s="143" t="s">
        <v>1296</v>
      </c>
      <c r="H33" s="143" t="s">
        <v>1696</v>
      </c>
      <c r="I33" s="143" t="s">
        <v>55</v>
      </c>
      <c r="J33" s="144" t="s">
        <v>2124</v>
      </c>
      <c r="K33" s="144" t="s">
        <v>2082</v>
      </c>
      <c r="L33" s="145">
        <f>Lotes!F33</f>
        <v>34000</v>
      </c>
      <c r="M33" s="135"/>
      <c r="N33" s="146">
        <v>1500</v>
      </c>
      <c r="O33" s="144">
        <v>120</v>
      </c>
      <c r="P33" s="147">
        <f t="shared" si="0"/>
        <v>1783.3333333333333</v>
      </c>
      <c r="Q33" s="148">
        <v>42409</v>
      </c>
      <c r="R33" s="143"/>
      <c r="S33" s="144" t="s">
        <v>2552</v>
      </c>
      <c r="T33" s="144" t="s">
        <v>2553</v>
      </c>
      <c r="U33" s="144" t="s">
        <v>2085</v>
      </c>
      <c r="V33" s="149" t="s">
        <v>2086</v>
      </c>
    </row>
    <row r="34" spans="1:22" ht="12" thickBot="1" x14ac:dyDescent="0.25">
      <c r="A34" s="140">
        <v>32</v>
      </c>
      <c r="D34" s="142" t="s">
        <v>97</v>
      </c>
      <c r="E34" s="143" t="s">
        <v>497</v>
      </c>
      <c r="F34" s="143" t="s">
        <v>897</v>
      </c>
      <c r="G34" s="143" t="s">
        <v>1297</v>
      </c>
      <c r="H34" s="143" t="s">
        <v>1697</v>
      </c>
      <c r="I34" s="143" t="s">
        <v>55</v>
      </c>
      <c r="J34" s="144" t="s">
        <v>2125</v>
      </c>
      <c r="K34" s="144" t="s">
        <v>2082</v>
      </c>
      <c r="L34" s="145">
        <f>Lotes!F34</f>
        <v>34000</v>
      </c>
      <c r="M34" s="135"/>
      <c r="N34" s="146">
        <v>1500</v>
      </c>
      <c r="O34" s="144">
        <v>120</v>
      </c>
      <c r="P34" s="147">
        <f t="shared" si="0"/>
        <v>1783.3333333333333</v>
      </c>
      <c r="Q34" s="148">
        <v>42410</v>
      </c>
      <c r="R34" s="143"/>
      <c r="S34" s="144" t="s">
        <v>2554</v>
      </c>
      <c r="T34" s="144" t="s">
        <v>2555</v>
      </c>
      <c r="U34" s="144" t="s">
        <v>2085</v>
      </c>
      <c r="V34" s="149" t="s">
        <v>2086</v>
      </c>
    </row>
    <row r="35" spans="1:22" ht="12" thickBot="1" x14ac:dyDescent="0.25">
      <c r="A35" s="140">
        <v>33</v>
      </c>
      <c r="D35" s="142" t="s">
        <v>98</v>
      </c>
      <c r="E35" s="143" t="s">
        <v>498</v>
      </c>
      <c r="F35" s="143" t="s">
        <v>898</v>
      </c>
      <c r="G35" s="143" t="s">
        <v>1298</v>
      </c>
      <c r="H35" s="143" t="s">
        <v>1698</v>
      </c>
      <c r="I35" s="143" t="s">
        <v>55</v>
      </c>
      <c r="J35" s="144" t="s">
        <v>2126</v>
      </c>
      <c r="K35" s="144" t="s">
        <v>2082</v>
      </c>
      <c r="L35" s="145">
        <f>Lotes!F35</f>
        <v>34000</v>
      </c>
      <c r="M35" s="135"/>
      <c r="N35" s="146">
        <v>1500</v>
      </c>
      <c r="O35" s="144">
        <v>120</v>
      </c>
      <c r="P35" s="147">
        <f t="shared" si="0"/>
        <v>1783.3333333333333</v>
      </c>
      <c r="Q35" s="148">
        <v>42411</v>
      </c>
      <c r="R35" s="143"/>
      <c r="S35" s="144" t="s">
        <v>2556</v>
      </c>
      <c r="T35" s="144" t="s">
        <v>2557</v>
      </c>
      <c r="U35" s="144" t="s">
        <v>2085</v>
      </c>
      <c r="V35" s="149" t="s">
        <v>2086</v>
      </c>
    </row>
    <row r="36" spans="1:22" ht="12" thickBot="1" x14ac:dyDescent="0.25">
      <c r="A36" s="140">
        <v>34</v>
      </c>
      <c r="D36" s="142" t="s">
        <v>99</v>
      </c>
      <c r="E36" s="143" t="s">
        <v>499</v>
      </c>
      <c r="F36" s="143" t="s">
        <v>899</v>
      </c>
      <c r="G36" s="143" t="s">
        <v>1299</v>
      </c>
      <c r="H36" s="143" t="s">
        <v>1699</v>
      </c>
      <c r="I36" s="143" t="s">
        <v>55</v>
      </c>
      <c r="J36" s="144" t="s">
        <v>2127</v>
      </c>
      <c r="K36" s="144" t="s">
        <v>2082</v>
      </c>
      <c r="L36" s="145">
        <f>Lotes!F36</f>
        <v>46519.199999999997</v>
      </c>
      <c r="M36" s="135"/>
      <c r="N36" s="146">
        <v>1500</v>
      </c>
      <c r="O36" s="144">
        <v>120</v>
      </c>
      <c r="P36" s="147">
        <f t="shared" si="0"/>
        <v>1887.6599999999999</v>
      </c>
      <c r="Q36" s="148">
        <v>42412</v>
      </c>
      <c r="R36" s="143"/>
      <c r="S36" s="144" t="s">
        <v>2558</v>
      </c>
      <c r="T36" s="144" t="s">
        <v>2559</v>
      </c>
      <c r="U36" s="144" t="s">
        <v>2085</v>
      </c>
      <c r="V36" s="149" t="s">
        <v>2086</v>
      </c>
    </row>
    <row r="37" spans="1:22" ht="12" thickBot="1" x14ac:dyDescent="0.25">
      <c r="A37" s="140">
        <v>35</v>
      </c>
      <c r="D37" s="142" t="s">
        <v>100</v>
      </c>
      <c r="E37" s="143" t="s">
        <v>500</v>
      </c>
      <c r="F37" s="143" t="s">
        <v>900</v>
      </c>
      <c r="G37" s="143" t="s">
        <v>1300</v>
      </c>
      <c r="H37" s="143" t="s">
        <v>1700</v>
      </c>
      <c r="I37" s="143" t="s">
        <v>55</v>
      </c>
      <c r="J37" s="144" t="s">
        <v>2128</v>
      </c>
      <c r="K37" s="144" t="s">
        <v>2082</v>
      </c>
      <c r="L37" s="145">
        <f>Lotes!F37</f>
        <v>41720.400000000001</v>
      </c>
      <c r="M37" s="135"/>
      <c r="N37" s="146">
        <v>1500</v>
      </c>
      <c r="O37" s="144">
        <v>120</v>
      </c>
      <c r="P37" s="147">
        <f t="shared" si="0"/>
        <v>1847.67</v>
      </c>
      <c r="Q37" s="148">
        <v>42413</v>
      </c>
      <c r="R37" s="143"/>
      <c r="S37" s="144" t="s">
        <v>2560</v>
      </c>
      <c r="T37" s="144" t="s">
        <v>2561</v>
      </c>
      <c r="U37" s="144" t="s">
        <v>2085</v>
      </c>
      <c r="V37" s="149" t="s">
        <v>2086</v>
      </c>
    </row>
    <row r="38" spans="1:22" ht="12" thickBot="1" x14ac:dyDescent="0.25">
      <c r="A38" s="140">
        <v>36</v>
      </c>
      <c r="D38" s="142" t="s">
        <v>101</v>
      </c>
      <c r="E38" s="143" t="s">
        <v>501</v>
      </c>
      <c r="F38" s="143" t="s">
        <v>901</v>
      </c>
      <c r="G38" s="143" t="s">
        <v>1301</v>
      </c>
      <c r="H38" s="143" t="s">
        <v>1701</v>
      </c>
      <c r="I38" s="143" t="s">
        <v>55</v>
      </c>
      <c r="J38" s="144" t="s">
        <v>2129</v>
      </c>
      <c r="K38" s="144" t="s">
        <v>2082</v>
      </c>
      <c r="L38" s="145">
        <f>Lotes!F38</f>
        <v>42436.800000000003</v>
      </c>
      <c r="M38" s="135"/>
      <c r="N38" s="146">
        <v>1500</v>
      </c>
      <c r="O38" s="144">
        <v>120</v>
      </c>
      <c r="P38" s="147">
        <f t="shared" si="0"/>
        <v>1853.64</v>
      </c>
      <c r="Q38" s="148">
        <v>42414</v>
      </c>
      <c r="R38" s="143"/>
      <c r="S38" s="144" t="s">
        <v>2562</v>
      </c>
      <c r="T38" s="144" t="s">
        <v>2563</v>
      </c>
      <c r="U38" s="144" t="s">
        <v>2085</v>
      </c>
      <c r="V38" s="149" t="s">
        <v>2086</v>
      </c>
    </row>
    <row r="39" spans="1:22" ht="12" thickBot="1" x14ac:dyDescent="0.25">
      <c r="A39" s="140">
        <v>37</v>
      </c>
      <c r="D39" s="142" t="s">
        <v>102</v>
      </c>
      <c r="E39" s="143" t="s">
        <v>502</v>
      </c>
      <c r="F39" s="143" t="s">
        <v>902</v>
      </c>
      <c r="G39" s="143" t="s">
        <v>1302</v>
      </c>
      <c r="H39" s="143" t="s">
        <v>1702</v>
      </c>
      <c r="I39" s="143" t="s">
        <v>55</v>
      </c>
      <c r="J39" s="144" t="s">
        <v>2130</v>
      </c>
      <c r="K39" s="144" t="s">
        <v>2082</v>
      </c>
      <c r="L39" s="145">
        <f>Lotes!F39</f>
        <v>42795</v>
      </c>
      <c r="M39" s="135"/>
      <c r="N39" s="146">
        <v>1500</v>
      </c>
      <c r="O39" s="144">
        <v>120</v>
      </c>
      <c r="P39" s="147">
        <f t="shared" si="0"/>
        <v>1856.625</v>
      </c>
      <c r="Q39" s="148">
        <v>42415</v>
      </c>
      <c r="R39" s="143"/>
      <c r="S39" s="144" t="s">
        <v>2564</v>
      </c>
      <c r="T39" s="144" t="s">
        <v>2565</v>
      </c>
      <c r="U39" s="144" t="s">
        <v>2085</v>
      </c>
      <c r="V39" s="149" t="s">
        <v>2086</v>
      </c>
    </row>
    <row r="40" spans="1:22" ht="12" thickBot="1" x14ac:dyDescent="0.25">
      <c r="A40" s="140">
        <v>38</v>
      </c>
      <c r="D40" s="142" t="s">
        <v>103</v>
      </c>
      <c r="E40" s="143" t="s">
        <v>503</v>
      </c>
      <c r="F40" s="143" t="s">
        <v>903</v>
      </c>
      <c r="G40" s="143" t="s">
        <v>1303</v>
      </c>
      <c r="H40" s="143" t="s">
        <v>1703</v>
      </c>
      <c r="I40" s="143" t="s">
        <v>55</v>
      </c>
      <c r="J40" s="144" t="s">
        <v>2131</v>
      </c>
      <c r="K40" s="144" t="s">
        <v>2082</v>
      </c>
      <c r="L40" s="145">
        <f>Lotes!F40</f>
        <v>43155</v>
      </c>
      <c r="M40" s="135"/>
      <c r="N40" s="146">
        <v>1500</v>
      </c>
      <c r="O40" s="144">
        <v>120</v>
      </c>
      <c r="P40" s="147">
        <f t="shared" si="0"/>
        <v>1859.625</v>
      </c>
      <c r="Q40" s="148">
        <v>42416</v>
      </c>
      <c r="R40" s="143"/>
      <c r="S40" s="144" t="s">
        <v>2566</v>
      </c>
      <c r="T40" s="144" t="s">
        <v>2567</v>
      </c>
      <c r="U40" s="144" t="s">
        <v>2085</v>
      </c>
      <c r="V40" s="149" t="s">
        <v>2086</v>
      </c>
    </row>
    <row r="41" spans="1:22" ht="12" thickBot="1" x14ac:dyDescent="0.25">
      <c r="A41" s="140">
        <v>39</v>
      </c>
      <c r="D41" s="142" t="s">
        <v>104</v>
      </c>
      <c r="E41" s="143" t="s">
        <v>504</v>
      </c>
      <c r="F41" s="143" t="s">
        <v>904</v>
      </c>
      <c r="G41" s="143" t="s">
        <v>1304</v>
      </c>
      <c r="H41" s="143" t="s">
        <v>1704</v>
      </c>
      <c r="I41" s="143" t="s">
        <v>55</v>
      </c>
      <c r="J41" s="144" t="s">
        <v>2132</v>
      </c>
      <c r="K41" s="144" t="s">
        <v>2082</v>
      </c>
      <c r="L41" s="145">
        <f>Lotes!F41</f>
        <v>43513.2</v>
      </c>
      <c r="M41" s="135"/>
      <c r="N41" s="146">
        <v>1500</v>
      </c>
      <c r="O41" s="144">
        <v>120</v>
      </c>
      <c r="P41" s="147">
        <f t="shared" si="0"/>
        <v>1862.61</v>
      </c>
      <c r="Q41" s="148">
        <v>42417</v>
      </c>
      <c r="R41" s="143"/>
      <c r="S41" s="144" t="s">
        <v>2568</v>
      </c>
      <c r="T41" s="144" t="s">
        <v>2569</v>
      </c>
      <c r="U41" s="144" t="s">
        <v>2085</v>
      </c>
      <c r="V41" s="149" t="s">
        <v>2086</v>
      </c>
    </row>
    <row r="42" spans="1:22" ht="12" thickBot="1" x14ac:dyDescent="0.25">
      <c r="A42" s="140">
        <v>40</v>
      </c>
      <c r="D42" s="142" t="s">
        <v>105</v>
      </c>
      <c r="E42" s="143" t="s">
        <v>505</v>
      </c>
      <c r="F42" s="143" t="s">
        <v>905</v>
      </c>
      <c r="G42" s="143" t="s">
        <v>1305</v>
      </c>
      <c r="H42" s="143" t="s">
        <v>1705</v>
      </c>
      <c r="I42" s="143" t="s">
        <v>55</v>
      </c>
      <c r="J42" s="144" t="s">
        <v>2133</v>
      </c>
      <c r="K42" s="144" t="s">
        <v>2082</v>
      </c>
      <c r="L42" s="145">
        <f>Lotes!F42</f>
        <v>43871.4</v>
      </c>
      <c r="M42" s="135"/>
      <c r="N42" s="146">
        <v>1500</v>
      </c>
      <c r="O42" s="144">
        <v>120</v>
      </c>
      <c r="P42" s="147">
        <f t="shared" si="0"/>
        <v>1865.595</v>
      </c>
      <c r="Q42" s="148">
        <v>42418</v>
      </c>
      <c r="R42" s="143"/>
      <c r="S42" s="144" t="s">
        <v>2570</v>
      </c>
      <c r="T42" s="144" t="s">
        <v>2571</v>
      </c>
      <c r="U42" s="144" t="s">
        <v>2085</v>
      </c>
      <c r="V42" s="149" t="s">
        <v>2086</v>
      </c>
    </row>
    <row r="43" spans="1:22" ht="12" thickBot="1" x14ac:dyDescent="0.25">
      <c r="A43" s="140">
        <v>41</v>
      </c>
      <c r="D43" s="142" t="s">
        <v>106</v>
      </c>
      <c r="E43" s="143" t="s">
        <v>506</v>
      </c>
      <c r="F43" s="143" t="s">
        <v>906</v>
      </c>
      <c r="G43" s="143" t="s">
        <v>1306</v>
      </c>
      <c r="H43" s="143" t="s">
        <v>1706</v>
      </c>
      <c r="I43" s="143" t="s">
        <v>55</v>
      </c>
      <c r="J43" s="144" t="s">
        <v>2134</v>
      </c>
      <c r="K43" s="144" t="s">
        <v>2082</v>
      </c>
      <c r="L43" s="145">
        <f>Lotes!F43</f>
        <v>44229.599999999999</v>
      </c>
      <c r="M43" s="135"/>
      <c r="N43" s="146">
        <v>1500</v>
      </c>
      <c r="O43" s="144">
        <v>120</v>
      </c>
      <c r="P43" s="147">
        <f t="shared" si="0"/>
        <v>1868.58</v>
      </c>
      <c r="Q43" s="148">
        <v>42419</v>
      </c>
      <c r="R43" s="143"/>
      <c r="S43" s="144" t="s">
        <v>2572</v>
      </c>
      <c r="T43" s="144" t="s">
        <v>2573</v>
      </c>
      <c r="U43" s="144" t="s">
        <v>2085</v>
      </c>
      <c r="V43" s="149" t="s">
        <v>2086</v>
      </c>
    </row>
    <row r="44" spans="1:22" ht="12" thickBot="1" x14ac:dyDescent="0.25">
      <c r="A44" s="140">
        <v>42</v>
      </c>
      <c r="D44" s="142" t="s">
        <v>107</v>
      </c>
      <c r="E44" s="143" t="s">
        <v>507</v>
      </c>
      <c r="F44" s="143" t="s">
        <v>907</v>
      </c>
      <c r="G44" s="143" t="s">
        <v>1307</v>
      </c>
      <c r="H44" s="143" t="s">
        <v>1707</v>
      </c>
      <c r="I44" s="143" t="s">
        <v>55</v>
      </c>
      <c r="J44" s="144" t="s">
        <v>2135</v>
      </c>
      <c r="K44" s="144" t="s">
        <v>2082</v>
      </c>
      <c r="L44" s="145">
        <f>Lotes!F44</f>
        <v>44589.599999999999</v>
      </c>
      <c r="M44" s="135"/>
      <c r="N44" s="146">
        <v>1500</v>
      </c>
      <c r="O44" s="144">
        <v>120</v>
      </c>
      <c r="P44" s="147">
        <f t="shared" si="0"/>
        <v>1871.58</v>
      </c>
      <c r="Q44" s="148">
        <v>42420</v>
      </c>
      <c r="R44" s="143"/>
      <c r="S44" s="144" t="s">
        <v>2574</v>
      </c>
      <c r="T44" s="144" t="s">
        <v>2575</v>
      </c>
      <c r="U44" s="144" t="s">
        <v>2085</v>
      </c>
      <c r="V44" s="149" t="s">
        <v>2086</v>
      </c>
    </row>
    <row r="45" spans="1:22" ht="12" thickBot="1" x14ac:dyDescent="0.25">
      <c r="A45" s="140">
        <v>43</v>
      </c>
      <c r="D45" s="142" t="s">
        <v>108</v>
      </c>
      <c r="E45" s="143" t="s">
        <v>508</v>
      </c>
      <c r="F45" s="143" t="s">
        <v>908</v>
      </c>
      <c r="G45" s="143" t="s">
        <v>1308</v>
      </c>
      <c r="H45" s="143" t="s">
        <v>1708</v>
      </c>
      <c r="I45" s="143" t="s">
        <v>55</v>
      </c>
      <c r="J45" s="144" t="s">
        <v>2136</v>
      </c>
      <c r="K45" s="144" t="s">
        <v>2082</v>
      </c>
      <c r="L45" s="145">
        <f>Lotes!F45</f>
        <v>42200</v>
      </c>
      <c r="M45" s="135"/>
      <c r="N45" s="146">
        <v>1500</v>
      </c>
      <c r="O45" s="144">
        <v>120</v>
      </c>
      <c r="P45" s="147">
        <f t="shared" si="0"/>
        <v>1851.6666666666667</v>
      </c>
      <c r="Q45" s="148">
        <v>42421</v>
      </c>
      <c r="R45" s="143"/>
      <c r="S45" s="144" t="s">
        <v>2576</v>
      </c>
      <c r="T45" s="144" t="s">
        <v>2577</v>
      </c>
      <c r="U45" s="144" t="s">
        <v>2085</v>
      </c>
      <c r="V45" s="149" t="s">
        <v>2086</v>
      </c>
    </row>
    <row r="46" spans="1:22" ht="12" thickBot="1" x14ac:dyDescent="0.25">
      <c r="A46" s="140">
        <v>44</v>
      </c>
      <c r="D46" s="142" t="s">
        <v>109</v>
      </c>
      <c r="E46" s="143" t="s">
        <v>509</v>
      </c>
      <c r="F46" s="143" t="s">
        <v>909</v>
      </c>
      <c r="G46" s="143" t="s">
        <v>1309</v>
      </c>
      <c r="H46" s="143" t="s">
        <v>1709</v>
      </c>
      <c r="I46" s="143" t="s">
        <v>55</v>
      </c>
      <c r="J46" s="144" t="s">
        <v>2137</v>
      </c>
      <c r="K46" s="144" t="s">
        <v>2082</v>
      </c>
      <c r="L46" s="145">
        <f>Lotes!F46</f>
        <v>47060</v>
      </c>
      <c r="M46" s="135"/>
      <c r="N46" s="146">
        <v>1500</v>
      </c>
      <c r="O46" s="144">
        <v>120</v>
      </c>
      <c r="P46" s="147">
        <f t="shared" si="0"/>
        <v>1892.1666666666667</v>
      </c>
      <c r="Q46" s="148">
        <v>42422</v>
      </c>
      <c r="R46" s="143"/>
      <c r="S46" s="144" t="s">
        <v>2578</v>
      </c>
      <c r="T46" s="144" t="s">
        <v>2579</v>
      </c>
      <c r="U46" s="144" t="s">
        <v>2085</v>
      </c>
      <c r="V46" s="149" t="s">
        <v>2086</v>
      </c>
    </row>
    <row r="47" spans="1:22" ht="12" thickBot="1" x14ac:dyDescent="0.25">
      <c r="A47" s="140">
        <v>45</v>
      </c>
      <c r="D47" s="142" t="s">
        <v>110</v>
      </c>
      <c r="E47" s="143" t="s">
        <v>510</v>
      </c>
      <c r="F47" s="143" t="s">
        <v>910</v>
      </c>
      <c r="G47" s="143" t="s">
        <v>1310</v>
      </c>
      <c r="H47" s="143" t="s">
        <v>1710</v>
      </c>
      <c r="I47" s="143" t="s">
        <v>55</v>
      </c>
      <c r="J47" s="144" t="s">
        <v>2138</v>
      </c>
      <c r="K47" s="144" t="s">
        <v>2082</v>
      </c>
      <c r="L47" s="145">
        <f>Lotes!F47</f>
        <v>44148</v>
      </c>
      <c r="M47" s="135"/>
      <c r="N47" s="146">
        <v>1500</v>
      </c>
      <c r="O47" s="144">
        <v>120</v>
      </c>
      <c r="P47" s="147">
        <f t="shared" si="0"/>
        <v>1867.9</v>
      </c>
      <c r="Q47" s="148">
        <v>42423</v>
      </c>
      <c r="R47" s="143"/>
      <c r="S47" s="144" t="s">
        <v>2580</v>
      </c>
      <c r="T47" s="144" t="s">
        <v>2581</v>
      </c>
      <c r="U47" s="144" t="s">
        <v>2085</v>
      </c>
      <c r="V47" s="149" t="s">
        <v>2086</v>
      </c>
    </row>
    <row r="48" spans="1:22" ht="12" thickBot="1" x14ac:dyDescent="0.25">
      <c r="A48" s="140">
        <v>46</v>
      </c>
      <c r="D48" s="142" t="s">
        <v>111</v>
      </c>
      <c r="E48" s="143" t="s">
        <v>511</v>
      </c>
      <c r="F48" s="143" t="s">
        <v>911</v>
      </c>
      <c r="G48" s="143" t="s">
        <v>1311</v>
      </c>
      <c r="H48" s="143" t="s">
        <v>1711</v>
      </c>
      <c r="I48" s="143" t="s">
        <v>55</v>
      </c>
      <c r="J48" s="144" t="s">
        <v>2139</v>
      </c>
      <c r="K48" s="144" t="s">
        <v>2082</v>
      </c>
      <c r="L48" s="145">
        <f>Lotes!F48</f>
        <v>45498</v>
      </c>
      <c r="M48" s="135"/>
      <c r="N48" s="146">
        <v>1500</v>
      </c>
      <c r="O48" s="144">
        <v>120</v>
      </c>
      <c r="P48" s="147">
        <f t="shared" si="0"/>
        <v>1879.15</v>
      </c>
      <c r="Q48" s="148">
        <v>42424</v>
      </c>
      <c r="R48" s="143"/>
      <c r="S48" s="144" t="s">
        <v>2582</v>
      </c>
      <c r="T48" s="144" t="s">
        <v>2583</v>
      </c>
      <c r="U48" s="144" t="s">
        <v>2085</v>
      </c>
      <c r="V48" s="149" t="s">
        <v>2086</v>
      </c>
    </row>
    <row r="49" spans="1:22" ht="12" thickBot="1" x14ac:dyDescent="0.25">
      <c r="A49" s="140">
        <v>47</v>
      </c>
      <c r="D49" s="142" t="s">
        <v>112</v>
      </c>
      <c r="E49" s="143" t="s">
        <v>512</v>
      </c>
      <c r="F49" s="143" t="s">
        <v>912</v>
      </c>
      <c r="G49" s="143" t="s">
        <v>1312</v>
      </c>
      <c r="H49" s="143" t="s">
        <v>1712</v>
      </c>
      <c r="I49" s="143" t="s">
        <v>55</v>
      </c>
      <c r="J49" s="144" t="s">
        <v>2140</v>
      </c>
      <c r="K49" s="144" t="s">
        <v>2082</v>
      </c>
      <c r="L49" s="145">
        <f>Lotes!F49</f>
        <v>40000</v>
      </c>
      <c r="M49" s="135"/>
      <c r="N49" s="146">
        <v>1500</v>
      </c>
      <c r="O49" s="144">
        <v>120</v>
      </c>
      <c r="P49" s="147">
        <f t="shared" si="0"/>
        <v>1833.3333333333333</v>
      </c>
      <c r="Q49" s="148">
        <v>42425</v>
      </c>
      <c r="R49" s="143"/>
      <c r="S49" s="144" t="s">
        <v>2584</v>
      </c>
      <c r="T49" s="144" t="s">
        <v>2585</v>
      </c>
      <c r="U49" s="144" t="s">
        <v>2085</v>
      </c>
      <c r="V49" s="149" t="s">
        <v>2086</v>
      </c>
    </row>
    <row r="50" spans="1:22" ht="12" thickBot="1" x14ac:dyDescent="0.25">
      <c r="A50" s="140">
        <v>48</v>
      </c>
      <c r="D50" s="142" t="s">
        <v>113</v>
      </c>
      <c r="E50" s="143" t="s">
        <v>513</v>
      </c>
      <c r="F50" s="143" t="s">
        <v>913</v>
      </c>
      <c r="G50" s="143" t="s">
        <v>1313</v>
      </c>
      <c r="H50" s="143" t="s">
        <v>1713</v>
      </c>
      <c r="I50" s="143" t="s">
        <v>55</v>
      </c>
      <c r="J50" s="144" t="s">
        <v>2141</v>
      </c>
      <c r="K50" s="144" t="s">
        <v>2082</v>
      </c>
      <c r="L50" s="145">
        <f>Lotes!F50</f>
        <v>34000</v>
      </c>
      <c r="M50" s="135"/>
      <c r="N50" s="146">
        <v>1500</v>
      </c>
      <c r="O50" s="144">
        <v>120</v>
      </c>
      <c r="P50" s="147">
        <f t="shared" si="0"/>
        <v>1783.3333333333333</v>
      </c>
      <c r="Q50" s="148">
        <v>42426</v>
      </c>
      <c r="R50" s="143"/>
      <c r="S50" s="144" t="s">
        <v>2586</v>
      </c>
      <c r="T50" s="144" t="s">
        <v>2587</v>
      </c>
      <c r="U50" s="144" t="s">
        <v>2085</v>
      </c>
      <c r="V50" s="149" t="s">
        <v>2086</v>
      </c>
    </row>
    <row r="51" spans="1:22" ht="12" thickBot="1" x14ac:dyDescent="0.25">
      <c r="A51" s="140">
        <v>49</v>
      </c>
      <c r="D51" s="142" t="s">
        <v>114</v>
      </c>
      <c r="E51" s="143" t="s">
        <v>514</v>
      </c>
      <c r="F51" s="143" t="s">
        <v>914</v>
      </c>
      <c r="G51" s="143" t="s">
        <v>1314</v>
      </c>
      <c r="H51" s="143" t="s">
        <v>1714</v>
      </c>
      <c r="I51" s="143" t="s">
        <v>55</v>
      </c>
      <c r="J51" s="144" t="s">
        <v>2142</v>
      </c>
      <c r="K51" s="144" t="s">
        <v>2082</v>
      </c>
      <c r="L51" s="145">
        <f>Lotes!F51</f>
        <v>34000</v>
      </c>
      <c r="M51" s="135"/>
      <c r="N51" s="146">
        <v>1500</v>
      </c>
      <c r="O51" s="144">
        <v>120</v>
      </c>
      <c r="P51" s="147">
        <f t="shared" si="0"/>
        <v>1783.3333333333333</v>
      </c>
      <c r="Q51" s="148">
        <v>42427</v>
      </c>
      <c r="R51" s="143"/>
      <c r="S51" s="144" t="s">
        <v>2588</v>
      </c>
      <c r="T51" s="144" t="s">
        <v>2589</v>
      </c>
      <c r="U51" s="144" t="s">
        <v>2085</v>
      </c>
      <c r="V51" s="149" t="s">
        <v>2086</v>
      </c>
    </row>
    <row r="52" spans="1:22" ht="12" thickBot="1" x14ac:dyDescent="0.25">
      <c r="A52" s="140">
        <v>50</v>
      </c>
      <c r="D52" s="142" t="s">
        <v>115</v>
      </c>
      <c r="E52" s="143" t="s">
        <v>515</v>
      </c>
      <c r="F52" s="143" t="s">
        <v>915</v>
      </c>
      <c r="G52" s="143" t="s">
        <v>1315</v>
      </c>
      <c r="H52" s="143" t="s">
        <v>1715</v>
      </c>
      <c r="I52" s="143" t="s">
        <v>55</v>
      </c>
      <c r="J52" s="144" t="s">
        <v>2143</v>
      </c>
      <c r="K52" s="144" t="s">
        <v>2082</v>
      </c>
      <c r="L52" s="145">
        <f>Lotes!F52</f>
        <v>34000</v>
      </c>
      <c r="M52" s="135"/>
      <c r="N52" s="146">
        <v>1500</v>
      </c>
      <c r="O52" s="144">
        <v>120</v>
      </c>
      <c r="P52" s="147">
        <f t="shared" si="0"/>
        <v>1783.3333333333333</v>
      </c>
      <c r="Q52" s="148">
        <v>42428</v>
      </c>
      <c r="R52" s="143"/>
      <c r="S52" s="144" t="s">
        <v>2590</v>
      </c>
      <c r="T52" s="144" t="s">
        <v>2591</v>
      </c>
      <c r="U52" s="144" t="s">
        <v>2085</v>
      </c>
      <c r="V52" s="149" t="s">
        <v>2086</v>
      </c>
    </row>
    <row r="53" spans="1:22" ht="12" thickBot="1" x14ac:dyDescent="0.25">
      <c r="A53" s="140">
        <v>51</v>
      </c>
      <c r="D53" s="142" t="s">
        <v>116</v>
      </c>
      <c r="E53" s="143" t="s">
        <v>516</v>
      </c>
      <c r="F53" s="143" t="s">
        <v>916</v>
      </c>
      <c r="G53" s="143" t="s">
        <v>1316</v>
      </c>
      <c r="H53" s="143" t="s">
        <v>1716</v>
      </c>
      <c r="I53" s="143" t="s">
        <v>55</v>
      </c>
      <c r="J53" s="144" t="s">
        <v>2144</v>
      </c>
      <c r="K53" s="144" t="s">
        <v>2082</v>
      </c>
      <c r="L53" s="145">
        <f>Lotes!F53</f>
        <v>34000</v>
      </c>
      <c r="M53" s="135"/>
      <c r="N53" s="146">
        <v>1500</v>
      </c>
      <c r="O53" s="144">
        <v>120</v>
      </c>
      <c r="P53" s="147">
        <f t="shared" si="0"/>
        <v>1783.3333333333333</v>
      </c>
      <c r="Q53" s="148">
        <v>42429</v>
      </c>
      <c r="R53" s="143"/>
      <c r="S53" s="144" t="s">
        <v>2592</v>
      </c>
      <c r="T53" s="144" t="s">
        <v>2593</v>
      </c>
      <c r="U53" s="144" t="s">
        <v>2085</v>
      </c>
      <c r="V53" s="149" t="s">
        <v>2086</v>
      </c>
    </row>
    <row r="54" spans="1:22" ht="12" thickBot="1" x14ac:dyDescent="0.25">
      <c r="A54" s="140">
        <v>52</v>
      </c>
      <c r="D54" s="142" t="s">
        <v>117</v>
      </c>
      <c r="E54" s="143" t="s">
        <v>517</v>
      </c>
      <c r="F54" s="143" t="s">
        <v>917</v>
      </c>
      <c r="G54" s="143" t="s">
        <v>1317</v>
      </c>
      <c r="H54" s="143" t="s">
        <v>1717</v>
      </c>
      <c r="I54" s="143" t="s">
        <v>55</v>
      </c>
      <c r="J54" s="144" t="s">
        <v>2145</v>
      </c>
      <c r="K54" s="144" t="s">
        <v>2082</v>
      </c>
      <c r="L54" s="145">
        <f>Lotes!F54</f>
        <v>34000</v>
      </c>
      <c r="M54" s="135"/>
      <c r="N54" s="146">
        <v>1500</v>
      </c>
      <c r="O54" s="144">
        <v>120</v>
      </c>
      <c r="P54" s="147">
        <f t="shared" si="0"/>
        <v>1783.3333333333333</v>
      </c>
      <c r="Q54" s="148">
        <v>42430</v>
      </c>
      <c r="R54" s="143"/>
      <c r="S54" s="144" t="s">
        <v>2594</v>
      </c>
      <c r="T54" s="144" t="s">
        <v>2595</v>
      </c>
      <c r="U54" s="144" t="s">
        <v>2085</v>
      </c>
      <c r="V54" s="149" t="s">
        <v>2086</v>
      </c>
    </row>
    <row r="55" spans="1:22" ht="12" thickBot="1" x14ac:dyDescent="0.25">
      <c r="A55" s="140">
        <v>53</v>
      </c>
      <c r="D55" s="142" t="s">
        <v>118</v>
      </c>
      <c r="E55" s="143" t="s">
        <v>518</v>
      </c>
      <c r="F55" s="143" t="s">
        <v>918</v>
      </c>
      <c r="G55" s="143" t="s">
        <v>1318</v>
      </c>
      <c r="H55" s="143" t="s">
        <v>1718</v>
      </c>
      <c r="I55" s="143" t="s">
        <v>55</v>
      </c>
      <c r="J55" s="144" t="s">
        <v>2146</v>
      </c>
      <c r="K55" s="144" t="s">
        <v>2082</v>
      </c>
      <c r="L55" s="145">
        <f>Lotes!F55</f>
        <v>34000</v>
      </c>
      <c r="M55" s="135"/>
      <c r="N55" s="146">
        <v>1500</v>
      </c>
      <c r="O55" s="144">
        <v>120</v>
      </c>
      <c r="P55" s="147">
        <f t="shared" si="0"/>
        <v>1783.3333333333333</v>
      </c>
      <c r="Q55" s="148">
        <v>42431</v>
      </c>
      <c r="R55" s="143"/>
      <c r="S55" s="144" t="s">
        <v>2596</v>
      </c>
      <c r="T55" s="144" t="s">
        <v>2597</v>
      </c>
      <c r="U55" s="144" t="s">
        <v>2085</v>
      </c>
      <c r="V55" s="149" t="s">
        <v>2086</v>
      </c>
    </row>
    <row r="56" spans="1:22" ht="12" thickBot="1" x14ac:dyDescent="0.25">
      <c r="A56" s="140">
        <v>54</v>
      </c>
      <c r="D56" s="142" t="s">
        <v>119</v>
      </c>
      <c r="E56" s="143" t="s">
        <v>519</v>
      </c>
      <c r="F56" s="143" t="s">
        <v>919</v>
      </c>
      <c r="G56" s="143" t="s">
        <v>1319</v>
      </c>
      <c r="H56" s="143" t="s">
        <v>1719</v>
      </c>
      <c r="I56" s="143" t="s">
        <v>55</v>
      </c>
      <c r="J56" s="144" t="s">
        <v>2147</v>
      </c>
      <c r="K56" s="144" t="s">
        <v>2082</v>
      </c>
      <c r="L56" s="145">
        <f>Lotes!F56</f>
        <v>34000</v>
      </c>
      <c r="M56" s="135"/>
      <c r="N56" s="146">
        <v>1500</v>
      </c>
      <c r="O56" s="144">
        <v>120</v>
      </c>
      <c r="P56" s="147">
        <f t="shared" si="0"/>
        <v>1783.3333333333333</v>
      </c>
      <c r="Q56" s="148">
        <v>42432</v>
      </c>
      <c r="R56" s="143"/>
      <c r="S56" s="144" t="s">
        <v>2598</v>
      </c>
      <c r="T56" s="144" t="s">
        <v>2599</v>
      </c>
      <c r="U56" s="144" t="s">
        <v>2085</v>
      </c>
      <c r="V56" s="149" t="s">
        <v>2086</v>
      </c>
    </row>
    <row r="57" spans="1:22" ht="12" thickBot="1" x14ac:dyDescent="0.25">
      <c r="A57" s="140">
        <v>55</v>
      </c>
      <c r="D57" s="142" t="s">
        <v>120</v>
      </c>
      <c r="E57" s="143" t="s">
        <v>520</v>
      </c>
      <c r="F57" s="143" t="s">
        <v>920</v>
      </c>
      <c r="G57" s="143" t="s">
        <v>1320</v>
      </c>
      <c r="H57" s="143" t="s">
        <v>1720</v>
      </c>
      <c r="I57" s="143" t="s">
        <v>55</v>
      </c>
      <c r="J57" s="144" t="s">
        <v>2148</v>
      </c>
      <c r="K57" s="144" t="s">
        <v>2082</v>
      </c>
      <c r="L57" s="145">
        <f>Lotes!F57</f>
        <v>34000</v>
      </c>
      <c r="M57" s="135"/>
      <c r="N57" s="146">
        <v>1500</v>
      </c>
      <c r="O57" s="144">
        <v>120</v>
      </c>
      <c r="P57" s="147">
        <f t="shared" si="0"/>
        <v>1783.3333333333333</v>
      </c>
      <c r="Q57" s="148">
        <v>42433</v>
      </c>
      <c r="R57" s="143"/>
      <c r="S57" s="144" t="s">
        <v>2600</v>
      </c>
      <c r="T57" s="144" t="s">
        <v>2601</v>
      </c>
      <c r="U57" s="144" t="s">
        <v>2085</v>
      </c>
      <c r="V57" s="149" t="s">
        <v>2086</v>
      </c>
    </row>
    <row r="58" spans="1:22" ht="12" thickBot="1" x14ac:dyDescent="0.25">
      <c r="A58" s="140">
        <v>56</v>
      </c>
      <c r="D58" s="142" t="s">
        <v>121</v>
      </c>
      <c r="E58" s="143" t="s">
        <v>521</v>
      </c>
      <c r="F58" s="143" t="s">
        <v>921</v>
      </c>
      <c r="G58" s="143" t="s">
        <v>1321</v>
      </c>
      <c r="H58" s="143" t="s">
        <v>1721</v>
      </c>
      <c r="I58" s="143" t="s">
        <v>55</v>
      </c>
      <c r="J58" s="144" t="s">
        <v>2149</v>
      </c>
      <c r="K58" s="144" t="s">
        <v>2082</v>
      </c>
      <c r="L58" s="145">
        <f>Lotes!F58</f>
        <v>34000</v>
      </c>
      <c r="M58" s="135"/>
      <c r="N58" s="146">
        <v>1500</v>
      </c>
      <c r="O58" s="144">
        <v>120</v>
      </c>
      <c r="P58" s="147">
        <f t="shared" si="0"/>
        <v>1783.3333333333333</v>
      </c>
      <c r="Q58" s="148">
        <v>42434</v>
      </c>
      <c r="R58" s="143"/>
      <c r="S58" s="144" t="s">
        <v>2602</v>
      </c>
      <c r="T58" s="144" t="s">
        <v>2603</v>
      </c>
      <c r="U58" s="144" t="s">
        <v>2085</v>
      </c>
      <c r="V58" s="149" t="s">
        <v>2086</v>
      </c>
    </row>
    <row r="59" spans="1:22" ht="12" thickBot="1" x14ac:dyDescent="0.25">
      <c r="A59" s="140">
        <v>57</v>
      </c>
      <c r="D59" s="142" t="s">
        <v>122</v>
      </c>
      <c r="E59" s="143" t="s">
        <v>522</v>
      </c>
      <c r="F59" s="143" t="s">
        <v>922</v>
      </c>
      <c r="G59" s="143" t="s">
        <v>1322</v>
      </c>
      <c r="H59" s="143" t="s">
        <v>1722</v>
      </c>
      <c r="I59" s="143" t="s">
        <v>55</v>
      </c>
      <c r="J59" s="144" t="s">
        <v>2150</v>
      </c>
      <c r="K59" s="144" t="s">
        <v>2082</v>
      </c>
      <c r="L59" s="145">
        <f>Lotes!F59</f>
        <v>34000</v>
      </c>
      <c r="M59" s="135"/>
      <c r="N59" s="146">
        <v>1500</v>
      </c>
      <c r="O59" s="144">
        <v>120</v>
      </c>
      <c r="P59" s="147">
        <f t="shared" si="0"/>
        <v>1783.3333333333333</v>
      </c>
      <c r="Q59" s="148">
        <v>42435</v>
      </c>
      <c r="R59" s="143"/>
      <c r="S59" s="144" t="s">
        <v>2604</v>
      </c>
      <c r="T59" s="144" t="s">
        <v>2605</v>
      </c>
      <c r="U59" s="144" t="s">
        <v>2085</v>
      </c>
      <c r="V59" s="149" t="s">
        <v>2086</v>
      </c>
    </row>
    <row r="60" spans="1:22" ht="12" thickBot="1" x14ac:dyDescent="0.25">
      <c r="A60" s="140">
        <v>58</v>
      </c>
      <c r="D60" s="142" t="s">
        <v>123</v>
      </c>
      <c r="E60" s="143" t="s">
        <v>523</v>
      </c>
      <c r="F60" s="143" t="s">
        <v>923</v>
      </c>
      <c r="G60" s="143" t="s">
        <v>1323</v>
      </c>
      <c r="H60" s="143" t="s">
        <v>1723</v>
      </c>
      <c r="I60" s="143" t="s">
        <v>55</v>
      </c>
      <c r="J60" s="144" t="s">
        <v>2151</v>
      </c>
      <c r="K60" s="144" t="s">
        <v>2082</v>
      </c>
      <c r="L60" s="145">
        <f>Lotes!F60</f>
        <v>34000</v>
      </c>
      <c r="M60" s="135"/>
      <c r="N60" s="146">
        <v>1500</v>
      </c>
      <c r="O60" s="144">
        <v>120</v>
      </c>
      <c r="P60" s="147">
        <f t="shared" si="0"/>
        <v>1783.3333333333333</v>
      </c>
      <c r="Q60" s="148">
        <v>42436</v>
      </c>
      <c r="R60" s="143"/>
      <c r="S60" s="144" t="s">
        <v>2606</v>
      </c>
      <c r="T60" s="144" t="s">
        <v>2607</v>
      </c>
      <c r="U60" s="144" t="s">
        <v>2085</v>
      </c>
      <c r="V60" s="149" t="s">
        <v>2086</v>
      </c>
    </row>
    <row r="61" spans="1:22" ht="12" thickBot="1" x14ac:dyDescent="0.25">
      <c r="A61" s="140">
        <v>59</v>
      </c>
      <c r="D61" s="142" t="s">
        <v>124</v>
      </c>
      <c r="E61" s="143" t="s">
        <v>524</v>
      </c>
      <c r="F61" s="143" t="s">
        <v>924</v>
      </c>
      <c r="G61" s="143" t="s">
        <v>1324</v>
      </c>
      <c r="H61" s="143" t="s">
        <v>1724</v>
      </c>
      <c r="I61" s="143" t="s">
        <v>55</v>
      </c>
      <c r="J61" s="144" t="s">
        <v>2152</v>
      </c>
      <c r="K61" s="144" t="s">
        <v>2082</v>
      </c>
      <c r="L61" s="145">
        <f>Lotes!F61</f>
        <v>34000</v>
      </c>
      <c r="M61" s="135"/>
      <c r="N61" s="146">
        <v>1500</v>
      </c>
      <c r="O61" s="144">
        <v>120</v>
      </c>
      <c r="P61" s="147">
        <f t="shared" si="0"/>
        <v>1783.3333333333333</v>
      </c>
      <c r="Q61" s="148">
        <v>42437</v>
      </c>
      <c r="R61" s="143"/>
      <c r="S61" s="144" t="s">
        <v>2608</v>
      </c>
      <c r="T61" s="144" t="s">
        <v>2609</v>
      </c>
      <c r="U61" s="144" t="s">
        <v>2085</v>
      </c>
      <c r="V61" s="149" t="s">
        <v>2086</v>
      </c>
    </row>
    <row r="62" spans="1:22" ht="12" thickBot="1" x14ac:dyDescent="0.25">
      <c r="A62" s="140">
        <v>60</v>
      </c>
      <c r="D62" s="142" t="s">
        <v>125</v>
      </c>
      <c r="E62" s="143" t="s">
        <v>525</v>
      </c>
      <c r="F62" s="143" t="s">
        <v>925</v>
      </c>
      <c r="G62" s="143" t="s">
        <v>1325</v>
      </c>
      <c r="H62" s="143" t="s">
        <v>1725</v>
      </c>
      <c r="I62" s="143" t="s">
        <v>55</v>
      </c>
      <c r="J62" s="144" t="s">
        <v>2153</v>
      </c>
      <c r="K62" s="144" t="s">
        <v>2082</v>
      </c>
      <c r="L62" s="145">
        <f>Lotes!F62</f>
        <v>34000</v>
      </c>
      <c r="M62" s="135"/>
      <c r="N62" s="146">
        <v>1500</v>
      </c>
      <c r="O62" s="144">
        <v>120</v>
      </c>
      <c r="P62" s="147">
        <f t="shared" si="0"/>
        <v>1783.3333333333333</v>
      </c>
      <c r="Q62" s="148">
        <v>42438</v>
      </c>
      <c r="R62" s="143"/>
      <c r="S62" s="144" t="s">
        <v>2610</v>
      </c>
      <c r="T62" s="144" t="s">
        <v>2611</v>
      </c>
      <c r="U62" s="144" t="s">
        <v>2085</v>
      </c>
      <c r="V62" s="149" t="s">
        <v>2086</v>
      </c>
    </row>
    <row r="63" spans="1:22" ht="12" thickBot="1" x14ac:dyDescent="0.25">
      <c r="A63" s="140">
        <v>61</v>
      </c>
      <c r="D63" s="142" t="s">
        <v>126</v>
      </c>
      <c r="E63" s="143" t="s">
        <v>526</v>
      </c>
      <c r="F63" s="143" t="s">
        <v>926</v>
      </c>
      <c r="G63" s="143" t="s">
        <v>1326</v>
      </c>
      <c r="H63" s="143" t="s">
        <v>1726</v>
      </c>
      <c r="I63" s="143" t="s">
        <v>55</v>
      </c>
      <c r="J63" s="144" t="s">
        <v>2154</v>
      </c>
      <c r="K63" s="144" t="s">
        <v>2082</v>
      </c>
      <c r="L63" s="145">
        <f>Lotes!F63</f>
        <v>34000</v>
      </c>
      <c r="M63" s="135"/>
      <c r="N63" s="146">
        <v>1500</v>
      </c>
      <c r="O63" s="144">
        <v>120</v>
      </c>
      <c r="P63" s="147">
        <f t="shared" si="0"/>
        <v>1783.3333333333333</v>
      </c>
      <c r="Q63" s="148">
        <v>42439</v>
      </c>
      <c r="R63" s="143"/>
      <c r="S63" s="144" t="s">
        <v>2612</v>
      </c>
      <c r="T63" s="144" t="s">
        <v>2613</v>
      </c>
      <c r="U63" s="144" t="s">
        <v>2085</v>
      </c>
      <c r="V63" s="149" t="s">
        <v>2086</v>
      </c>
    </row>
    <row r="64" spans="1:22" ht="12" thickBot="1" x14ac:dyDescent="0.25">
      <c r="A64" s="140">
        <v>62</v>
      </c>
      <c r="D64" s="142" t="s">
        <v>127</v>
      </c>
      <c r="E64" s="143" t="s">
        <v>527</v>
      </c>
      <c r="F64" s="143" t="s">
        <v>927</v>
      </c>
      <c r="G64" s="143" t="s">
        <v>1327</v>
      </c>
      <c r="H64" s="143" t="s">
        <v>1727</v>
      </c>
      <c r="I64" s="143" t="s">
        <v>55</v>
      </c>
      <c r="J64" s="144" t="s">
        <v>2155</v>
      </c>
      <c r="K64" s="144" t="s">
        <v>2082</v>
      </c>
      <c r="L64" s="145">
        <f>Lotes!F64</f>
        <v>34000</v>
      </c>
      <c r="M64" s="135"/>
      <c r="N64" s="146">
        <v>1500</v>
      </c>
      <c r="O64" s="144">
        <v>120</v>
      </c>
      <c r="P64" s="147">
        <f t="shared" si="0"/>
        <v>1783.3333333333333</v>
      </c>
      <c r="Q64" s="148">
        <v>42440</v>
      </c>
      <c r="R64" s="143"/>
      <c r="S64" s="144" t="s">
        <v>2614</v>
      </c>
      <c r="T64" s="144" t="s">
        <v>2615</v>
      </c>
      <c r="U64" s="144" t="s">
        <v>2085</v>
      </c>
      <c r="V64" s="149" t="s">
        <v>2086</v>
      </c>
    </row>
    <row r="65" spans="1:22" ht="12" thickBot="1" x14ac:dyDescent="0.25">
      <c r="A65" s="140">
        <v>63</v>
      </c>
      <c r="D65" s="142" t="s">
        <v>128</v>
      </c>
      <c r="E65" s="143" t="s">
        <v>528</v>
      </c>
      <c r="F65" s="143" t="s">
        <v>928</v>
      </c>
      <c r="G65" s="143" t="s">
        <v>1328</v>
      </c>
      <c r="H65" s="143" t="s">
        <v>1728</v>
      </c>
      <c r="I65" s="143" t="s">
        <v>55</v>
      </c>
      <c r="J65" s="144" t="s">
        <v>2156</v>
      </c>
      <c r="K65" s="144" t="s">
        <v>2082</v>
      </c>
      <c r="L65" s="145">
        <f>Lotes!F65</f>
        <v>37598.9</v>
      </c>
      <c r="M65" s="135"/>
      <c r="N65" s="146">
        <v>1500</v>
      </c>
      <c r="O65" s="144">
        <v>120</v>
      </c>
      <c r="P65" s="147">
        <f t="shared" si="0"/>
        <v>1813.3241666666668</v>
      </c>
      <c r="Q65" s="148">
        <v>42441</v>
      </c>
      <c r="R65" s="143"/>
      <c r="S65" s="144" t="s">
        <v>2616</v>
      </c>
      <c r="T65" s="144" t="s">
        <v>2617</v>
      </c>
      <c r="U65" s="144" t="s">
        <v>2085</v>
      </c>
      <c r="V65" s="149" t="s">
        <v>2086</v>
      </c>
    </row>
    <row r="66" spans="1:22" ht="12" thickBot="1" x14ac:dyDescent="0.25">
      <c r="A66" s="140">
        <v>64</v>
      </c>
      <c r="D66" s="142" t="s">
        <v>129</v>
      </c>
      <c r="E66" s="143" t="s">
        <v>529</v>
      </c>
      <c r="F66" s="143" t="s">
        <v>929</v>
      </c>
      <c r="G66" s="143" t="s">
        <v>1329</v>
      </c>
      <c r="H66" s="143" t="s">
        <v>1729</v>
      </c>
      <c r="I66" s="143" t="s">
        <v>55</v>
      </c>
      <c r="J66" s="144" t="s">
        <v>2157</v>
      </c>
      <c r="K66" s="144" t="s">
        <v>2082</v>
      </c>
      <c r="L66" s="145">
        <f>Lotes!F66</f>
        <v>33962.6</v>
      </c>
      <c r="M66" s="135"/>
      <c r="N66" s="146">
        <v>1500</v>
      </c>
      <c r="O66" s="144">
        <v>120</v>
      </c>
      <c r="P66" s="147">
        <f t="shared" si="0"/>
        <v>1783.0216666666665</v>
      </c>
      <c r="Q66" s="148">
        <v>42442</v>
      </c>
      <c r="R66" s="143"/>
      <c r="S66" s="144" t="s">
        <v>2618</v>
      </c>
      <c r="T66" s="144" t="s">
        <v>2619</v>
      </c>
      <c r="U66" s="144" t="s">
        <v>2085</v>
      </c>
      <c r="V66" s="149" t="s">
        <v>2086</v>
      </c>
    </row>
    <row r="67" spans="1:22" ht="12" thickBot="1" x14ac:dyDescent="0.25">
      <c r="A67" s="140">
        <v>65</v>
      </c>
      <c r="D67" s="142" t="s">
        <v>130</v>
      </c>
      <c r="E67" s="143" t="s">
        <v>530</v>
      </c>
      <c r="F67" s="143" t="s">
        <v>930</v>
      </c>
      <c r="G67" s="143" t="s">
        <v>1330</v>
      </c>
      <c r="H67" s="143" t="s">
        <v>1730</v>
      </c>
      <c r="I67" s="143" t="s">
        <v>55</v>
      </c>
      <c r="J67" s="144" t="s">
        <v>2158</v>
      </c>
      <c r="K67" s="144" t="s">
        <v>2082</v>
      </c>
      <c r="L67" s="145">
        <f>Lotes!F67</f>
        <v>33957.5</v>
      </c>
      <c r="M67" s="135"/>
      <c r="N67" s="146">
        <v>1500</v>
      </c>
      <c r="O67" s="144">
        <v>120</v>
      </c>
      <c r="P67" s="147">
        <f t="shared" si="0"/>
        <v>1782.9791666666667</v>
      </c>
      <c r="Q67" s="148">
        <v>42443</v>
      </c>
      <c r="R67" s="143"/>
      <c r="S67" s="144" t="s">
        <v>2620</v>
      </c>
      <c r="T67" s="144" t="s">
        <v>2621</v>
      </c>
      <c r="U67" s="144" t="s">
        <v>2085</v>
      </c>
      <c r="V67" s="149" t="s">
        <v>2086</v>
      </c>
    </row>
    <row r="68" spans="1:22" ht="12" thickBot="1" x14ac:dyDescent="0.25">
      <c r="A68" s="140">
        <v>66</v>
      </c>
      <c r="D68" s="142" t="s">
        <v>131</v>
      </c>
      <c r="E68" s="143" t="s">
        <v>531</v>
      </c>
      <c r="F68" s="143" t="s">
        <v>931</v>
      </c>
      <c r="G68" s="143" t="s">
        <v>1331</v>
      </c>
      <c r="H68" s="143" t="s">
        <v>1731</v>
      </c>
      <c r="I68" s="143" t="s">
        <v>55</v>
      </c>
      <c r="J68" s="144" t="s">
        <v>2159</v>
      </c>
      <c r="K68" s="144" t="s">
        <v>2082</v>
      </c>
      <c r="L68" s="145">
        <f>Lotes!F68</f>
        <v>33947.300000000003</v>
      </c>
      <c r="M68" s="135"/>
      <c r="N68" s="146">
        <v>1500</v>
      </c>
      <c r="O68" s="144">
        <v>120</v>
      </c>
      <c r="P68" s="147">
        <f t="shared" ref="P68:P131" si="1">IFERROR(N68+L68/O68,"")</f>
        <v>1782.8941666666667</v>
      </c>
      <c r="Q68" s="148">
        <v>42444</v>
      </c>
      <c r="R68" s="143"/>
      <c r="S68" s="144" t="s">
        <v>2622</v>
      </c>
      <c r="T68" s="144" t="s">
        <v>2623</v>
      </c>
      <c r="U68" s="144" t="s">
        <v>2085</v>
      </c>
      <c r="V68" s="149" t="s">
        <v>2086</v>
      </c>
    </row>
    <row r="69" spans="1:22" ht="12" thickBot="1" x14ac:dyDescent="0.25">
      <c r="A69" s="140">
        <v>67</v>
      </c>
      <c r="D69" s="142" t="s">
        <v>132</v>
      </c>
      <c r="E69" s="143" t="s">
        <v>532</v>
      </c>
      <c r="F69" s="143" t="s">
        <v>932</v>
      </c>
      <c r="G69" s="143" t="s">
        <v>1332</v>
      </c>
      <c r="H69" s="143" t="s">
        <v>1732</v>
      </c>
      <c r="I69" s="143" t="s">
        <v>55</v>
      </c>
      <c r="J69" s="144" t="s">
        <v>2160</v>
      </c>
      <c r="K69" s="144" t="s">
        <v>2082</v>
      </c>
      <c r="L69" s="145">
        <f>Lotes!F69</f>
        <v>33942.199999999997</v>
      </c>
      <c r="M69" s="135"/>
      <c r="N69" s="146">
        <v>1500</v>
      </c>
      <c r="O69" s="144">
        <v>120</v>
      </c>
      <c r="P69" s="147">
        <f t="shared" si="1"/>
        <v>1782.8516666666667</v>
      </c>
      <c r="Q69" s="148">
        <v>42445</v>
      </c>
      <c r="R69" s="143"/>
      <c r="S69" s="144" t="s">
        <v>2624</v>
      </c>
      <c r="T69" s="144" t="s">
        <v>2625</v>
      </c>
      <c r="U69" s="144" t="s">
        <v>2085</v>
      </c>
      <c r="V69" s="149" t="s">
        <v>2086</v>
      </c>
    </row>
    <row r="70" spans="1:22" ht="12" thickBot="1" x14ac:dyDescent="0.25">
      <c r="A70" s="140">
        <v>68</v>
      </c>
      <c r="D70" s="142" t="s">
        <v>133</v>
      </c>
      <c r="E70" s="143" t="s">
        <v>533</v>
      </c>
      <c r="F70" s="143" t="s">
        <v>933</v>
      </c>
      <c r="G70" s="143" t="s">
        <v>1333</v>
      </c>
      <c r="H70" s="143" t="s">
        <v>1733</v>
      </c>
      <c r="I70" s="143" t="s">
        <v>55</v>
      </c>
      <c r="J70" s="144" t="s">
        <v>2161</v>
      </c>
      <c r="K70" s="144" t="s">
        <v>2082</v>
      </c>
      <c r="L70" s="145">
        <f>Lotes!F70</f>
        <v>33937.1</v>
      </c>
      <c r="M70" s="135"/>
      <c r="N70" s="146">
        <v>1500</v>
      </c>
      <c r="O70" s="144">
        <v>120</v>
      </c>
      <c r="P70" s="147">
        <f t="shared" si="1"/>
        <v>1782.8091666666667</v>
      </c>
      <c r="Q70" s="148">
        <v>42446</v>
      </c>
      <c r="R70" s="143"/>
      <c r="S70" s="144" t="s">
        <v>2626</v>
      </c>
      <c r="T70" s="144" t="s">
        <v>2627</v>
      </c>
      <c r="U70" s="144" t="s">
        <v>2085</v>
      </c>
      <c r="V70" s="149" t="s">
        <v>2086</v>
      </c>
    </row>
    <row r="71" spans="1:22" ht="12" thickBot="1" x14ac:dyDescent="0.25">
      <c r="A71" s="140">
        <v>69</v>
      </c>
      <c r="D71" s="142" t="s">
        <v>134</v>
      </c>
      <c r="E71" s="143" t="s">
        <v>534</v>
      </c>
      <c r="F71" s="143" t="s">
        <v>934</v>
      </c>
      <c r="G71" s="143" t="s">
        <v>1334</v>
      </c>
      <c r="H71" s="143" t="s">
        <v>1734</v>
      </c>
      <c r="I71" s="143" t="s">
        <v>55</v>
      </c>
      <c r="J71" s="144" t="s">
        <v>2162</v>
      </c>
      <c r="K71" s="144" t="s">
        <v>2082</v>
      </c>
      <c r="L71" s="145">
        <f>Lotes!F71</f>
        <v>33932</v>
      </c>
      <c r="M71" s="135"/>
      <c r="N71" s="146">
        <v>1500</v>
      </c>
      <c r="O71" s="144">
        <v>120</v>
      </c>
      <c r="P71" s="147">
        <f t="shared" si="1"/>
        <v>1782.7666666666667</v>
      </c>
      <c r="Q71" s="148">
        <v>42447</v>
      </c>
      <c r="R71" s="143"/>
      <c r="S71" s="144" t="s">
        <v>2628</v>
      </c>
      <c r="T71" s="144" t="s">
        <v>2629</v>
      </c>
      <c r="U71" s="144" t="s">
        <v>2085</v>
      </c>
      <c r="V71" s="149" t="s">
        <v>2086</v>
      </c>
    </row>
    <row r="72" spans="1:22" ht="12" thickBot="1" x14ac:dyDescent="0.25">
      <c r="A72" s="140">
        <v>70</v>
      </c>
      <c r="D72" s="142" t="s">
        <v>135</v>
      </c>
      <c r="E72" s="143" t="s">
        <v>535</v>
      </c>
      <c r="F72" s="143" t="s">
        <v>935</v>
      </c>
      <c r="G72" s="143" t="s">
        <v>1335</v>
      </c>
      <c r="H72" s="143" t="s">
        <v>1735</v>
      </c>
      <c r="I72" s="143" t="s">
        <v>55</v>
      </c>
      <c r="J72" s="144" t="s">
        <v>2163</v>
      </c>
      <c r="K72" s="144" t="s">
        <v>2082</v>
      </c>
      <c r="L72" s="145">
        <f>Lotes!F72</f>
        <v>33926.9</v>
      </c>
      <c r="M72" s="135"/>
      <c r="N72" s="146">
        <v>1500</v>
      </c>
      <c r="O72" s="144">
        <v>120</v>
      </c>
      <c r="P72" s="147">
        <f t="shared" si="1"/>
        <v>1782.7241666666666</v>
      </c>
      <c r="Q72" s="148">
        <v>42448</v>
      </c>
      <c r="R72" s="143"/>
      <c r="S72" s="144" t="s">
        <v>2630</v>
      </c>
      <c r="T72" s="144" t="s">
        <v>2631</v>
      </c>
      <c r="U72" s="144" t="s">
        <v>2085</v>
      </c>
      <c r="V72" s="149" t="s">
        <v>2086</v>
      </c>
    </row>
    <row r="73" spans="1:22" ht="12" thickBot="1" x14ac:dyDescent="0.25">
      <c r="A73" s="140">
        <v>71</v>
      </c>
      <c r="D73" s="142" t="s">
        <v>136</v>
      </c>
      <c r="E73" s="143" t="s">
        <v>536</v>
      </c>
      <c r="F73" s="143" t="s">
        <v>936</v>
      </c>
      <c r="G73" s="143" t="s">
        <v>1336</v>
      </c>
      <c r="H73" s="143" t="s">
        <v>1736</v>
      </c>
      <c r="I73" s="143" t="s">
        <v>55</v>
      </c>
      <c r="J73" s="144" t="s">
        <v>2164</v>
      </c>
      <c r="K73" s="144" t="s">
        <v>2082</v>
      </c>
      <c r="L73" s="145">
        <f>Lotes!F73</f>
        <v>43732.800000000003</v>
      </c>
      <c r="M73" s="135"/>
      <c r="N73" s="146">
        <v>1500</v>
      </c>
      <c r="O73" s="144">
        <v>120</v>
      </c>
      <c r="P73" s="147">
        <f t="shared" si="1"/>
        <v>1864.44</v>
      </c>
      <c r="Q73" s="148">
        <v>42449</v>
      </c>
      <c r="R73" s="143"/>
      <c r="S73" s="144" t="s">
        <v>2632</v>
      </c>
      <c r="T73" s="144" t="s">
        <v>2633</v>
      </c>
      <c r="U73" s="144" t="s">
        <v>2085</v>
      </c>
      <c r="V73" s="149" t="s">
        <v>2086</v>
      </c>
    </row>
    <row r="74" spans="1:22" ht="12" thickBot="1" x14ac:dyDescent="0.25">
      <c r="A74" s="140">
        <v>72</v>
      </c>
      <c r="D74" s="142" t="s">
        <v>137</v>
      </c>
      <c r="E74" s="143" t="s">
        <v>537</v>
      </c>
      <c r="F74" s="143" t="s">
        <v>937</v>
      </c>
      <c r="G74" s="143" t="s">
        <v>1337</v>
      </c>
      <c r="H74" s="143" t="s">
        <v>1737</v>
      </c>
      <c r="I74" s="143" t="s">
        <v>55</v>
      </c>
      <c r="J74" s="144" t="s">
        <v>2165</v>
      </c>
      <c r="K74" s="144" t="s">
        <v>2082</v>
      </c>
      <c r="L74" s="145">
        <f>Lotes!F74</f>
        <v>37592.1</v>
      </c>
      <c r="M74" s="135"/>
      <c r="N74" s="146">
        <v>1500</v>
      </c>
      <c r="O74" s="144">
        <v>120</v>
      </c>
      <c r="P74" s="147">
        <f t="shared" si="1"/>
        <v>1813.2674999999999</v>
      </c>
      <c r="Q74" s="148">
        <v>42450</v>
      </c>
      <c r="R74" s="143"/>
      <c r="S74" s="144" t="s">
        <v>2634</v>
      </c>
      <c r="T74" s="144" t="s">
        <v>2635</v>
      </c>
      <c r="U74" s="144" t="s">
        <v>2085</v>
      </c>
      <c r="V74" s="149" t="s">
        <v>2086</v>
      </c>
    </row>
    <row r="75" spans="1:22" ht="12" thickBot="1" x14ac:dyDescent="0.25">
      <c r="A75" s="140">
        <v>73</v>
      </c>
      <c r="D75" s="142" t="s">
        <v>138</v>
      </c>
      <c r="E75" s="143" t="s">
        <v>538</v>
      </c>
      <c r="F75" s="143" t="s">
        <v>938</v>
      </c>
      <c r="G75" s="143" t="s">
        <v>1338</v>
      </c>
      <c r="H75" s="143" t="s">
        <v>1738</v>
      </c>
      <c r="I75" s="143" t="s">
        <v>55</v>
      </c>
      <c r="J75" s="144" t="s">
        <v>2166</v>
      </c>
      <c r="K75" s="144" t="s">
        <v>2082</v>
      </c>
      <c r="L75" s="145">
        <f>Lotes!F75</f>
        <v>35426.300000000003</v>
      </c>
      <c r="M75" s="135"/>
      <c r="N75" s="146">
        <v>1500</v>
      </c>
      <c r="O75" s="144">
        <v>120</v>
      </c>
      <c r="P75" s="147">
        <f t="shared" si="1"/>
        <v>1795.2191666666668</v>
      </c>
      <c r="Q75" s="148">
        <v>42451</v>
      </c>
      <c r="R75" s="143"/>
      <c r="S75" s="144" t="s">
        <v>2636</v>
      </c>
      <c r="T75" s="144" t="s">
        <v>2637</v>
      </c>
      <c r="U75" s="144" t="s">
        <v>2085</v>
      </c>
      <c r="V75" s="149" t="s">
        <v>2086</v>
      </c>
    </row>
    <row r="76" spans="1:22" ht="12" thickBot="1" x14ac:dyDescent="0.25">
      <c r="A76" s="140">
        <v>74</v>
      </c>
      <c r="D76" s="142" t="s">
        <v>139</v>
      </c>
      <c r="E76" s="143" t="s">
        <v>539</v>
      </c>
      <c r="F76" s="143" t="s">
        <v>939</v>
      </c>
      <c r="G76" s="143" t="s">
        <v>1339</v>
      </c>
      <c r="H76" s="143" t="s">
        <v>1739</v>
      </c>
      <c r="I76" s="143" t="s">
        <v>55</v>
      </c>
      <c r="J76" s="144" t="s">
        <v>2167</v>
      </c>
      <c r="K76" s="144" t="s">
        <v>2082</v>
      </c>
      <c r="L76" s="145">
        <f>Lotes!F76</f>
        <v>41602</v>
      </c>
      <c r="M76" s="135"/>
      <c r="N76" s="146">
        <v>1500</v>
      </c>
      <c r="O76" s="144">
        <v>120</v>
      </c>
      <c r="P76" s="147">
        <f t="shared" si="1"/>
        <v>1846.6833333333334</v>
      </c>
      <c r="Q76" s="148">
        <v>42452</v>
      </c>
      <c r="R76" s="143"/>
      <c r="S76" s="144" t="s">
        <v>2638</v>
      </c>
      <c r="T76" s="144" t="s">
        <v>2639</v>
      </c>
      <c r="U76" s="144" t="s">
        <v>2085</v>
      </c>
      <c r="V76" s="149" t="s">
        <v>2086</v>
      </c>
    </row>
    <row r="77" spans="1:22" ht="12" thickBot="1" x14ac:dyDescent="0.25">
      <c r="A77" s="140">
        <v>75</v>
      </c>
      <c r="D77" s="142" t="s">
        <v>140</v>
      </c>
      <c r="E77" s="143" t="s">
        <v>540</v>
      </c>
      <c r="F77" s="143" t="s">
        <v>940</v>
      </c>
      <c r="G77" s="143" t="s">
        <v>1340</v>
      </c>
      <c r="H77" s="143" t="s">
        <v>1740</v>
      </c>
      <c r="I77" s="143" t="s">
        <v>55</v>
      </c>
      <c r="J77" s="144" t="s">
        <v>2168</v>
      </c>
      <c r="K77" s="144" t="s">
        <v>2082</v>
      </c>
      <c r="L77" s="145">
        <f>Lotes!F77</f>
        <v>39501</v>
      </c>
      <c r="M77" s="135"/>
      <c r="N77" s="146">
        <v>1500</v>
      </c>
      <c r="O77" s="144">
        <v>120</v>
      </c>
      <c r="P77" s="147">
        <f t="shared" si="1"/>
        <v>1829.175</v>
      </c>
      <c r="Q77" s="148">
        <v>42453</v>
      </c>
      <c r="R77" s="143"/>
      <c r="S77" s="144" t="s">
        <v>2640</v>
      </c>
      <c r="T77" s="144" t="s">
        <v>2641</v>
      </c>
      <c r="U77" s="144" t="s">
        <v>2085</v>
      </c>
      <c r="V77" s="149" t="s">
        <v>2086</v>
      </c>
    </row>
    <row r="78" spans="1:22" ht="12" thickBot="1" x14ac:dyDescent="0.25">
      <c r="A78" s="140">
        <v>76</v>
      </c>
      <c r="D78" s="142" t="s">
        <v>141</v>
      </c>
      <c r="E78" s="143" t="s">
        <v>541</v>
      </c>
      <c r="F78" s="143" t="s">
        <v>941</v>
      </c>
      <c r="G78" s="143" t="s">
        <v>1341</v>
      </c>
      <c r="H78" s="143" t="s">
        <v>1741</v>
      </c>
      <c r="I78" s="143" t="s">
        <v>55</v>
      </c>
      <c r="J78" s="144" t="s">
        <v>2169</v>
      </c>
      <c r="K78" s="144" t="s">
        <v>2082</v>
      </c>
      <c r="L78" s="145">
        <f>Lotes!F78</f>
        <v>41436</v>
      </c>
      <c r="M78" s="135"/>
      <c r="N78" s="146">
        <v>1500</v>
      </c>
      <c r="O78" s="144">
        <v>120</v>
      </c>
      <c r="P78" s="147">
        <f t="shared" si="1"/>
        <v>1845.3</v>
      </c>
      <c r="Q78" s="148">
        <v>42454</v>
      </c>
      <c r="R78" s="143"/>
      <c r="S78" s="144" t="s">
        <v>2642</v>
      </c>
      <c r="T78" s="144" t="s">
        <v>2643</v>
      </c>
      <c r="U78" s="144" t="s">
        <v>2085</v>
      </c>
      <c r="V78" s="149" t="s">
        <v>2086</v>
      </c>
    </row>
    <row r="79" spans="1:22" ht="12" thickBot="1" x14ac:dyDescent="0.25">
      <c r="A79" s="140">
        <v>77</v>
      </c>
      <c r="D79" s="142" t="s">
        <v>142</v>
      </c>
      <c r="E79" s="143" t="s">
        <v>542</v>
      </c>
      <c r="F79" s="143" t="s">
        <v>942</v>
      </c>
      <c r="G79" s="143" t="s">
        <v>1342</v>
      </c>
      <c r="H79" s="143" t="s">
        <v>1742</v>
      </c>
      <c r="I79" s="143" t="s">
        <v>55</v>
      </c>
      <c r="J79" s="144" t="s">
        <v>2170</v>
      </c>
      <c r="K79" s="144" t="s">
        <v>2082</v>
      </c>
      <c r="L79" s="145">
        <f>Lotes!F79</f>
        <v>41823</v>
      </c>
      <c r="M79" s="135"/>
      <c r="N79" s="146">
        <v>1500</v>
      </c>
      <c r="O79" s="144">
        <v>120</v>
      </c>
      <c r="P79" s="147">
        <f t="shared" si="1"/>
        <v>1848.5250000000001</v>
      </c>
      <c r="Q79" s="148">
        <v>42455</v>
      </c>
      <c r="R79" s="143"/>
      <c r="S79" s="144" t="s">
        <v>2644</v>
      </c>
      <c r="T79" s="144" t="s">
        <v>2645</v>
      </c>
      <c r="U79" s="144" t="s">
        <v>2085</v>
      </c>
      <c r="V79" s="149" t="s">
        <v>2086</v>
      </c>
    </row>
    <row r="80" spans="1:22" ht="12" thickBot="1" x14ac:dyDescent="0.25">
      <c r="A80" s="140">
        <v>78</v>
      </c>
      <c r="D80" s="142" t="s">
        <v>143</v>
      </c>
      <c r="E80" s="143" t="s">
        <v>543</v>
      </c>
      <c r="F80" s="143" t="s">
        <v>943</v>
      </c>
      <c r="G80" s="143" t="s">
        <v>1343</v>
      </c>
      <c r="H80" s="143" t="s">
        <v>1743</v>
      </c>
      <c r="I80" s="143" t="s">
        <v>55</v>
      </c>
      <c r="J80" s="144" t="s">
        <v>2171</v>
      </c>
      <c r="K80" s="144" t="s">
        <v>2082</v>
      </c>
      <c r="L80" s="145">
        <f>Lotes!F80</f>
        <v>42210</v>
      </c>
      <c r="M80" s="135"/>
      <c r="N80" s="146">
        <v>1500</v>
      </c>
      <c r="O80" s="144">
        <v>120</v>
      </c>
      <c r="P80" s="147">
        <f t="shared" si="1"/>
        <v>1851.75</v>
      </c>
      <c r="Q80" s="148">
        <v>42456</v>
      </c>
      <c r="R80" s="143"/>
      <c r="S80" s="144" t="s">
        <v>2646</v>
      </c>
      <c r="T80" s="144" t="s">
        <v>2647</v>
      </c>
      <c r="U80" s="144" t="s">
        <v>2085</v>
      </c>
      <c r="V80" s="149" t="s">
        <v>2086</v>
      </c>
    </row>
    <row r="81" spans="1:22" ht="12" thickBot="1" x14ac:dyDescent="0.25">
      <c r="A81" s="140">
        <v>79</v>
      </c>
      <c r="D81" s="142" t="s">
        <v>144</v>
      </c>
      <c r="E81" s="143" t="s">
        <v>544</v>
      </c>
      <c r="F81" s="143" t="s">
        <v>944</v>
      </c>
      <c r="G81" s="143" t="s">
        <v>1344</v>
      </c>
      <c r="H81" s="143" t="s">
        <v>1744</v>
      </c>
      <c r="I81" s="143" t="s">
        <v>55</v>
      </c>
      <c r="J81" s="144" t="s">
        <v>2172</v>
      </c>
      <c r="K81" s="144" t="s">
        <v>2082</v>
      </c>
      <c r="L81" s="145">
        <f>Lotes!F81</f>
        <v>42597</v>
      </c>
      <c r="M81" s="135"/>
      <c r="N81" s="146">
        <v>1500</v>
      </c>
      <c r="O81" s="144">
        <v>120</v>
      </c>
      <c r="P81" s="147">
        <f t="shared" si="1"/>
        <v>1854.9749999999999</v>
      </c>
      <c r="Q81" s="148">
        <v>42457</v>
      </c>
      <c r="R81" s="143"/>
      <c r="S81" s="144" t="s">
        <v>2648</v>
      </c>
      <c r="T81" s="144" t="s">
        <v>2649</v>
      </c>
      <c r="U81" s="144" t="s">
        <v>2085</v>
      </c>
      <c r="V81" s="149" t="s">
        <v>2086</v>
      </c>
    </row>
    <row r="82" spans="1:22" ht="12" thickBot="1" x14ac:dyDescent="0.25">
      <c r="A82" s="140">
        <v>80</v>
      </c>
      <c r="D82" s="142" t="s">
        <v>145</v>
      </c>
      <c r="E82" s="143" t="s">
        <v>545</v>
      </c>
      <c r="F82" s="143" t="s">
        <v>945</v>
      </c>
      <c r="G82" s="143" t="s">
        <v>1345</v>
      </c>
      <c r="H82" s="143" t="s">
        <v>1745</v>
      </c>
      <c r="I82" s="143" t="s">
        <v>55</v>
      </c>
      <c r="J82" s="144" t="s">
        <v>2173</v>
      </c>
      <c r="K82" s="144" t="s">
        <v>2082</v>
      </c>
      <c r="L82" s="145">
        <f>Lotes!F82</f>
        <v>42984</v>
      </c>
      <c r="M82" s="135"/>
      <c r="N82" s="146">
        <v>1500</v>
      </c>
      <c r="O82" s="144">
        <v>120</v>
      </c>
      <c r="P82" s="147">
        <f t="shared" si="1"/>
        <v>1858.2</v>
      </c>
      <c r="Q82" s="148">
        <v>42458</v>
      </c>
      <c r="R82" s="143"/>
      <c r="S82" s="144" t="s">
        <v>2650</v>
      </c>
      <c r="T82" s="144" t="s">
        <v>2651</v>
      </c>
      <c r="U82" s="144" t="s">
        <v>2085</v>
      </c>
      <c r="V82" s="149" t="s">
        <v>2086</v>
      </c>
    </row>
    <row r="83" spans="1:22" ht="12" thickBot="1" x14ac:dyDescent="0.25">
      <c r="A83" s="140">
        <v>81</v>
      </c>
      <c r="D83" s="142" t="s">
        <v>146</v>
      </c>
      <c r="E83" s="143" t="s">
        <v>546</v>
      </c>
      <c r="F83" s="143" t="s">
        <v>946</v>
      </c>
      <c r="G83" s="143" t="s">
        <v>1346</v>
      </c>
      <c r="H83" s="143" t="s">
        <v>1746</v>
      </c>
      <c r="I83" s="143" t="s">
        <v>55</v>
      </c>
      <c r="J83" s="144" t="s">
        <v>2174</v>
      </c>
      <c r="K83" s="144" t="s">
        <v>2082</v>
      </c>
      <c r="L83" s="145">
        <f>Lotes!F83</f>
        <v>37553</v>
      </c>
      <c r="M83" s="135"/>
      <c r="N83" s="146">
        <v>1500</v>
      </c>
      <c r="O83" s="144">
        <v>120</v>
      </c>
      <c r="P83" s="147">
        <f t="shared" si="1"/>
        <v>1812.9416666666666</v>
      </c>
      <c r="Q83" s="148">
        <v>42459</v>
      </c>
      <c r="R83" s="143"/>
      <c r="S83" s="144" t="s">
        <v>2652</v>
      </c>
      <c r="T83" s="144" t="s">
        <v>2653</v>
      </c>
      <c r="U83" s="144" t="s">
        <v>2085</v>
      </c>
      <c r="V83" s="149" t="s">
        <v>2086</v>
      </c>
    </row>
    <row r="84" spans="1:22" ht="12" thickBot="1" x14ac:dyDescent="0.25">
      <c r="A84" s="140">
        <v>82</v>
      </c>
      <c r="D84" s="142" t="s">
        <v>147</v>
      </c>
      <c r="E84" s="143" t="s">
        <v>547</v>
      </c>
      <c r="F84" s="143" t="s">
        <v>947</v>
      </c>
      <c r="G84" s="143" t="s">
        <v>1347</v>
      </c>
      <c r="H84" s="143" t="s">
        <v>1747</v>
      </c>
      <c r="I84" s="143" t="s">
        <v>55</v>
      </c>
      <c r="J84" s="144" t="s">
        <v>2175</v>
      </c>
      <c r="K84" s="144" t="s">
        <v>2082</v>
      </c>
      <c r="L84" s="145">
        <f>Lotes!F84</f>
        <v>44497.8</v>
      </c>
      <c r="M84" s="135"/>
      <c r="N84" s="146">
        <v>1500</v>
      </c>
      <c r="O84" s="144">
        <v>120</v>
      </c>
      <c r="P84" s="147">
        <f t="shared" si="1"/>
        <v>1870.8150000000001</v>
      </c>
      <c r="Q84" s="148">
        <v>42460</v>
      </c>
      <c r="R84" s="143"/>
      <c r="S84" s="144" t="s">
        <v>2654</v>
      </c>
      <c r="T84" s="144" t="s">
        <v>2655</v>
      </c>
      <c r="U84" s="144" t="s">
        <v>2085</v>
      </c>
      <c r="V84" s="149" t="s">
        <v>2086</v>
      </c>
    </row>
    <row r="85" spans="1:22" ht="12" thickBot="1" x14ac:dyDescent="0.25">
      <c r="A85" s="140">
        <v>83</v>
      </c>
      <c r="D85" s="142" t="s">
        <v>148</v>
      </c>
      <c r="E85" s="143" t="s">
        <v>548</v>
      </c>
      <c r="F85" s="143" t="s">
        <v>948</v>
      </c>
      <c r="G85" s="143" t="s">
        <v>1348</v>
      </c>
      <c r="H85" s="143" t="s">
        <v>1748</v>
      </c>
      <c r="I85" s="143" t="s">
        <v>55</v>
      </c>
      <c r="J85" s="144" t="s">
        <v>2176</v>
      </c>
      <c r="K85" s="144" t="s">
        <v>2082</v>
      </c>
      <c r="L85" s="145">
        <f>Lotes!F85</f>
        <v>34000</v>
      </c>
      <c r="M85" s="135"/>
      <c r="N85" s="146">
        <v>1500</v>
      </c>
      <c r="O85" s="144">
        <v>120</v>
      </c>
      <c r="P85" s="147">
        <f t="shared" si="1"/>
        <v>1783.3333333333333</v>
      </c>
      <c r="Q85" s="148">
        <v>42461</v>
      </c>
      <c r="R85" s="143"/>
      <c r="S85" s="144" t="s">
        <v>2656</v>
      </c>
      <c r="T85" s="144" t="s">
        <v>2657</v>
      </c>
      <c r="U85" s="144" t="s">
        <v>2085</v>
      </c>
      <c r="V85" s="149" t="s">
        <v>2086</v>
      </c>
    </row>
    <row r="86" spans="1:22" ht="12" thickBot="1" x14ac:dyDescent="0.25">
      <c r="A86" s="140">
        <v>84</v>
      </c>
      <c r="D86" s="142" t="s">
        <v>149</v>
      </c>
      <c r="E86" s="143" t="s">
        <v>549</v>
      </c>
      <c r="F86" s="143" t="s">
        <v>949</v>
      </c>
      <c r="G86" s="143" t="s">
        <v>1349</v>
      </c>
      <c r="H86" s="143" t="s">
        <v>1749</v>
      </c>
      <c r="I86" s="143" t="s">
        <v>55</v>
      </c>
      <c r="J86" s="144" t="s">
        <v>2177</v>
      </c>
      <c r="K86" s="144" t="s">
        <v>2082</v>
      </c>
      <c r="L86" s="145">
        <f>Lotes!F86</f>
        <v>34000</v>
      </c>
      <c r="M86" s="135"/>
      <c r="N86" s="146">
        <v>1500</v>
      </c>
      <c r="O86" s="144">
        <v>120</v>
      </c>
      <c r="P86" s="147">
        <f t="shared" si="1"/>
        <v>1783.3333333333333</v>
      </c>
      <c r="Q86" s="148">
        <v>42462</v>
      </c>
      <c r="R86" s="143"/>
      <c r="S86" s="144" t="s">
        <v>2658</v>
      </c>
      <c r="T86" s="144" t="s">
        <v>2659</v>
      </c>
      <c r="U86" s="144" t="s">
        <v>2085</v>
      </c>
      <c r="V86" s="149" t="s">
        <v>2086</v>
      </c>
    </row>
    <row r="87" spans="1:22" ht="12" thickBot="1" x14ac:dyDescent="0.25">
      <c r="A87" s="140">
        <v>85</v>
      </c>
      <c r="D87" s="142" t="s">
        <v>150</v>
      </c>
      <c r="E87" s="143" t="s">
        <v>550</v>
      </c>
      <c r="F87" s="143" t="s">
        <v>950</v>
      </c>
      <c r="G87" s="143" t="s">
        <v>1350</v>
      </c>
      <c r="H87" s="143" t="s">
        <v>1750</v>
      </c>
      <c r="I87" s="143" t="s">
        <v>55</v>
      </c>
      <c r="J87" s="144" t="s">
        <v>2178</v>
      </c>
      <c r="K87" s="144" t="s">
        <v>2082</v>
      </c>
      <c r="L87" s="145">
        <f>Lotes!F87</f>
        <v>34000</v>
      </c>
      <c r="M87" s="135"/>
      <c r="N87" s="146">
        <v>1500</v>
      </c>
      <c r="O87" s="144">
        <v>120</v>
      </c>
      <c r="P87" s="147">
        <f t="shared" si="1"/>
        <v>1783.3333333333333</v>
      </c>
      <c r="Q87" s="148">
        <v>42463</v>
      </c>
      <c r="R87" s="143"/>
      <c r="S87" s="144" t="s">
        <v>2660</v>
      </c>
      <c r="T87" s="144" t="s">
        <v>2661</v>
      </c>
      <c r="U87" s="144" t="s">
        <v>2085</v>
      </c>
      <c r="V87" s="149" t="s">
        <v>2086</v>
      </c>
    </row>
    <row r="88" spans="1:22" ht="12" thickBot="1" x14ac:dyDescent="0.25">
      <c r="A88" s="140">
        <v>86</v>
      </c>
      <c r="D88" s="142" t="s">
        <v>151</v>
      </c>
      <c r="E88" s="143" t="s">
        <v>551</v>
      </c>
      <c r="F88" s="143" t="s">
        <v>951</v>
      </c>
      <c r="G88" s="143" t="s">
        <v>1351</v>
      </c>
      <c r="H88" s="143" t="s">
        <v>1751</v>
      </c>
      <c r="I88" s="143" t="s">
        <v>55</v>
      </c>
      <c r="J88" s="144" t="s">
        <v>2179</v>
      </c>
      <c r="K88" s="144" t="s">
        <v>2082</v>
      </c>
      <c r="L88" s="145">
        <f>Lotes!F88</f>
        <v>34000</v>
      </c>
      <c r="M88" s="135"/>
      <c r="N88" s="146">
        <v>1500</v>
      </c>
      <c r="O88" s="144">
        <v>120</v>
      </c>
      <c r="P88" s="147">
        <f t="shared" si="1"/>
        <v>1783.3333333333333</v>
      </c>
      <c r="Q88" s="148">
        <v>42464</v>
      </c>
      <c r="R88" s="143"/>
      <c r="S88" s="144" t="s">
        <v>2662</v>
      </c>
      <c r="T88" s="144" t="s">
        <v>2663</v>
      </c>
      <c r="U88" s="144" t="s">
        <v>2085</v>
      </c>
      <c r="V88" s="149" t="s">
        <v>2086</v>
      </c>
    </row>
    <row r="89" spans="1:22" ht="12" thickBot="1" x14ac:dyDescent="0.25">
      <c r="A89" s="140">
        <v>87</v>
      </c>
      <c r="D89" s="142" t="s">
        <v>152</v>
      </c>
      <c r="E89" s="143" t="s">
        <v>552</v>
      </c>
      <c r="F89" s="143" t="s">
        <v>952</v>
      </c>
      <c r="G89" s="143" t="s">
        <v>1352</v>
      </c>
      <c r="H89" s="143" t="s">
        <v>1752</v>
      </c>
      <c r="I89" s="143" t="s">
        <v>55</v>
      </c>
      <c r="J89" s="144" t="s">
        <v>2180</v>
      </c>
      <c r="K89" s="144" t="s">
        <v>2082</v>
      </c>
      <c r="L89" s="145">
        <f>Lotes!F89</f>
        <v>34000</v>
      </c>
      <c r="M89" s="135"/>
      <c r="N89" s="146">
        <v>1500</v>
      </c>
      <c r="O89" s="144">
        <v>120</v>
      </c>
      <c r="P89" s="147">
        <f t="shared" si="1"/>
        <v>1783.3333333333333</v>
      </c>
      <c r="Q89" s="148">
        <v>42465</v>
      </c>
      <c r="R89" s="143"/>
      <c r="S89" s="144" t="s">
        <v>2664</v>
      </c>
      <c r="T89" s="144" t="s">
        <v>2665</v>
      </c>
      <c r="U89" s="144" t="s">
        <v>2085</v>
      </c>
      <c r="V89" s="149" t="s">
        <v>2086</v>
      </c>
    </row>
    <row r="90" spans="1:22" ht="12" thickBot="1" x14ac:dyDescent="0.25">
      <c r="A90" s="140">
        <v>88</v>
      </c>
      <c r="D90" s="142" t="s">
        <v>153</v>
      </c>
      <c r="E90" s="143" t="s">
        <v>553</v>
      </c>
      <c r="F90" s="143" t="s">
        <v>953</v>
      </c>
      <c r="G90" s="143" t="s">
        <v>1353</v>
      </c>
      <c r="H90" s="143" t="s">
        <v>1753</v>
      </c>
      <c r="I90" s="143" t="s">
        <v>55</v>
      </c>
      <c r="J90" s="144" t="s">
        <v>2181</v>
      </c>
      <c r="K90" s="144" t="s">
        <v>2082</v>
      </c>
      <c r="L90" s="145">
        <f>Lotes!F90</f>
        <v>34000</v>
      </c>
      <c r="M90" s="135"/>
      <c r="N90" s="146">
        <v>1500</v>
      </c>
      <c r="O90" s="144">
        <v>120</v>
      </c>
      <c r="P90" s="147">
        <f t="shared" si="1"/>
        <v>1783.3333333333333</v>
      </c>
      <c r="Q90" s="148">
        <v>42466</v>
      </c>
      <c r="R90" s="143"/>
      <c r="S90" s="144" t="s">
        <v>2666</v>
      </c>
      <c r="T90" s="144" t="s">
        <v>2667</v>
      </c>
      <c r="U90" s="144" t="s">
        <v>2085</v>
      </c>
      <c r="V90" s="149" t="s">
        <v>2086</v>
      </c>
    </row>
    <row r="91" spans="1:22" ht="12" thickBot="1" x14ac:dyDescent="0.25">
      <c r="A91" s="140">
        <v>89</v>
      </c>
      <c r="D91" s="142" t="s">
        <v>154</v>
      </c>
      <c r="E91" s="143" t="s">
        <v>554</v>
      </c>
      <c r="F91" s="143" t="s">
        <v>954</v>
      </c>
      <c r="G91" s="143" t="s">
        <v>1354</v>
      </c>
      <c r="H91" s="143" t="s">
        <v>1754</v>
      </c>
      <c r="I91" s="143" t="s">
        <v>55</v>
      </c>
      <c r="J91" s="144" t="s">
        <v>2182</v>
      </c>
      <c r="K91" s="144" t="s">
        <v>2082</v>
      </c>
      <c r="L91" s="145">
        <f>Lotes!F91</f>
        <v>34000</v>
      </c>
      <c r="M91" s="135"/>
      <c r="N91" s="146">
        <v>1500</v>
      </c>
      <c r="O91" s="144">
        <v>120</v>
      </c>
      <c r="P91" s="147">
        <f t="shared" si="1"/>
        <v>1783.3333333333333</v>
      </c>
      <c r="Q91" s="148">
        <v>42467</v>
      </c>
      <c r="R91" s="143"/>
      <c r="S91" s="144" t="s">
        <v>2668</v>
      </c>
      <c r="T91" s="144" t="s">
        <v>2669</v>
      </c>
      <c r="U91" s="144" t="s">
        <v>2085</v>
      </c>
      <c r="V91" s="149" t="s">
        <v>2086</v>
      </c>
    </row>
    <row r="92" spans="1:22" ht="12" thickBot="1" x14ac:dyDescent="0.25">
      <c r="A92" s="140">
        <v>90</v>
      </c>
      <c r="D92" s="142" t="s">
        <v>155</v>
      </c>
      <c r="E92" s="143" t="s">
        <v>555</v>
      </c>
      <c r="F92" s="143" t="s">
        <v>955</v>
      </c>
      <c r="G92" s="143" t="s">
        <v>1355</v>
      </c>
      <c r="H92" s="143" t="s">
        <v>1755</v>
      </c>
      <c r="I92" s="143" t="s">
        <v>55</v>
      </c>
      <c r="J92" s="144" t="s">
        <v>2183</v>
      </c>
      <c r="K92" s="144" t="s">
        <v>2082</v>
      </c>
      <c r="L92" s="145">
        <f>Lotes!F92</f>
        <v>40698</v>
      </c>
      <c r="M92" s="135"/>
      <c r="N92" s="146">
        <v>1500</v>
      </c>
      <c r="O92" s="144">
        <v>120</v>
      </c>
      <c r="P92" s="147">
        <f t="shared" si="1"/>
        <v>1839.15</v>
      </c>
      <c r="Q92" s="148">
        <v>42468</v>
      </c>
      <c r="R92" s="143"/>
      <c r="S92" s="144" t="s">
        <v>2670</v>
      </c>
      <c r="T92" s="144" t="s">
        <v>2671</v>
      </c>
      <c r="U92" s="144" t="s">
        <v>2085</v>
      </c>
      <c r="V92" s="149" t="s">
        <v>2086</v>
      </c>
    </row>
    <row r="93" spans="1:22" ht="12" thickBot="1" x14ac:dyDescent="0.25">
      <c r="A93" s="140">
        <v>91</v>
      </c>
      <c r="D93" s="142" t="s">
        <v>156</v>
      </c>
      <c r="E93" s="143" t="s">
        <v>556</v>
      </c>
      <c r="F93" s="143" t="s">
        <v>956</v>
      </c>
      <c r="G93" s="143" t="s">
        <v>1356</v>
      </c>
      <c r="H93" s="143" t="s">
        <v>1756</v>
      </c>
      <c r="I93" s="143" t="s">
        <v>55</v>
      </c>
      <c r="J93" s="144" t="s">
        <v>2184</v>
      </c>
      <c r="K93" s="144" t="s">
        <v>2082</v>
      </c>
      <c r="L93" s="145">
        <f>Lotes!F93</f>
        <v>35120.300000000003</v>
      </c>
      <c r="M93" s="135"/>
      <c r="N93" s="146">
        <v>1500</v>
      </c>
      <c r="O93" s="144">
        <v>120</v>
      </c>
      <c r="P93" s="147">
        <f t="shared" si="1"/>
        <v>1792.6691666666666</v>
      </c>
      <c r="Q93" s="148">
        <v>42469</v>
      </c>
      <c r="R93" s="143"/>
      <c r="S93" s="144" t="s">
        <v>2672</v>
      </c>
      <c r="T93" s="144" t="s">
        <v>2673</v>
      </c>
      <c r="U93" s="144" t="s">
        <v>2085</v>
      </c>
      <c r="V93" s="149" t="s">
        <v>2086</v>
      </c>
    </row>
    <row r="94" spans="1:22" ht="12" thickBot="1" x14ac:dyDescent="0.25">
      <c r="A94" s="140">
        <v>92</v>
      </c>
      <c r="D94" s="142" t="s">
        <v>157</v>
      </c>
      <c r="E94" s="143" t="s">
        <v>557</v>
      </c>
      <c r="F94" s="143" t="s">
        <v>957</v>
      </c>
      <c r="G94" s="143" t="s">
        <v>1357</v>
      </c>
      <c r="H94" s="143" t="s">
        <v>1757</v>
      </c>
      <c r="I94" s="143" t="s">
        <v>55</v>
      </c>
      <c r="J94" s="144" t="s">
        <v>2185</v>
      </c>
      <c r="K94" s="144" t="s">
        <v>2082</v>
      </c>
      <c r="L94" s="145">
        <f>Lotes!F94</f>
        <v>39097.800000000003</v>
      </c>
      <c r="M94" s="135"/>
      <c r="N94" s="146">
        <v>1500</v>
      </c>
      <c r="O94" s="144">
        <v>120</v>
      </c>
      <c r="P94" s="147">
        <f t="shared" si="1"/>
        <v>1825.8150000000001</v>
      </c>
      <c r="Q94" s="148">
        <v>42470</v>
      </c>
      <c r="R94" s="143"/>
      <c r="S94" s="144" t="s">
        <v>2674</v>
      </c>
      <c r="T94" s="144" t="s">
        <v>2675</v>
      </c>
      <c r="U94" s="144" t="s">
        <v>2085</v>
      </c>
      <c r="V94" s="149" t="s">
        <v>2086</v>
      </c>
    </row>
    <row r="95" spans="1:22" ht="12" thickBot="1" x14ac:dyDescent="0.25">
      <c r="A95" s="140">
        <v>93</v>
      </c>
      <c r="D95" s="142" t="s">
        <v>158</v>
      </c>
      <c r="E95" s="143" t="s">
        <v>558</v>
      </c>
      <c r="F95" s="143" t="s">
        <v>958</v>
      </c>
      <c r="G95" s="143" t="s">
        <v>1358</v>
      </c>
      <c r="H95" s="143" t="s">
        <v>1758</v>
      </c>
      <c r="I95" s="143" t="s">
        <v>55</v>
      </c>
      <c r="J95" s="144" t="s">
        <v>2186</v>
      </c>
      <c r="K95" s="144" t="s">
        <v>2082</v>
      </c>
      <c r="L95" s="145">
        <f>Lotes!F95</f>
        <v>39187.800000000003</v>
      </c>
      <c r="M95" s="135"/>
      <c r="N95" s="146">
        <v>1500</v>
      </c>
      <c r="O95" s="144">
        <v>120</v>
      </c>
      <c r="P95" s="147">
        <f t="shared" si="1"/>
        <v>1826.5650000000001</v>
      </c>
      <c r="Q95" s="148">
        <v>42471</v>
      </c>
      <c r="R95" s="143"/>
      <c r="S95" s="144" t="s">
        <v>2676</v>
      </c>
      <c r="T95" s="144" t="s">
        <v>2677</v>
      </c>
      <c r="U95" s="144" t="s">
        <v>2085</v>
      </c>
      <c r="V95" s="149" t="s">
        <v>2086</v>
      </c>
    </row>
    <row r="96" spans="1:22" ht="12" thickBot="1" x14ac:dyDescent="0.25">
      <c r="A96" s="140">
        <v>94</v>
      </c>
      <c r="D96" s="142" t="s">
        <v>159</v>
      </c>
      <c r="E96" s="143" t="s">
        <v>559</v>
      </c>
      <c r="F96" s="143" t="s">
        <v>959</v>
      </c>
      <c r="G96" s="143" t="s">
        <v>1359</v>
      </c>
      <c r="H96" s="143" t="s">
        <v>1759</v>
      </c>
      <c r="I96" s="143" t="s">
        <v>55</v>
      </c>
      <c r="J96" s="144" t="s">
        <v>2187</v>
      </c>
      <c r="K96" s="144" t="s">
        <v>2082</v>
      </c>
      <c r="L96" s="145">
        <f>Lotes!F96</f>
        <v>39277.800000000003</v>
      </c>
      <c r="M96" s="135"/>
      <c r="N96" s="146">
        <v>1500</v>
      </c>
      <c r="O96" s="144">
        <v>120</v>
      </c>
      <c r="P96" s="147">
        <f t="shared" si="1"/>
        <v>1827.3150000000001</v>
      </c>
      <c r="Q96" s="148">
        <v>42472</v>
      </c>
      <c r="R96" s="143"/>
      <c r="S96" s="144" t="s">
        <v>2678</v>
      </c>
      <c r="T96" s="144" t="s">
        <v>2679</v>
      </c>
      <c r="U96" s="144" t="s">
        <v>2085</v>
      </c>
      <c r="V96" s="149" t="s">
        <v>2086</v>
      </c>
    </row>
    <row r="97" spans="1:22" ht="12" thickBot="1" x14ac:dyDescent="0.25">
      <c r="A97" s="140">
        <v>95</v>
      </c>
      <c r="D97" s="142" t="s">
        <v>160</v>
      </c>
      <c r="E97" s="143" t="s">
        <v>560</v>
      </c>
      <c r="F97" s="143" t="s">
        <v>960</v>
      </c>
      <c r="G97" s="143" t="s">
        <v>1360</v>
      </c>
      <c r="H97" s="143" t="s">
        <v>1760</v>
      </c>
      <c r="I97" s="143" t="s">
        <v>55</v>
      </c>
      <c r="J97" s="144" t="s">
        <v>2188</v>
      </c>
      <c r="K97" s="144" t="s">
        <v>2082</v>
      </c>
      <c r="L97" s="145">
        <f>Lotes!F97</f>
        <v>39369.599999999999</v>
      </c>
      <c r="M97" s="135"/>
      <c r="N97" s="146">
        <v>1500</v>
      </c>
      <c r="O97" s="144">
        <v>120</v>
      </c>
      <c r="P97" s="147">
        <f t="shared" si="1"/>
        <v>1828.08</v>
      </c>
      <c r="Q97" s="148">
        <v>42473</v>
      </c>
      <c r="R97" s="143"/>
      <c r="S97" s="144" t="s">
        <v>2680</v>
      </c>
      <c r="T97" s="144" t="s">
        <v>2681</v>
      </c>
      <c r="U97" s="144" t="s">
        <v>2085</v>
      </c>
      <c r="V97" s="149" t="s">
        <v>2086</v>
      </c>
    </row>
    <row r="98" spans="1:22" ht="12" thickBot="1" x14ac:dyDescent="0.25">
      <c r="A98" s="140">
        <v>96</v>
      </c>
      <c r="D98" s="142" t="s">
        <v>161</v>
      </c>
      <c r="E98" s="143" t="s">
        <v>561</v>
      </c>
      <c r="F98" s="143" t="s">
        <v>961</v>
      </c>
      <c r="G98" s="143" t="s">
        <v>1361</v>
      </c>
      <c r="H98" s="143" t="s">
        <v>1761</v>
      </c>
      <c r="I98" s="143" t="s">
        <v>55</v>
      </c>
      <c r="J98" s="144" t="s">
        <v>2189</v>
      </c>
      <c r="K98" s="144" t="s">
        <v>2082</v>
      </c>
      <c r="L98" s="145">
        <f>Lotes!F98</f>
        <v>39459.599999999999</v>
      </c>
      <c r="M98" s="135"/>
      <c r="N98" s="146">
        <v>1500</v>
      </c>
      <c r="O98" s="144">
        <v>120</v>
      </c>
      <c r="P98" s="147">
        <f t="shared" si="1"/>
        <v>1828.83</v>
      </c>
      <c r="Q98" s="148">
        <v>42474</v>
      </c>
      <c r="R98" s="143"/>
      <c r="S98" s="144" t="s">
        <v>2682</v>
      </c>
      <c r="T98" s="144" t="s">
        <v>2683</v>
      </c>
      <c r="U98" s="144" t="s">
        <v>2085</v>
      </c>
      <c r="V98" s="149" t="s">
        <v>2086</v>
      </c>
    </row>
    <row r="99" spans="1:22" ht="12" thickBot="1" x14ac:dyDescent="0.25">
      <c r="A99" s="140">
        <v>97</v>
      </c>
      <c r="D99" s="142" t="s">
        <v>162</v>
      </c>
      <c r="E99" s="143" t="s">
        <v>562</v>
      </c>
      <c r="F99" s="143" t="s">
        <v>962</v>
      </c>
      <c r="G99" s="143" t="s">
        <v>1362</v>
      </c>
      <c r="H99" s="143" t="s">
        <v>1762</v>
      </c>
      <c r="I99" s="143" t="s">
        <v>55</v>
      </c>
      <c r="J99" s="144" t="s">
        <v>2190</v>
      </c>
      <c r="K99" s="144" t="s">
        <v>2082</v>
      </c>
      <c r="L99" s="145">
        <f>Lotes!F99</f>
        <v>39641.4</v>
      </c>
      <c r="M99" s="135"/>
      <c r="N99" s="146">
        <v>1500</v>
      </c>
      <c r="O99" s="144">
        <v>120</v>
      </c>
      <c r="P99" s="147">
        <f t="shared" si="1"/>
        <v>1830.345</v>
      </c>
      <c r="Q99" s="148">
        <v>42475</v>
      </c>
      <c r="R99" s="143"/>
      <c r="S99" s="144" t="s">
        <v>2684</v>
      </c>
      <c r="T99" s="144" t="s">
        <v>2685</v>
      </c>
      <c r="U99" s="144" t="s">
        <v>2085</v>
      </c>
      <c r="V99" s="149" t="s">
        <v>2086</v>
      </c>
    </row>
    <row r="100" spans="1:22" ht="12" thickBot="1" x14ac:dyDescent="0.25">
      <c r="A100" s="140">
        <v>98</v>
      </c>
      <c r="D100" s="142" t="s">
        <v>163</v>
      </c>
      <c r="E100" s="143" t="s">
        <v>563</v>
      </c>
      <c r="F100" s="143" t="s">
        <v>963</v>
      </c>
      <c r="G100" s="143" t="s">
        <v>1363</v>
      </c>
      <c r="H100" s="143" t="s">
        <v>1763</v>
      </c>
      <c r="I100" s="143" t="s">
        <v>55</v>
      </c>
      <c r="J100" s="144" t="s">
        <v>2191</v>
      </c>
      <c r="K100" s="144" t="s">
        <v>2082</v>
      </c>
      <c r="L100" s="145">
        <f>Lotes!F100</f>
        <v>39821.4</v>
      </c>
      <c r="M100" s="135"/>
      <c r="N100" s="146">
        <v>1500</v>
      </c>
      <c r="O100" s="144">
        <v>120</v>
      </c>
      <c r="P100" s="147">
        <f t="shared" si="1"/>
        <v>1831.845</v>
      </c>
      <c r="Q100" s="148">
        <v>42476</v>
      </c>
      <c r="R100" s="143"/>
      <c r="S100" s="144" t="s">
        <v>2686</v>
      </c>
      <c r="T100" s="144" t="s">
        <v>2687</v>
      </c>
      <c r="U100" s="144" t="s">
        <v>2085</v>
      </c>
      <c r="V100" s="149" t="s">
        <v>2086</v>
      </c>
    </row>
    <row r="101" spans="1:22" ht="12" thickBot="1" x14ac:dyDescent="0.25">
      <c r="A101" s="140">
        <v>99</v>
      </c>
      <c r="D101" s="142" t="s">
        <v>164</v>
      </c>
      <c r="E101" s="143" t="s">
        <v>564</v>
      </c>
      <c r="F101" s="143" t="s">
        <v>964</v>
      </c>
      <c r="G101" s="143" t="s">
        <v>1364</v>
      </c>
      <c r="H101" s="143" t="s">
        <v>1764</v>
      </c>
      <c r="I101" s="143" t="s">
        <v>55</v>
      </c>
      <c r="J101" s="144" t="s">
        <v>2192</v>
      </c>
      <c r="K101" s="144" t="s">
        <v>2082</v>
      </c>
      <c r="L101" s="145">
        <f>Lotes!F101</f>
        <v>40003.199999999997</v>
      </c>
      <c r="M101" s="135"/>
      <c r="N101" s="146">
        <v>1500</v>
      </c>
      <c r="O101" s="144">
        <v>120</v>
      </c>
      <c r="P101" s="147">
        <f t="shared" si="1"/>
        <v>1833.36</v>
      </c>
      <c r="Q101" s="148">
        <v>42477</v>
      </c>
      <c r="R101" s="143"/>
      <c r="S101" s="144" t="s">
        <v>2688</v>
      </c>
      <c r="T101" s="144" t="s">
        <v>2689</v>
      </c>
      <c r="U101" s="144" t="s">
        <v>2085</v>
      </c>
      <c r="V101" s="149" t="s">
        <v>2086</v>
      </c>
    </row>
    <row r="102" spans="1:22" ht="12" thickBot="1" x14ac:dyDescent="0.25">
      <c r="A102" s="140">
        <v>100</v>
      </c>
      <c r="D102" s="142" t="s">
        <v>165</v>
      </c>
      <c r="E102" s="143" t="s">
        <v>565</v>
      </c>
      <c r="F102" s="143" t="s">
        <v>965</v>
      </c>
      <c r="G102" s="143" t="s">
        <v>1365</v>
      </c>
      <c r="H102" s="143" t="s">
        <v>1765</v>
      </c>
      <c r="I102" s="143" t="s">
        <v>55</v>
      </c>
      <c r="J102" s="144" t="s">
        <v>2193</v>
      </c>
      <c r="K102" s="144" t="s">
        <v>2082</v>
      </c>
      <c r="L102" s="145">
        <f>Lotes!F102</f>
        <v>40183.199999999997</v>
      </c>
      <c r="M102" s="135"/>
      <c r="N102" s="146">
        <v>1500</v>
      </c>
      <c r="O102" s="144">
        <v>120</v>
      </c>
      <c r="P102" s="147">
        <f t="shared" si="1"/>
        <v>1834.86</v>
      </c>
      <c r="Q102" s="148">
        <v>42478</v>
      </c>
      <c r="R102" s="143"/>
      <c r="S102" s="144" t="s">
        <v>2690</v>
      </c>
      <c r="T102" s="144" t="s">
        <v>2691</v>
      </c>
      <c r="U102" s="144" t="s">
        <v>2085</v>
      </c>
      <c r="V102" s="149" t="s">
        <v>2086</v>
      </c>
    </row>
    <row r="103" spans="1:22" ht="12" thickBot="1" x14ac:dyDescent="0.25">
      <c r="A103" s="140">
        <v>101</v>
      </c>
      <c r="D103" s="142" t="s">
        <v>166</v>
      </c>
      <c r="E103" s="143" t="s">
        <v>566</v>
      </c>
      <c r="F103" s="143" t="s">
        <v>966</v>
      </c>
      <c r="G103" s="143" t="s">
        <v>1366</v>
      </c>
      <c r="H103" s="143" t="s">
        <v>1766</v>
      </c>
      <c r="I103" s="143" t="s">
        <v>55</v>
      </c>
      <c r="J103" s="144" t="s">
        <v>2194</v>
      </c>
      <c r="K103" s="144" t="s">
        <v>2082</v>
      </c>
      <c r="L103" s="145">
        <f>Lotes!F103</f>
        <v>40546.800000000003</v>
      </c>
      <c r="M103" s="135"/>
      <c r="N103" s="146">
        <v>1500</v>
      </c>
      <c r="O103" s="144">
        <v>120</v>
      </c>
      <c r="P103" s="147">
        <f t="shared" si="1"/>
        <v>1837.89</v>
      </c>
      <c r="Q103" s="148">
        <v>42479</v>
      </c>
      <c r="R103" s="143"/>
      <c r="S103" s="144" t="s">
        <v>2692</v>
      </c>
      <c r="T103" s="144" t="s">
        <v>2693</v>
      </c>
      <c r="U103" s="144" t="s">
        <v>2085</v>
      </c>
      <c r="V103" s="149" t="s">
        <v>2086</v>
      </c>
    </row>
    <row r="104" spans="1:22" ht="12" thickBot="1" x14ac:dyDescent="0.25">
      <c r="A104" s="140">
        <v>102</v>
      </c>
      <c r="D104" s="142" t="s">
        <v>167</v>
      </c>
      <c r="E104" s="143" t="s">
        <v>567</v>
      </c>
      <c r="F104" s="143" t="s">
        <v>967</v>
      </c>
      <c r="G104" s="143" t="s">
        <v>1367</v>
      </c>
      <c r="H104" s="143" t="s">
        <v>1767</v>
      </c>
      <c r="I104" s="143" t="s">
        <v>55</v>
      </c>
      <c r="J104" s="144" t="s">
        <v>2195</v>
      </c>
      <c r="K104" s="144" t="s">
        <v>2082</v>
      </c>
      <c r="L104" s="145">
        <f>Lotes!F104</f>
        <v>34000</v>
      </c>
      <c r="M104" s="135"/>
      <c r="N104" s="146">
        <v>1500</v>
      </c>
      <c r="O104" s="144">
        <v>120</v>
      </c>
      <c r="P104" s="147">
        <f t="shared" si="1"/>
        <v>1783.3333333333333</v>
      </c>
      <c r="Q104" s="148">
        <v>42480</v>
      </c>
      <c r="R104" s="143"/>
      <c r="S104" s="144" t="s">
        <v>2694</v>
      </c>
      <c r="T104" s="144" t="s">
        <v>2695</v>
      </c>
      <c r="U104" s="144" t="s">
        <v>2085</v>
      </c>
      <c r="V104" s="149" t="s">
        <v>2086</v>
      </c>
    </row>
    <row r="105" spans="1:22" ht="12" thickBot="1" x14ac:dyDescent="0.25">
      <c r="A105" s="140">
        <v>103</v>
      </c>
      <c r="D105" s="142" t="s">
        <v>168</v>
      </c>
      <c r="E105" s="143" t="s">
        <v>568</v>
      </c>
      <c r="F105" s="143" t="s">
        <v>968</v>
      </c>
      <c r="G105" s="143" t="s">
        <v>1368</v>
      </c>
      <c r="H105" s="143" t="s">
        <v>1768</v>
      </c>
      <c r="I105" s="143" t="s">
        <v>55</v>
      </c>
      <c r="J105" s="144" t="s">
        <v>2196</v>
      </c>
      <c r="K105" s="144" t="s">
        <v>2082</v>
      </c>
      <c r="L105" s="145">
        <f>Lotes!F105</f>
        <v>40816.800000000003</v>
      </c>
      <c r="M105" s="135"/>
      <c r="N105" s="146">
        <v>1500</v>
      </c>
      <c r="O105" s="144">
        <v>120</v>
      </c>
      <c r="P105" s="147">
        <f t="shared" si="1"/>
        <v>1840.14</v>
      </c>
      <c r="Q105" s="148">
        <v>42481</v>
      </c>
      <c r="R105" s="143"/>
      <c r="S105" s="144" t="s">
        <v>2696</v>
      </c>
      <c r="T105" s="144" t="s">
        <v>2697</v>
      </c>
      <c r="U105" s="144" t="s">
        <v>2085</v>
      </c>
      <c r="V105" s="149" t="s">
        <v>2086</v>
      </c>
    </row>
    <row r="106" spans="1:22" ht="12" thickBot="1" x14ac:dyDescent="0.25">
      <c r="A106" s="140">
        <v>104</v>
      </c>
      <c r="D106" s="142" t="s">
        <v>169</v>
      </c>
      <c r="E106" s="143" t="s">
        <v>569</v>
      </c>
      <c r="F106" s="143" t="s">
        <v>969</v>
      </c>
      <c r="G106" s="143" t="s">
        <v>1369</v>
      </c>
      <c r="H106" s="143" t="s">
        <v>1769</v>
      </c>
      <c r="I106" s="143" t="s">
        <v>55</v>
      </c>
      <c r="J106" s="144" t="s">
        <v>2197</v>
      </c>
      <c r="K106" s="144" t="s">
        <v>2082</v>
      </c>
      <c r="L106" s="145">
        <f>Lotes!F106</f>
        <v>49037.4</v>
      </c>
      <c r="M106" s="135"/>
      <c r="N106" s="146">
        <v>1500</v>
      </c>
      <c r="O106" s="144">
        <v>120</v>
      </c>
      <c r="P106" s="147">
        <f t="shared" si="1"/>
        <v>1908.645</v>
      </c>
      <c r="Q106" s="148">
        <v>42482</v>
      </c>
      <c r="R106" s="143"/>
      <c r="S106" s="144" t="s">
        <v>2698</v>
      </c>
      <c r="T106" s="144" t="s">
        <v>2699</v>
      </c>
      <c r="U106" s="144" t="s">
        <v>2085</v>
      </c>
      <c r="V106" s="149" t="s">
        <v>2086</v>
      </c>
    </row>
    <row r="107" spans="1:22" ht="12" thickBot="1" x14ac:dyDescent="0.25">
      <c r="A107" s="140">
        <v>105</v>
      </c>
      <c r="D107" s="142" t="s">
        <v>170</v>
      </c>
      <c r="E107" s="143" t="s">
        <v>570</v>
      </c>
      <c r="F107" s="143" t="s">
        <v>970</v>
      </c>
      <c r="G107" s="143" t="s">
        <v>1370</v>
      </c>
      <c r="H107" s="143" t="s">
        <v>1770</v>
      </c>
      <c r="I107" s="143" t="s">
        <v>55</v>
      </c>
      <c r="J107" s="144" t="s">
        <v>2198</v>
      </c>
      <c r="K107" s="144" t="s">
        <v>2082</v>
      </c>
      <c r="L107" s="145">
        <f>Lotes!F107</f>
        <v>34523.599999999999</v>
      </c>
      <c r="M107" s="135"/>
      <c r="N107" s="146">
        <v>1500</v>
      </c>
      <c r="O107" s="144">
        <v>120</v>
      </c>
      <c r="P107" s="147">
        <f t="shared" si="1"/>
        <v>1787.6966666666667</v>
      </c>
      <c r="Q107" s="148">
        <v>42483</v>
      </c>
      <c r="R107" s="143"/>
      <c r="S107" s="144" t="s">
        <v>2700</v>
      </c>
      <c r="T107" s="144" t="s">
        <v>2701</v>
      </c>
      <c r="U107" s="144" t="s">
        <v>2085</v>
      </c>
      <c r="V107" s="149" t="s">
        <v>2086</v>
      </c>
    </row>
    <row r="108" spans="1:22" ht="12" thickBot="1" x14ac:dyDescent="0.25">
      <c r="A108" s="140">
        <v>106</v>
      </c>
      <c r="D108" s="142" t="s">
        <v>171</v>
      </c>
      <c r="E108" s="143" t="s">
        <v>571</v>
      </c>
      <c r="F108" s="143" t="s">
        <v>971</v>
      </c>
      <c r="G108" s="143" t="s">
        <v>1371</v>
      </c>
      <c r="H108" s="143" t="s">
        <v>1771</v>
      </c>
      <c r="I108" s="143" t="s">
        <v>55</v>
      </c>
      <c r="J108" s="144" t="s">
        <v>2199</v>
      </c>
      <c r="K108" s="144" t="s">
        <v>2082</v>
      </c>
      <c r="L108" s="145">
        <f>Lotes!F108</f>
        <v>34000</v>
      </c>
      <c r="M108" s="135"/>
      <c r="N108" s="146">
        <v>1500</v>
      </c>
      <c r="O108" s="144">
        <v>120</v>
      </c>
      <c r="P108" s="147">
        <f t="shared" si="1"/>
        <v>1783.3333333333333</v>
      </c>
      <c r="Q108" s="148">
        <v>42484</v>
      </c>
      <c r="R108" s="143"/>
      <c r="S108" s="144" t="s">
        <v>2702</v>
      </c>
      <c r="T108" s="144" t="s">
        <v>2703</v>
      </c>
      <c r="U108" s="144" t="s">
        <v>2085</v>
      </c>
      <c r="V108" s="149" t="s">
        <v>2086</v>
      </c>
    </row>
    <row r="109" spans="1:22" ht="12" thickBot="1" x14ac:dyDescent="0.25">
      <c r="A109" s="140">
        <v>107</v>
      </c>
      <c r="D109" s="142" t="s">
        <v>172</v>
      </c>
      <c r="E109" s="143" t="s">
        <v>572</v>
      </c>
      <c r="F109" s="143" t="s">
        <v>972</v>
      </c>
      <c r="G109" s="143" t="s">
        <v>1372</v>
      </c>
      <c r="H109" s="143" t="s">
        <v>1772</v>
      </c>
      <c r="I109" s="143" t="s">
        <v>55</v>
      </c>
      <c r="J109" s="144" t="s">
        <v>2200</v>
      </c>
      <c r="K109" s="144" t="s">
        <v>2082</v>
      </c>
      <c r="L109" s="145">
        <f>Lotes!F109</f>
        <v>34000</v>
      </c>
      <c r="M109" s="135"/>
      <c r="N109" s="146">
        <v>1500</v>
      </c>
      <c r="O109" s="144">
        <v>120</v>
      </c>
      <c r="P109" s="147">
        <f t="shared" si="1"/>
        <v>1783.3333333333333</v>
      </c>
      <c r="Q109" s="148">
        <v>42485</v>
      </c>
      <c r="R109" s="143"/>
      <c r="S109" s="144" t="s">
        <v>2704</v>
      </c>
      <c r="T109" s="144" t="s">
        <v>2705</v>
      </c>
      <c r="U109" s="144" t="s">
        <v>2085</v>
      </c>
      <c r="V109" s="149" t="s">
        <v>2086</v>
      </c>
    </row>
    <row r="110" spans="1:22" ht="12" thickBot="1" x14ac:dyDescent="0.25">
      <c r="A110" s="140">
        <v>108</v>
      </c>
      <c r="D110" s="142" t="s">
        <v>173</v>
      </c>
      <c r="E110" s="143" t="s">
        <v>573</v>
      </c>
      <c r="F110" s="143" t="s">
        <v>973</v>
      </c>
      <c r="G110" s="143" t="s">
        <v>1373</v>
      </c>
      <c r="H110" s="143" t="s">
        <v>1773</v>
      </c>
      <c r="I110" s="143" t="s">
        <v>55</v>
      </c>
      <c r="J110" s="144" t="s">
        <v>2201</v>
      </c>
      <c r="K110" s="144" t="s">
        <v>2082</v>
      </c>
      <c r="L110" s="145">
        <f>Lotes!F110</f>
        <v>34000</v>
      </c>
      <c r="M110" s="135"/>
      <c r="N110" s="146">
        <v>1500</v>
      </c>
      <c r="O110" s="144">
        <v>120</v>
      </c>
      <c r="P110" s="147">
        <f t="shared" si="1"/>
        <v>1783.3333333333333</v>
      </c>
      <c r="Q110" s="148">
        <v>42486</v>
      </c>
      <c r="R110" s="143"/>
      <c r="S110" s="144" t="s">
        <v>2706</v>
      </c>
      <c r="T110" s="144" t="s">
        <v>2707</v>
      </c>
      <c r="U110" s="144" t="s">
        <v>2085</v>
      </c>
      <c r="V110" s="149" t="s">
        <v>2086</v>
      </c>
    </row>
    <row r="111" spans="1:22" ht="12" thickBot="1" x14ac:dyDescent="0.25">
      <c r="A111" s="140">
        <v>109</v>
      </c>
      <c r="D111" s="142" t="s">
        <v>174</v>
      </c>
      <c r="E111" s="143" t="s">
        <v>574</v>
      </c>
      <c r="F111" s="143" t="s">
        <v>974</v>
      </c>
      <c r="G111" s="143" t="s">
        <v>1374</v>
      </c>
      <c r="H111" s="143" t="s">
        <v>1774</v>
      </c>
      <c r="I111" s="143" t="s">
        <v>55</v>
      </c>
      <c r="J111" s="144" t="s">
        <v>2202</v>
      </c>
      <c r="K111" s="144" t="s">
        <v>2082</v>
      </c>
      <c r="L111" s="145">
        <f>Lotes!F111</f>
        <v>34000</v>
      </c>
      <c r="M111" s="135"/>
      <c r="N111" s="146">
        <v>1500</v>
      </c>
      <c r="O111" s="144">
        <v>120</v>
      </c>
      <c r="P111" s="147">
        <f t="shared" si="1"/>
        <v>1783.3333333333333</v>
      </c>
      <c r="Q111" s="148">
        <v>42487</v>
      </c>
      <c r="R111" s="143"/>
      <c r="S111" s="144" t="s">
        <v>2708</v>
      </c>
      <c r="T111" s="144" t="s">
        <v>2709</v>
      </c>
      <c r="U111" s="144" t="s">
        <v>2085</v>
      </c>
      <c r="V111" s="149" t="s">
        <v>2086</v>
      </c>
    </row>
    <row r="112" spans="1:22" ht="12" thickBot="1" x14ac:dyDescent="0.25">
      <c r="A112" s="140">
        <v>110</v>
      </c>
      <c r="D112" s="142" t="s">
        <v>175</v>
      </c>
      <c r="E112" s="143" t="s">
        <v>575</v>
      </c>
      <c r="F112" s="143" t="s">
        <v>975</v>
      </c>
      <c r="G112" s="143" t="s">
        <v>1375</v>
      </c>
      <c r="H112" s="143" t="s">
        <v>1775</v>
      </c>
      <c r="I112" s="143" t="s">
        <v>55</v>
      </c>
      <c r="J112" s="144" t="s">
        <v>2203</v>
      </c>
      <c r="K112" s="144" t="s">
        <v>2082</v>
      </c>
      <c r="L112" s="145">
        <f>Lotes!F112</f>
        <v>34000</v>
      </c>
      <c r="M112" s="135"/>
      <c r="N112" s="146">
        <v>1500</v>
      </c>
      <c r="O112" s="144">
        <v>120</v>
      </c>
      <c r="P112" s="147">
        <f t="shared" si="1"/>
        <v>1783.3333333333333</v>
      </c>
      <c r="Q112" s="148">
        <v>42488</v>
      </c>
      <c r="R112" s="143"/>
      <c r="S112" s="144" t="s">
        <v>2710</v>
      </c>
      <c r="T112" s="144" t="s">
        <v>2711</v>
      </c>
      <c r="U112" s="144" t="s">
        <v>2085</v>
      </c>
      <c r="V112" s="149" t="s">
        <v>2086</v>
      </c>
    </row>
    <row r="113" spans="1:22" ht="12" thickBot="1" x14ac:dyDescent="0.25">
      <c r="A113" s="140">
        <v>111</v>
      </c>
      <c r="D113" s="142" t="s">
        <v>176</v>
      </c>
      <c r="E113" s="143" t="s">
        <v>576</v>
      </c>
      <c r="F113" s="143" t="s">
        <v>976</v>
      </c>
      <c r="G113" s="143" t="s">
        <v>1376</v>
      </c>
      <c r="H113" s="143" t="s">
        <v>1776</v>
      </c>
      <c r="I113" s="143" t="s">
        <v>55</v>
      </c>
      <c r="J113" s="144" t="s">
        <v>2204</v>
      </c>
      <c r="K113" s="144" t="s">
        <v>2082</v>
      </c>
      <c r="L113" s="145">
        <f>Lotes!F113</f>
        <v>34000</v>
      </c>
      <c r="M113" s="135"/>
      <c r="N113" s="146">
        <v>1500</v>
      </c>
      <c r="O113" s="144">
        <v>120</v>
      </c>
      <c r="P113" s="147">
        <f t="shared" si="1"/>
        <v>1783.3333333333333</v>
      </c>
      <c r="Q113" s="148">
        <v>42489</v>
      </c>
      <c r="R113" s="143"/>
      <c r="S113" s="144" t="s">
        <v>2712</v>
      </c>
      <c r="T113" s="144" t="s">
        <v>2713</v>
      </c>
      <c r="U113" s="144" t="s">
        <v>2085</v>
      </c>
      <c r="V113" s="149" t="s">
        <v>2086</v>
      </c>
    </row>
    <row r="114" spans="1:22" ht="12" thickBot="1" x14ac:dyDescent="0.25">
      <c r="A114" s="140">
        <v>112</v>
      </c>
      <c r="D114" s="142" t="s">
        <v>177</v>
      </c>
      <c r="E114" s="143" t="s">
        <v>577</v>
      </c>
      <c r="F114" s="143" t="s">
        <v>977</v>
      </c>
      <c r="G114" s="143" t="s">
        <v>1377</v>
      </c>
      <c r="H114" s="143" t="s">
        <v>1777</v>
      </c>
      <c r="I114" s="143" t="s">
        <v>55</v>
      </c>
      <c r="J114" s="144" t="s">
        <v>2205</v>
      </c>
      <c r="K114" s="144" t="s">
        <v>2082</v>
      </c>
      <c r="L114" s="145">
        <f>Lotes!F114</f>
        <v>34000</v>
      </c>
      <c r="M114" s="135"/>
      <c r="N114" s="146">
        <v>1500</v>
      </c>
      <c r="O114" s="144">
        <v>120</v>
      </c>
      <c r="P114" s="147">
        <f t="shared" si="1"/>
        <v>1783.3333333333333</v>
      </c>
      <c r="Q114" s="148">
        <v>42490</v>
      </c>
      <c r="R114" s="143"/>
      <c r="S114" s="144" t="s">
        <v>2714</v>
      </c>
      <c r="T114" s="144" t="s">
        <v>2715</v>
      </c>
      <c r="U114" s="144" t="s">
        <v>2085</v>
      </c>
      <c r="V114" s="149" t="s">
        <v>2086</v>
      </c>
    </row>
    <row r="115" spans="1:22" ht="12" thickBot="1" x14ac:dyDescent="0.25">
      <c r="A115" s="140">
        <v>113</v>
      </c>
      <c r="D115" s="142" t="s">
        <v>178</v>
      </c>
      <c r="E115" s="143" t="s">
        <v>578</v>
      </c>
      <c r="F115" s="143" t="s">
        <v>978</v>
      </c>
      <c r="G115" s="143" t="s">
        <v>1378</v>
      </c>
      <c r="H115" s="143" t="s">
        <v>1778</v>
      </c>
      <c r="I115" s="143" t="s">
        <v>55</v>
      </c>
      <c r="J115" s="144" t="s">
        <v>2206</v>
      </c>
      <c r="K115" s="144" t="s">
        <v>2082</v>
      </c>
      <c r="L115" s="145">
        <f>Lotes!F115</f>
        <v>33950.699999999997</v>
      </c>
      <c r="M115" s="135"/>
      <c r="N115" s="146">
        <v>1500</v>
      </c>
      <c r="O115" s="144">
        <v>120</v>
      </c>
      <c r="P115" s="147">
        <f t="shared" si="1"/>
        <v>1782.9224999999999</v>
      </c>
      <c r="Q115" s="148">
        <v>42491</v>
      </c>
      <c r="R115" s="143"/>
      <c r="S115" s="144" t="s">
        <v>2716</v>
      </c>
      <c r="T115" s="144" t="s">
        <v>2717</v>
      </c>
      <c r="U115" s="144" t="s">
        <v>2085</v>
      </c>
      <c r="V115" s="149" t="s">
        <v>2086</v>
      </c>
    </row>
    <row r="116" spans="1:22" ht="12" thickBot="1" x14ac:dyDescent="0.25">
      <c r="A116" s="140">
        <v>114</v>
      </c>
      <c r="D116" s="142" t="s">
        <v>179</v>
      </c>
      <c r="E116" s="143" t="s">
        <v>579</v>
      </c>
      <c r="F116" s="143" t="s">
        <v>979</v>
      </c>
      <c r="G116" s="143" t="s">
        <v>1379</v>
      </c>
      <c r="H116" s="143" t="s">
        <v>1779</v>
      </c>
      <c r="I116" s="143" t="s">
        <v>55</v>
      </c>
      <c r="J116" s="144" t="s">
        <v>2207</v>
      </c>
      <c r="K116" s="144" t="s">
        <v>2082</v>
      </c>
      <c r="L116" s="145">
        <f>Lotes!F116</f>
        <v>40163.4</v>
      </c>
      <c r="M116" s="135"/>
      <c r="N116" s="146">
        <v>1500</v>
      </c>
      <c r="O116" s="144">
        <v>120</v>
      </c>
      <c r="P116" s="147">
        <f t="shared" si="1"/>
        <v>1834.6949999999999</v>
      </c>
      <c r="Q116" s="148">
        <v>42492</v>
      </c>
      <c r="R116" s="143"/>
      <c r="S116" s="144" t="s">
        <v>2718</v>
      </c>
      <c r="T116" s="144" t="s">
        <v>2719</v>
      </c>
      <c r="U116" s="144" t="s">
        <v>2085</v>
      </c>
      <c r="V116" s="149" t="s">
        <v>2086</v>
      </c>
    </row>
    <row r="117" spans="1:22" ht="12" thickBot="1" x14ac:dyDescent="0.25">
      <c r="A117" s="140">
        <v>115</v>
      </c>
      <c r="D117" s="142" t="s">
        <v>180</v>
      </c>
      <c r="E117" s="143" t="s">
        <v>580</v>
      </c>
      <c r="F117" s="143" t="s">
        <v>980</v>
      </c>
      <c r="G117" s="143" t="s">
        <v>1380</v>
      </c>
      <c r="H117" s="143" t="s">
        <v>1780</v>
      </c>
      <c r="I117" s="143" t="s">
        <v>55</v>
      </c>
      <c r="J117" s="144" t="s">
        <v>2208</v>
      </c>
      <c r="K117" s="144" t="s">
        <v>2082</v>
      </c>
      <c r="L117" s="145">
        <f>Lotes!F117</f>
        <v>33884.400000000001</v>
      </c>
      <c r="M117" s="135"/>
      <c r="N117" s="146">
        <v>1500</v>
      </c>
      <c r="O117" s="144">
        <v>120</v>
      </c>
      <c r="P117" s="147">
        <f t="shared" si="1"/>
        <v>1782.37</v>
      </c>
      <c r="Q117" s="148">
        <v>42493</v>
      </c>
      <c r="R117" s="143"/>
      <c r="S117" s="144" t="s">
        <v>2720</v>
      </c>
      <c r="T117" s="144" t="s">
        <v>2721</v>
      </c>
      <c r="U117" s="144" t="s">
        <v>2085</v>
      </c>
      <c r="V117" s="149" t="s">
        <v>2086</v>
      </c>
    </row>
    <row r="118" spans="1:22" ht="12" thickBot="1" x14ac:dyDescent="0.25">
      <c r="A118" s="140">
        <v>116</v>
      </c>
      <c r="D118" s="142" t="s">
        <v>181</v>
      </c>
      <c r="E118" s="143" t="s">
        <v>581</v>
      </c>
      <c r="F118" s="143" t="s">
        <v>981</v>
      </c>
      <c r="G118" s="143" t="s">
        <v>1381</v>
      </c>
      <c r="H118" s="143" t="s">
        <v>1781</v>
      </c>
      <c r="I118" s="143" t="s">
        <v>55</v>
      </c>
      <c r="J118" s="144" t="s">
        <v>2209</v>
      </c>
      <c r="K118" s="144" t="s">
        <v>2082</v>
      </c>
      <c r="L118" s="145">
        <f>Lotes!F118</f>
        <v>33947.300000000003</v>
      </c>
      <c r="M118" s="135"/>
      <c r="N118" s="146">
        <v>1500</v>
      </c>
      <c r="O118" s="144">
        <v>120</v>
      </c>
      <c r="P118" s="147">
        <f t="shared" si="1"/>
        <v>1782.8941666666667</v>
      </c>
      <c r="Q118" s="148">
        <v>42494</v>
      </c>
      <c r="R118" s="143"/>
      <c r="S118" s="144" t="s">
        <v>2722</v>
      </c>
      <c r="T118" s="144" t="s">
        <v>2723</v>
      </c>
      <c r="U118" s="144" t="s">
        <v>2085</v>
      </c>
      <c r="V118" s="149" t="s">
        <v>2086</v>
      </c>
    </row>
    <row r="119" spans="1:22" ht="12" thickBot="1" x14ac:dyDescent="0.25">
      <c r="A119" s="140">
        <v>117</v>
      </c>
      <c r="D119" s="142" t="s">
        <v>182</v>
      </c>
      <c r="E119" s="143" t="s">
        <v>582</v>
      </c>
      <c r="F119" s="143" t="s">
        <v>982</v>
      </c>
      <c r="G119" s="143" t="s">
        <v>1382</v>
      </c>
      <c r="H119" s="143" t="s">
        <v>1782</v>
      </c>
      <c r="I119" s="143" t="s">
        <v>55</v>
      </c>
      <c r="J119" s="144" t="s">
        <v>2210</v>
      </c>
      <c r="K119" s="144" t="s">
        <v>2082</v>
      </c>
      <c r="L119" s="145">
        <f>Lotes!F119</f>
        <v>33942.199999999997</v>
      </c>
      <c r="M119" s="135"/>
      <c r="N119" s="146">
        <v>1500</v>
      </c>
      <c r="O119" s="144">
        <v>120</v>
      </c>
      <c r="P119" s="147">
        <f t="shared" si="1"/>
        <v>1782.8516666666667</v>
      </c>
      <c r="Q119" s="148">
        <v>42495</v>
      </c>
      <c r="R119" s="143"/>
      <c r="S119" s="144" t="s">
        <v>2724</v>
      </c>
      <c r="T119" s="144" t="s">
        <v>2725</v>
      </c>
      <c r="U119" s="144" t="s">
        <v>2085</v>
      </c>
      <c r="V119" s="149" t="s">
        <v>2086</v>
      </c>
    </row>
    <row r="120" spans="1:22" ht="12" thickBot="1" x14ac:dyDescent="0.25">
      <c r="A120" s="140">
        <v>118</v>
      </c>
      <c r="D120" s="142" t="s">
        <v>183</v>
      </c>
      <c r="E120" s="143" t="s">
        <v>583</v>
      </c>
      <c r="F120" s="143" t="s">
        <v>983</v>
      </c>
      <c r="G120" s="143" t="s">
        <v>1383</v>
      </c>
      <c r="H120" s="143" t="s">
        <v>1783</v>
      </c>
      <c r="I120" s="143" t="s">
        <v>55</v>
      </c>
      <c r="J120" s="144" t="s">
        <v>2211</v>
      </c>
      <c r="K120" s="144" t="s">
        <v>2082</v>
      </c>
      <c r="L120" s="145">
        <f>Lotes!F120</f>
        <v>33928.6</v>
      </c>
      <c r="M120" s="135"/>
      <c r="N120" s="146">
        <v>1500</v>
      </c>
      <c r="O120" s="144">
        <v>120</v>
      </c>
      <c r="P120" s="147">
        <f t="shared" si="1"/>
        <v>1782.7383333333332</v>
      </c>
      <c r="Q120" s="148">
        <v>42496</v>
      </c>
      <c r="R120" s="143"/>
      <c r="S120" s="144" t="s">
        <v>2726</v>
      </c>
      <c r="T120" s="144" t="s">
        <v>2727</v>
      </c>
      <c r="U120" s="144" t="s">
        <v>2085</v>
      </c>
      <c r="V120" s="149" t="s">
        <v>2086</v>
      </c>
    </row>
    <row r="121" spans="1:22" ht="12" thickBot="1" x14ac:dyDescent="0.25">
      <c r="A121" s="140">
        <v>119</v>
      </c>
      <c r="D121" s="142" t="s">
        <v>184</v>
      </c>
      <c r="E121" s="143" t="s">
        <v>584</v>
      </c>
      <c r="F121" s="143" t="s">
        <v>984</v>
      </c>
      <c r="G121" s="143" t="s">
        <v>1384</v>
      </c>
      <c r="H121" s="143" t="s">
        <v>1784</v>
      </c>
      <c r="I121" s="143" t="s">
        <v>55</v>
      </c>
      <c r="J121" s="144" t="s">
        <v>2212</v>
      </c>
      <c r="K121" s="144" t="s">
        <v>2082</v>
      </c>
      <c r="L121" s="145">
        <f>Lotes!F121</f>
        <v>33921.800000000003</v>
      </c>
      <c r="M121" s="135"/>
      <c r="N121" s="146">
        <v>1500</v>
      </c>
      <c r="O121" s="144">
        <v>120</v>
      </c>
      <c r="P121" s="147">
        <f t="shared" si="1"/>
        <v>1782.6816666666666</v>
      </c>
      <c r="Q121" s="148">
        <v>42497</v>
      </c>
      <c r="R121" s="143"/>
      <c r="S121" s="144" t="s">
        <v>2728</v>
      </c>
      <c r="T121" s="144" t="s">
        <v>2729</v>
      </c>
      <c r="U121" s="144" t="s">
        <v>2085</v>
      </c>
      <c r="V121" s="149" t="s">
        <v>2086</v>
      </c>
    </row>
    <row r="122" spans="1:22" ht="12" thickBot="1" x14ac:dyDescent="0.25">
      <c r="A122" s="140">
        <v>120</v>
      </c>
      <c r="D122" s="142" t="s">
        <v>185</v>
      </c>
      <c r="E122" s="143" t="s">
        <v>585</v>
      </c>
      <c r="F122" s="143" t="s">
        <v>985</v>
      </c>
      <c r="G122" s="143" t="s">
        <v>1385</v>
      </c>
      <c r="H122" s="143" t="s">
        <v>1785</v>
      </c>
      <c r="I122" s="143" t="s">
        <v>55</v>
      </c>
      <c r="J122" s="144" t="s">
        <v>2213</v>
      </c>
      <c r="K122" s="144" t="s">
        <v>2082</v>
      </c>
      <c r="L122" s="145">
        <f>Lotes!F122</f>
        <v>33915</v>
      </c>
      <c r="M122" s="135"/>
      <c r="N122" s="146">
        <v>1500</v>
      </c>
      <c r="O122" s="144">
        <v>120</v>
      </c>
      <c r="P122" s="147">
        <f t="shared" si="1"/>
        <v>1782.625</v>
      </c>
      <c r="Q122" s="148">
        <v>42498</v>
      </c>
      <c r="R122" s="143"/>
      <c r="S122" s="144" t="s">
        <v>2730</v>
      </c>
      <c r="T122" s="144" t="s">
        <v>2731</v>
      </c>
      <c r="U122" s="144" t="s">
        <v>2085</v>
      </c>
      <c r="V122" s="149" t="s">
        <v>2086</v>
      </c>
    </row>
    <row r="123" spans="1:22" ht="12" thickBot="1" x14ac:dyDescent="0.25">
      <c r="A123" s="140">
        <v>121</v>
      </c>
      <c r="D123" s="142" t="s">
        <v>186</v>
      </c>
      <c r="E123" s="143" t="s">
        <v>586</v>
      </c>
      <c r="F123" s="143" t="s">
        <v>986</v>
      </c>
      <c r="G123" s="143" t="s">
        <v>1386</v>
      </c>
      <c r="H123" s="143" t="s">
        <v>1786</v>
      </c>
      <c r="I123" s="143" t="s">
        <v>55</v>
      </c>
      <c r="J123" s="144" t="s">
        <v>2214</v>
      </c>
      <c r="K123" s="144" t="s">
        <v>2082</v>
      </c>
      <c r="L123" s="145">
        <f>Lotes!F123</f>
        <v>33928.6</v>
      </c>
      <c r="M123" s="135"/>
      <c r="N123" s="146">
        <v>1500</v>
      </c>
      <c r="O123" s="144">
        <v>120</v>
      </c>
      <c r="P123" s="147">
        <f t="shared" si="1"/>
        <v>1782.7383333333332</v>
      </c>
      <c r="Q123" s="148">
        <v>42499</v>
      </c>
      <c r="R123" s="143"/>
      <c r="S123" s="144" t="s">
        <v>2732</v>
      </c>
      <c r="T123" s="144" t="s">
        <v>2733</v>
      </c>
      <c r="U123" s="144" t="s">
        <v>2085</v>
      </c>
      <c r="V123" s="149" t="s">
        <v>2086</v>
      </c>
    </row>
    <row r="124" spans="1:22" ht="12" thickBot="1" x14ac:dyDescent="0.25">
      <c r="A124" s="140">
        <v>122</v>
      </c>
      <c r="D124" s="142" t="s">
        <v>187</v>
      </c>
      <c r="E124" s="143" t="s">
        <v>587</v>
      </c>
      <c r="F124" s="143" t="s">
        <v>987</v>
      </c>
      <c r="G124" s="143" t="s">
        <v>1387</v>
      </c>
      <c r="H124" s="143" t="s">
        <v>1787</v>
      </c>
      <c r="I124" s="143" t="s">
        <v>55</v>
      </c>
      <c r="J124" s="144" t="s">
        <v>2215</v>
      </c>
      <c r="K124" s="144" t="s">
        <v>2082</v>
      </c>
      <c r="L124" s="145">
        <f>Lotes!F124</f>
        <v>34190.400000000001</v>
      </c>
      <c r="M124" s="135"/>
      <c r="N124" s="146">
        <v>1500</v>
      </c>
      <c r="O124" s="144">
        <v>120</v>
      </c>
      <c r="P124" s="147">
        <f t="shared" si="1"/>
        <v>1784.92</v>
      </c>
      <c r="Q124" s="148">
        <v>42500</v>
      </c>
      <c r="R124" s="143"/>
      <c r="S124" s="144" t="s">
        <v>2734</v>
      </c>
      <c r="T124" s="144" t="s">
        <v>2735</v>
      </c>
      <c r="U124" s="144" t="s">
        <v>2085</v>
      </c>
      <c r="V124" s="149" t="s">
        <v>2086</v>
      </c>
    </row>
    <row r="125" spans="1:22" ht="12" thickBot="1" x14ac:dyDescent="0.25">
      <c r="A125" s="140">
        <v>123</v>
      </c>
      <c r="D125" s="142" t="s">
        <v>188</v>
      </c>
      <c r="E125" s="143" t="s">
        <v>588</v>
      </c>
      <c r="F125" s="143" t="s">
        <v>988</v>
      </c>
      <c r="G125" s="143" t="s">
        <v>1388</v>
      </c>
      <c r="H125" s="143" t="s">
        <v>1788</v>
      </c>
      <c r="I125" s="143" t="s">
        <v>55</v>
      </c>
      <c r="J125" s="144" t="s">
        <v>2216</v>
      </c>
      <c r="K125" s="144" t="s">
        <v>2082</v>
      </c>
      <c r="L125" s="145">
        <f>Lotes!F125</f>
        <v>49606</v>
      </c>
      <c r="M125" s="135"/>
      <c r="N125" s="146">
        <v>1500</v>
      </c>
      <c r="O125" s="144">
        <v>120</v>
      </c>
      <c r="P125" s="147">
        <f t="shared" si="1"/>
        <v>1913.3833333333332</v>
      </c>
      <c r="Q125" s="148">
        <v>42501</v>
      </c>
      <c r="R125" s="143"/>
      <c r="S125" s="144" t="s">
        <v>2736</v>
      </c>
      <c r="T125" s="144" t="s">
        <v>2737</v>
      </c>
      <c r="U125" s="144" t="s">
        <v>2085</v>
      </c>
      <c r="V125" s="149" t="s">
        <v>2086</v>
      </c>
    </row>
    <row r="126" spans="1:22" ht="12" thickBot="1" x14ac:dyDescent="0.25">
      <c r="A126" s="140">
        <v>124</v>
      </c>
      <c r="D126" s="142" t="s">
        <v>189</v>
      </c>
      <c r="E126" s="143" t="s">
        <v>589</v>
      </c>
      <c r="F126" s="143" t="s">
        <v>989</v>
      </c>
      <c r="G126" s="143" t="s">
        <v>1389</v>
      </c>
      <c r="H126" s="143" t="s">
        <v>1789</v>
      </c>
      <c r="I126" s="143" t="s">
        <v>55</v>
      </c>
      <c r="J126" s="144" t="s">
        <v>2217</v>
      </c>
      <c r="K126" s="144" t="s">
        <v>2082</v>
      </c>
      <c r="L126" s="145">
        <f>Lotes!F126</f>
        <v>47220</v>
      </c>
      <c r="M126" s="135"/>
      <c r="N126" s="146">
        <v>1500</v>
      </c>
      <c r="O126" s="144">
        <v>120</v>
      </c>
      <c r="P126" s="147">
        <f t="shared" si="1"/>
        <v>1893.5</v>
      </c>
      <c r="Q126" s="148">
        <v>42502</v>
      </c>
      <c r="R126" s="143"/>
      <c r="S126" s="144" t="s">
        <v>2738</v>
      </c>
      <c r="T126" s="144" t="s">
        <v>2739</v>
      </c>
      <c r="U126" s="144" t="s">
        <v>2085</v>
      </c>
      <c r="V126" s="149" t="s">
        <v>2086</v>
      </c>
    </row>
    <row r="127" spans="1:22" ht="12" thickBot="1" x14ac:dyDescent="0.25">
      <c r="A127" s="140">
        <v>125</v>
      </c>
      <c r="D127" s="142" t="s">
        <v>190</v>
      </c>
      <c r="E127" s="143" t="s">
        <v>590</v>
      </c>
      <c r="F127" s="143" t="s">
        <v>990</v>
      </c>
      <c r="G127" s="143" t="s">
        <v>1390</v>
      </c>
      <c r="H127" s="143" t="s">
        <v>1790</v>
      </c>
      <c r="I127" s="143" t="s">
        <v>55</v>
      </c>
      <c r="J127" s="144" t="s">
        <v>2218</v>
      </c>
      <c r="K127" s="144" t="s">
        <v>2082</v>
      </c>
      <c r="L127" s="145">
        <f>Lotes!F127</f>
        <v>50354</v>
      </c>
      <c r="M127" s="135"/>
      <c r="N127" s="146">
        <v>1500</v>
      </c>
      <c r="O127" s="144">
        <v>120</v>
      </c>
      <c r="P127" s="147">
        <f t="shared" si="1"/>
        <v>1919.6166666666668</v>
      </c>
      <c r="Q127" s="148">
        <v>42503</v>
      </c>
      <c r="R127" s="143"/>
      <c r="S127" s="144" t="s">
        <v>2740</v>
      </c>
      <c r="T127" s="144" t="s">
        <v>2741</v>
      </c>
      <c r="U127" s="144" t="s">
        <v>2085</v>
      </c>
      <c r="V127" s="149" t="s">
        <v>2086</v>
      </c>
    </row>
    <row r="128" spans="1:22" ht="12" thickBot="1" x14ac:dyDescent="0.25">
      <c r="A128" s="140">
        <v>126</v>
      </c>
      <c r="D128" s="142" t="s">
        <v>191</v>
      </c>
      <c r="E128" s="143" t="s">
        <v>591</v>
      </c>
      <c r="F128" s="143" t="s">
        <v>991</v>
      </c>
      <c r="G128" s="143" t="s">
        <v>1391</v>
      </c>
      <c r="H128" s="143" t="s">
        <v>1791</v>
      </c>
      <c r="I128" s="143" t="s">
        <v>55</v>
      </c>
      <c r="J128" s="144" t="s">
        <v>2219</v>
      </c>
      <c r="K128" s="144" t="s">
        <v>2082</v>
      </c>
      <c r="L128" s="145">
        <f>Lotes!F128</f>
        <v>41380</v>
      </c>
      <c r="M128" s="135"/>
      <c r="N128" s="146">
        <v>1500</v>
      </c>
      <c r="O128" s="144">
        <v>120</v>
      </c>
      <c r="P128" s="147">
        <f t="shared" si="1"/>
        <v>1844.8333333333333</v>
      </c>
      <c r="Q128" s="148">
        <v>42504</v>
      </c>
      <c r="R128" s="143"/>
      <c r="S128" s="144" t="s">
        <v>2742</v>
      </c>
      <c r="T128" s="144" t="s">
        <v>2743</v>
      </c>
      <c r="U128" s="144" t="s">
        <v>2085</v>
      </c>
      <c r="V128" s="149" t="s">
        <v>2086</v>
      </c>
    </row>
    <row r="129" spans="1:22" ht="12" thickBot="1" x14ac:dyDescent="0.25">
      <c r="A129" s="140">
        <v>127</v>
      </c>
      <c r="D129" s="142" t="s">
        <v>192</v>
      </c>
      <c r="E129" s="143" t="s">
        <v>592</v>
      </c>
      <c r="F129" s="143" t="s">
        <v>992</v>
      </c>
      <c r="G129" s="143" t="s">
        <v>1392</v>
      </c>
      <c r="H129" s="143" t="s">
        <v>1792</v>
      </c>
      <c r="I129" s="143" t="s">
        <v>55</v>
      </c>
      <c r="J129" s="144" t="s">
        <v>2220</v>
      </c>
      <c r="K129" s="144" t="s">
        <v>2082</v>
      </c>
      <c r="L129" s="145">
        <f>Lotes!F129</f>
        <v>45592</v>
      </c>
      <c r="M129" s="135"/>
      <c r="N129" s="146">
        <v>1500</v>
      </c>
      <c r="O129" s="144">
        <v>120</v>
      </c>
      <c r="P129" s="147">
        <f t="shared" si="1"/>
        <v>1879.9333333333334</v>
      </c>
      <c r="Q129" s="148">
        <v>42505</v>
      </c>
      <c r="R129" s="143"/>
      <c r="S129" s="144" t="s">
        <v>2744</v>
      </c>
      <c r="T129" s="144" t="s">
        <v>2745</v>
      </c>
      <c r="U129" s="144" t="s">
        <v>2085</v>
      </c>
      <c r="V129" s="149" t="s">
        <v>2086</v>
      </c>
    </row>
    <row r="130" spans="1:22" ht="12" thickBot="1" x14ac:dyDescent="0.25">
      <c r="A130" s="140">
        <v>128</v>
      </c>
      <c r="D130" s="142" t="s">
        <v>193</v>
      </c>
      <c r="E130" s="143" t="s">
        <v>593</v>
      </c>
      <c r="F130" s="143" t="s">
        <v>993</v>
      </c>
      <c r="G130" s="143" t="s">
        <v>1393</v>
      </c>
      <c r="H130" s="143" t="s">
        <v>1793</v>
      </c>
      <c r="I130" s="143" t="s">
        <v>55</v>
      </c>
      <c r="J130" s="144" t="s">
        <v>2221</v>
      </c>
      <c r="K130" s="144" t="s">
        <v>2082</v>
      </c>
      <c r="L130" s="145">
        <f>Lotes!F130</f>
        <v>54570</v>
      </c>
      <c r="M130" s="135"/>
      <c r="N130" s="146">
        <v>1500</v>
      </c>
      <c r="O130" s="144">
        <v>120</v>
      </c>
      <c r="P130" s="147">
        <f t="shared" si="1"/>
        <v>1954.75</v>
      </c>
      <c r="Q130" s="148">
        <v>42506</v>
      </c>
      <c r="R130" s="143"/>
      <c r="S130" s="144" t="s">
        <v>2746</v>
      </c>
      <c r="T130" s="144" t="s">
        <v>2747</v>
      </c>
      <c r="U130" s="144" t="s">
        <v>2085</v>
      </c>
      <c r="V130" s="149" t="s">
        <v>2086</v>
      </c>
    </row>
    <row r="131" spans="1:22" ht="12" thickBot="1" x14ac:dyDescent="0.25">
      <c r="A131" s="140">
        <v>129</v>
      </c>
      <c r="D131" s="142" t="s">
        <v>194</v>
      </c>
      <c r="E131" s="143" t="s">
        <v>594</v>
      </c>
      <c r="F131" s="143" t="s">
        <v>994</v>
      </c>
      <c r="G131" s="143" t="s">
        <v>1394</v>
      </c>
      <c r="H131" s="143" t="s">
        <v>1794</v>
      </c>
      <c r="I131" s="143" t="s">
        <v>55</v>
      </c>
      <c r="J131" s="144" t="s">
        <v>2222</v>
      </c>
      <c r="K131" s="144" t="s">
        <v>2082</v>
      </c>
      <c r="L131" s="145">
        <f>Lotes!F131</f>
        <v>36000</v>
      </c>
      <c r="M131" s="135"/>
      <c r="N131" s="146">
        <v>1500</v>
      </c>
      <c r="O131" s="144">
        <v>120</v>
      </c>
      <c r="P131" s="147">
        <f t="shared" si="1"/>
        <v>1800</v>
      </c>
      <c r="Q131" s="148">
        <v>42507</v>
      </c>
      <c r="R131" s="143"/>
      <c r="S131" s="144" t="s">
        <v>2748</v>
      </c>
      <c r="T131" s="144" t="s">
        <v>2749</v>
      </c>
      <c r="U131" s="144" t="s">
        <v>2085</v>
      </c>
      <c r="V131" s="149" t="s">
        <v>2086</v>
      </c>
    </row>
    <row r="132" spans="1:22" ht="12" thickBot="1" x14ac:dyDescent="0.25">
      <c r="A132" s="140">
        <v>130</v>
      </c>
      <c r="D132" s="142" t="s">
        <v>195</v>
      </c>
      <c r="E132" s="143" t="s">
        <v>595</v>
      </c>
      <c r="F132" s="143" t="s">
        <v>995</v>
      </c>
      <c r="G132" s="143" t="s">
        <v>1395</v>
      </c>
      <c r="H132" s="143" t="s">
        <v>1795</v>
      </c>
      <c r="I132" s="143" t="s">
        <v>55</v>
      </c>
      <c r="J132" s="144" t="s">
        <v>2223</v>
      </c>
      <c r="K132" s="144" t="s">
        <v>2082</v>
      </c>
      <c r="L132" s="145">
        <f>Lotes!F132</f>
        <v>36693</v>
      </c>
      <c r="M132" s="135"/>
      <c r="N132" s="146">
        <v>1500</v>
      </c>
      <c r="O132" s="144">
        <v>120</v>
      </c>
      <c r="P132" s="147">
        <f t="shared" ref="P132:P195" si="2">IFERROR(N132+L132/O132,"")</f>
        <v>1805.7750000000001</v>
      </c>
      <c r="Q132" s="148">
        <v>42508</v>
      </c>
      <c r="R132" s="143"/>
      <c r="S132" s="144" t="s">
        <v>2750</v>
      </c>
      <c r="T132" s="144" t="s">
        <v>2751</v>
      </c>
      <c r="U132" s="144" t="s">
        <v>2085</v>
      </c>
      <c r="V132" s="149" t="s">
        <v>2086</v>
      </c>
    </row>
    <row r="133" spans="1:22" ht="12" thickBot="1" x14ac:dyDescent="0.25">
      <c r="A133" s="140">
        <v>131</v>
      </c>
      <c r="D133" s="142" t="s">
        <v>196</v>
      </c>
      <c r="E133" s="143" t="s">
        <v>596</v>
      </c>
      <c r="F133" s="143" t="s">
        <v>996</v>
      </c>
      <c r="G133" s="143" t="s">
        <v>1396</v>
      </c>
      <c r="H133" s="143" t="s">
        <v>1796</v>
      </c>
      <c r="I133" s="143" t="s">
        <v>55</v>
      </c>
      <c r="J133" s="144" t="s">
        <v>2224</v>
      </c>
      <c r="K133" s="144" t="s">
        <v>2082</v>
      </c>
      <c r="L133" s="145">
        <f>Lotes!F133</f>
        <v>33199.300000000003</v>
      </c>
      <c r="M133" s="135"/>
      <c r="N133" s="146">
        <v>1500</v>
      </c>
      <c r="O133" s="144">
        <v>120</v>
      </c>
      <c r="P133" s="147">
        <f t="shared" si="2"/>
        <v>1776.6608333333334</v>
      </c>
      <c r="Q133" s="148">
        <v>42509</v>
      </c>
      <c r="R133" s="143"/>
      <c r="S133" s="144" t="s">
        <v>2752</v>
      </c>
      <c r="T133" s="144" t="s">
        <v>2753</v>
      </c>
      <c r="U133" s="144" t="s">
        <v>2085</v>
      </c>
      <c r="V133" s="149" t="s">
        <v>2086</v>
      </c>
    </row>
    <row r="134" spans="1:22" ht="12" thickBot="1" x14ac:dyDescent="0.25">
      <c r="A134" s="140">
        <v>132</v>
      </c>
      <c r="D134" s="142" t="s">
        <v>197</v>
      </c>
      <c r="E134" s="143" t="s">
        <v>597</v>
      </c>
      <c r="F134" s="143" t="s">
        <v>997</v>
      </c>
      <c r="G134" s="143" t="s">
        <v>1397</v>
      </c>
      <c r="H134" s="143" t="s">
        <v>1797</v>
      </c>
      <c r="I134" s="143" t="s">
        <v>55</v>
      </c>
      <c r="J134" s="144" t="s">
        <v>2225</v>
      </c>
      <c r="K134" s="144" t="s">
        <v>2082</v>
      </c>
      <c r="L134" s="145">
        <f>Lotes!F134</f>
        <v>34000</v>
      </c>
      <c r="M134" s="135"/>
      <c r="N134" s="146">
        <v>1500</v>
      </c>
      <c r="O134" s="144">
        <v>120</v>
      </c>
      <c r="P134" s="147">
        <f t="shared" si="2"/>
        <v>1783.3333333333333</v>
      </c>
      <c r="Q134" s="148">
        <v>42510</v>
      </c>
      <c r="R134" s="143"/>
      <c r="S134" s="144" t="s">
        <v>2754</v>
      </c>
      <c r="T134" s="144" t="s">
        <v>2755</v>
      </c>
      <c r="U134" s="144" t="s">
        <v>2085</v>
      </c>
      <c r="V134" s="149" t="s">
        <v>2086</v>
      </c>
    </row>
    <row r="135" spans="1:22" ht="12" thickBot="1" x14ac:dyDescent="0.25">
      <c r="A135" s="140">
        <v>133</v>
      </c>
      <c r="D135" s="142" t="s">
        <v>198</v>
      </c>
      <c r="E135" s="143" t="s">
        <v>598</v>
      </c>
      <c r="F135" s="143" t="s">
        <v>998</v>
      </c>
      <c r="G135" s="143" t="s">
        <v>1398</v>
      </c>
      <c r="H135" s="143" t="s">
        <v>1798</v>
      </c>
      <c r="I135" s="143" t="s">
        <v>55</v>
      </c>
      <c r="J135" s="144" t="s">
        <v>2226</v>
      </c>
      <c r="K135" s="144" t="s">
        <v>2082</v>
      </c>
      <c r="L135" s="145">
        <f>Lotes!F135</f>
        <v>34000</v>
      </c>
      <c r="M135" s="135"/>
      <c r="N135" s="146">
        <v>1500</v>
      </c>
      <c r="O135" s="144">
        <v>120</v>
      </c>
      <c r="P135" s="147">
        <f t="shared" si="2"/>
        <v>1783.3333333333333</v>
      </c>
      <c r="Q135" s="148">
        <v>42511</v>
      </c>
      <c r="R135" s="143"/>
      <c r="S135" s="144" t="s">
        <v>2756</v>
      </c>
      <c r="T135" s="144" t="s">
        <v>2757</v>
      </c>
      <c r="U135" s="144" t="s">
        <v>2085</v>
      </c>
      <c r="V135" s="149" t="s">
        <v>2086</v>
      </c>
    </row>
    <row r="136" spans="1:22" ht="12" thickBot="1" x14ac:dyDescent="0.25">
      <c r="A136" s="140">
        <v>134</v>
      </c>
      <c r="D136" s="142" t="s">
        <v>199</v>
      </c>
      <c r="E136" s="143" t="s">
        <v>599</v>
      </c>
      <c r="F136" s="143" t="s">
        <v>999</v>
      </c>
      <c r="G136" s="143" t="s">
        <v>1399</v>
      </c>
      <c r="H136" s="143" t="s">
        <v>1799</v>
      </c>
      <c r="I136" s="143" t="s">
        <v>55</v>
      </c>
      <c r="J136" s="144" t="s">
        <v>2227</v>
      </c>
      <c r="K136" s="144" t="s">
        <v>2082</v>
      </c>
      <c r="L136" s="145">
        <f>Lotes!F136</f>
        <v>34000</v>
      </c>
      <c r="M136" s="135"/>
      <c r="N136" s="146">
        <v>1500</v>
      </c>
      <c r="O136" s="144">
        <v>120</v>
      </c>
      <c r="P136" s="147">
        <f t="shared" si="2"/>
        <v>1783.3333333333333</v>
      </c>
      <c r="Q136" s="148">
        <v>42512</v>
      </c>
      <c r="R136" s="143"/>
      <c r="S136" s="144" t="s">
        <v>2758</v>
      </c>
      <c r="T136" s="144" t="s">
        <v>2759</v>
      </c>
      <c r="U136" s="144" t="s">
        <v>2085</v>
      </c>
      <c r="V136" s="149" t="s">
        <v>2086</v>
      </c>
    </row>
    <row r="137" spans="1:22" ht="12" thickBot="1" x14ac:dyDescent="0.25">
      <c r="A137" s="140">
        <v>135</v>
      </c>
      <c r="D137" s="142" t="s">
        <v>200</v>
      </c>
      <c r="E137" s="143" t="s">
        <v>600</v>
      </c>
      <c r="F137" s="143" t="s">
        <v>1000</v>
      </c>
      <c r="G137" s="143" t="s">
        <v>1400</v>
      </c>
      <c r="H137" s="143" t="s">
        <v>1800</v>
      </c>
      <c r="I137" s="143" t="s">
        <v>55</v>
      </c>
      <c r="J137" s="144" t="s">
        <v>2228</v>
      </c>
      <c r="K137" s="144" t="s">
        <v>2082</v>
      </c>
      <c r="L137" s="145">
        <f>Lotes!F137</f>
        <v>34000</v>
      </c>
      <c r="M137" s="135"/>
      <c r="N137" s="146">
        <v>1500</v>
      </c>
      <c r="O137" s="144">
        <v>120</v>
      </c>
      <c r="P137" s="147">
        <f t="shared" si="2"/>
        <v>1783.3333333333333</v>
      </c>
      <c r="Q137" s="148">
        <v>42513</v>
      </c>
      <c r="R137" s="143"/>
      <c r="S137" s="144" t="s">
        <v>2760</v>
      </c>
      <c r="T137" s="144" t="s">
        <v>2761</v>
      </c>
      <c r="U137" s="144" t="s">
        <v>2085</v>
      </c>
      <c r="V137" s="149" t="s">
        <v>2086</v>
      </c>
    </row>
    <row r="138" spans="1:22" ht="12" thickBot="1" x14ac:dyDescent="0.25">
      <c r="A138" s="140">
        <v>136</v>
      </c>
      <c r="D138" s="142" t="s">
        <v>201</v>
      </c>
      <c r="E138" s="143" t="s">
        <v>601</v>
      </c>
      <c r="F138" s="143" t="s">
        <v>1001</v>
      </c>
      <c r="G138" s="143" t="s">
        <v>1401</v>
      </c>
      <c r="H138" s="143" t="s">
        <v>1801</v>
      </c>
      <c r="I138" s="143" t="s">
        <v>55</v>
      </c>
      <c r="J138" s="144" t="s">
        <v>2229</v>
      </c>
      <c r="K138" s="144" t="s">
        <v>2082</v>
      </c>
      <c r="L138" s="145">
        <f>Lotes!F138</f>
        <v>34000</v>
      </c>
      <c r="M138" s="135"/>
      <c r="N138" s="146">
        <v>1500</v>
      </c>
      <c r="O138" s="144">
        <v>120</v>
      </c>
      <c r="P138" s="147">
        <f t="shared" si="2"/>
        <v>1783.3333333333333</v>
      </c>
      <c r="Q138" s="148">
        <v>42514</v>
      </c>
      <c r="R138" s="143"/>
      <c r="S138" s="144" t="s">
        <v>2762</v>
      </c>
      <c r="T138" s="144" t="s">
        <v>2763</v>
      </c>
      <c r="U138" s="144" t="s">
        <v>2085</v>
      </c>
      <c r="V138" s="149" t="s">
        <v>2086</v>
      </c>
    </row>
    <row r="139" spans="1:22" ht="12" thickBot="1" x14ac:dyDescent="0.25">
      <c r="A139" s="140">
        <v>137</v>
      </c>
      <c r="D139" s="142" t="s">
        <v>202</v>
      </c>
      <c r="E139" s="143" t="s">
        <v>602</v>
      </c>
      <c r="F139" s="143" t="s">
        <v>1002</v>
      </c>
      <c r="G139" s="143" t="s">
        <v>1402</v>
      </c>
      <c r="H139" s="143" t="s">
        <v>1802</v>
      </c>
      <c r="I139" s="143" t="s">
        <v>55</v>
      </c>
      <c r="J139" s="144" t="s">
        <v>2230</v>
      </c>
      <c r="K139" s="144" t="s">
        <v>2082</v>
      </c>
      <c r="L139" s="145">
        <f>Lotes!F139</f>
        <v>34000</v>
      </c>
      <c r="M139" s="135"/>
      <c r="N139" s="146">
        <v>1500</v>
      </c>
      <c r="O139" s="144">
        <v>120</v>
      </c>
      <c r="P139" s="147">
        <f t="shared" si="2"/>
        <v>1783.3333333333333</v>
      </c>
      <c r="Q139" s="148">
        <v>42515</v>
      </c>
      <c r="R139" s="143"/>
      <c r="S139" s="144" t="s">
        <v>2764</v>
      </c>
      <c r="T139" s="144" t="s">
        <v>2765</v>
      </c>
      <c r="U139" s="144" t="s">
        <v>2085</v>
      </c>
      <c r="V139" s="149" t="s">
        <v>2086</v>
      </c>
    </row>
    <row r="140" spans="1:22" ht="12" thickBot="1" x14ac:dyDescent="0.25">
      <c r="A140" s="140">
        <v>138</v>
      </c>
      <c r="D140" s="142" t="s">
        <v>203</v>
      </c>
      <c r="E140" s="143" t="s">
        <v>603</v>
      </c>
      <c r="F140" s="143" t="s">
        <v>1003</v>
      </c>
      <c r="G140" s="143" t="s">
        <v>1403</v>
      </c>
      <c r="H140" s="143" t="s">
        <v>1803</v>
      </c>
      <c r="I140" s="143" t="s">
        <v>55</v>
      </c>
      <c r="J140" s="144" t="s">
        <v>2231</v>
      </c>
      <c r="K140" s="144" t="s">
        <v>2082</v>
      </c>
      <c r="L140" s="145">
        <f>Lotes!F140</f>
        <v>34000</v>
      </c>
      <c r="M140" s="135"/>
      <c r="N140" s="146">
        <v>1500</v>
      </c>
      <c r="O140" s="144">
        <v>120</v>
      </c>
      <c r="P140" s="147">
        <f t="shared" si="2"/>
        <v>1783.3333333333333</v>
      </c>
      <c r="Q140" s="148">
        <v>42516</v>
      </c>
      <c r="R140" s="143"/>
      <c r="S140" s="144" t="s">
        <v>2766</v>
      </c>
      <c r="T140" s="144" t="s">
        <v>2767</v>
      </c>
      <c r="U140" s="144" t="s">
        <v>2085</v>
      </c>
      <c r="V140" s="149" t="s">
        <v>2086</v>
      </c>
    </row>
    <row r="141" spans="1:22" ht="12" thickBot="1" x14ac:dyDescent="0.25">
      <c r="A141" s="140">
        <v>139</v>
      </c>
      <c r="D141" s="142" t="s">
        <v>204</v>
      </c>
      <c r="E141" s="143" t="s">
        <v>604</v>
      </c>
      <c r="F141" s="143" t="s">
        <v>1004</v>
      </c>
      <c r="G141" s="143" t="s">
        <v>1404</v>
      </c>
      <c r="H141" s="143" t="s">
        <v>1804</v>
      </c>
      <c r="I141" s="143" t="s">
        <v>55</v>
      </c>
      <c r="J141" s="144" t="s">
        <v>2232</v>
      </c>
      <c r="K141" s="144" t="s">
        <v>2082</v>
      </c>
      <c r="L141" s="145">
        <f>Lotes!F141</f>
        <v>34000</v>
      </c>
      <c r="M141" s="135"/>
      <c r="N141" s="146">
        <v>1500</v>
      </c>
      <c r="O141" s="144">
        <v>120</v>
      </c>
      <c r="P141" s="147">
        <f t="shared" si="2"/>
        <v>1783.3333333333333</v>
      </c>
      <c r="Q141" s="148">
        <v>42517</v>
      </c>
      <c r="R141" s="143"/>
      <c r="S141" s="144" t="s">
        <v>2768</v>
      </c>
      <c r="T141" s="144" t="s">
        <v>2769</v>
      </c>
      <c r="U141" s="144" t="s">
        <v>2085</v>
      </c>
      <c r="V141" s="149" t="s">
        <v>2086</v>
      </c>
    </row>
    <row r="142" spans="1:22" ht="12" thickBot="1" x14ac:dyDescent="0.25">
      <c r="A142" s="140">
        <v>140</v>
      </c>
      <c r="D142" s="142" t="s">
        <v>205</v>
      </c>
      <c r="E142" s="143" t="s">
        <v>605</v>
      </c>
      <c r="F142" s="143" t="s">
        <v>1005</v>
      </c>
      <c r="G142" s="143" t="s">
        <v>1405</v>
      </c>
      <c r="H142" s="143" t="s">
        <v>1805</v>
      </c>
      <c r="I142" s="143" t="s">
        <v>55</v>
      </c>
      <c r="J142" s="144" t="s">
        <v>2233</v>
      </c>
      <c r="K142" s="144" t="s">
        <v>2082</v>
      </c>
      <c r="L142" s="145">
        <f>Lotes!F142</f>
        <v>34000</v>
      </c>
      <c r="M142" s="135"/>
      <c r="N142" s="146">
        <v>1500</v>
      </c>
      <c r="O142" s="144">
        <v>120</v>
      </c>
      <c r="P142" s="147">
        <f t="shared" si="2"/>
        <v>1783.3333333333333</v>
      </c>
      <c r="Q142" s="148">
        <v>42518</v>
      </c>
      <c r="R142" s="143"/>
      <c r="S142" s="144" t="s">
        <v>2770</v>
      </c>
      <c r="T142" s="144" t="s">
        <v>2771</v>
      </c>
      <c r="U142" s="144" t="s">
        <v>2085</v>
      </c>
      <c r="V142" s="149" t="s">
        <v>2086</v>
      </c>
    </row>
    <row r="143" spans="1:22" ht="12" thickBot="1" x14ac:dyDescent="0.25">
      <c r="A143" s="140">
        <v>141</v>
      </c>
      <c r="D143" s="142" t="s">
        <v>206</v>
      </c>
      <c r="E143" s="143" t="s">
        <v>606</v>
      </c>
      <c r="F143" s="143" t="s">
        <v>1006</v>
      </c>
      <c r="G143" s="143" t="s">
        <v>1406</v>
      </c>
      <c r="H143" s="143" t="s">
        <v>1806</v>
      </c>
      <c r="I143" s="143" t="s">
        <v>55</v>
      </c>
      <c r="J143" s="144" t="s">
        <v>2234</v>
      </c>
      <c r="K143" s="144" t="s">
        <v>2082</v>
      </c>
      <c r="L143" s="145">
        <f>Lotes!F143</f>
        <v>34000</v>
      </c>
      <c r="M143" s="135"/>
      <c r="N143" s="146">
        <v>1500</v>
      </c>
      <c r="O143" s="144">
        <v>120</v>
      </c>
      <c r="P143" s="147">
        <f t="shared" si="2"/>
        <v>1783.3333333333333</v>
      </c>
      <c r="Q143" s="148">
        <v>42519</v>
      </c>
      <c r="R143" s="143"/>
      <c r="S143" s="144" t="s">
        <v>2772</v>
      </c>
      <c r="T143" s="144" t="s">
        <v>2773</v>
      </c>
      <c r="U143" s="144" t="s">
        <v>2085</v>
      </c>
      <c r="V143" s="149" t="s">
        <v>2086</v>
      </c>
    </row>
    <row r="144" spans="1:22" ht="12" thickBot="1" x14ac:dyDescent="0.25">
      <c r="A144" s="140">
        <v>142</v>
      </c>
      <c r="D144" s="142" t="s">
        <v>207</v>
      </c>
      <c r="E144" s="143" t="s">
        <v>607</v>
      </c>
      <c r="F144" s="143" t="s">
        <v>1007</v>
      </c>
      <c r="G144" s="143" t="s">
        <v>1407</v>
      </c>
      <c r="H144" s="143" t="s">
        <v>1807</v>
      </c>
      <c r="I144" s="143" t="s">
        <v>55</v>
      </c>
      <c r="J144" s="144" t="s">
        <v>2235</v>
      </c>
      <c r="K144" s="144" t="s">
        <v>2082</v>
      </c>
      <c r="L144" s="145">
        <f>Lotes!F144</f>
        <v>34000</v>
      </c>
      <c r="M144" s="135"/>
      <c r="N144" s="146">
        <v>1500</v>
      </c>
      <c r="O144" s="144">
        <v>120</v>
      </c>
      <c r="P144" s="147">
        <f t="shared" si="2"/>
        <v>1783.3333333333333</v>
      </c>
      <c r="Q144" s="148">
        <v>42520</v>
      </c>
      <c r="R144" s="143"/>
      <c r="S144" s="144" t="s">
        <v>2774</v>
      </c>
      <c r="T144" s="144" t="s">
        <v>2775</v>
      </c>
      <c r="U144" s="144" t="s">
        <v>2085</v>
      </c>
      <c r="V144" s="149" t="s">
        <v>2086</v>
      </c>
    </row>
    <row r="145" spans="1:22" ht="12" thickBot="1" x14ac:dyDescent="0.25">
      <c r="A145" s="140">
        <v>143</v>
      </c>
      <c r="D145" s="142" t="s">
        <v>208</v>
      </c>
      <c r="E145" s="143" t="s">
        <v>608</v>
      </c>
      <c r="F145" s="143" t="s">
        <v>1008</v>
      </c>
      <c r="G145" s="143" t="s">
        <v>1408</v>
      </c>
      <c r="H145" s="143" t="s">
        <v>1808</v>
      </c>
      <c r="I145" s="143" t="s">
        <v>55</v>
      </c>
      <c r="J145" s="144" t="s">
        <v>2236</v>
      </c>
      <c r="K145" s="144" t="s">
        <v>2082</v>
      </c>
      <c r="L145" s="145">
        <f>Lotes!F145</f>
        <v>34000</v>
      </c>
      <c r="M145" s="135"/>
      <c r="N145" s="146">
        <v>1500</v>
      </c>
      <c r="O145" s="144">
        <v>120</v>
      </c>
      <c r="P145" s="147">
        <f t="shared" si="2"/>
        <v>1783.3333333333333</v>
      </c>
      <c r="Q145" s="148">
        <v>42521</v>
      </c>
      <c r="R145" s="143"/>
      <c r="S145" s="144" t="s">
        <v>2776</v>
      </c>
      <c r="T145" s="144" t="s">
        <v>2777</v>
      </c>
      <c r="U145" s="144" t="s">
        <v>2085</v>
      </c>
      <c r="V145" s="149" t="s">
        <v>2086</v>
      </c>
    </row>
    <row r="146" spans="1:22" ht="12" thickBot="1" x14ac:dyDescent="0.25">
      <c r="A146" s="140">
        <v>144</v>
      </c>
      <c r="D146" s="142" t="s">
        <v>209</v>
      </c>
      <c r="E146" s="143" t="s">
        <v>609</v>
      </c>
      <c r="F146" s="143" t="s">
        <v>1009</v>
      </c>
      <c r="G146" s="143" t="s">
        <v>1409</v>
      </c>
      <c r="H146" s="143" t="s">
        <v>1809</v>
      </c>
      <c r="I146" s="143" t="s">
        <v>55</v>
      </c>
      <c r="J146" s="144" t="s">
        <v>2237</v>
      </c>
      <c r="K146" s="144" t="s">
        <v>2082</v>
      </c>
      <c r="L146" s="145">
        <f>Lotes!F146</f>
        <v>39380</v>
      </c>
      <c r="M146" s="135"/>
      <c r="N146" s="146">
        <v>1500</v>
      </c>
      <c r="O146" s="144">
        <v>120</v>
      </c>
      <c r="P146" s="147">
        <f t="shared" si="2"/>
        <v>1828.1666666666667</v>
      </c>
      <c r="Q146" s="148">
        <v>42522</v>
      </c>
      <c r="R146" s="143"/>
      <c r="S146" s="144" t="s">
        <v>2778</v>
      </c>
      <c r="T146" s="144" t="s">
        <v>2779</v>
      </c>
      <c r="U146" s="144" t="s">
        <v>2085</v>
      </c>
      <c r="V146" s="149" t="s">
        <v>2086</v>
      </c>
    </row>
    <row r="147" spans="1:22" ht="12" thickBot="1" x14ac:dyDescent="0.25">
      <c r="A147" s="140">
        <v>145</v>
      </c>
      <c r="D147" s="142" t="s">
        <v>210</v>
      </c>
      <c r="E147" s="143" t="s">
        <v>610</v>
      </c>
      <c r="F147" s="143" t="s">
        <v>1010</v>
      </c>
      <c r="G147" s="143" t="s">
        <v>1410</v>
      </c>
      <c r="H147" s="143" t="s">
        <v>1810</v>
      </c>
      <c r="I147" s="143" t="s">
        <v>55</v>
      </c>
      <c r="J147" s="144" t="s">
        <v>2238</v>
      </c>
      <c r="K147" s="144" t="s">
        <v>2082</v>
      </c>
      <c r="L147" s="145">
        <f>Lotes!F147</f>
        <v>41248</v>
      </c>
      <c r="M147" s="135"/>
      <c r="N147" s="146">
        <v>1500</v>
      </c>
      <c r="O147" s="144">
        <v>120</v>
      </c>
      <c r="P147" s="147">
        <f t="shared" si="2"/>
        <v>1843.7333333333333</v>
      </c>
      <c r="Q147" s="148">
        <v>42523</v>
      </c>
      <c r="R147" s="143"/>
      <c r="S147" s="144" t="s">
        <v>2780</v>
      </c>
      <c r="T147" s="144" t="s">
        <v>2781</v>
      </c>
      <c r="U147" s="144" t="s">
        <v>2085</v>
      </c>
      <c r="V147" s="149" t="s">
        <v>2086</v>
      </c>
    </row>
    <row r="148" spans="1:22" ht="12" thickBot="1" x14ac:dyDescent="0.25">
      <c r="A148" s="140">
        <v>146</v>
      </c>
      <c r="D148" s="142" t="s">
        <v>211</v>
      </c>
      <c r="E148" s="143" t="s">
        <v>611</v>
      </c>
      <c r="F148" s="143" t="s">
        <v>1011</v>
      </c>
      <c r="G148" s="143" t="s">
        <v>1411</v>
      </c>
      <c r="H148" s="143" t="s">
        <v>1811</v>
      </c>
      <c r="I148" s="143" t="s">
        <v>55</v>
      </c>
      <c r="J148" s="144" t="s">
        <v>2239</v>
      </c>
      <c r="K148" s="144" t="s">
        <v>2082</v>
      </c>
      <c r="L148" s="145">
        <f>Lotes!F148</f>
        <v>47336</v>
      </c>
      <c r="M148" s="135"/>
      <c r="N148" s="146">
        <v>1500</v>
      </c>
      <c r="O148" s="144">
        <v>120</v>
      </c>
      <c r="P148" s="147">
        <f t="shared" si="2"/>
        <v>1894.4666666666667</v>
      </c>
      <c r="Q148" s="148">
        <v>42524</v>
      </c>
      <c r="R148" s="143"/>
      <c r="S148" s="144" t="s">
        <v>2782</v>
      </c>
      <c r="T148" s="144" t="s">
        <v>2783</v>
      </c>
      <c r="U148" s="144" t="s">
        <v>2085</v>
      </c>
      <c r="V148" s="149" t="s">
        <v>2086</v>
      </c>
    </row>
    <row r="149" spans="1:22" ht="12" thickBot="1" x14ac:dyDescent="0.25">
      <c r="A149" s="140">
        <v>147</v>
      </c>
      <c r="D149" s="142" t="s">
        <v>212</v>
      </c>
      <c r="E149" s="143" t="s">
        <v>612</v>
      </c>
      <c r="F149" s="143" t="s">
        <v>1012</v>
      </c>
      <c r="G149" s="143" t="s">
        <v>1412</v>
      </c>
      <c r="H149" s="143" t="s">
        <v>1812</v>
      </c>
      <c r="I149" s="143" t="s">
        <v>55</v>
      </c>
      <c r="J149" s="144" t="s">
        <v>2240</v>
      </c>
      <c r="K149" s="144" t="s">
        <v>2082</v>
      </c>
      <c r="L149" s="145">
        <f>Lotes!F149</f>
        <v>40904</v>
      </c>
      <c r="M149" s="135"/>
      <c r="N149" s="146">
        <v>1500</v>
      </c>
      <c r="O149" s="144">
        <v>120</v>
      </c>
      <c r="P149" s="147">
        <f t="shared" si="2"/>
        <v>1840.8666666666668</v>
      </c>
      <c r="Q149" s="148">
        <v>42525</v>
      </c>
      <c r="R149" s="143"/>
      <c r="S149" s="144" t="s">
        <v>2784</v>
      </c>
      <c r="T149" s="144" t="s">
        <v>2785</v>
      </c>
      <c r="U149" s="144" t="s">
        <v>2085</v>
      </c>
      <c r="V149" s="149" t="s">
        <v>2086</v>
      </c>
    </row>
    <row r="150" spans="1:22" ht="12" thickBot="1" x14ac:dyDescent="0.25">
      <c r="A150" s="140">
        <v>148</v>
      </c>
      <c r="D150" s="142" t="s">
        <v>213</v>
      </c>
      <c r="E150" s="143" t="s">
        <v>613</v>
      </c>
      <c r="F150" s="143" t="s">
        <v>1013</v>
      </c>
      <c r="G150" s="143" t="s">
        <v>1413</v>
      </c>
      <c r="H150" s="143" t="s">
        <v>1813</v>
      </c>
      <c r="I150" s="143" t="s">
        <v>55</v>
      </c>
      <c r="J150" s="144" t="s">
        <v>2241</v>
      </c>
      <c r="K150" s="144" t="s">
        <v>2082</v>
      </c>
      <c r="L150" s="145">
        <f>Lotes!F150</f>
        <v>44136</v>
      </c>
      <c r="M150" s="135"/>
      <c r="N150" s="146">
        <v>1500</v>
      </c>
      <c r="O150" s="144">
        <v>120</v>
      </c>
      <c r="P150" s="147">
        <f t="shared" si="2"/>
        <v>1867.8</v>
      </c>
      <c r="Q150" s="148">
        <v>42526</v>
      </c>
      <c r="R150" s="143"/>
      <c r="S150" s="144" t="s">
        <v>2786</v>
      </c>
      <c r="T150" s="144" t="s">
        <v>2787</v>
      </c>
      <c r="U150" s="144" t="s">
        <v>2085</v>
      </c>
      <c r="V150" s="149" t="s">
        <v>2086</v>
      </c>
    </row>
    <row r="151" spans="1:22" ht="12" thickBot="1" x14ac:dyDescent="0.25">
      <c r="A151" s="140">
        <v>149</v>
      </c>
      <c r="D151" s="142" t="s">
        <v>214</v>
      </c>
      <c r="E151" s="143" t="s">
        <v>614</v>
      </c>
      <c r="F151" s="143" t="s">
        <v>1014</v>
      </c>
      <c r="G151" s="143" t="s">
        <v>1414</v>
      </c>
      <c r="H151" s="143" t="s">
        <v>1814</v>
      </c>
      <c r="I151" s="143" t="s">
        <v>55</v>
      </c>
      <c r="J151" s="144" t="s">
        <v>2242</v>
      </c>
      <c r="K151" s="144" t="s">
        <v>2082</v>
      </c>
      <c r="L151" s="145">
        <f>Lotes!F151</f>
        <v>47042</v>
      </c>
      <c r="M151" s="135"/>
      <c r="N151" s="146">
        <v>1500</v>
      </c>
      <c r="O151" s="144">
        <v>120</v>
      </c>
      <c r="P151" s="147">
        <f t="shared" si="2"/>
        <v>1892.0166666666667</v>
      </c>
      <c r="Q151" s="148">
        <v>42527</v>
      </c>
      <c r="R151" s="143"/>
      <c r="S151" s="144" t="s">
        <v>2788</v>
      </c>
      <c r="T151" s="144" t="s">
        <v>2789</v>
      </c>
      <c r="U151" s="144" t="s">
        <v>2085</v>
      </c>
      <c r="V151" s="149" t="s">
        <v>2086</v>
      </c>
    </row>
    <row r="152" spans="1:22" ht="12" thickBot="1" x14ac:dyDescent="0.25">
      <c r="A152" s="140">
        <v>150</v>
      </c>
      <c r="D152" s="142" t="s">
        <v>215</v>
      </c>
      <c r="E152" s="143" t="s">
        <v>615</v>
      </c>
      <c r="F152" s="143" t="s">
        <v>1015</v>
      </c>
      <c r="G152" s="143" t="s">
        <v>1415</v>
      </c>
      <c r="H152" s="143" t="s">
        <v>1815</v>
      </c>
      <c r="I152" s="143" t="s">
        <v>55</v>
      </c>
      <c r="J152" s="144" t="s">
        <v>2243</v>
      </c>
      <c r="K152" s="144" t="s">
        <v>2082</v>
      </c>
      <c r="L152" s="145">
        <f>Lotes!F152</f>
        <v>34000</v>
      </c>
      <c r="M152" s="135"/>
      <c r="N152" s="146">
        <v>1500</v>
      </c>
      <c r="O152" s="144">
        <v>120</v>
      </c>
      <c r="P152" s="147">
        <f t="shared" si="2"/>
        <v>1783.3333333333333</v>
      </c>
      <c r="Q152" s="148">
        <v>42528</v>
      </c>
      <c r="R152" s="143"/>
      <c r="S152" s="144" t="s">
        <v>2790</v>
      </c>
      <c r="T152" s="144" t="s">
        <v>2791</v>
      </c>
      <c r="U152" s="144" t="s">
        <v>2085</v>
      </c>
      <c r="V152" s="149" t="s">
        <v>2086</v>
      </c>
    </row>
    <row r="153" spans="1:22" ht="12" thickBot="1" x14ac:dyDescent="0.25">
      <c r="A153" s="140">
        <v>151</v>
      </c>
      <c r="D153" s="142" t="s">
        <v>216</v>
      </c>
      <c r="E153" s="143" t="s">
        <v>616</v>
      </c>
      <c r="F153" s="143" t="s">
        <v>1016</v>
      </c>
      <c r="G153" s="143" t="s">
        <v>1416</v>
      </c>
      <c r="H153" s="143" t="s">
        <v>1816</v>
      </c>
      <c r="I153" s="143" t="s">
        <v>55</v>
      </c>
      <c r="J153" s="144" t="s">
        <v>2244</v>
      </c>
      <c r="K153" s="144" t="s">
        <v>2082</v>
      </c>
      <c r="L153" s="145">
        <f>Lotes!F153</f>
        <v>34000</v>
      </c>
      <c r="M153" s="135"/>
      <c r="N153" s="146">
        <v>1500</v>
      </c>
      <c r="O153" s="144">
        <v>120</v>
      </c>
      <c r="P153" s="147">
        <f t="shared" si="2"/>
        <v>1783.3333333333333</v>
      </c>
      <c r="Q153" s="148">
        <v>42529</v>
      </c>
      <c r="R153" s="143"/>
      <c r="S153" s="144" t="s">
        <v>2792</v>
      </c>
      <c r="T153" s="144" t="s">
        <v>2793</v>
      </c>
      <c r="U153" s="144" t="s">
        <v>2085</v>
      </c>
      <c r="V153" s="149" t="s">
        <v>2086</v>
      </c>
    </row>
    <row r="154" spans="1:22" ht="12" thickBot="1" x14ac:dyDescent="0.25">
      <c r="A154" s="140">
        <v>152</v>
      </c>
      <c r="D154" s="142" t="s">
        <v>217</v>
      </c>
      <c r="E154" s="143" t="s">
        <v>617</v>
      </c>
      <c r="F154" s="143" t="s">
        <v>1017</v>
      </c>
      <c r="G154" s="143" t="s">
        <v>1417</v>
      </c>
      <c r="H154" s="143" t="s">
        <v>1817</v>
      </c>
      <c r="I154" s="143" t="s">
        <v>55</v>
      </c>
      <c r="J154" s="144" t="s">
        <v>2245</v>
      </c>
      <c r="K154" s="144" t="s">
        <v>2082</v>
      </c>
      <c r="L154" s="145">
        <f>Lotes!F154</f>
        <v>34000</v>
      </c>
      <c r="M154" s="135"/>
      <c r="N154" s="146">
        <v>1500</v>
      </c>
      <c r="O154" s="144">
        <v>120</v>
      </c>
      <c r="P154" s="147">
        <f t="shared" si="2"/>
        <v>1783.3333333333333</v>
      </c>
      <c r="Q154" s="148">
        <v>42530</v>
      </c>
      <c r="R154" s="143"/>
      <c r="S154" s="144" t="s">
        <v>2794</v>
      </c>
      <c r="T154" s="144" t="s">
        <v>2795</v>
      </c>
      <c r="U154" s="144" t="s">
        <v>2085</v>
      </c>
      <c r="V154" s="149" t="s">
        <v>2086</v>
      </c>
    </row>
    <row r="155" spans="1:22" ht="12" thickBot="1" x14ac:dyDescent="0.25">
      <c r="A155" s="140">
        <v>153</v>
      </c>
      <c r="D155" s="142" t="s">
        <v>218</v>
      </c>
      <c r="E155" s="143" t="s">
        <v>618</v>
      </c>
      <c r="F155" s="143" t="s">
        <v>1018</v>
      </c>
      <c r="G155" s="143" t="s">
        <v>1418</v>
      </c>
      <c r="H155" s="143" t="s">
        <v>1818</v>
      </c>
      <c r="I155" s="143" t="s">
        <v>55</v>
      </c>
      <c r="J155" s="144" t="s">
        <v>2246</v>
      </c>
      <c r="K155" s="144" t="s">
        <v>2082</v>
      </c>
      <c r="L155" s="145">
        <f>Lotes!F155</f>
        <v>34000</v>
      </c>
      <c r="M155" s="135"/>
      <c r="N155" s="146">
        <v>1500</v>
      </c>
      <c r="O155" s="144">
        <v>120</v>
      </c>
      <c r="P155" s="147">
        <f t="shared" si="2"/>
        <v>1783.3333333333333</v>
      </c>
      <c r="Q155" s="148">
        <v>42531</v>
      </c>
      <c r="R155" s="143"/>
      <c r="S155" s="144" t="s">
        <v>2796</v>
      </c>
      <c r="T155" s="144" t="s">
        <v>2797</v>
      </c>
      <c r="U155" s="144" t="s">
        <v>2085</v>
      </c>
      <c r="V155" s="149" t="s">
        <v>2086</v>
      </c>
    </row>
    <row r="156" spans="1:22" ht="12" thickBot="1" x14ac:dyDescent="0.25">
      <c r="A156" s="140">
        <v>154</v>
      </c>
      <c r="D156" s="142" t="s">
        <v>219</v>
      </c>
      <c r="E156" s="143" t="s">
        <v>619</v>
      </c>
      <c r="F156" s="143" t="s">
        <v>1019</v>
      </c>
      <c r="G156" s="143" t="s">
        <v>1419</v>
      </c>
      <c r="H156" s="143" t="s">
        <v>1819</v>
      </c>
      <c r="I156" s="143" t="s">
        <v>55</v>
      </c>
      <c r="J156" s="144" t="s">
        <v>2247</v>
      </c>
      <c r="K156" s="144" t="s">
        <v>2082</v>
      </c>
      <c r="L156" s="145">
        <f>Lotes!F156</f>
        <v>34000</v>
      </c>
      <c r="M156" s="135"/>
      <c r="N156" s="146">
        <v>1500</v>
      </c>
      <c r="O156" s="144">
        <v>120</v>
      </c>
      <c r="P156" s="147">
        <f t="shared" si="2"/>
        <v>1783.3333333333333</v>
      </c>
      <c r="Q156" s="148">
        <v>42532</v>
      </c>
      <c r="R156" s="143"/>
      <c r="S156" s="144" t="s">
        <v>2798</v>
      </c>
      <c r="T156" s="144" t="s">
        <v>2799</v>
      </c>
      <c r="U156" s="144" t="s">
        <v>2085</v>
      </c>
      <c r="V156" s="149" t="s">
        <v>2086</v>
      </c>
    </row>
    <row r="157" spans="1:22" ht="12" thickBot="1" x14ac:dyDescent="0.25">
      <c r="A157" s="140">
        <v>155</v>
      </c>
      <c r="D157" s="142" t="s">
        <v>220</v>
      </c>
      <c r="E157" s="143" t="s">
        <v>620</v>
      </c>
      <c r="F157" s="143" t="s">
        <v>1020</v>
      </c>
      <c r="G157" s="143" t="s">
        <v>1420</v>
      </c>
      <c r="H157" s="143" t="s">
        <v>1820</v>
      </c>
      <c r="I157" s="143" t="s">
        <v>55</v>
      </c>
      <c r="J157" s="144" t="s">
        <v>2248</v>
      </c>
      <c r="K157" s="144" t="s">
        <v>2082</v>
      </c>
      <c r="L157" s="145">
        <f>Lotes!F157</f>
        <v>34000</v>
      </c>
      <c r="M157" s="135"/>
      <c r="N157" s="146">
        <v>1500</v>
      </c>
      <c r="O157" s="144">
        <v>120</v>
      </c>
      <c r="P157" s="147">
        <f t="shared" si="2"/>
        <v>1783.3333333333333</v>
      </c>
      <c r="Q157" s="148">
        <v>42533</v>
      </c>
      <c r="R157" s="143"/>
      <c r="S157" s="144" t="s">
        <v>2800</v>
      </c>
      <c r="T157" s="144" t="s">
        <v>2801</v>
      </c>
      <c r="U157" s="144" t="s">
        <v>2085</v>
      </c>
      <c r="V157" s="149" t="s">
        <v>2086</v>
      </c>
    </row>
    <row r="158" spans="1:22" ht="12" thickBot="1" x14ac:dyDescent="0.25">
      <c r="A158" s="140">
        <v>156</v>
      </c>
      <c r="D158" s="142" t="s">
        <v>221</v>
      </c>
      <c r="E158" s="143" t="s">
        <v>621</v>
      </c>
      <c r="F158" s="143" t="s">
        <v>1021</v>
      </c>
      <c r="G158" s="143" t="s">
        <v>1421</v>
      </c>
      <c r="H158" s="143" t="s">
        <v>1821</v>
      </c>
      <c r="I158" s="143" t="s">
        <v>55</v>
      </c>
      <c r="J158" s="144" t="s">
        <v>2249</v>
      </c>
      <c r="K158" s="144" t="s">
        <v>2082</v>
      </c>
      <c r="L158" s="145">
        <f>Lotes!F158</f>
        <v>34000</v>
      </c>
      <c r="M158" s="135"/>
      <c r="N158" s="146">
        <v>1500</v>
      </c>
      <c r="O158" s="144">
        <v>120</v>
      </c>
      <c r="P158" s="147">
        <f t="shared" si="2"/>
        <v>1783.3333333333333</v>
      </c>
      <c r="Q158" s="148">
        <v>42534</v>
      </c>
      <c r="R158" s="143"/>
      <c r="S158" s="144" t="s">
        <v>2802</v>
      </c>
      <c r="T158" s="144" t="s">
        <v>2803</v>
      </c>
      <c r="U158" s="144" t="s">
        <v>2085</v>
      </c>
      <c r="V158" s="149" t="s">
        <v>2086</v>
      </c>
    </row>
    <row r="159" spans="1:22" ht="12" thickBot="1" x14ac:dyDescent="0.25">
      <c r="A159" s="140">
        <v>157</v>
      </c>
      <c r="D159" s="142" t="s">
        <v>222</v>
      </c>
      <c r="E159" s="143" t="s">
        <v>622</v>
      </c>
      <c r="F159" s="143" t="s">
        <v>1022</v>
      </c>
      <c r="G159" s="143" t="s">
        <v>1422</v>
      </c>
      <c r="H159" s="143" t="s">
        <v>1822</v>
      </c>
      <c r="I159" s="143" t="s">
        <v>55</v>
      </c>
      <c r="J159" s="144" t="s">
        <v>2250</v>
      </c>
      <c r="K159" s="144" t="s">
        <v>2082</v>
      </c>
      <c r="L159" s="145">
        <f>Lotes!F159</f>
        <v>34000</v>
      </c>
      <c r="M159" s="135"/>
      <c r="N159" s="146">
        <v>1500</v>
      </c>
      <c r="O159" s="144">
        <v>120</v>
      </c>
      <c r="P159" s="147">
        <f t="shared" si="2"/>
        <v>1783.3333333333333</v>
      </c>
      <c r="Q159" s="148">
        <v>42535</v>
      </c>
      <c r="R159" s="143"/>
      <c r="S159" s="144" t="s">
        <v>2804</v>
      </c>
      <c r="T159" s="144" t="s">
        <v>2805</v>
      </c>
      <c r="U159" s="144" t="s">
        <v>2085</v>
      </c>
      <c r="V159" s="149" t="s">
        <v>2086</v>
      </c>
    </row>
    <row r="160" spans="1:22" ht="12" thickBot="1" x14ac:dyDescent="0.25">
      <c r="A160" s="140">
        <v>158</v>
      </c>
      <c r="D160" s="142" t="s">
        <v>223</v>
      </c>
      <c r="E160" s="143" t="s">
        <v>623</v>
      </c>
      <c r="F160" s="143" t="s">
        <v>1023</v>
      </c>
      <c r="G160" s="143" t="s">
        <v>1423</v>
      </c>
      <c r="H160" s="143" t="s">
        <v>1823</v>
      </c>
      <c r="I160" s="143" t="s">
        <v>55</v>
      </c>
      <c r="J160" s="144" t="s">
        <v>2251</v>
      </c>
      <c r="K160" s="144" t="s">
        <v>2082</v>
      </c>
      <c r="L160" s="145">
        <f>Lotes!F160</f>
        <v>34443.699999999997</v>
      </c>
      <c r="M160" s="135"/>
      <c r="N160" s="146">
        <v>1500</v>
      </c>
      <c r="O160" s="144">
        <v>120</v>
      </c>
      <c r="P160" s="147">
        <f t="shared" si="2"/>
        <v>1787.0308333333332</v>
      </c>
      <c r="Q160" s="148">
        <v>42536</v>
      </c>
      <c r="R160" s="143"/>
      <c r="S160" s="144" t="s">
        <v>2806</v>
      </c>
      <c r="T160" s="144" t="s">
        <v>2807</v>
      </c>
      <c r="U160" s="144" t="s">
        <v>2085</v>
      </c>
      <c r="V160" s="149" t="s">
        <v>2086</v>
      </c>
    </row>
    <row r="161" spans="1:22" ht="12" thickBot="1" x14ac:dyDescent="0.25">
      <c r="A161" s="140">
        <v>159</v>
      </c>
      <c r="D161" s="142" t="s">
        <v>224</v>
      </c>
      <c r="E161" s="143" t="s">
        <v>624</v>
      </c>
      <c r="F161" s="143" t="s">
        <v>1024</v>
      </c>
      <c r="G161" s="143" t="s">
        <v>1424</v>
      </c>
      <c r="H161" s="143" t="s">
        <v>1824</v>
      </c>
      <c r="I161" s="143" t="s">
        <v>55</v>
      </c>
      <c r="J161" s="144" t="s">
        <v>2252</v>
      </c>
      <c r="K161" s="144" t="s">
        <v>2082</v>
      </c>
      <c r="L161" s="145">
        <f>Lotes!F161</f>
        <v>33559.699999999997</v>
      </c>
      <c r="M161" s="135"/>
      <c r="N161" s="146">
        <v>1500</v>
      </c>
      <c r="O161" s="144">
        <v>120</v>
      </c>
      <c r="P161" s="147">
        <f t="shared" si="2"/>
        <v>1779.6641666666667</v>
      </c>
      <c r="Q161" s="148">
        <v>42537</v>
      </c>
      <c r="R161" s="143"/>
      <c r="S161" s="144" t="s">
        <v>2808</v>
      </c>
      <c r="T161" s="144" t="s">
        <v>2809</v>
      </c>
      <c r="U161" s="144" t="s">
        <v>2085</v>
      </c>
      <c r="V161" s="149" t="s">
        <v>2086</v>
      </c>
    </row>
    <row r="162" spans="1:22" ht="12" thickBot="1" x14ac:dyDescent="0.25">
      <c r="A162" s="140">
        <v>160</v>
      </c>
      <c r="D162" s="142" t="s">
        <v>225</v>
      </c>
      <c r="E162" s="143" t="s">
        <v>625</v>
      </c>
      <c r="F162" s="143" t="s">
        <v>1025</v>
      </c>
      <c r="G162" s="143" t="s">
        <v>1425</v>
      </c>
      <c r="H162" s="143" t="s">
        <v>1825</v>
      </c>
      <c r="I162" s="143" t="s">
        <v>55</v>
      </c>
      <c r="J162" s="144" t="s">
        <v>2253</v>
      </c>
      <c r="K162" s="144" t="s">
        <v>2082</v>
      </c>
      <c r="L162" s="145">
        <f>Lotes!F162</f>
        <v>34000</v>
      </c>
      <c r="M162" s="135"/>
      <c r="N162" s="146">
        <v>1500</v>
      </c>
      <c r="O162" s="144">
        <v>120</v>
      </c>
      <c r="P162" s="147">
        <f t="shared" si="2"/>
        <v>1783.3333333333333</v>
      </c>
      <c r="Q162" s="148">
        <v>42538</v>
      </c>
      <c r="R162" s="143"/>
      <c r="S162" s="144" t="s">
        <v>2810</v>
      </c>
      <c r="T162" s="144" t="s">
        <v>2811</v>
      </c>
      <c r="U162" s="144" t="s">
        <v>2085</v>
      </c>
      <c r="V162" s="149" t="s">
        <v>2086</v>
      </c>
    </row>
    <row r="163" spans="1:22" ht="12" thickBot="1" x14ac:dyDescent="0.25">
      <c r="A163" s="140">
        <v>161</v>
      </c>
      <c r="D163" s="142" t="s">
        <v>226</v>
      </c>
      <c r="E163" s="143" t="s">
        <v>626</v>
      </c>
      <c r="F163" s="143" t="s">
        <v>1026</v>
      </c>
      <c r="G163" s="143" t="s">
        <v>1426</v>
      </c>
      <c r="H163" s="143" t="s">
        <v>1826</v>
      </c>
      <c r="I163" s="143" t="s">
        <v>55</v>
      </c>
      <c r="J163" s="144" t="s">
        <v>2254</v>
      </c>
      <c r="K163" s="144" t="s">
        <v>2082</v>
      </c>
      <c r="L163" s="145">
        <f>Lotes!F163</f>
        <v>34000</v>
      </c>
      <c r="M163" s="135"/>
      <c r="N163" s="146">
        <v>1500</v>
      </c>
      <c r="O163" s="144">
        <v>120</v>
      </c>
      <c r="P163" s="147">
        <f t="shared" si="2"/>
        <v>1783.3333333333333</v>
      </c>
      <c r="Q163" s="148">
        <v>42539</v>
      </c>
      <c r="R163" s="143"/>
      <c r="S163" s="144" t="s">
        <v>2812</v>
      </c>
      <c r="T163" s="144" t="s">
        <v>2813</v>
      </c>
      <c r="U163" s="144" t="s">
        <v>2085</v>
      </c>
      <c r="V163" s="149" t="s">
        <v>2086</v>
      </c>
    </row>
    <row r="164" spans="1:22" ht="12" thickBot="1" x14ac:dyDescent="0.25">
      <c r="A164" s="140">
        <v>162</v>
      </c>
      <c r="D164" s="142" t="s">
        <v>227</v>
      </c>
      <c r="E164" s="143" t="s">
        <v>627</v>
      </c>
      <c r="F164" s="143" t="s">
        <v>1027</v>
      </c>
      <c r="G164" s="143" t="s">
        <v>1427</v>
      </c>
      <c r="H164" s="143" t="s">
        <v>1827</v>
      </c>
      <c r="I164" s="143" t="s">
        <v>55</v>
      </c>
      <c r="J164" s="144" t="s">
        <v>2255</v>
      </c>
      <c r="K164" s="144" t="s">
        <v>2082</v>
      </c>
      <c r="L164" s="145">
        <f>Lotes!F164</f>
        <v>34000</v>
      </c>
      <c r="M164" s="135"/>
      <c r="N164" s="146">
        <v>1500</v>
      </c>
      <c r="O164" s="144">
        <v>120</v>
      </c>
      <c r="P164" s="147">
        <f t="shared" si="2"/>
        <v>1783.3333333333333</v>
      </c>
      <c r="Q164" s="148">
        <v>42540</v>
      </c>
      <c r="R164" s="143"/>
      <c r="S164" s="144" t="s">
        <v>2814</v>
      </c>
      <c r="T164" s="144" t="s">
        <v>2815</v>
      </c>
      <c r="U164" s="144" t="s">
        <v>2085</v>
      </c>
      <c r="V164" s="149" t="s">
        <v>2086</v>
      </c>
    </row>
    <row r="165" spans="1:22" ht="12" thickBot="1" x14ac:dyDescent="0.25">
      <c r="A165" s="140">
        <v>163</v>
      </c>
      <c r="D165" s="142" t="s">
        <v>228</v>
      </c>
      <c r="E165" s="143" t="s">
        <v>628</v>
      </c>
      <c r="F165" s="143" t="s">
        <v>1028</v>
      </c>
      <c r="G165" s="143" t="s">
        <v>1428</v>
      </c>
      <c r="H165" s="143" t="s">
        <v>1828</v>
      </c>
      <c r="I165" s="143" t="s">
        <v>55</v>
      </c>
      <c r="J165" s="144" t="s">
        <v>2256</v>
      </c>
      <c r="K165" s="144" t="s">
        <v>2082</v>
      </c>
      <c r="L165" s="145">
        <f>Lotes!F165</f>
        <v>34000</v>
      </c>
      <c r="M165" s="135"/>
      <c r="N165" s="146">
        <v>1500</v>
      </c>
      <c r="O165" s="144">
        <v>120</v>
      </c>
      <c r="P165" s="147">
        <f t="shared" si="2"/>
        <v>1783.3333333333333</v>
      </c>
      <c r="Q165" s="148">
        <v>42541</v>
      </c>
      <c r="R165" s="143"/>
      <c r="S165" s="144" t="s">
        <v>2816</v>
      </c>
      <c r="T165" s="144" t="s">
        <v>2817</v>
      </c>
      <c r="U165" s="144" t="s">
        <v>2085</v>
      </c>
      <c r="V165" s="149" t="s">
        <v>2086</v>
      </c>
    </row>
    <row r="166" spans="1:22" ht="12" thickBot="1" x14ac:dyDescent="0.25">
      <c r="A166" s="140">
        <v>164</v>
      </c>
      <c r="D166" s="142" t="s">
        <v>229</v>
      </c>
      <c r="E166" s="143" t="s">
        <v>629</v>
      </c>
      <c r="F166" s="143" t="s">
        <v>1029</v>
      </c>
      <c r="G166" s="143" t="s">
        <v>1429</v>
      </c>
      <c r="H166" s="143" t="s">
        <v>1829</v>
      </c>
      <c r="I166" s="143" t="s">
        <v>55</v>
      </c>
      <c r="J166" s="144" t="s">
        <v>2257</v>
      </c>
      <c r="K166" s="144" t="s">
        <v>2082</v>
      </c>
      <c r="L166" s="145">
        <f>Lotes!F166</f>
        <v>34000</v>
      </c>
      <c r="M166" s="135"/>
      <c r="N166" s="146">
        <v>1500</v>
      </c>
      <c r="O166" s="144">
        <v>120</v>
      </c>
      <c r="P166" s="147">
        <f t="shared" si="2"/>
        <v>1783.3333333333333</v>
      </c>
      <c r="Q166" s="148">
        <v>42542</v>
      </c>
      <c r="R166" s="143"/>
      <c r="S166" s="144" t="s">
        <v>2818</v>
      </c>
      <c r="T166" s="144" t="s">
        <v>2819</v>
      </c>
      <c r="U166" s="144" t="s">
        <v>2085</v>
      </c>
      <c r="V166" s="149" t="s">
        <v>2086</v>
      </c>
    </row>
    <row r="167" spans="1:22" ht="12" thickBot="1" x14ac:dyDescent="0.25">
      <c r="A167" s="140">
        <v>165</v>
      </c>
      <c r="D167" s="142" t="s">
        <v>230</v>
      </c>
      <c r="E167" s="143" t="s">
        <v>630</v>
      </c>
      <c r="F167" s="143" t="s">
        <v>1030</v>
      </c>
      <c r="G167" s="143" t="s">
        <v>1430</v>
      </c>
      <c r="H167" s="143" t="s">
        <v>1830</v>
      </c>
      <c r="I167" s="143" t="s">
        <v>55</v>
      </c>
      <c r="J167" s="144" t="s">
        <v>2258</v>
      </c>
      <c r="K167" s="144" t="s">
        <v>2082</v>
      </c>
      <c r="L167" s="145">
        <f>Lotes!F167</f>
        <v>34000</v>
      </c>
      <c r="M167" s="135"/>
      <c r="N167" s="146">
        <v>1500</v>
      </c>
      <c r="O167" s="144">
        <v>120</v>
      </c>
      <c r="P167" s="147">
        <f t="shared" si="2"/>
        <v>1783.3333333333333</v>
      </c>
      <c r="Q167" s="148">
        <v>42543</v>
      </c>
      <c r="R167" s="143"/>
      <c r="S167" s="144" t="s">
        <v>2820</v>
      </c>
      <c r="T167" s="144" t="s">
        <v>2821</v>
      </c>
      <c r="U167" s="144" t="s">
        <v>2085</v>
      </c>
      <c r="V167" s="149" t="s">
        <v>2086</v>
      </c>
    </row>
    <row r="168" spans="1:22" ht="12" thickBot="1" x14ac:dyDescent="0.25">
      <c r="A168" s="140">
        <v>166</v>
      </c>
      <c r="D168" s="142" t="s">
        <v>231</v>
      </c>
      <c r="E168" s="143" t="s">
        <v>631</v>
      </c>
      <c r="F168" s="143" t="s">
        <v>1031</v>
      </c>
      <c r="G168" s="143" t="s">
        <v>1431</v>
      </c>
      <c r="H168" s="143" t="s">
        <v>1831</v>
      </c>
      <c r="I168" s="143" t="s">
        <v>55</v>
      </c>
      <c r="J168" s="144" t="s">
        <v>2259</v>
      </c>
      <c r="K168" s="144" t="s">
        <v>2082</v>
      </c>
      <c r="L168" s="145">
        <f>Lotes!F168</f>
        <v>34000</v>
      </c>
      <c r="M168" s="135"/>
      <c r="N168" s="146">
        <v>1500</v>
      </c>
      <c r="O168" s="144">
        <v>120</v>
      </c>
      <c r="P168" s="147">
        <f t="shared" si="2"/>
        <v>1783.3333333333333</v>
      </c>
      <c r="Q168" s="148">
        <v>42544</v>
      </c>
      <c r="R168" s="143"/>
      <c r="S168" s="144" t="s">
        <v>2822</v>
      </c>
      <c r="T168" s="144" t="s">
        <v>2823</v>
      </c>
      <c r="U168" s="144" t="s">
        <v>2085</v>
      </c>
      <c r="V168" s="149" t="s">
        <v>2086</v>
      </c>
    </row>
    <row r="169" spans="1:22" ht="12" thickBot="1" x14ac:dyDescent="0.25">
      <c r="A169" s="140">
        <v>167</v>
      </c>
      <c r="D169" s="142" t="s">
        <v>232</v>
      </c>
      <c r="E169" s="143" t="s">
        <v>632</v>
      </c>
      <c r="F169" s="143" t="s">
        <v>1032</v>
      </c>
      <c r="G169" s="143" t="s">
        <v>1432</v>
      </c>
      <c r="H169" s="143" t="s">
        <v>1832</v>
      </c>
      <c r="I169" s="143" t="s">
        <v>55</v>
      </c>
      <c r="J169" s="144" t="s">
        <v>2260</v>
      </c>
      <c r="K169" s="144" t="s">
        <v>2082</v>
      </c>
      <c r="L169" s="145">
        <f>Lotes!F169</f>
        <v>56368</v>
      </c>
      <c r="M169" s="135"/>
      <c r="N169" s="146">
        <v>1500</v>
      </c>
      <c r="O169" s="144">
        <v>120</v>
      </c>
      <c r="P169" s="147">
        <f t="shared" si="2"/>
        <v>1969.7333333333333</v>
      </c>
      <c r="Q169" s="148">
        <v>42545</v>
      </c>
      <c r="R169" s="143"/>
      <c r="S169" s="144" t="s">
        <v>2824</v>
      </c>
      <c r="T169" s="144" t="s">
        <v>2825</v>
      </c>
      <c r="U169" s="144" t="s">
        <v>2085</v>
      </c>
      <c r="V169" s="149" t="s">
        <v>2086</v>
      </c>
    </row>
    <row r="170" spans="1:22" ht="12" thickBot="1" x14ac:dyDescent="0.25">
      <c r="A170" s="140">
        <v>168</v>
      </c>
      <c r="D170" s="142" t="s">
        <v>233</v>
      </c>
      <c r="E170" s="143" t="s">
        <v>633</v>
      </c>
      <c r="F170" s="143" t="s">
        <v>1033</v>
      </c>
      <c r="G170" s="143" t="s">
        <v>1433</v>
      </c>
      <c r="H170" s="143" t="s">
        <v>1833</v>
      </c>
      <c r="I170" s="143" t="s">
        <v>55</v>
      </c>
      <c r="J170" s="144" t="s">
        <v>2261</v>
      </c>
      <c r="K170" s="144" t="s">
        <v>2082</v>
      </c>
      <c r="L170" s="145">
        <f>Lotes!F170</f>
        <v>48674</v>
      </c>
      <c r="M170" s="135"/>
      <c r="N170" s="146">
        <v>1500</v>
      </c>
      <c r="O170" s="144">
        <v>120</v>
      </c>
      <c r="P170" s="147">
        <f t="shared" si="2"/>
        <v>1905.6166666666668</v>
      </c>
      <c r="Q170" s="148">
        <v>42546</v>
      </c>
      <c r="R170" s="143"/>
      <c r="S170" s="144" t="s">
        <v>2826</v>
      </c>
      <c r="T170" s="144" t="s">
        <v>2827</v>
      </c>
      <c r="U170" s="144" t="s">
        <v>2085</v>
      </c>
      <c r="V170" s="149" t="s">
        <v>2086</v>
      </c>
    </row>
    <row r="171" spans="1:22" ht="12" thickBot="1" x14ac:dyDescent="0.25">
      <c r="A171" s="140">
        <v>169</v>
      </c>
      <c r="D171" s="142" t="s">
        <v>234</v>
      </c>
      <c r="E171" s="143" t="s">
        <v>634</v>
      </c>
      <c r="F171" s="143" t="s">
        <v>1034</v>
      </c>
      <c r="G171" s="143" t="s">
        <v>1434</v>
      </c>
      <c r="H171" s="143" t="s">
        <v>1834</v>
      </c>
      <c r="I171" s="143" t="s">
        <v>55</v>
      </c>
      <c r="J171" s="144" t="s">
        <v>2262</v>
      </c>
      <c r="K171" s="144" t="s">
        <v>2082</v>
      </c>
      <c r="L171" s="145">
        <f>Lotes!F171</f>
        <v>46796</v>
      </c>
      <c r="M171" s="135"/>
      <c r="N171" s="146">
        <v>1500</v>
      </c>
      <c r="O171" s="144">
        <v>120</v>
      </c>
      <c r="P171" s="147">
        <f t="shared" si="2"/>
        <v>1889.9666666666667</v>
      </c>
      <c r="Q171" s="148">
        <v>42547</v>
      </c>
      <c r="R171" s="143"/>
      <c r="S171" s="144" t="s">
        <v>2828</v>
      </c>
      <c r="T171" s="144" t="s">
        <v>2829</v>
      </c>
      <c r="U171" s="144" t="s">
        <v>2085</v>
      </c>
      <c r="V171" s="149" t="s">
        <v>2086</v>
      </c>
    </row>
    <row r="172" spans="1:22" ht="12" thickBot="1" x14ac:dyDescent="0.25">
      <c r="A172" s="140">
        <v>170</v>
      </c>
      <c r="D172" s="142" t="s">
        <v>235</v>
      </c>
      <c r="E172" s="143" t="s">
        <v>635</v>
      </c>
      <c r="F172" s="143" t="s">
        <v>1035</v>
      </c>
      <c r="G172" s="143" t="s">
        <v>1435</v>
      </c>
      <c r="H172" s="143" t="s">
        <v>1835</v>
      </c>
      <c r="I172" s="143" t="s">
        <v>55</v>
      </c>
      <c r="J172" s="144" t="s">
        <v>2263</v>
      </c>
      <c r="K172" s="144" t="s">
        <v>2082</v>
      </c>
      <c r="L172" s="145">
        <f>Lotes!F172</f>
        <v>45564</v>
      </c>
      <c r="M172" s="135"/>
      <c r="N172" s="146">
        <v>1500</v>
      </c>
      <c r="O172" s="144">
        <v>120</v>
      </c>
      <c r="P172" s="147">
        <f t="shared" si="2"/>
        <v>1879.7</v>
      </c>
      <c r="Q172" s="148">
        <v>42548</v>
      </c>
      <c r="R172" s="143"/>
      <c r="S172" s="144" t="s">
        <v>2830</v>
      </c>
      <c r="T172" s="144" t="s">
        <v>2831</v>
      </c>
      <c r="U172" s="144" t="s">
        <v>2085</v>
      </c>
      <c r="V172" s="149" t="s">
        <v>2086</v>
      </c>
    </row>
    <row r="173" spans="1:22" ht="12" thickBot="1" x14ac:dyDescent="0.25">
      <c r="A173" s="140">
        <v>171</v>
      </c>
      <c r="D173" s="142" t="s">
        <v>236</v>
      </c>
      <c r="E173" s="143" t="s">
        <v>636</v>
      </c>
      <c r="F173" s="143" t="s">
        <v>1036</v>
      </c>
      <c r="G173" s="143" t="s">
        <v>1436</v>
      </c>
      <c r="H173" s="143" t="s">
        <v>1836</v>
      </c>
      <c r="I173" s="143" t="s">
        <v>55</v>
      </c>
      <c r="J173" s="144" t="s">
        <v>2264</v>
      </c>
      <c r="K173" s="144" t="s">
        <v>2082</v>
      </c>
      <c r="L173" s="145">
        <f>Lotes!F173</f>
        <v>44970</v>
      </c>
      <c r="M173" s="135"/>
      <c r="N173" s="146">
        <v>1500</v>
      </c>
      <c r="O173" s="144">
        <v>120</v>
      </c>
      <c r="P173" s="147">
        <f t="shared" si="2"/>
        <v>1874.75</v>
      </c>
      <c r="Q173" s="148">
        <v>42549</v>
      </c>
      <c r="R173" s="143"/>
      <c r="S173" s="144" t="s">
        <v>2832</v>
      </c>
      <c r="T173" s="144" t="s">
        <v>2833</v>
      </c>
      <c r="U173" s="144" t="s">
        <v>2085</v>
      </c>
      <c r="V173" s="149" t="s">
        <v>2086</v>
      </c>
    </row>
    <row r="174" spans="1:22" ht="12" thickBot="1" x14ac:dyDescent="0.25">
      <c r="A174" s="140">
        <v>172</v>
      </c>
      <c r="D174" s="142" t="s">
        <v>237</v>
      </c>
      <c r="E174" s="143" t="s">
        <v>637</v>
      </c>
      <c r="F174" s="143" t="s">
        <v>1037</v>
      </c>
      <c r="G174" s="143" t="s">
        <v>1437</v>
      </c>
      <c r="H174" s="143" t="s">
        <v>1837</v>
      </c>
      <c r="I174" s="143" t="s">
        <v>55</v>
      </c>
      <c r="J174" s="144" t="s">
        <v>2265</v>
      </c>
      <c r="K174" s="144" t="s">
        <v>2082</v>
      </c>
      <c r="L174" s="145">
        <f>Lotes!F174</f>
        <v>49718</v>
      </c>
      <c r="M174" s="135"/>
      <c r="N174" s="146">
        <v>1500</v>
      </c>
      <c r="O174" s="144">
        <v>120</v>
      </c>
      <c r="P174" s="147">
        <f t="shared" si="2"/>
        <v>1914.3166666666666</v>
      </c>
      <c r="Q174" s="148">
        <v>42550</v>
      </c>
      <c r="R174" s="143"/>
      <c r="S174" s="144" t="s">
        <v>2834</v>
      </c>
      <c r="T174" s="144" t="s">
        <v>2835</v>
      </c>
      <c r="U174" s="144" t="s">
        <v>2085</v>
      </c>
      <c r="V174" s="149" t="s">
        <v>2086</v>
      </c>
    </row>
    <row r="175" spans="1:22" ht="12" thickBot="1" x14ac:dyDescent="0.25">
      <c r="A175" s="140">
        <v>173</v>
      </c>
      <c r="D175" s="142" t="s">
        <v>238</v>
      </c>
      <c r="E175" s="143" t="s">
        <v>638</v>
      </c>
      <c r="F175" s="143" t="s">
        <v>1038</v>
      </c>
      <c r="G175" s="143" t="s">
        <v>1438</v>
      </c>
      <c r="H175" s="143" t="s">
        <v>1838</v>
      </c>
      <c r="I175" s="143" t="s">
        <v>55</v>
      </c>
      <c r="J175" s="144" t="s">
        <v>2266</v>
      </c>
      <c r="K175" s="144" t="s">
        <v>2082</v>
      </c>
      <c r="L175" s="145">
        <f>Lotes!F175</f>
        <v>36000</v>
      </c>
      <c r="M175" s="135"/>
      <c r="N175" s="146">
        <v>1500</v>
      </c>
      <c r="O175" s="144">
        <v>120</v>
      </c>
      <c r="P175" s="147">
        <f t="shared" si="2"/>
        <v>1800</v>
      </c>
      <c r="Q175" s="148">
        <v>42551</v>
      </c>
      <c r="R175" s="143"/>
      <c r="S175" s="144" t="s">
        <v>2836</v>
      </c>
      <c r="T175" s="144" t="s">
        <v>2837</v>
      </c>
      <c r="U175" s="144" t="s">
        <v>2085</v>
      </c>
      <c r="V175" s="149" t="s">
        <v>2086</v>
      </c>
    </row>
    <row r="176" spans="1:22" ht="12" thickBot="1" x14ac:dyDescent="0.25">
      <c r="A176" s="140">
        <v>174</v>
      </c>
      <c r="D176" s="142" t="s">
        <v>239</v>
      </c>
      <c r="E176" s="143" t="s">
        <v>639</v>
      </c>
      <c r="F176" s="143" t="s">
        <v>1039</v>
      </c>
      <c r="G176" s="143" t="s">
        <v>1439</v>
      </c>
      <c r="H176" s="143" t="s">
        <v>1839</v>
      </c>
      <c r="I176" s="143" t="s">
        <v>55</v>
      </c>
      <c r="J176" s="144" t="s">
        <v>2267</v>
      </c>
      <c r="K176" s="144" t="s">
        <v>2082</v>
      </c>
      <c r="L176" s="145">
        <f>Lotes!F176</f>
        <v>34000</v>
      </c>
      <c r="M176" s="135"/>
      <c r="N176" s="146">
        <v>1500</v>
      </c>
      <c r="O176" s="144">
        <v>120</v>
      </c>
      <c r="P176" s="147">
        <f t="shared" si="2"/>
        <v>1783.3333333333333</v>
      </c>
      <c r="Q176" s="148">
        <v>42552</v>
      </c>
      <c r="R176" s="143"/>
      <c r="S176" s="144" t="s">
        <v>2838</v>
      </c>
      <c r="T176" s="144" t="s">
        <v>2839</v>
      </c>
      <c r="U176" s="144" t="s">
        <v>2085</v>
      </c>
      <c r="V176" s="149" t="s">
        <v>2086</v>
      </c>
    </row>
    <row r="177" spans="1:22" ht="12" thickBot="1" x14ac:dyDescent="0.25">
      <c r="A177" s="140">
        <v>175</v>
      </c>
      <c r="D177" s="142" t="s">
        <v>240</v>
      </c>
      <c r="E177" s="143" t="s">
        <v>640</v>
      </c>
      <c r="F177" s="143" t="s">
        <v>1040</v>
      </c>
      <c r="G177" s="143" t="s">
        <v>1440</v>
      </c>
      <c r="H177" s="143" t="s">
        <v>1840</v>
      </c>
      <c r="I177" s="143" t="s">
        <v>55</v>
      </c>
      <c r="J177" s="144" t="s">
        <v>2268</v>
      </c>
      <c r="K177" s="144" t="s">
        <v>2082</v>
      </c>
      <c r="L177" s="145">
        <f>Lotes!F177</f>
        <v>34000</v>
      </c>
      <c r="M177" s="135"/>
      <c r="N177" s="146">
        <v>1500</v>
      </c>
      <c r="O177" s="144">
        <v>120</v>
      </c>
      <c r="P177" s="147">
        <f t="shared" si="2"/>
        <v>1783.3333333333333</v>
      </c>
      <c r="Q177" s="148">
        <v>42553</v>
      </c>
      <c r="R177" s="143"/>
      <c r="S177" s="144" t="s">
        <v>2840</v>
      </c>
      <c r="T177" s="144" t="s">
        <v>2841</v>
      </c>
      <c r="U177" s="144" t="s">
        <v>2085</v>
      </c>
      <c r="V177" s="149" t="s">
        <v>2086</v>
      </c>
    </row>
    <row r="178" spans="1:22" ht="12" thickBot="1" x14ac:dyDescent="0.25">
      <c r="A178" s="140">
        <v>176</v>
      </c>
      <c r="D178" s="142" t="s">
        <v>241</v>
      </c>
      <c r="E178" s="143" t="s">
        <v>641</v>
      </c>
      <c r="F178" s="143" t="s">
        <v>1041</v>
      </c>
      <c r="G178" s="143" t="s">
        <v>1441</v>
      </c>
      <c r="H178" s="143" t="s">
        <v>1841</v>
      </c>
      <c r="I178" s="143" t="s">
        <v>55</v>
      </c>
      <c r="J178" s="144" t="s">
        <v>2269</v>
      </c>
      <c r="K178" s="144" t="s">
        <v>2082</v>
      </c>
      <c r="L178" s="145">
        <f>Lotes!F178</f>
        <v>34000</v>
      </c>
      <c r="M178" s="135"/>
      <c r="N178" s="146">
        <v>1500</v>
      </c>
      <c r="O178" s="144">
        <v>120</v>
      </c>
      <c r="P178" s="147">
        <f t="shared" si="2"/>
        <v>1783.3333333333333</v>
      </c>
      <c r="Q178" s="148">
        <v>42554</v>
      </c>
      <c r="R178" s="143"/>
      <c r="S178" s="144" t="s">
        <v>2842</v>
      </c>
      <c r="T178" s="144" t="s">
        <v>2843</v>
      </c>
      <c r="U178" s="144" t="s">
        <v>2085</v>
      </c>
      <c r="V178" s="149" t="s">
        <v>2086</v>
      </c>
    </row>
    <row r="179" spans="1:22" ht="12" thickBot="1" x14ac:dyDescent="0.25">
      <c r="A179" s="140">
        <v>177</v>
      </c>
      <c r="D179" s="142" t="s">
        <v>242</v>
      </c>
      <c r="E179" s="143" t="s">
        <v>642</v>
      </c>
      <c r="F179" s="143" t="s">
        <v>1042</v>
      </c>
      <c r="G179" s="143" t="s">
        <v>1442</v>
      </c>
      <c r="H179" s="143" t="s">
        <v>1842</v>
      </c>
      <c r="I179" s="143" t="s">
        <v>55</v>
      </c>
      <c r="J179" s="144" t="s">
        <v>2270</v>
      </c>
      <c r="K179" s="144" t="s">
        <v>2082</v>
      </c>
      <c r="L179" s="145">
        <f>Lotes!F179</f>
        <v>37894.699999999997</v>
      </c>
      <c r="M179" s="135"/>
      <c r="N179" s="146">
        <v>1500</v>
      </c>
      <c r="O179" s="144">
        <v>120</v>
      </c>
      <c r="P179" s="147">
        <f t="shared" si="2"/>
        <v>1815.7891666666667</v>
      </c>
      <c r="Q179" s="148">
        <v>42555</v>
      </c>
      <c r="R179" s="143"/>
      <c r="S179" s="144" t="s">
        <v>2844</v>
      </c>
      <c r="T179" s="144" t="s">
        <v>2845</v>
      </c>
      <c r="U179" s="144" t="s">
        <v>2085</v>
      </c>
      <c r="V179" s="149" t="s">
        <v>2086</v>
      </c>
    </row>
    <row r="180" spans="1:22" ht="12" thickBot="1" x14ac:dyDescent="0.25">
      <c r="A180" s="140">
        <v>178</v>
      </c>
      <c r="D180" s="142" t="s">
        <v>243</v>
      </c>
      <c r="E180" s="143" t="s">
        <v>643</v>
      </c>
      <c r="F180" s="143" t="s">
        <v>1043</v>
      </c>
      <c r="G180" s="143" t="s">
        <v>1443</v>
      </c>
      <c r="H180" s="143" t="s">
        <v>1843</v>
      </c>
      <c r="I180" s="143" t="s">
        <v>55</v>
      </c>
      <c r="J180" s="144" t="s">
        <v>2271</v>
      </c>
      <c r="K180" s="144" t="s">
        <v>2082</v>
      </c>
      <c r="L180" s="145">
        <f>Lotes!F180</f>
        <v>37160.300000000003</v>
      </c>
      <c r="M180" s="135"/>
      <c r="N180" s="146">
        <v>1500</v>
      </c>
      <c r="O180" s="144">
        <v>120</v>
      </c>
      <c r="P180" s="147">
        <f t="shared" si="2"/>
        <v>1809.6691666666666</v>
      </c>
      <c r="Q180" s="148">
        <v>42556</v>
      </c>
      <c r="R180" s="143"/>
      <c r="S180" s="144" t="s">
        <v>2846</v>
      </c>
      <c r="T180" s="144" t="s">
        <v>2847</v>
      </c>
      <c r="U180" s="144" t="s">
        <v>2085</v>
      </c>
      <c r="V180" s="149" t="s">
        <v>2086</v>
      </c>
    </row>
    <row r="181" spans="1:22" ht="12" thickBot="1" x14ac:dyDescent="0.25">
      <c r="A181" s="140">
        <v>179</v>
      </c>
      <c r="D181" s="142" t="s">
        <v>244</v>
      </c>
      <c r="E181" s="143" t="s">
        <v>644</v>
      </c>
      <c r="F181" s="143" t="s">
        <v>1044</v>
      </c>
      <c r="G181" s="143" t="s">
        <v>1444</v>
      </c>
      <c r="H181" s="143" t="s">
        <v>1844</v>
      </c>
      <c r="I181" s="143" t="s">
        <v>55</v>
      </c>
      <c r="J181" s="144" t="s">
        <v>2272</v>
      </c>
      <c r="K181" s="144" t="s">
        <v>2082</v>
      </c>
      <c r="L181" s="145">
        <f>Lotes!F181</f>
        <v>34000</v>
      </c>
      <c r="M181" s="135"/>
      <c r="N181" s="146">
        <v>1500</v>
      </c>
      <c r="O181" s="144">
        <v>120</v>
      </c>
      <c r="P181" s="147">
        <f t="shared" si="2"/>
        <v>1783.3333333333333</v>
      </c>
      <c r="Q181" s="148">
        <v>42557</v>
      </c>
      <c r="R181" s="143"/>
      <c r="S181" s="144" t="s">
        <v>2848</v>
      </c>
      <c r="T181" s="144" t="s">
        <v>2849</v>
      </c>
      <c r="U181" s="144" t="s">
        <v>2085</v>
      </c>
      <c r="V181" s="149" t="s">
        <v>2086</v>
      </c>
    </row>
    <row r="182" spans="1:22" ht="12" thickBot="1" x14ac:dyDescent="0.25">
      <c r="A182" s="140">
        <v>180</v>
      </c>
      <c r="D182" s="142" t="s">
        <v>245</v>
      </c>
      <c r="E182" s="143" t="s">
        <v>645</v>
      </c>
      <c r="F182" s="143" t="s">
        <v>1045</v>
      </c>
      <c r="G182" s="143" t="s">
        <v>1445</v>
      </c>
      <c r="H182" s="143" t="s">
        <v>1845</v>
      </c>
      <c r="I182" s="143" t="s">
        <v>55</v>
      </c>
      <c r="J182" s="144" t="s">
        <v>2273</v>
      </c>
      <c r="K182" s="144" t="s">
        <v>2082</v>
      </c>
      <c r="L182" s="145">
        <f>Lotes!F182</f>
        <v>34000</v>
      </c>
      <c r="M182" s="135"/>
      <c r="N182" s="146">
        <v>1500</v>
      </c>
      <c r="O182" s="144">
        <v>120</v>
      </c>
      <c r="P182" s="147">
        <f t="shared" si="2"/>
        <v>1783.3333333333333</v>
      </c>
      <c r="Q182" s="148">
        <v>42558</v>
      </c>
      <c r="R182" s="143"/>
      <c r="S182" s="144" t="s">
        <v>2850</v>
      </c>
      <c r="T182" s="144" t="s">
        <v>2851</v>
      </c>
      <c r="U182" s="144" t="s">
        <v>2085</v>
      </c>
      <c r="V182" s="149" t="s">
        <v>2086</v>
      </c>
    </row>
    <row r="183" spans="1:22" ht="12" thickBot="1" x14ac:dyDescent="0.25">
      <c r="A183" s="140">
        <v>181</v>
      </c>
      <c r="D183" s="142" t="s">
        <v>246</v>
      </c>
      <c r="E183" s="143" t="s">
        <v>646</v>
      </c>
      <c r="F183" s="143" t="s">
        <v>1046</v>
      </c>
      <c r="G183" s="143" t="s">
        <v>1446</v>
      </c>
      <c r="H183" s="143" t="s">
        <v>1846</v>
      </c>
      <c r="I183" s="143" t="s">
        <v>55</v>
      </c>
      <c r="J183" s="144" t="s">
        <v>2274</v>
      </c>
      <c r="K183" s="144" t="s">
        <v>2082</v>
      </c>
      <c r="L183" s="145">
        <f>Lotes!F183</f>
        <v>34000</v>
      </c>
      <c r="M183" s="135"/>
      <c r="N183" s="146">
        <v>1500</v>
      </c>
      <c r="O183" s="144">
        <v>120</v>
      </c>
      <c r="P183" s="147">
        <f t="shared" si="2"/>
        <v>1783.3333333333333</v>
      </c>
      <c r="Q183" s="148">
        <v>42559</v>
      </c>
      <c r="R183" s="143"/>
      <c r="S183" s="144" t="s">
        <v>2852</v>
      </c>
      <c r="T183" s="144" t="s">
        <v>2853</v>
      </c>
      <c r="U183" s="144" t="s">
        <v>2085</v>
      </c>
      <c r="V183" s="149" t="s">
        <v>2086</v>
      </c>
    </row>
    <row r="184" spans="1:22" ht="12" thickBot="1" x14ac:dyDescent="0.25">
      <c r="A184" s="140">
        <v>182</v>
      </c>
      <c r="D184" s="142" t="s">
        <v>247</v>
      </c>
      <c r="E184" s="143" t="s">
        <v>647</v>
      </c>
      <c r="F184" s="143" t="s">
        <v>1047</v>
      </c>
      <c r="G184" s="143" t="s">
        <v>1447</v>
      </c>
      <c r="H184" s="143" t="s">
        <v>1847</v>
      </c>
      <c r="I184" s="143" t="s">
        <v>55</v>
      </c>
      <c r="J184" s="144" t="s">
        <v>2275</v>
      </c>
      <c r="K184" s="144" t="s">
        <v>2082</v>
      </c>
      <c r="L184" s="145">
        <f>Lotes!F184</f>
        <v>36000</v>
      </c>
      <c r="M184" s="135"/>
      <c r="N184" s="146">
        <v>1500</v>
      </c>
      <c r="O184" s="144">
        <v>120</v>
      </c>
      <c r="P184" s="147">
        <f t="shared" si="2"/>
        <v>1800</v>
      </c>
      <c r="Q184" s="148">
        <v>42560</v>
      </c>
      <c r="R184" s="143"/>
      <c r="S184" s="144" t="s">
        <v>2854</v>
      </c>
      <c r="T184" s="144" t="s">
        <v>2855</v>
      </c>
      <c r="U184" s="144" t="s">
        <v>2085</v>
      </c>
      <c r="V184" s="149" t="s">
        <v>2086</v>
      </c>
    </row>
    <row r="185" spans="1:22" ht="12" thickBot="1" x14ac:dyDescent="0.25">
      <c r="A185" s="140">
        <v>183</v>
      </c>
      <c r="D185" s="142" t="s">
        <v>248</v>
      </c>
      <c r="E185" s="143" t="s">
        <v>648</v>
      </c>
      <c r="F185" s="143" t="s">
        <v>1048</v>
      </c>
      <c r="G185" s="143" t="s">
        <v>1448</v>
      </c>
      <c r="H185" s="143" t="s">
        <v>1848</v>
      </c>
      <c r="I185" s="143" t="s">
        <v>55</v>
      </c>
      <c r="J185" s="144" t="s">
        <v>2276</v>
      </c>
      <c r="K185" s="144" t="s">
        <v>2082</v>
      </c>
      <c r="L185" s="145">
        <f>Lotes!F185</f>
        <v>69504</v>
      </c>
      <c r="M185" s="135"/>
      <c r="N185" s="146">
        <v>1500</v>
      </c>
      <c r="O185" s="144">
        <v>120</v>
      </c>
      <c r="P185" s="147">
        <f t="shared" si="2"/>
        <v>2079.1999999999998</v>
      </c>
      <c r="Q185" s="148">
        <v>42561</v>
      </c>
      <c r="R185" s="143"/>
      <c r="S185" s="144" t="s">
        <v>2856</v>
      </c>
      <c r="T185" s="144" t="s">
        <v>2857</v>
      </c>
      <c r="U185" s="144" t="s">
        <v>2085</v>
      </c>
      <c r="V185" s="149" t="s">
        <v>2086</v>
      </c>
    </row>
    <row r="186" spans="1:22" ht="12" thickBot="1" x14ac:dyDescent="0.25">
      <c r="A186" s="140">
        <v>184</v>
      </c>
      <c r="D186" s="142" t="s">
        <v>249</v>
      </c>
      <c r="E186" s="143" t="s">
        <v>649</v>
      </c>
      <c r="F186" s="143" t="s">
        <v>1049</v>
      </c>
      <c r="G186" s="143" t="s">
        <v>1449</v>
      </c>
      <c r="H186" s="143" t="s">
        <v>1849</v>
      </c>
      <c r="I186" s="143" t="s">
        <v>55</v>
      </c>
      <c r="J186" s="144" t="s">
        <v>2277</v>
      </c>
      <c r="K186" s="144" t="s">
        <v>2082</v>
      </c>
      <c r="L186" s="145">
        <f>Lotes!F186</f>
        <v>47898</v>
      </c>
      <c r="M186" s="135"/>
      <c r="N186" s="146">
        <v>1500</v>
      </c>
      <c r="O186" s="144">
        <v>120</v>
      </c>
      <c r="P186" s="147">
        <f t="shared" si="2"/>
        <v>1899.15</v>
      </c>
      <c r="Q186" s="148">
        <v>42562</v>
      </c>
      <c r="R186" s="143"/>
      <c r="S186" s="144" t="s">
        <v>2858</v>
      </c>
      <c r="T186" s="144" t="s">
        <v>2859</v>
      </c>
      <c r="U186" s="144" t="s">
        <v>2085</v>
      </c>
      <c r="V186" s="149" t="s">
        <v>2086</v>
      </c>
    </row>
    <row r="187" spans="1:22" ht="12" thickBot="1" x14ac:dyDescent="0.25">
      <c r="A187" s="140">
        <v>185</v>
      </c>
      <c r="D187" s="142" t="s">
        <v>250</v>
      </c>
      <c r="E187" s="143" t="s">
        <v>650</v>
      </c>
      <c r="F187" s="143" t="s">
        <v>1050</v>
      </c>
      <c r="G187" s="143" t="s">
        <v>1450</v>
      </c>
      <c r="H187" s="143" t="s">
        <v>1850</v>
      </c>
      <c r="I187" s="143" t="s">
        <v>55</v>
      </c>
      <c r="J187" s="144" t="s">
        <v>2278</v>
      </c>
      <c r="K187" s="144" t="s">
        <v>2082</v>
      </c>
      <c r="L187" s="145">
        <f>Lotes!F187</f>
        <v>45604</v>
      </c>
      <c r="M187" s="135"/>
      <c r="N187" s="146">
        <v>1500</v>
      </c>
      <c r="O187" s="144">
        <v>120</v>
      </c>
      <c r="P187" s="147">
        <f t="shared" si="2"/>
        <v>1880.0333333333333</v>
      </c>
      <c r="Q187" s="148">
        <v>42563</v>
      </c>
      <c r="R187" s="143"/>
      <c r="S187" s="144" t="s">
        <v>2860</v>
      </c>
      <c r="T187" s="144" t="s">
        <v>2861</v>
      </c>
      <c r="U187" s="144" t="s">
        <v>2085</v>
      </c>
      <c r="V187" s="149" t="s">
        <v>2086</v>
      </c>
    </row>
    <row r="188" spans="1:22" ht="12" thickBot="1" x14ac:dyDescent="0.25">
      <c r="A188" s="140">
        <v>186</v>
      </c>
      <c r="D188" s="142" t="s">
        <v>251</v>
      </c>
      <c r="E188" s="143" t="s">
        <v>651</v>
      </c>
      <c r="F188" s="143" t="s">
        <v>1051</v>
      </c>
      <c r="G188" s="143" t="s">
        <v>1451</v>
      </c>
      <c r="H188" s="143" t="s">
        <v>1851</v>
      </c>
      <c r="I188" s="143" t="s">
        <v>55</v>
      </c>
      <c r="J188" s="144" t="s">
        <v>2279</v>
      </c>
      <c r="K188" s="144" t="s">
        <v>2082</v>
      </c>
      <c r="L188" s="145">
        <f>Lotes!F188</f>
        <v>43938</v>
      </c>
      <c r="M188" s="135"/>
      <c r="N188" s="146">
        <v>1500</v>
      </c>
      <c r="O188" s="144">
        <v>120</v>
      </c>
      <c r="P188" s="147">
        <f t="shared" si="2"/>
        <v>1866.15</v>
      </c>
      <c r="Q188" s="148">
        <v>42564</v>
      </c>
      <c r="R188" s="143"/>
      <c r="S188" s="144" t="s">
        <v>2862</v>
      </c>
      <c r="T188" s="144" t="s">
        <v>2863</v>
      </c>
      <c r="U188" s="144" t="s">
        <v>2085</v>
      </c>
      <c r="V188" s="149" t="s">
        <v>2086</v>
      </c>
    </row>
    <row r="189" spans="1:22" ht="12" thickBot="1" x14ac:dyDescent="0.25">
      <c r="A189" s="140">
        <v>187</v>
      </c>
      <c r="D189" s="142" t="s">
        <v>252</v>
      </c>
      <c r="E189" s="143" t="s">
        <v>652</v>
      </c>
      <c r="F189" s="143" t="s">
        <v>1052</v>
      </c>
      <c r="G189" s="143" t="s">
        <v>1452</v>
      </c>
      <c r="H189" s="143" t="s">
        <v>1852</v>
      </c>
      <c r="I189" s="143" t="s">
        <v>55</v>
      </c>
      <c r="J189" s="144" t="s">
        <v>2280</v>
      </c>
      <c r="K189" s="144" t="s">
        <v>2082</v>
      </c>
      <c r="L189" s="145">
        <f>Lotes!F189</f>
        <v>42960</v>
      </c>
      <c r="M189" s="135"/>
      <c r="N189" s="146">
        <v>1500</v>
      </c>
      <c r="O189" s="144">
        <v>120</v>
      </c>
      <c r="P189" s="147">
        <f t="shared" si="2"/>
        <v>1858</v>
      </c>
      <c r="Q189" s="148">
        <v>42565</v>
      </c>
      <c r="R189" s="143"/>
      <c r="S189" s="144" t="s">
        <v>2864</v>
      </c>
      <c r="T189" s="144" t="s">
        <v>2865</v>
      </c>
      <c r="U189" s="144" t="s">
        <v>2085</v>
      </c>
      <c r="V189" s="149" t="s">
        <v>2086</v>
      </c>
    </row>
    <row r="190" spans="1:22" ht="12" thickBot="1" x14ac:dyDescent="0.25">
      <c r="A190" s="140">
        <v>188</v>
      </c>
      <c r="D190" s="142" t="s">
        <v>253</v>
      </c>
      <c r="E190" s="143" t="s">
        <v>653</v>
      </c>
      <c r="F190" s="143" t="s">
        <v>1053</v>
      </c>
      <c r="G190" s="143" t="s">
        <v>1453</v>
      </c>
      <c r="H190" s="143" t="s">
        <v>1853</v>
      </c>
      <c r="I190" s="143" t="s">
        <v>55</v>
      </c>
      <c r="J190" s="144" t="s">
        <v>2281</v>
      </c>
      <c r="K190" s="144" t="s">
        <v>2082</v>
      </c>
      <c r="L190" s="145">
        <f>Lotes!F190</f>
        <v>42112</v>
      </c>
      <c r="M190" s="135"/>
      <c r="N190" s="146">
        <v>1500</v>
      </c>
      <c r="O190" s="144">
        <v>120</v>
      </c>
      <c r="P190" s="147">
        <f t="shared" si="2"/>
        <v>1850.9333333333334</v>
      </c>
      <c r="Q190" s="148">
        <v>42566</v>
      </c>
      <c r="R190" s="143"/>
      <c r="S190" s="144" t="s">
        <v>2866</v>
      </c>
      <c r="T190" s="144" t="s">
        <v>2867</v>
      </c>
      <c r="U190" s="144" t="s">
        <v>2085</v>
      </c>
      <c r="V190" s="149" t="s">
        <v>2086</v>
      </c>
    </row>
    <row r="191" spans="1:22" ht="12" thickBot="1" x14ac:dyDescent="0.25">
      <c r="A191" s="140">
        <v>189</v>
      </c>
      <c r="D191" s="142" t="s">
        <v>254</v>
      </c>
      <c r="E191" s="143" t="s">
        <v>654</v>
      </c>
      <c r="F191" s="143" t="s">
        <v>1054</v>
      </c>
      <c r="G191" s="143" t="s">
        <v>1454</v>
      </c>
      <c r="H191" s="143" t="s">
        <v>1854</v>
      </c>
      <c r="I191" s="143" t="s">
        <v>55</v>
      </c>
      <c r="J191" s="144" t="s">
        <v>2282</v>
      </c>
      <c r="K191" s="144" t="s">
        <v>2082</v>
      </c>
      <c r="L191" s="145">
        <f>Lotes!F191</f>
        <v>41100</v>
      </c>
      <c r="M191" s="135"/>
      <c r="N191" s="146">
        <v>1500</v>
      </c>
      <c r="O191" s="144">
        <v>120</v>
      </c>
      <c r="P191" s="147">
        <f t="shared" si="2"/>
        <v>1842.5</v>
      </c>
      <c r="Q191" s="148">
        <v>42567</v>
      </c>
      <c r="R191" s="143"/>
      <c r="S191" s="144" t="s">
        <v>2868</v>
      </c>
      <c r="T191" s="144" t="s">
        <v>2869</v>
      </c>
      <c r="U191" s="144" t="s">
        <v>2085</v>
      </c>
      <c r="V191" s="149" t="s">
        <v>2086</v>
      </c>
    </row>
    <row r="192" spans="1:22" ht="12" thickBot="1" x14ac:dyDescent="0.25">
      <c r="A192" s="140">
        <v>190</v>
      </c>
      <c r="D192" s="142" t="s">
        <v>255</v>
      </c>
      <c r="E192" s="143" t="s">
        <v>655</v>
      </c>
      <c r="F192" s="143" t="s">
        <v>1055</v>
      </c>
      <c r="G192" s="143" t="s">
        <v>1455</v>
      </c>
      <c r="H192" s="143" t="s">
        <v>1855</v>
      </c>
      <c r="I192" s="143" t="s">
        <v>55</v>
      </c>
      <c r="J192" s="144" t="s">
        <v>2283</v>
      </c>
      <c r="K192" s="144" t="s">
        <v>2082</v>
      </c>
      <c r="L192" s="145">
        <f>Lotes!F192</f>
        <v>40432</v>
      </c>
      <c r="M192" s="135"/>
      <c r="N192" s="146">
        <v>1500</v>
      </c>
      <c r="O192" s="144">
        <v>120</v>
      </c>
      <c r="P192" s="147">
        <f t="shared" si="2"/>
        <v>1836.9333333333334</v>
      </c>
      <c r="Q192" s="148">
        <v>42568</v>
      </c>
      <c r="R192" s="143"/>
      <c r="S192" s="144" t="s">
        <v>2870</v>
      </c>
      <c r="T192" s="144" t="s">
        <v>2871</v>
      </c>
      <c r="U192" s="144" t="s">
        <v>2085</v>
      </c>
      <c r="V192" s="149" t="s">
        <v>2086</v>
      </c>
    </row>
    <row r="193" spans="1:22" ht="12" thickBot="1" x14ac:dyDescent="0.25">
      <c r="A193" s="140">
        <v>191</v>
      </c>
      <c r="D193" s="142" t="s">
        <v>256</v>
      </c>
      <c r="E193" s="143" t="s">
        <v>656</v>
      </c>
      <c r="F193" s="143" t="s">
        <v>1056</v>
      </c>
      <c r="G193" s="143" t="s">
        <v>1456</v>
      </c>
      <c r="H193" s="143" t="s">
        <v>1856</v>
      </c>
      <c r="I193" s="143" t="s">
        <v>55</v>
      </c>
      <c r="J193" s="144" t="s">
        <v>2284</v>
      </c>
      <c r="K193" s="144" t="s">
        <v>2082</v>
      </c>
      <c r="L193" s="145">
        <f>Lotes!F193</f>
        <v>40116</v>
      </c>
      <c r="M193" s="135"/>
      <c r="N193" s="146">
        <v>1500</v>
      </c>
      <c r="O193" s="144">
        <v>120</v>
      </c>
      <c r="P193" s="147">
        <f t="shared" si="2"/>
        <v>1834.3</v>
      </c>
      <c r="Q193" s="148">
        <v>42569</v>
      </c>
      <c r="R193" s="143"/>
      <c r="S193" s="144" t="s">
        <v>2872</v>
      </c>
      <c r="T193" s="144" t="s">
        <v>2873</v>
      </c>
      <c r="U193" s="144" t="s">
        <v>2085</v>
      </c>
      <c r="V193" s="149" t="s">
        <v>2086</v>
      </c>
    </row>
    <row r="194" spans="1:22" ht="12" thickBot="1" x14ac:dyDescent="0.25">
      <c r="A194" s="140">
        <v>192</v>
      </c>
      <c r="D194" s="142" t="s">
        <v>257</v>
      </c>
      <c r="E194" s="143" t="s">
        <v>657</v>
      </c>
      <c r="F194" s="143" t="s">
        <v>1057</v>
      </c>
      <c r="G194" s="143" t="s">
        <v>1457</v>
      </c>
      <c r="H194" s="143" t="s">
        <v>1857</v>
      </c>
      <c r="I194" s="143" t="s">
        <v>55</v>
      </c>
      <c r="J194" s="144" t="s">
        <v>2285</v>
      </c>
      <c r="K194" s="144" t="s">
        <v>2082</v>
      </c>
      <c r="L194" s="145">
        <f>Lotes!F194</f>
        <v>40152</v>
      </c>
      <c r="M194" s="135"/>
      <c r="N194" s="146">
        <v>1500</v>
      </c>
      <c r="O194" s="144">
        <v>120</v>
      </c>
      <c r="P194" s="147">
        <f t="shared" si="2"/>
        <v>1834.6</v>
      </c>
      <c r="Q194" s="148">
        <v>42570</v>
      </c>
      <c r="R194" s="143"/>
      <c r="S194" s="144" t="s">
        <v>2874</v>
      </c>
      <c r="T194" s="144" t="s">
        <v>2875</v>
      </c>
      <c r="U194" s="144" t="s">
        <v>2085</v>
      </c>
      <c r="V194" s="149" t="s">
        <v>2086</v>
      </c>
    </row>
    <row r="195" spans="1:22" ht="12" thickBot="1" x14ac:dyDescent="0.25">
      <c r="A195" s="140">
        <v>193</v>
      </c>
      <c r="D195" s="142" t="s">
        <v>258</v>
      </c>
      <c r="E195" s="143" t="s">
        <v>658</v>
      </c>
      <c r="F195" s="143" t="s">
        <v>1058</v>
      </c>
      <c r="G195" s="143" t="s">
        <v>1458</v>
      </c>
      <c r="H195" s="143" t="s">
        <v>1858</v>
      </c>
      <c r="I195" s="143" t="s">
        <v>55</v>
      </c>
      <c r="J195" s="144" t="s">
        <v>2286</v>
      </c>
      <c r="K195" s="144" t="s">
        <v>2082</v>
      </c>
      <c r="L195" s="145">
        <f>Lotes!F195</f>
        <v>40538</v>
      </c>
      <c r="M195" s="135"/>
      <c r="N195" s="146">
        <v>1500</v>
      </c>
      <c r="O195" s="144">
        <v>120</v>
      </c>
      <c r="P195" s="147">
        <f t="shared" si="2"/>
        <v>1837.8166666666666</v>
      </c>
      <c r="Q195" s="148">
        <v>42571</v>
      </c>
      <c r="R195" s="143"/>
      <c r="S195" s="144" t="s">
        <v>2876</v>
      </c>
      <c r="T195" s="144" t="s">
        <v>2877</v>
      </c>
      <c r="U195" s="144" t="s">
        <v>2085</v>
      </c>
      <c r="V195" s="149" t="s">
        <v>2086</v>
      </c>
    </row>
    <row r="196" spans="1:22" ht="12" thickBot="1" x14ac:dyDescent="0.25">
      <c r="A196" s="140">
        <v>194</v>
      </c>
      <c r="D196" s="142" t="s">
        <v>259</v>
      </c>
      <c r="E196" s="143" t="s">
        <v>659</v>
      </c>
      <c r="F196" s="143" t="s">
        <v>1059</v>
      </c>
      <c r="G196" s="143" t="s">
        <v>1459</v>
      </c>
      <c r="H196" s="143" t="s">
        <v>1859</v>
      </c>
      <c r="I196" s="143" t="s">
        <v>55</v>
      </c>
      <c r="J196" s="144" t="s">
        <v>2287</v>
      </c>
      <c r="K196" s="144" t="s">
        <v>2082</v>
      </c>
      <c r="L196" s="145">
        <f>Lotes!F196</f>
        <v>41276</v>
      </c>
      <c r="M196" s="135"/>
      <c r="N196" s="146">
        <v>1500</v>
      </c>
      <c r="O196" s="144">
        <v>120</v>
      </c>
      <c r="P196" s="147">
        <f t="shared" ref="P196:P259" si="3">IFERROR(N196+L196/O196,"")</f>
        <v>1843.9666666666667</v>
      </c>
      <c r="Q196" s="148">
        <v>42572</v>
      </c>
      <c r="R196" s="143"/>
      <c r="S196" s="144" t="s">
        <v>2878</v>
      </c>
      <c r="T196" s="144" t="s">
        <v>2879</v>
      </c>
      <c r="U196" s="144" t="s">
        <v>2085</v>
      </c>
      <c r="V196" s="149" t="s">
        <v>2086</v>
      </c>
    </row>
    <row r="197" spans="1:22" ht="12" thickBot="1" x14ac:dyDescent="0.25">
      <c r="A197" s="140">
        <v>195</v>
      </c>
      <c r="D197" s="142" t="s">
        <v>260</v>
      </c>
      <c r="E197" s="143" t="s">
        <v>660</v>
      </c>
      <c r="F197" s="143" t="s">
        <v>1060</v>
      </c>
      <c r="G197" s="143" t="s">
        <v>1460</v>
      </c>
      <c r="H197" s="143" t="s">
        <v>1860</v>
      </c>
      <c r="I197" s="143" t="s">
        <v>55</v>
      </c>
      <c r="J197" s="144" t="s">
        <v>2288</v>
      </c>
      <c r="K197" s="144" t="s">
        <v>2082</v>
      </c>
      <c r="L197" s="145">
        <f>Lotes!F197</f>
        <v>42366</v>
      </c>
      <c r="M197" s="135"/>
      <c r="N197" s="146">
        <v>1500</v>
      </c>
      <c r="O197" s="144">
        <v>120</v>
      </c>
      <c r="P197" s="147">
        <f t="shared" si="3"/>
        <v>1853.05</v>
      </c>
      <c r="Q197" s="148">
        <v>42573</v>
      </c>
      <c r="R197" s="143"/>
      <c r="S197" s="144" t="s">
        <v>2880</v>
      </c>
      <c r="T197" s="144" t="s">
        <v>2881</v>
      </c>
      <c r="U197" s="144" t="s">
        <v>2085</v>
      </c>
      <c r="V197" s="149" t="s">
        <v>2086</v>
      </c>
    </row>
    <row r="198" spans="1:22" ht="12" thickBot="1" x14ac:dyDescent="0.25">
      <c r="A198" s="140">
        <v>196</v>
      </c>
      <c r="D198" s="142" t="s">
        <v>261</v>
      </c>
      <c r="E198" s="143" t="s">
        <v>661</v>
      </c>
      <c r="F198" s="143" t="s">
        <v>1061</v>
      </c>
      <c r="G198" s="143" t="s">
        <v>1461</v>
      </c>
      <c r="H198" s="143" t="s">
        <v>1861</v>
      </c>
      <c r="I198" s="143" t="s">
        <v>55</v>
      </c>
      <c r="J198" s="144" t="s">
        <v>2289</v>
      </c>
      <c r="K198" s="144" t="s">
        <v>2082</v>
      </c>
      <c r="L198" s="145">
        <f>Lotes!F198</f>
        <v>43812</v>
      </c>
      <c r="M198" s="135"/>
      <c r="N198" s="146">
        <v>1500</v>
      </c>
      <c r="O198" s="144">
        <v>120</v>
      </c>
      <c r="P198" s="147">
        <f t="shared" si="3"/>
        <v>1865.1</v>
      </c>
      <c r="Q198" s="148">
        <v>42574</v>
      </c>
      <c r="R198" s="143"/>
      <c r="S198" s="144" t="s">
        <v>2882</v>
      </c>
      <c r="T198" s="144" t="s">
        <v>2883</v>
      </c>
      <c r="U198" s="144" t="s">
        <v>2085</v>
      </c>
      <c r="V198" s="149" t="s">
        <v>2086</v>
      </c>
    </row>
    <row r="199" spans="1:22" ht="12" thickBot="1" x14ac:dyDescent="0.25">
      <c r="A199" s="140">
        <v>197</v>
      </c>
      <c r="D199" s="142" t="s">
        <v>262</v>
      </c>
      <c r="E199" s="143" t="s">
        <v>662</v>
      </c>
      <c r="F199" s="143" t="s">
        <v>1062</v>
      </c>
      <c r="G199" s="143" t="s">
        <v>1462</v>
      </c>
      <c r="H199" s="143" t="s">
        <v>1862</v>
      </c>
      <c r="I199" s="143" t="s">
        <v>55</v>
      </c>
      <c r="J199" s="144" t="s">
        <v>2290</v>
      </c>
      <c r="K199" s="144" t="s">
        <v>2082</v>
      </c>
      <c r="L199" s="145">
        <f>Lotes!F199</f>
        <v>45614</v>
      </c>
      <c r="M199" s="135"/>
      <c r="N199" s="146">
        <v>1500</v>
      </c>
      <c r="O199" s="144">
        <v>120</v>
      </c>
      <c r="P199" s="147">
        <f t="shared" si="3"/>
        <v>1880.1166666666668</v>
      </c>
      <c r="Q199" s="148">
        <v>42575</v>
      </c>
      <c r="R199" s="143"/>
      <c r="S199" s="144" t="s">
        <v>2884</v>
      </c>
      <c r="T199" s="144" t="s">
        <v>2885</v>
      </c>
      <c r="U199" s="144" t="s">
        <v>2085</v>
      </c>
      <c r="V199" s="149" t="s">
        <v>2086</v>
      </c>
    </row>
    <row r="200" spans="1:22" ht="12" thickBot="1" x14ac:dyDescent="0.25">
      <c r="A200" s="140">
        <v>198</v>
      </c>
      <c r="D200" s="142" t="s">
        <v>263</v>
      </c>
      <c r="E200" s="143" t="s">
        <v>663</v>
      </c>
      <c r="F200" s="143" t="s">
        <v>1063</v>
      </c>
      <c r="G200" s="143" t="s">
        <v>1463</v>
      </c>
      <c r="H200" s="143" t="s">
        <v>1863</v>
      </c>
      <c r="I200" s="143" t="s">
        <v>55</v>
      </c>
      <c r="J200" s="144" t="s">
        <v>2291</v>
      </c>
      <c r="K200" s="144" t="s">
        <v>2082</v>
      </c>
      <c r="L200" s="145">
        <f>Lotes!F200</f>
        <v>47778</v>
      </c>
      <c r="M200" s="135"/>
      <c r="N200" s="146">
        <v>1500</v>
      </c>
      <c r="O200" s="144">
        <v>120</v>
      </c>
      <c r="P200" s="147">
        <f t="shared" si="3"/>
        <v>1898.15</v>
      </c>
      <c r="Q200" s="148">
        <v>42576</v>
      </c>
      <c r="R200" s="143"/>
      <c r="S200" s="144" t="s">
        <v>2886</v>
      </c>
      <c r="T200" s="144" t="s">
        <v>2887</v>
      </c>
      <c r="U200" s="144" t="s">
        <v>2085</v>
      </c>
      <c r="V200" s="149" t="s">
        <v>2086</v>
      </c>
    </row>
    <row r="201" spans="1:22" ht="12" thickBot="1" x14ac:dyDescent="0.25">
      <c r="A201" s="140">
        <v>199</v>
      </c>
      <c r="D201" s="142" t="s">
        <v>264</v>
      </c>
      <c r="E201" s="143" t="s">
        <v>664</v>
      </c>
      <c r="F201" s="143" t="s">
        <v>1064</v>
      </c>
      <c r="G201" s="143" t="s">
        <v>1464</v>
      </c>
      <c r="H201" s="143" t="s">
        <v>1864</v>
      </c>
      <c r="I201" s="143" t="s">
        <v>55</v>
      </c>
      <c r="J201" s="144" t="s">
        <v>2292</v>
      </c>
      <c r="K201" s="144" t="s">
        <v>2082</v>
      </c>
      <c r="L201" s="145">
        <f>Lotes!F201</f>
        <v>50310</v>
      </c>
      <c r="M201" s="135"/>
      <c r="N201" s="146">
        <v>1500</v>
      </c>
      <c r="O201" s="144">
        <v>120</v>
      </c>
      <c r="P201" s="147">
        <f t="shared" si="3"/>
        <v>1919.25</v>
      </c>
      <c r="Q201" s="148">
        <v>42577</v>
      </c>
      <c r="R201" s="143"/>
      <c r="S201" s="144" t="s">
        <v>2888</v>
      </c>
      <c r="T201" s="144" t="s">
        <v>2889</v>
      </c>
      <c r="U201" s="144" t="s">
        <v>2085</v>
      </c>
      <c r="V201" s="149" t="s">
        <v>2086</v>
      </c>
    </row>
    <row r="202" spans="1:22" ht="12" thickBot="1" x14ac:dyDescent="0.25">
      <c r="A202" s="140">
        <v>200</v>
      </c>
      <c r="D202" s="142" t="s">
        <v>265</v>
      </c>
      <c r="E202" s="143" t="s">
        <v>665</v>
      </c>
      <c r="F202" s="143" t="s">
        <v>1065</v>
      </c>
      <c r="G202" s="143" t="s">
        <v>1465</v>
      </c>
      <c r="H202" s="143" t="s">
        <v>1865</v>
      </c>
      <c r="I202" s="143" t="s">
        <v>55</v>
      </c>
      <c r="J202" s="144" t="s">
        <v>2293</v>
      </c>
      <c r="K202" s="144" t="s">
        <v>2082</v>
      </c>
      <c r="L202" s="145">
        <f>Lotes!F202</f>
        <v>53212</v>
      </c>
      <c r="M202" s="135"/>
      <c r="N202" s="146">
        <v>1500</v>
      </c>
      <c r="O202" s="144">
        <v>120</v>
      </c>
      <c r="P202" s="147">
        <f t="shared" si="3"/>
        <v>1943.4333333333334</v>
      </c>
      <c r="Q202" s="148">
        <v>42578</v>
      </c>
      <c r="R202" s="143"/>
      <c r="S202" s="144" t="s">
        <v>2890</v>
      </c>
      <c r="T202" s="144" t="s">
        <v>2891</v>
      </c>
      <c r="U202" s="144" t="s">
        <v>2085</v>
      </c>
      <c r="V202" s="149" t="s">
        <v>2086</v>
      </c>
    </row>
    <row r="203" spans="1:22" ht="12" thickBot="1" x14ac:dyDescent="0.25">
      <c r="A203" s="140">
        <v>201</v>
      </c>
      <c r="D203" s="142" t="s">
        <v>266</v>
      </c>
      <c r="E203" s="143" t="s">
        <v>666</v>
      </c>
      <c r="F203" s="143" t="s">
        <v>1066</v>
      </c>
      <c r="G203" s="143" t="s">
        <v>1466</v>
      </c>
      <c r="H203" s="143" t="s">
        <v>1866</v>
      </c>
      <c r="I203" s="143" t="s">
        <v>55</v>
      </c>
      <c r="J203" s="144" t="s">
        <v>2294</v>
      </c>
      <c r="K203" s="144" t="s">
        <v>2082</v>
      </c>
      <c r="L203" s="145">
        <f>Lotes!F203</f>
        <v>56494</v>
      </c>
      <c r="M203" s="135"/>
      <c r="N203" s="146">
        <v>1500</v>
      </c>
      <c r="O203" s="144">
        <v>120</v>
      </c>
      <c r="P203" s="147">
        <f t="shared" si="3"/>
        <v>1970.7833333333333</v>
      </c>
      <c r="Q203" s="148">
        <v>42579</v>
      </c>
      <c r="R203" s="143"/>
      <c r="S203" s="144" t="s">
        <v>2892</v>
      </c>
      <c r="T203" s="144" t="s">
        <v>2893</v>
      </c>
      <c r="U203" s="144" t="s">
        <v>2085</v>
      </c>
      <c r="V203" s="149" t="s">
        <v>2086</v>
      </c>
    </row>
    <row r="204" spans="1:22" ht="12" thickBot="1" x14ac:dyDescent="0.25">
      <c r="A204" s="140">
        <v>202</v>
      </c>
      <c r="D204" s="142" t="s">
        <v>267</v>
      </c>
      <c r="E204" s="143" t="s">
        <v>667</v>
      </c>
      <c r="F204" s="143" t="s">
        <v>1067</v>
      </c>
      <c r="G204" s="143" t="s">
        <v>1467</v>
      </c>
      <c r="H204" s="143" t="s">
        <v>1867</v>
      </c>
      <c r="I204" s="143" t="s">
        <v>55</v>
      </c>
      <c r="J204" s="144" t="s">
        <v>2295</v>
      </c>
      <c r="K204" s="144" t="s">
        <v>2082</v>
      </c>
      <c r="L204" s="145">
        <f>Lotes!F204</f>
        <v>60162</v>
      </c>
      <c r="M204" s="135"/>
      <c r="N204" s="146">
        <v>1500</v>
      </c>
      <c r="O204" s="144">
        <v>120</v>
      </c>
      <c r="P204" s="147">
        <f t="shared" si="3"/>
        <v>2001.35</v>
      </c>
      <c r="Q204" s="148">
        <v>42580</v>
      </c>
      <c r="R204" s="143"/>
      <c r="S204" s="144" t="s">
        <v>2894</v>
      </c>
      <c r="T204" s="144" t="s">
        <v>2895</v>
      </c>
      <c r="U204" s="144" t="s">
        <v>2085</v>
      </c>
      <c r="V204" s="149" t="s">
        <v>2086</v>
      </c>
    </row>
    <row r="205" spans="1:22" ht="12" thickBot="1" x14ac:dyDescent="0.25">
      <c r="A205" s="140">
        <v>203</v>
      </c>
      <c r="D205" s="142" t="s">
        <v>268</v>
      </c>
      <c r="E205" s="143" t="s">
        <v>668</v>
      </c>
      <c r="F205" s="143" t="s">
        <v>1068</v>
      </c>
      <c r="G205" s="143" t="s">
        <v>1468</v>
      </c>
      <c r="H205" s="143" t="s">
        <v>1868</v>
      </c>
      <c r="I205" s="143" t="s">
        <v>55</v>
      </c>
      <c r="J205" s="144" t="s">
        <v>2296</v>
      </c>
      <c r="K205" s="144" t="s">
        <v>2082</v>
      </c>
      <c r="L205" s="145">
        <f>Lotes!F205</f>
        <v>87706</v>
      </c>
      <c r="M205" s="135"/>
      <c r="N205" s="146">
        <v>1500</v>
      </c>
      <c r="O205" s="144">
        <v>120</v>
      </c>
      <c r="P205" s="147">
        <f t="shared" si="3"/>
        <v>2230.8833333333332</v>
      </c>
      <c r="Q205" s="148">
        <v>42581</v>
      </c>
      <c r="R205" s="143"/>
      <c r="S205" s="144" t="s">
        <v>2896</v>
      </c>
      <c r="T205" s="144" t="s">
        <v>2897</v>
      </c>
      <c r="U205" s="144" t="s">
        <v>2085</v>
      </c>
      <c r="V205" s="149" t="s">
        <v>2086</v>
      </c>
    </row>
    <row r="206" spans="1:22" ht="12" thickBot="1" x14ac:dyDescent="0.25">
      <c r="A206" s="140">
        <v>204</v>
      </c>
      <c r="D206" s="142" t="s">
        <v>269</v>
      </c>
      <c r="E206" s="143" t="s">
        <v>669</v>
      </c>
      <c r="F206" s="143" t="s">
        <v>1069</v>
      </c>
      <c r="G206" s="143" t="s">
        <v>1469</v>
      </c>
      <c r="H206" s="143" t="s">
        <v>1869</v>
      </c>
      <c r="I206" s="143" t="s">
        <v>55</v>
      </c>
      <c r="J206" s="144" t="s">
        <v>2297</v>
      </c>
      <c r="K206" s="144" t="s">
        <v>2082</v>
      </c>
      <c r="L206" s="145">
        <f>Lotes!F206</f>
        <v>38890.800000000003</v>
      </c>
      <c r="M206" s="135"/>
      <c r="N206" s="146">
        <v>1500</v>
      </c>
      <c r="O206" s="144">
        <v>120</v>
      </c>
      <c r="P206" s="147">
        <f t="shared" si="3"/>
        <v>1824.0900000000001</v>
      </c>
      <c r="Q206" s="148">
        <v>42582</v>
      </c>
      <c r="R206" s="143"/>
      <c r="S206" s="144" t="s">
        <v>2898</v>
      </c>
      <c r="T206" s="144" t="s">
        <v>2899</v>
      </c>
      <c r="U206" s="144" t="s">
        <v>2085</v>
      </c>
      <c r="V206" s="149" t="s">
        <v>2086</v>
      </c>
    </row>
    <row r="207" spans="1:22" ht="12" thickBot="1" x14ac:dyDescent="0.25">
      <c r="A207" s="140">
        <v>205</v>
      </c>
      <c r="D207" s="142" t="s">
        <v>270</v>
      </c>
      <c r="E207" s="143" t="s">
        <v>670</v>
      </c>
      <c r="F207" s="143" t="s">
        <v>1070</v>
      </c>
      <c r="G207" s="143" t="s">
        <v>1470</v>
      </c>
      <c r="H207" s="143" t="s">
        <v>1870</v>
      </c>
      <c r="I207" s="143" t="s">
        <v>55</v>
      </c>
      <c r="J207" s="144" t="s">
        <v>2298</v>
      </c>
      <c r="K207" s="144" t="s">
        <v>2082</v>
      </c>
      <c r="L207" s="145">
        <f>Lotes!F207</f>
        <v>38890.800000000003</v>
      </c>
      <c r="M207" s="135"/>
      <c r="N207" s="146">
        <v>1500</v>
      </c>
      <c r="O207" s="144">
        <v>120</v>
      </c>
      <c r="P207" s="147">
        <f t="shared" si="3"/>
        <v>1824.0900000000001</v>
      </c>
      <c r="Q207" s="148">
        <v>42583</v>
      </c>
      <c r="R207" s="143"/>
      <c r="S207" s="144" t="s">
        <v>2900</v>
      </c>
      <c r="T207" s="144" t="s">
        <v>2901</v>
      </c>
      <c r="U207" s="144" t="s">
        <v>2085</v>
      </c>
      <c r="V207" s="149" t="s">
        <v>2086</v>
      </c>
    </row>
    <row r="208" spans="1:22" ht="12" thickBot="1" x14ac:dyDescent="0.25">
      <c r="A208" s="140">
        <v>206</v>
      </c>
      <c r="D208" s="142" t="s">
        <v>271</v>
      </c>
      <c r="E208" s="143" t="s">
        <v>671</v>
      </c>
      <c r="F208" s="143" t="s">
        <v>1071</v>
      </c>
      <c r="G208" s="143" t="s">
        <v>1471</v>
      </c>
      <c r="H208" s="143" t="s">
        <v>1871</v>
      </c>
      <c r="I208" s="143" t="s">
        <v>55</v>
      </c>
      <c r="J208" s="144" t="s">
        <v>2299</v>
      </c>
      <c r="K208" s="144" t="s">
        <v>2082</v>
      </c>
      <c r="L208" s="145">
        <f>Lotes!F208</f>
        <v>42352.2</v>
      </c>
      <c r="M208" s="135"/>
      <c r="N208" s="146">
        <v>1500</v>
      </c>
      <c r="O208" s="144">
        <v>120</v>
      </c>
      <c r="P208" s="147">
        <f t="shared" si="3"/>
        <v>1852.9349999999999</v>
      </c>
      <c r="Q208" s="148">
        <v>42584</v>
      </c>
      <c r="R208" s="143"/>
      <c r="S208" s="144" t="s">
        <v>2902</v>
      </c>
      <c r="T208" s="144" t="s">
        <v>2903</v>
      </c>
      <c r="U208" s="144" t="s">
        <v>2085</v>
      </c>
      <c r="V208" s="149" t="s">
        <v>2086</v>
      </c>
    </row>
    <row r="209" spans="1:22" ht="12" thickBot="1" x14ac:dyDescent="0.25">
      <c r="A209" s="140">
        <v>207</v>
      </c>
      <c r="D209" s="142" t="s">
        <v>272</v>
      </c>
      <c r="E209" s="143" t="s">
        <v>672</v>
      </c>
      <c r="F209" s="143" t="s">
        <v>1072</v>
      </c>
      <c r="G209" s="143" t="s">
        <v>1472</v>
      </c>
      <c r="H209" s="143" t="s">
        <v>1872</v>
      </c>
      <c r="I209" s="143" t="s">
        <v>55</v>
      </c>
      <c r="J209" s="144" t="s">
        <v>2300</v>
      </c>
      <c r="K209" s="144" t="s">
        <v>2082</v>
      </c>
      <c r="L209" s="145">
        <f>Lotes!F209</f>
        <v>35908.199999999997</v>
      </c>
      <c r="M209" s="135"/>
      <c r="N209" s="146">
        <v>1500</v>
      </c>
      <c r="O209" s="144">
        <v>120</v>
      </c>
      <c r="P209" s="147">
        <f t="shared" si="3"/>
        <v>1799.2349999999999</v>
      </c>
      <c r="Q209" s="148">
        <v>42585</v>
      </c>
      <c r="R209" s="143"/>
      <c r="S209" s="144" t="s">
        <v>2904</v>
      </c>
      <c r="T209" s="144" t="s">
        <v>2905</v>
      </c>
      <c r="U209" s="144" t="s">
        <v>2085</v>
      </c>
      <c r="V209" s="149" t="s">
        <v>2086</v>
      </c>
    </row>
    <row r="210" spans="1:22" ht="12" thickBot="1" x14ac:dyDescent="0.25">
      <c r="A210" s="140">
        <v>208</v>
      </c>
      <c r="D210" s="142" t="s">
        <v>273</v>
      </c>
      <c r="E210" s="143" t="s">
        <v>673</v>
      </c>
      <c r="F210" s="143" t="s">
        <v>1073</v>
      </c>
      <c r="G210" s="143" t="s">
        <v>1473</v>
      </c>
      <c r="H210" s="143" t="s">
        <v>1873</v>
      </c>
      <c r="I210" s="143" t="s">
        <v>55</v>
      </c>
      <c r="J210" s="144" t="s">
        <v>2301</v>
      </c>
      <c r="K210" s="144" t="s">
        <v>2082</v>
      </c>
      <c r="L210" s="145">
        <f>Lotes!F210</f>
        <v>35946</v>
      </c>
      <c r="M210" s="135"/>
      <c r="N210" s="146">
        <v>1500</v>
      </c>
      <c r="O210" s="144">
        <v>120</v>
      </c>
      <c r="P210" s="147">
        <f t="shared" si="3"/>
        <v>1799.55</v>
      </c>
      <c r="Q210" s="148">
        <v>42586</v>
      </c>
      <c r="R210" s="143"/>
      <c r="S210" s="144" t="s">
        <v>2906</v>
      </c>
      <c r="T210" s="144" t="s">
        <v>2907</v>
      </c>
      <c r="U210" s="144" t="s">
        <v>2085</v>
      </c>
      <c r="V210" s="149" t="s">
        <v>2086</v>
      </c>
    </row>
    <row r="211" spans="1:22" ht="12" thickBot="1" x14ac:dyDescent="0.25">
      <c r="A211" s="140">
        <v>209</v>
      </c>
      <c r="D211" s="142" t="s">
        <v>274</v>
      </c>
      <c r="E211" s="143" t="s">
        <v>674</v>
      </c>
      <c r="F211" s="143" t="s">
        <v>1074</v>
      </c>
      <c r="G211" s="143" t="s">
        <v>1474</v>
      </c>
      <c r="H211" s="143" t="s">
        <v>1874</v>
      </c>
      <c r="I211" s="143" t="s">
        <v>55</v>
      </c>
      <c r="J211" s="144" t="s">
        <v>2302</v>
      </c>
      <c r="K211" s="144" t="s">
        <v>2082</v>
      </c>
      <c r="L211" s="145">
        <f>Lotes!F211</f>
        <v>35985.599999999999</v>
      </c>
      <c r="M211" s="135"/>
      <c r="N211" s="146">
        <v>1500</v>
      </c>
      <c r="O211" s="144">
        <v>120</v>
      </c>
      <c r="P211" s="147">
        <f t="shared" si="3"/>
        <v>1799.88</v>
      </c>
      <c r="Q211" s="148">
        <v>42587</v>
      </c>
      <c r="R211" s="143"/>
      <c r="S211" s="144" t="s">
        <v>2908</v>
      </c>
      <c r="T211" s="144" t="s">
        <v>2909</v>
      </c>
      <c r="U211" s="144" t="s">
        <v>2085</v>
      </c>
      <c r="V211" s="149" t="s">
        <v>2086</v>
      </c>
    </row>
    <row r="212" spans="1:22" ht="12" thickBot="1" x14ac:dyDescent="0.25">
      <c r="A212" s="140">
        <v>210</v>
      </c>
      <c r="D212" s="142" t="s">
        <v>275</v>
      </c>
      <c r="E212" s="143" t="s">
        <v>675</v>
      </c>
      <c r="F212" s="143" t="s">
        <v>1075</v>
      </c>
      <c r="G212" s="143" t="s">
        <v>1475</v>
      </c>
      <c r="H212" s="143" t="s">
        <v>1875</v>
      </c>
      <c r="I212" s="143" t="s">
        <v>55</v>
      </c>
      <c r="J212" s="144" t="s">
        <v>2303</v>
      </c>
      <c r="K212" s="144" t="s">
        <v>2082</v>
      </c>
      <c r="L212" s="145">
        <f>Lotes!F212</f>
        <v>36000</v>
      </c>
      <c r="M212" s="135"/>
      <c r="N212" s="146">
        <v>1500</v>
      </c>
      <c r="O212" s="144">
        <v>120</v>
      </c>
      <c r="P212" s="147">
        <f t="shared" si="3"/>
        <v>1800</v>
      </c>
      <c r="Q212" s="148">
        <v>42588</v>
      </c>
      <c r="R212" s="143"/>
      <c r="S212" s="144" t="s">
        <v>2910</v>
      </c>
      <c r="T212" s="144" t="s">
        <v>2911</v>
      </c>
      <c r="U212" s="144" t="s">
        <v>2085</v>
      </c>
      <c r="V212" s="149" t="s">
        <v>2086</v>
      </c>
    </row>
    <row r="213" spans="1:22" ht="12" thickBot="1" x14ac:dyDescent="0.25">
      <c r="A213" s="140">
        <v>211</v>
      </c>
      <c r="D213" s="142" t="s">
        <v>276</v>
      </c>
      <c r="E213" s="143" t="s">
        <v>676</v>
      </c>
      <c r="F213" s="143" t="s">
        <v>1076</v>
      </c>
      <c r="G213" s="143" t="s">
        <v>1476</v>
      </c>
      <c r="H213" s="143" t="s">
        <v>1876</v>
      </c>
      <c r="I213" s="143" t="s">
        <v>55</v>
      </c>
      <c r="J213" s="144" t="s">
        <v>2304</v>
      </c>
      <c r="K213" s="144" t="s">
        <v>2082</v>
      </c>
      <c r="L213" s="145">
        <f>Lotes!F213</f>
        <v>36000</v>
      </c>
      <c r="M213" s="135"/>
      <c r="N213" s="146">
        <v>1500</v>
      </c>
      <c r="O213" s="144">
        <v>120</v>
      </c>
      <c r="P213" s="147">
        <f t="shared" si="3"/>
        <v>1800</v>
      </c>
      <c r="Q213" s="148">
        <v>42589</v>
      </c>
      <c r="R213" s="143"/>
      <c r="S213" s="144" t="s">
        <v>2912</v>
      </c>
      <c r="T213" s="144" t="s">
        <v>2913</v>
      </c>
      <c r="U213" s="144" t="s">
        <v>2085</v>
      </c>
      <c r="V213" s="149" t="s">
        <v>2086</v>
      </c>
    </row>
    <row r="214" spans="1:22" ht="12" thickBot="1" x14ac:dyDescent="0.25">
      <c r="A214" s="140">
        <v>212</v>
      </c>
      <c r="D214" s="142" t="s">
        <v>277</v>
      </c>
      <c r="E214" s="143" t="s">
        <v>677</v>
      </c>
      <c r="F214" s="143" t="s">
        <v>1077</v>
      </c>
      <c r="G214" s="143" t="s">
        <v>1477</v>
      </c>
      <c r="H214" s="143" t="s">
        <v>1877</v>
      </c>
      <c r="I214" s="143" t="s">
        <v>55</v>
      </c>
      <c r="J214" s="144" t="s">
        <v>2305</v>
      </c>
      <c r="K214" s="144" t="s">
        <v>2082</v>
      </c>
      <c r="L214" s="145">
        <f>Lotes!F214</f>
        <v>36000</v>
      </c>
      <c r="M214" s="135"/>
      <c r="N214" s="146">
        <v>1500</v>
      </c>
      <c r="O214" s="144">
        <v>120</v>
      </c>
      <c r="P214" s="147">
        <f t="shared" si="3"/>
        <v>1800</v>
      </c>
      <c r="Q214" s="148">
        <v>42590</v>
      </c>
      <c r="R214" s="143"/>
      <c r="S214" s="144" t="s">
        <v>2914</v>
      </c>
      <c r="T214" s="144" t="s">
        <v>2915</v>
      </c>
      <c r="U214" s="144" t="s">
        <v>2085</v>
      </c>
      <c r="V214" s="149" t="s">
        <v>2086</v>
      </c>
    </row>
    <row r="215" spans="1:22" ht="12" thickBot="1" x14ac:dyDescent="0.25">
      <c r="A215" s="140">
        <v>213</v>
      </c>
      <c r="D215" s="142" t="s">
        <v>278</v>
      </c>
      <c r="E215" s="143" t="s">
        <v>678</v>
      </c>
      <c r="F215" s="143" t="s">
        <v>1078</v>
      </c>
      <c r="G215" s="143" t="s">
        <v>1478</v>
      </c>
      <c r="H215" s="143" t="s">
        <v>1878</v>
      </c>
      <c r="I215" s="143" t="s">
        <v>55</v>
      </c>
      <c r="J215" s="144" t="s">
        <v>2306</v>
      </c>
      <c r="K215" s="144" t="s">
        <v>2082</v>
      </c>
      <c r="L215" s="145">
        <f>Lotes!F215</f>
        <v>36000</v>
      </c>
      <c r="M215" s="135"/>
      <c r="N215" s="146">
        <v>1500</v>
      </c>
      <c r="O215" s="144">
        <v>120</v>
      </c>
      <c r="P215" s="147">
        <f t="shared" si="3"/>
        <v>1800</v>
      </c>
      <c r="Q215" s="148">
        <v>42591</v>
      </c>
      <c r="R215" s="143"/>
      <c r="S215" s="144" t="s">
        <v>2916</v>
      </c>
      <c r="T215" s="144" t="s">
        <v>2917</v>
      </c>
      <c r="U215" s="144" t="s">
        <v>2085</v>
      </c>
      <c r="V215" s="149" t="s">
        <v>2086</v>
      </c>
    </row>
    <row r="216" spans="1:22" ht="12" thickBot="1" x14ac:dyDescent="0.25">
      <c r="A216" s="140">
        <v>214</v>
      </c>
      <c r="D216" s="142" t="s">
        <v>279</v>
      </c>
      <c r="E216" s="143" t="s">
        <v>679</v>
      </c>
      <c r="F216" s="143" t="s">
        <v>1079</v>
      </c>
      <c r="G216" s="143" t="s">
        <v>1479</v>
      </c>
      <c r="H216" s="143" t="s">
        <v>1879</v>
      </c>
      <c r="I216" s="143" t="s">
        <v>55</v>
      </c>
      <c r="J216" s="144" t="s">
        <v>2307</v>
      </c>
      <c r="K216" s="144" t="s">
        <v>2082</v>
      </c>
      <c r="L216" s="145">
        <f>Lotes!F216</f>
        <v>36000</v>
      </c>
      <c r="M216" s="135"/>
      <c r="N216" s="146">
        <v>1500</v>
      </c>
      <c r="O216" s="144">
        <v>120</v>
      </c>
      <c r="P216" s="147">
        <f t="shared" si="3"/>
        <v>1800</v>
      </c>
      <c r="Q216" s="148">
        <v>42592</v>
      </c>
      <c r="R216" s="143"/>
      <c r="S216" s="144" t="s">
        <v>2918</v>
      </c>
      <c r="T216" s="144" t="s">
        <v>2919</v>
      </c>
      <c r="U216" s="144" t="s">
        <v>2085</v>
      </c>
      <c r="V216" s="149" t="s">
        <v>2086</v>
      </c>
    </row>
    <row r="217" spans="1:22" ht="12" thickBot="1" x14ac:dyDescent="0.25">
      <c r="A217" s="140">
        <v>215</v>
      </c>
      <c r="D217" s="142" t="s">
        <v>280</v>
      </c>
      <c r="E217" s="143" t="s">
        <v>680</v>
      </c>
      <c r="F217" s="143" t="s">
        <v>1080</v>
      </c>
      <c r="G217" s="143" t="s">
        <v>1480</v>
      </c>
      <c r="H217" s="143" t="s">
        <v>1880</v>
      </c>
      <c r="I217" s="143" t="s">
        <v>55</v>
      </c>
      <c r="J217" s="144" t="s">
        <v>2308</v>
      </c>
      <c r="K217" s="144" t="s">
        <v>2082</v>
      </c>
      <c r="L217" s="145">
        <f>Lotes!F217</f>
        <v>36000</v>
      </c>
      <c r="M217" s="135"/>
      <c r="N217" s="146">
        <v>1500</v>
      </c>
      <c r="O217" s="144">
        <v>120</v>
      </c>
      <c r="P217" s="147">
        <f t="shared" si="3"/>
        <v>1800</v>
      </c>
      <c r="Q217" s="148">
        <v>42593</v>
      </c>
      <c r="R217" s="143"/>
      <c r="S217" s="144" t="s">
        <v>2920</v>
      </c>
      <c r="T217" s="144" t="s">
        <v>2921</v>
      </c>
      <c r="U217" s="144" t="s">
        <v>2085</v>
      </c>
      <c r="V217" s="149" t="s">
        <v>2086</v>
      </c>
    </row>
    <row r="218" spans="1:22" ht="12" thickBot="1" x14ac:dyDescent="0.25">
      <c r="A218" s="140">
        <v>216</v>
      </c>
      <c r="D218" s="142" t="s">
        <v>281</v>
      </c>
      <c r="E218" s="143" t="s">
        <v>681</v>
      </c>
      <c r="F218" s="143" t="s">
        <v>1081</v>
      </c>
      <c r="G218" s="143" t="s">
        <v>1481</v>
      </c>
      <c r="H218" s="143" t="s">
        <v>1881</v>
      </c>
      <c r="I218" s="143" t="s">
        <v>55</v>
      </c>
      <c r="J218" s="144" t="s">
        <v>2309</v>
      </c>
      <c r="K218" s="144" t="s">
        <v>2082</v>
      </c>
      <c r="L218" s="145">
        <f>Lotes!F218</f>
        <v>36000</v>
      </c>
      <c r="M218" s="135"/>
      <c r="N218" s="146">
        <v>1500</v>
      </c>
      <c r="O218" s="144">
        <v>120</v>
      </c>
      <c r="P218" s="147">
        <f t="shared" si="3"/>
        <v>1800</v>
      </c>
      <c r="Q218" s="148">
        <v>42594</v>
      </c>
      <c r="R218" s="143"/>
      <c r="S218" s="144" t="s">
        <v>2922</v>
      </c>
      <c r="T218" s="144" t="s">
        <v>2923</v>
      </c>
      <c r="U218" s="144" t="s">
        <v>2085</v>
      </c>
      <c r="V218" s="149" t="s">
        <v>2086</v>
      </c>
    </row>
    <row r="219" spans="1:22" ht="12" thickBot="1" x14ac:dyDescent="0.25">
      <c r="A219" s="140">
        <v>217</v>
      </c>
      <c r="D219" s="142" t="s">
        <v>282</v>
      </c>
      <c r="E219" s="143" t="s">
        <v>682</v>
      </c>
      <c r="F219" s="143" t="s">
        <v>1082</v>
      </c>
      <c r="G219" s="143" t="s">
        <v>1482</v>
      </c>
      <c r="H219" s="143" t="s">
        <v>1882</v>
      </c>
      <c r="I219" s="143" t="s">
        <v>55</v>
      </c>
      <c r="J219" s="144" t="s">
        <v>2310</v>
      </c>
      <c r="K219" s="144" t="s">
        <v>2082</v>
      </c>
      <c r="L219" s="145">
        <f>Lotes!F219</f>
        <v>36000</v>
      </c>
      <c r="M219" s="135"/>
      <c r="N219" s="146">
        <v>1500</v>
      </c>
      <c r="O219" s="144">
        <v>120</v>
      </c>
      <c r="P219" s="147">
        <f t="shared" si="3"/>
        <v>1800</v>
      </c>
      <c r="Q219" s="148">
        <v>42595</v>
      </c>
      <c r="R219" s="143"/>
      <c r="S219" s="144" t="s">
        <v>2924</v>
      </c>
      <c r="T219" s="144" t="s">
        <v>2925</v>
      </c>
      <c r="U219" s="144" t="s">
        <v>2085</v>
      </c>
      <c r="V219" s="149" t="s">
        <v>2086</v>
      </c>
    </row>
    <row r="220" spans="1:22" ht="12" thickBot="1" x14ac:dyDescent="0.25">
      <c r="A220" s="140">
        <v>218</v>
      </c>
      <c r="D220" s="142" t="s">
        <v>283</v>
      </c>
      <c r="E220" s="143" t="s">
        <v>683</v>
      </c>
      <c r="F220" s="143" t="s">
        <v>1083</v>
      </c>
      <c r="G220" s="143" t="s">
        <v>1483</v>
      </c>
      <c r="H220" s="143" t="s">
        <v>1883</v>
      </c>
      <c r="I220" s="143" t="s">
        <v>55</v>
      </c>
      <c r="J220" s="144" t="s">
        <v>2311</v>
      </c>
      <c r="K220" s="144" t="s">
        <v>2082</v>
      </c>
      <c r="L220" s="145">
        <f>Lotes!F220</f>
        <v>36000</v>
      </c>
      <c r="M220" s="135"/>
      <c r="N220" s="146">
        <v>1500</v>
      </c>
      <c r="O220" s="144">
        <v>120</v>
      </c>
      <c r="P220" s="147">
        <f t="shared" si="3"/>
        <v>1800</v>
      </c>
      <c r="Q220" s="148">
        <v>42596</v>
      </c>
      <c r="R220" s="143"/>
      <c r="S220" s="144" t="s">
        <v>2926</v>
      </c>
      <c r="T220" s="144" t="s">
        <v>2927</v>
      </c>
      <c r="U220" s="144" t="s">
        <v>2085</v>
      </c>
      <c r="V220" s="149" t="s">
        <v>2086</v>
      </c>
    </row>
    <row r="221" spans="1:22" ht="12" thickBot="1" x14ac:dyDescent="0.25">
      <c r="A221" s="140">
        <v>219</v>
      </c>
      <c r="D221" s="142" t="s">
        <v>284</v>
      </c>
      <c r="E221" s="143" t="s">
        <v>684</v>
      </c>
      <c r="F221" s="143" t="s">
        <v>1084</v>
      </c>
      <c r="G221" s="143" t="s">
        <v>1484</v>
      </c>
      <c r="H221" s="143" t="s">
        <v>1884</v>
      </c>
      <c r="I221" s="143" t="s">
        <v>55</v>
      </c>
      <c r="J221" s="144" t="s">
        <v>2312</v>
      </c>
      <c r="K221" s="144" t="s">
        <v>2082</v>
      </c>
      <c r="L221" s="145">
        <f>Lotes!F221</f>
        <v>36000</v>
      </c>
      <c r="M221" s="135"/>
      <c r="N221" s="146">
        <v>1500</v>
      </c>
      <c r="O221" s="144">
        <v>120</v>
      </c>
      <c r="P221" s="147">
        <f t="shared" si="3"/>
        <v>1800</v>
      </c>
      <c r="Q221" s="148">
        <v>42597</v>
      </c>
      <c r="R221" s="143"/>
      <c r="S221" s="144" t="s">
        <v>2928</v>
      </c>
      <c r="T221" s="144" t="s">
        <v>2929</v>
      </c>
      <c r="U221" s="144" t="s">
        <v>2085</v>
      </c>
      <c r="V221" s="149" t="s">
        <v>2086</v>
      </c>
    </row>
    <row r="222" spans="1:22" ht="12" thickBot="1" x14ac:dyDescent="0.25">
      <c r="A222" s="140">
        <v>220</v>
      </c>
      <c r="D222" s="142" t="s">
        <v>285</v>
      </c>
      <c r="E222" s="143" t="s">
        <v>685</v>
      </c>
      <c r="F222" s="143" t="s">
        <v>1085</v>
      </c>
      <c r="G222" s="143" t="s">
        <v>1485</v>
      </c>
      <c r="H222" s="143" t="s">
        <v>1885</v>
      </c>
      <c r="I222" s="143" t="s">
        <v>55</v>
      </c>
      <c r="J222" s="144" t="s">
        <v>2313</v>
      </c>
      <c r="K222" s="144" t="s">
        <v>2082</v>
      </c>
      <c r="L222" s="145">
        <f>Lotes!F222</f>
        <v>36000</v>
      </c>
      <c r="M222" s="135"/>
      <c r="N222" s="146">
        <v>1500</v>
      </c>
      <c r="O222" s="144">
        <v>120</v>
      </c>
      <c r="P222" s="147">
        <f t="shared" si="3"/>
        <v>1800</v>
      </c>
      <c r="Q222" s="148">
        <v>42598</v>
      </c>
      <c r="R222" s="143"/>
      <c r="S222" s="144" t="s">
        <v>2930</v>
      </c>
      <c r="T222" s="144" t="s">
        <v>2931</v>
      </c>
      <c r="U222" s="144" t="s">
        <v>2085</v>
      </c>
      <c r="V222" s="149" t="s">
        <v>2086</v>
      </c>
    </row>
    <row r="223" spans="1:22" ht="12" thickBot="1" x14ac:dyDescent="0.25">
      <c r="A223" s="140">
        <v>221</v>
      </c>
      <c r="D223" s="142" t="s">
        <v>286</v>
      </c>
      <c r="E223" s="143" t="s">
        <v>686</v>
      </c>
      <c r="F223" s="143" t="s">
        <v>1086</v>
      </c>
      <c r="G223" s="143" t="s">
        <v>1486</v>
      </c>
      <c r="H223" s="143" t="s">
        <v>1886</v>
      </c>
      <c r="I223" s="143" t="s">
        <v>55</v>
      </c>
      <c r="J223" s="144" t="s">
        <v>2314</v>
      </c>
      <c r="K223" s="144" t="s">
        <v>2082</v>
      </c>
      <c r="L223" s="145">
        <f>Lotes!F223</f>
        <v>36000</v>
      </c>
      <c r="M223" s="135"/>
      <c r="N223" s="146">
        <v>1500</v>
      </c>
      <c r="O223" s="144">
        <v>120</v>
      </c>
      <c r="P223" s="147">
        <f t="shared" si="3"/>
        <v>1800</v>
      </c>
      <c r="Q223" s="148">
        <v>42599</v>
      </c>
      <c r="R223" s="143"/>
      <c r="S223" s="144" t="s">
        <v>2932</v>
      </c>
      <c r="T223" s="144" t="s">
        <v>2933</v>
      </c>
      <c r="U223" s="144" t="s">
        <v>2085</v>
      </c>
      <c r="V223" s="149" t="s">
        <v>2086</v>
      </c>
    </row>
    <row r="224" spans="1:22" ht="12" thickBot="1" x14ac:dyDescent="0.25">
      <c r="A224" s="140">
        <v>222</v>
      </c>
      <c r="D224" s="142" t="s">
        <v>287</v>
      </c>
      <c r="E224" s="143" t="s">
        <v>687</v>
      </c>
      <c r="F224" s="143" t="s">
        <v>1087</v>
      </c>
      <c r="G224" s="143" t="s">
        <v>1487</v>
      </c>
      <c r="H224" s="143" t="s">
        <v>1887</v>
      </c>
      <c r="I224" s="143" t="s">
        <v>55</v>
      </c>
      <c r="J224" s="144" t="s">
        <v>2315</v>
      </c>
      <c r="K224" s="144" t="s">
        <v>2082</v>
      </c>
      <c r="L224" s="145">
        <f>Lotes!F224</f>
        <v>36730.199999999997</v>
      </c>
      <c r="M224" s="135"/>
      <c r="N224" s="146">
        <v>1500</v>
      </c>
      <c r="O224" s="144">
        <v>120</v>
      </c>
      <c r="P224" s="147">
        <f t="shared" si="3"/>
        <v>1806.085</v>
      </c>
      <c r="Q224" s="148">
        <v>42600</v>
      </c>
      <c r="R224" s="143"/>
      <c r="S224" s="144" t="s">
        <v>2934</v>
      </c>
      <c r="T224" s="144" t="s">
        <v>2935</v>
      </c>
      <c r="U224" s="144" t="s">
        <v>2085</v>
      </c>
      <c r="V224" s="149" t="s">
        <v>2086</v>
      </c>
    </row>
    <row r="225" spans="1:22" ht="12" thickBot="1" x14ac:dyDescent="0.25">
      <c r="A225" s="140">
        <v>223</v>
      </c>
      <c r="D225" s="142" t="s">
        <v>288</v>
      </c>
      <c r="E225" s="143" t="s">
        <v>688</v>
      </c>
      <c r="F225" s="143" t="s">
        <v>1088</v>
      </c>
      <c r="G225" s="143" t="s">
        <v>1488</v>
      </c>
      <c r="H225" s="143" t="s">
        <v>1888</v>
      </c>
      <c r="I225" s="143" t="s">
        <v>55</v>
      </c>
      <c r="J225" s="144" t="s">
        <v>2316</v>
      </c>
      <c r="K225" s="144" t="s">
        <v>2082</v>
      </c>
      <c r="L225" s="145">
        <f>Lotes!F225</f>
        <v>36730.199999999997</v>
      </c>
      <c r="M225" s="135"/>
      <c r="N225" s="146">
        <v>1500</v>
      </c>
      <c r="O225" s="144">
        <v>120</v>
      </c>
      <c r="P225" s="147">
        <f t="shared" si="3"/>
        <v>1806.085</v>
      </c>
      <c r="Q225" s="148">
        <v>42601</v>
      </c>
      <c r="R225" s="143"/>
      <c r="S225" s="144" t="s">
        <v>2936</v>
      </c>
      <c r="T225" s="144" t="s">
        <v>2937</v>
      </c>
      <c r="U225" s="144" t="s">
        <v>2085</v>
      </c>
      <c r="V225" s="149" t="s">
        <v>2086</v>
      </c>
    </row>
    <row r="226" spans="1:22" ht="12" thickBot="1" x14ac:dyDescent="0.25">
      <c r="A226" s="140">
        <v>224</v>
      </c>
      <c r="D226" s="142" t="s">
        <v>289</v>
      </c>
      <c r="E226" s="143" t="s">
        <v>689</v>
      </c>
      <c r="F226" s="143" t="s">
        <v>1089</v>
      </c>
      <c r="G226" s="143" t="s">
        <v>1489</v>
      </c>
      <c r="H226" s="143" t="s">
        <v>1889</v>
      </c>
      <c r="I226" s="143" t="s">
        <v>55</v>
      </c>
      <c r="J226" s="144" t="s">
        <v>2317</v>
      </c>
      <c r="K226" s="144" t="s">
        <v>2082</v>
      </c>
      <c r="L226" s="145">
        <f>Lotes!F226</f>
        <v>39999.300000000003</v>
      </c>
      <c r="M226" s="135"/>
      <c r="N226" s="146">
        <v>1500</v>
      </c>
      <c r="O226" s="144">
        <v>120</v>
      </c>
      <c r="P226" s="147">
        <f t="shared" si="3"/>
        <v>1833.3275000000001</v>
      </c>
      <c r="Q226" s="148">
        <v>42602</v>
      </c>
      <c r="R226" s="143"/>
      <c r="S226" s="144" t="s">
        <v>2938</v>
      </c>
      <c r="T226" s="144" t="s">
        <v>2939</v>
      </c>
      <c r="U226" s="144" t="s">
        <v>2085</v>
      </c>
      <c r="V226" s="149" t="s">
        <v>2086</v>
      </c>
    </row>
    <row r="227" spans="1:22" ht="12" thickBot="1" x14ac:dyDescent="0.25">
      <c r="A227" s="140">
        <v>225</v>
      </c>
      <c r="D227" s="142" t="s">
        <v>290</v>
      </c>
      <c r="E227" s="143" t="s">
        <v>690</v>
      </c>
      <c r="F227" s="143" t="s">
        <v>1090</v>
      </c>
      <c r="G227" s="143" t="s">
        <v>1490</v>
      </c>
      <c r="H227" s="143" t="s">
        <v>1890</v>
      </c>
      <c r="I227" s="143" t="s">
        <v>55</v>
      </c>
      <c r="J227" s="144" t="s">
        <v>2318</v>
      </c>
      <c r="K227" s="144" t="s">
        <v>2082</v>
      </c>
      <c r="L227" s="145">
        <f>Lotes!F227</f>
        <v>54516</v>
      </c>
      <c r="M227" s="135"/>
      <c r="N227" s="146">
        <v>1500</v>
      </c>
      <c r="O227" s="144">
        <v>120</v>
      </c>
      <c r="P227" s="147">
        <f t="shared" si="3"/>
        <v>1954.3</v>
      </c>
      <c r="Q227" s="148">
        <v>42603</v>
      </c>
      <c r="R227" s="143"/>
      <c r="S227" s="144" t="s">
        <v>2940</v>
      </c>
      <c r="T227" s="144" t="s">
        <v>2941</v>
      </c>
      <c r="U227" s="144" t="s">
        <v>2085</v>
      </c>
      <c r="V227" s="149" t="s">
        <v>2086</v>
      </c>
    </row>
    <row r="228" spans="1:22" ht="12" thickBot="1" x14ac:dyDescent="0.25">
      <c r="A228" s="140">
        <v>226</v>
      </c>
      <c r="D228" s="142" t="s">
        <v>291</v>
      </c>
      <c r="E228" s="143" t="s">
        <v>691</v>
      </c>
      <c r="F228" s="143" t="s">
        <v>1091</v>
      </c>
      <c r="G228" s="143" t="s">
        <v>1491</v>
      </c>
      <c r="H228" s="143" t="s">
        <v>1891</v>
      </c>
      <c r="I228" s="143" t="s">
        <v>55</v>
      </c>
      <c r="J228" s="144" t="s">
        <v>2319</v>
      </c>
      <c r="K228" s="144" t="s">
        <v>2082</v>
      </c>
      <c r="L228" s="145">
        <f>Lotes!F228</f>
        <v>44522</v>
      </c>
      <c r="M228" s="135"/>
      <c r="N228" s="146">
        <v>1500</v>
      </c>
      <c r="O228" s="144">
        <v>120</v>
      </c>
      <c r="P228" s="147">
        <f t="shared" si="3"/>
        <v>1871.0166666666667</v>
      </c>
      <c r="Q228" s="148">
        <v>42604</v>
      </c>
      <c r="R228" s="143"/>
      <c r="S228" s="144" t="s">
        <v>2942</v>
      </c>
      <c r="T228" s="144" t="s">
        <v>2943</v>
      </c>
      <c r="U228" s="144" t="s">
        <v>2085</v>
      </c>
      <c r="V228" s="149" t="s">
        <v>2086</v>
      </c>
    </row>
    <row r="229" spans="1:22" ht="12" thickBot="1" x14ac:dyDescent="0.25">
      <c r="A229" s="140">
        <v>227</v>
      </c>
      <c r="D229" s="142" t="s">
        <v>292</v>
      </c>
      <c r="E229" s="143" t="s">
        <v>692</v>
      </c>
      <c r="F229" s="143" t="s">
        <v>1092</v>
      </c>
      <c r="G229" s="143" t="s">
        <v>1492</v>
      </c>
      <c r="H229" s="143" t="s">
        <v>1892</v>
      </c>
      <c r="I229" s="143" t="s">
        <v>55</v>
      </c>
      <c r="J229" s="144" t="s">
        <v>2320</v>
      </c>
      <c r="K229" s="144" t="s">
        <v>2082</v>
      </c>
      <c r="L229" s="145">
        <f>Lotes!F229</f>
        <v>39020</v>
      </c>
      <c r="M229" s="135"/>
      <c r="N229" s="146">
        <v>1500</v>
      </c>
      <c r="O229" s="144">
        <v>120</v>
      </c>
      <c r="P229" s="147">
        <f t="shared" si="3"/>
        <v>1825.1666666666667</v>
      </c>
      <c r="Q229" s="148">
        <v>42605</v>
      </c>
      <c r="R229" s="143"/>
      <c r="S229" s="144" t="s">
        <v>2944</v>
      </c>
      <c r="T229" s="144" t="s">
        <v>2945</v>
      </c>
      <c r="U229" s="144" t="s">
        <v>2085</v>
      </c>
      <c r="V229" s="149" t="s">
        <v>2086</v>
      </c>
    </row>
    <row r="230" spans="1:22" ht="12" thickBot="1" x14ac:dyDescent="0.25">
      <c r="A230" s="140">
        <v>228</v>
      </c>
      <c r="D230" s="142" t="s">
        <v>293</v>
      </c>
      <c r="E230" s="143" t="s">
        <v>693</v>
      </c>
      <c r="F230" s="143" t="s">
        <v>1093</v>
      </c>
      <c r="G230" s="143" t="s">
        <v>1493</v>
      </c>
      <c r="H230" s="143" t="s">
        <v>1893</v>
      </c>
      <c r="I230" s="143" t="s">
        <v>55</v>
      </c>
      <c r="J230" s="144" t="s">
        <v>2321</v>
      </c>
      <c r="K230" s="144" t="s">
        <v>2082</v>
      </c>
      <c r="L230" s="145">
        <f>Lotes!F230</f>
        <v>46320</v>
      </c>
      <c r="M230" s="135"/>
      <c r="N230" s="146">
        <v>1500</v>
      </c>
      <c r="O230" s="144">
        <v>120</v>
      </c>
      <c r="P230" s="147">
        <f t="shared" si="3"/>
        <v>1886</v>
      </c>
      <c r="Q230" s="148">
        <v>42606</v>
      </c>
      <c r="R230" s="143"/>
      <c r="S230" s="144" t="s">
        <v>2946</v>
      </c>
      <c r="T230" s="144" t="s">
        <v>2947</v>
      </c>
      <c r="U230" s="144" t="s">
        <v>2085</v>
      </c>
      <c r="V230" s="149" t="s">
        <v>2086</v>
      </c>
    </row>
    <row r="231" spans="1:22" ht="12" thickBot="1" x14ac:dyDescent="0.25">
      <c r="A231" s="140">
        <v>229</v>
      </c>
      <c r="D231" s="142" t="s">
        <v>294</v>
      </c>
      <c r="E231" s="143" t="s">
        <v>694</v>
      </c>
      <c r="F231" s="143" t="s">
        <v>1094</v>
      </c>
      <c r="G231" s="143" t="s">
        <v>1494</v>
      </c>
      <c r="H231" s="143" t="s">
        <v>1894</v>
      </c>
      <c r="I231" s="143" t="s">
        <v>55</v>
      </c>
      <c r="J231" s="144" t="s">
        <v>2322</v>
      </c>
      <c r="K231" s="144" t="s">
        <v>2082</v>
      </c>
      <c r="L231" s="145">
        <f>Lotes!F231</f>
        <v>40822</v>
      </c>
      <c r="M231" s="135"/>
      <c r="N231" s="146">
        <v>1500</v>
      </c>
      <c r="O231" s="144">
        <v>120</v>
      </c>
      <c r="P231" s="147">
        <f t="shared" si="3"/>
        <v>1840.1833333333334</v>
      </c>
      <c r="Q231" s="148">
        <v>42607</v>
      </c>
      <c r="R231" s="143"/>
      <c r="S231" s="144" t="s">
        <v>2948</v>
      </c>
      <c r="T231" s="144" t="s">
        <v>2949</v>
      </c>
      <c r="U231" s="144" t="s">
        <v>2085</v>
      </c>
      <c r="V231" s="149" t="s">
        <v>2086</v>
      </c>
    </row>
    <row r="232" spans="1:22" ht="12" thickBot="1" x14ac:dyDescent="0.25">
      <c r="A232" s="140">
        <v>230</v>
      </c>
      <c r="D232" s="142" t="s">
        <v>295</v>
      </c>
      <c r="E232" s="143" t="s">
        <v>695</v>
      </c>
      <c r="F232" s="143" t="s">
        <v>1095</v>
      </c>
      <c r="G232" s="143" t="s">
        <v>1495</v>
      </c>
      <c r="H232" s="143" t="s">
        <v>1895</v>
      </c>
      <c r="I232" s="143" t="s">
        <v>55</v>
      </c>
      <c r="J232" s="144" t="s">
        <v>2323</v>
      </c>
      <c r="K232" s="144" t="s">
        <v>2082</v>
      </c>
      <c r="L232" s="145">
        <f>Lotes!F232</f>
        <v>39364</v>
      </c>
      <c r="M232" s="135"/>
      <c r="N232" s="146">
        <v>1500</v>
      </c>
      <c r="O232" s="144">
        <v>120</v>
      </c>
      <c r="P232" s="147">
        <f t="shared" si="3"/>
        <v>1828.0333333333333</v>
      </c>
      <c r="Q232" s="148">
        <v>42608</v>
      </c>
      <c r="R232" s="143"/>
      <c r="S232" s="144" t="s">
        <v>2950</v>
      </c>
      <c r="T232" s="144" t="s">
        <v>2951</v>
      </c>
      <c r="U232" s="144" t="s">
        <v>2085</v>
      </c>
      <c r="V232" s="149" t="s">
        <v>2086</v>
      </c>
    </row>
    <row r="233" spans="1:22" ht="12" thickBot="1" x14ac:dyDescent="0.25">
      <c r="A233" s="140">
        <v>231</v>
      </c>
      <c r="D233" s="142" t="s">
        <v>296</v>
      </c>
      <c r="E233" s="143" t="s">
        <v>696</v>
      </c>
      <c r="F233" s="143" t="s">
        <v>1096</v>
      </c>
      <c r="G233" s="143" t="s">
        <v>1496</v>
      </c>
      <c r="H233" s="143" t="s">
        <v>1896</v>
      </c>
      <c r="I233" s="143" t="s">
        <v>55</v>
      </c>
      <c r="J233" s="144" t="s">
        <v>2324</v>
      </c>
      <c r="K233" s="144" t="s">
        <v>2082</v>
      </c>
      <c r="L233" s="145">
        <f>Lotes!F233</f>
        <v>36000</v>
      </c>
      <c r="M233" s="135"/>
      <c r="N233" s="146">
        <v>1500</v>
      </c>
      <c r="O233" s="144">
        <v>120</v>
      </c>
      <c r="P233" s="147">
        <f t="shared" si="3"/>
        <v>1800</v>
      </c>
      <c r="Q233" s="148">
        <v>42609</v>
      </c>
      <c r="R233" s="143"/>
      <c r="S233" s="144" t="s">
        <v>2952</v>
      </c>
      <c r="T233" s="144" t="s">
        <v>2953</v>
      </c>
      <c r="U233" s="144" t="s">
        <v>2085</v>
      </c>
      <c r="V233" s="149" t="s">
        <v>2086</v>
      </c>
    </row>
    <row r="234" spans="1:22" ht="12" thickBot="1" x14ac:dyDescent="0.25">
      <c r="A234" s="140">
        <v>232</v>
      </c>
      <c r="D234" s="142" t="s">
        <v>297</v>
      </c>
      <c r="E234" s="143" t="s">
        <v>697</v>
      </c>
      <c r="F234" s="143" t="s">
        <v>1097</v>
      </c>
      <c r="G234" s="143" t="s">
        <v>1497</v>
      </c>
      <c r="H234" s="143" t="s">
        <v>1897</v>
      </c>
      <c r="I234" s="143" t="s">
        <v>55</v>
      </c>
      <c r="J234" s="144" t="s">
        <v>2325</v>
      </c>
      <c r="K234" s="144" t="s">
        <v>2082</v>
      </c>
      <c r="L234" s="145">
        <f>Lotes!F234</f>
        <v>36000</v>
      </c>
      <c r="M234" s="135"/>
      <c r="N234" s="146">
        <v>1500</v>
      </c>
      <c r="O234" s="144">
        <v>120</v>
      </c>
      <c r="P234" s="147">
        <f t="shared" si="3"/>
        <v>1800</v>
      </c>
      <c r="Q234" s="148">
        <v>42610</v>
      </c>
      <c r="R234" s="143"/>
      <c r="S234" s="144" t="s">
        <v>2954</v>
      </c>
      <c r="T234" s="144" t="s">
        <v>2955</v>
      </c>
      <c r="U234" s="144" t="s">
        <v>2085</v>
      </c>
      <c r="V234" s="149" t="s">
        <v>2086</v>
      </c>
    </row>
    <row r="235" spans="1:22" ht="12" thickBot="1" x14ac:dyDescent="0.25">
      <c r="A235" s="140">
        <v>233</v>
      </c>
      <c r="D235" s="142" t="s">
        <v>298</v>
      </c>
      <c r="E235" s="143" t="s">
        <v>698</v>
      </c>
      <c r="F235" s="143" t="s">
        <v>1098</v>
      </c>
      <c r="G235" s="143" t="s">
        <v>1498</v>
      </c>
      <c r="H235" s="143" t="s">
        <v>1898</v>
      </c>
      <c r="I235" s="143" t="s">
        <v>55</v>
      </c>
      <c r="J235" s="144" t="s">
        <v>2326</v>
      </c>
      <c r="K235" s="144" t="s">
        <v>2082</v>
      </c>
      <c r="L235" s="145">
        <f>Lotes!F235</f>
        <v>34000</v>
      </c>
      <c r="M235" s="135"/>
      <c r="N235" s="146">
        <v>1500</v>
      </c>
      <c r="O235" s="144">
        <v>120</v>
      </c>
      <c r="P235" s="147">
        <f t="shared" si="3"/>
        <v>1783.3333333333333</v>
      </c>
      <c r="Q235" s="148">
        <v>42611</v>
      </c>
      <c r="R235" s="143"/>
      <c r="S235" s="144" t="s">
        <v>2956</v>
      </c>
      <c r="T235" s="144" t="s">
        <v>2957</v>
      </c>
      <c r="U235" s="144" t="s">
        <v>2085</v>
      </c>
      <c r="V235" s="149" t="s">
        <v>2086</v>
      </c>
    </row>
    <row r="236" spans="1:22" ht="12" thickBot="1" x14ac:dyDescent="0.25">
      <c r="A236" s="140">
        <v>234</v>
      </c>
      <c r="D236" s="142" t="s">
        <v>299</v>
      </c>
      <c r="E236" s="143" t="s">
        <v>699</v>
      </c>
      <c r="F236" s="143" t="s">
        <v>1099</v>
      </c>
      <c r="G236" s="143" t="s">
        <v>1499</v>
      </c>
      <c r="H236" s="143" t="s">
        <v>1899</v>
      </c>
      <c r="I236" s="143" t="s">
        <v>55</v>
      </c>
      <c r="J236" s="144" t="s">
        <v>2327</v>
      </c>
      <c r="K236" s="144" t="s">
        <v>2082</v>
      </c>
      <c r="L236" s="145">
        <f>Lotes!F236</f>
        <v>34000</v>
      </c>
      <c r="M236" s="135"/>
      <c r="N236" s="146">
        <v>1500</v>
      </c>
      <c r="O236" s="144">
        <v>120</v>
      </c>
      <c r="P236" s="147">
        <f t="shared" si="3"/>
        <v>1783.3333333333333</v>
      </c>
      <c r="Q236" s="148">
        <v>42612</v>
      </c>
      <c r="R236" s="143"/>
      <c r="S236" s="144" t="s">
        <v>2958</v>
      </c>
      <c r="T236" s="144" t="s">
        <v>2959</v>
      </c>
      <c r="U236" s="144" t="s">
        <v>2085</v>
      </c>
      <c r="V236" s="149" t="s">
        <v>2086</v>
      </c>
    </row>
    <row r="237" spans="1:22" ht="12" thickBot="1" x14ac:dyDescent="0.25">
      <c r="A237" s="140">
        <v>235</v>
      </c>
      <c r="D237" s="142" t="s">
        <v>300</v>
      </c>
      <c r="E237" s="143" t="s">
        <v>700</v>
      </c>
      <c r="F237" s="143" t="s">
        <v>1100</v>
      </c>
      <c r="G237" s="143" t="s">
        <v>1500</v>
      </c>
      <c r="H237" s="143" t="s">
        <v>1900</v>
      </c>
      <c r="I237" s="143" t="s">
        <v>55</v>
      </c>
      <c r="J237" s="144" t="s">
        <v>2328</v>
      </c>
      <c r="K237" s="144" t="s">
        <v>2082</v>
      </c>
      <c r="L237" s="145">
        <f>Lotes!F237</f>
        <v>34000</v>
      </c>
      <c r="M237" s="135"/>
      <c r="N237" s="146">
        <v>1500</v>
      </c>
      <c r="O237" s="144">
        <v>120</v>
      </c>
      <c r="P237" s="147">
        <f t="shared" si="3"/>
        <v>1783.3333333333333</v>
      </c>
      <c r="Q237" s="148">
        <v>42613</v>
      </c>
      <c r="R237" s="143"/>
      <c r="S237" s="144" t="s">
        <v>2960</v>
      </c>
      <c r="T237" s="144" t="s">
        <v>2961</v>
      </c>
      <c r="U237" s="144" t="s">
        <v>2085</v>
      </c>
      <c r="V237" s="149" t="s">
        <v>2086</v>
      </c>
    </row>
    <row r="238" spans="1:22" ht="12" thickBot="1" x14ac:dyDescent="0.25">
      <c r="A238" s="140">
        <v>236</v>
      </c>
      <c r="D238" s="142" t="s">
        <v>301</v>
      </c>
      <c r="E238" s="143" t="s">
        <v>701</v>
      </c>
      <c r="F238" s="143" t="s">
        <v>1101</v>
      </c>
      <c r="G238" s="143" t="s">
        <v>1501</v>
      </c>
      <c r="H238" s="143" t="s">
        <v>1901</v>
      </c>
      <c r="I238" s="143" t="s">
        <v>55</v>
      </c>
      <c r="J238" s="144" t="s">
        <v>2329</v>
      </c>
      <c r="K238" s="144" t="s">
        <v>2082</v>
      </c>
      <c r="L238" s="145">
        <f>Lotes!F238</f>
        <v>34000</v>
      </c>
      <c r="M238" s="135"/>
      <c r="N238" s="146">
        <v>1500</v>
      </c>
      <c r="O238" s="144">
        <v>120</v>
      </c>
      <c r="P238" s="147">
        <f t="shared" si="3"/>
        <v>1783.3333333333333</v>
      </c>
      <c r="Q238" s="148">
        <v>42614</v>
      </c>
      <c r="R238" s="143"/>
      <c r="S238" s="144" t="s">
        <v>2962</v>
      </c>
      <c r="T238" s="144" t="s">
        <v>2963</v>
      </c>
      <c r="U238" s="144" t="s">
        <v>2085</v>
      </c>
      <c r="V238" s="149" t="s">
        <v>2086</v>
      </c>
    </row>
    <row r="239" spans="1:22" ht="12" thickBot="1" x14ac:dyDescent="0.25">
      <c r="A239" s="140">
        <v>237</v>
      </c>
      <c r="D239" s="142" t="s">
        <v>302</v>
      </c>
      <c r="E239" s="143" t="s">
        <v>702</v>
      </c>
      <c r="F239" s="143" t="s">
        <v>1102</v>
      </c>
      <c r="G239" s="143" t="s">
        <v>1502</v>
      </c>
      <c r="H239" s="143" t="s">
        <v>1902</v>
      </c>
      <c r="I239" s="143" t="s">
        <v>55</v>
      </c>
      <c r="J239" s="144" t="s">
        <v>2330</v>
      </c>
      <c r="K239" s="144" t="s">
        <v>2082</v>
      </c>
      <c r="L239" s="145">
        <f>Lotes!F239</f>
        <v>37799.5</v>
      </c>
      <c r="M239" s="135"/>
      <c r="N239" s="146">
        <v>1500</v>
      </c>
      <c r="O239" s="144">
        <v>120</v>
      </c>
      <c r="P239" s="147">
        <f t="shared" si="3"/>
        <v>1814.9958333333334</v>
      </c>
      <c r="Q239" s="148">
        <v>42615</v>
      </c>
      <c r="R239" s="143"/>
      <c r="S239" s="144" t="s">
        <v>2964</v>
      </c>
      <c r="T239" s="144" t="s">
        <v>2965</v>
      </c>
      <c r="U239" s="144" t="s">
        <v>2085</v>
      </c>
      <c r="V239" s="149" t="s">
        <v>2086</v>
      </c>
    </row>
    <row r="240" spans="1:22" ht="12" thickBot="1" x14ac:dyDescent="0.25">
      <c r="A240" s="140">
        <v>238</v>
      </c>
      <c r="D240" s="142" t="s">
        <v>303</v>
      </c>
      <c r="E240" s="143" t="s">
        <v>703</v>
      </c>
      <c r="F240" s="143" t="s">
        <v>1103</v>
      </c>
      <c r="G240" s="143" t="s">
        <v>1503</v>
      </c>
      <c r="H240" s="143" t="s">
        <v>1903</v>
      </c>
      <c r="I240" s="143" t="s">
        <v>55</v>
      </c>
      <c r="J240" s="144" t="s">
        <v>2331</v>
      </c>
      <c r="K240" s="144" t="s">
        <v>2082</v>
      </c>
      <c r="L240" s="145">
        <f>Lotes!F240</f>
        <v>37224.9</v>
      </c>
      <c r="M240" s="135"/>
      <c r="N240" s="146">
        <v>1500</v>
      </c>
      <c r="O240" s="144">
        <v>120</v>
      </c>
      <c r="P240" s="147">
        <f t="shared" si="3"/>
        <v>1810.2075</v>
      </c>
      <c r="Q240" s="148">
        <v>42616</v>
      </c>
      <c r="R240" s="143"/>
      <c r="S240" s="144" t="s">
        <v>2966</v>
      </c>
      <c r="T240" s="144" t="s">
        <v>2967</v>
      </c>
      <c r="U240" s="144" t="s">
        <v>2085</v>
      </c>
      <c r="V240" s="149" t="s">
        <v>2086</v>
      </c>
    </row>
    <row r="241" spans="1:22" ht="12" thickBot="1" x14ac:dyDescent="0.25">
      <c r="A241" s="140">
        <v>239</v>
      </c>
      <c r="D241" s="142" t="s">
        <v>304</v>
      </c>
      <c r="E241" s="143" t="s">
        <v>704</v>
      </c>
      <c r="F241" s="143" t="s">
        <v>1104</v>
      </c>
      <c r="G241" s="143" t="s">
        <v>1504</v>
      </c>
      <c r="H241" s="143" t="s">
        <v>1904</v>
      </c>
      <c r="I241" s="143" t="s">
        <v>55</v>
      </c>
      <c r="J241" s="144" t="s">
        <v>2332</v>
      </c>
      <c r="K241" s="144" t="s">
        <v>2082</v>
      </c>
      <c r="L241" s="145">
        <f>Lotes!F241</f>
        <v>34000</v>
      </c>
      <c r="M241" s="135"/>
      <c r="N241" s="146">
        <v>1500</v>
      </c>
      <c r="O241" s="144">
        <v>120</v>
      </c>
      <c r="P241" s="147">
        <f t="shared" si="3"/>
        <v>1783.3333333333333</v>
      </c>
      <c r="Q241" s="148">
        <v>42617</v>
      </c>
      <c r="R241" s="143"/>
      <c r="S241" s="144" t="s">
        <v>2968</v>
      </c>
      <c r="T241" s="144" t="s">
        <v>2969</v>
      </c>
      <c r="U241" s="144" t="s">
        <v>2085</v>
      </c>
      <c r="V241" s="149" t="s">
        <v>2086</v>
      </c>
    </row>
    <row r="242" spans="1:22" ht="12" thickBot="1" x14ac:dyDescent="0.25">
      <c r="A242" s="140">
        <v>240</v>
      </c>
      <c r="D242" s="142" t="s">
        <v>305</v>
      </c>
      <c r="E242" s="143" t="s">
        <v>705</v>
      </c>
      <c r="F242" s="143" t="s">
        <v>1105</v>
      </c>
      <c r="G242" s="143" t="s">
        <v>1505</v>
      </c>
      <c r="H242" s="143" t="s">
        <v>1905</v>
      </c>
      <c r="I242" s="143" t="s">
        <v>55</v>
      </c>
      <c r="J242" s="144" t="s">
        <v>2333</v>
      </c>
      <c r="K242" s="144" t="s">
        <v>2082</v>
      </c>
      <c r="L242" s="145">
        <f>Lotes!F242</f>
        <v>34000</v>
      </c>
      <c r="M242" s="135"/>
      <c r="N242" s="146">
        <v>1500</v>
      </c>
      <c r="O242" s="144">
        <v>120</v>
      </c>
      <c r="P242" s="147">
        <f t="shared" si="3"/>
        <v>1783.3333333333333</v>
      </c>
      <c r="Q242" s="148">
        <v>42618</v>
      </c>
      <c r="R242" s="143"/>
      <c r="S242" s="144" t="s">
        <v>2970</v>
      </c>
      <c r="T242" s="144" t="s">
        <v>2971</v>
      </c>
      <c r="U242" s="144" t="s">
        <v>2085</v>
      </c>
      <c r="V242" s="149" t="s">
        <v>2086</v>
      </c>
    </row>
    <row r="243" spans="1:22" ht="12" thickBot="1" x14ac:dyDescent="0.25">
      <c r="A243" s="140">
        <v>241</v>
      </c>
      <c r="D243" s="142" t="s">
        <v>306</v>
      </c>
      <c r="E243" s="143" t="s">
        <v>706</v>
      </c>
      <c r="F243" s="143" t="s">
        <v>1106</v>
      </c>
      <c r="G243" s="143" t="s">
        <v>1506</v>
      </c>
      <c r="H243" s="143" t="s">
        <v>1906</v>
      </c>
      <c r="I243" s="143" t="s">
        <v>55</v>
      </c>
      <c r="J243" s="144" t="s">
        <v>2334</v>
      </c>
      <c r="K243" s="144" t="s">
        <v>2082</v>
      </c>
      <c r="L243" s="145">
        <f>Lotes!F243</f>
        <v>34000</v>
      </c>
      <c r="M243" s="135"/>
      <c r="N243" s="146">
        <v>1500</v>
      </c>
      <c r="O243" s="144">
        <v>120</v>
      </c>
      <c r="P243" s="147">
        <f t="shared" si="3"/>
        <v>1783.3333333333333</v>
      </c>
      <c r="Q243" s="148">
        <v>42619</v>
      </c>
      <c r="R243" s="143"/>
      <c r="S243" s="144" t="s">
        <v>2972</v>
      </c>
      <c r="T243" s="144" t="s">
        <v>2973</v>
      </c>
      <c r="U243" s="144" t="s">
        <v>2085</v>
      </c>
      <c r="V243" s="149" t="s">
        <v>2086</v>
      </c>
    </row>
    <row r="244" spans="1:22" ht="12" thickBot="1" x14ac:dyDescent="0.25">
      <c r="A244" s="140">
        <v>242</v>
      </c>
      <c r="D244" s="142" t="s">
        <v>307</v>
      </c>
      <c r="E244" s="143" t="s">
        <v>707</v>
      </c>
      <c r="F244" s="143" t="s">
        <v>1107</v>
      </c>
      <c r="G244" s="143" t="s">
        <v>1507</v>
      </c>
      <c r="H244" s="143" t="s">
        <v>1907</v>
      </c>
      <c r="I244" s="143" t="s">
        <v>55</v>
      </c>
      <c r="J244" s="144" t="s">
        <v>2335</v>
      </c>
      <c r="K244" s="144" t="s">
        <v>2082</v>
      </c>
      <c r="L244" s="145">
        <f>Lotes!F244</f>
        <v>34000</v>
      </c>
      <c r="M244" s="135"/>
      <c r="N244" s="146">
        <v>1500</v>
      </c>
      <c r="O244" s="144">
        <v>120</v>
      </c>
      <c r="P244" s="147">
        <f t="shared" si="3"/>
        <v>1783.3333333333333</v>
      </c>
      <c r="Q244" s="148">
        <v>42620</v>
      </c>
      <c r="R244" s="143"/>
      <c r="S244" s="144" t="s">
        <v>2974</v>
      </c>
      <c r="T244" s="144" t="s">
        <v>2975</v>
      </c>
      <c r="U244" s="144" t="s">
        <v>2085</v>
      </c>
      <c r="V244" s="149" t="s">
        <v>2086</v>
      </c>
    </row>
    <row r="245" spans="1:22" ht="12" thickBot="1" x14ac:dyDescent="0.25">
      <c r="A245" s="140">
        <v>243</v>
      </c>
      <c r="D245" s="142" t="s">
        <v>308</v>
      </c>
      <c r="E245" s="143" t="s">
        <v>708</v>
      </c>
      <c r="F245" s="143" t="s">
        <v>1108</v>
      </c>
      <c r="G245" s="143" t="s">
        <v>1508</v>
      </c>
      <c r="H245" s="143" t="s">
        <v>1908</v>
      </c>
      <c r="I245" s="143" t="s">
        <v>55</v>
      </c>
      <c r="J245" s="144" t="s">
        <v>2336</v>
      </c>
      <c r="K245" s="144" t="s">
        <v>2082</v>
      </c>
      <c r="L245" s="145">
        <f>Lotes!F245</f>
        <v>36000</v>
      </c>
      <c r="M245" s="135"/>
      <c r="N245" s="146">
        <v>1500</v>
      </c>
      <c r="O245" s="144">
        <v>120</v>
      </c>
      <c r="P245" s="147">
        <f t="shared" si="3"/>
        <v>1800</v>
      </c>
      <c r="Q245" s="148">
        <v>42621</v>
      </c>
      <c r="R245" s="143"/>
      <c r="S245" s="144" t="s">
        <v>2976</v>
      </c>
      <c r="T245" s="144" t="s">
        <v>2977</v>
      </c>
      <c r="U245" s="144" t="s">
        <v>2085</v>
      </c>
      <c r="V245" s="149" t="s">
        <v>2086</v>
      </c>
    </row>
    <row r="246" spans="1:22" ht="12" thickBot="1" x14ac:dyDescent="0.25">
      <c r="A246" s="140">
        <v>244</v>
      </c>
      <c r="D246" s="142" t="s">
        <v>309</v>
      </c>
      <c r="E246" s="143" t="s">
        <v>709</v>
      </c>
      <c r="F246" s="143" t="s">
        <v>1109</v>
      </c>
      <c r="G246" s="143" t="s">
        <v>1509</v>
      </c>
      <c r="H246" s="143" t="s">
        <v>1909</v>
      </c>
      <c r="I246" s="143" t="s">
        <v>55</v>
      </c>
      <c r="J246" s="144" t="s">
        <v>2337</v>
      </c>
      <c r="K246" s="144" t="s">
        <v>2082</v>
      </c>
      <c r="L246" s="145">
        <f>Lotes!F246</f>
        <v>36000</v>
      </c>
      <c r="M246" s="135"/>
      <c r="N246" s="146">
        <v>1500</v>
      </c>
      <c r="O246" s="144">
        <v>120</v>
      </c>
      <c r="P246" s="147">
        <f t="shared" si="3"/>
        <v>1800</v>
      </c>
      <c r="Q246" s="148">
        <v>42622</v>
      </c>
      <c r="R246" s="143"/>
      <c r="S246" s="144" t="s">
        <v>2978</v>
      </c>
      <c r="T246" s="144" t="s">
        <v>2979</v>
      </c>
      <c r="U246" s="144" t="s">
        <v>2085</v>
      </c>
      <c r="V246" s="149" t="s">
        <v>2086</v>
      </c>
    </row>
    <row r="247" spans="1:22" ht="12" thickBot="1" x14ac:dyDescent="0.25">
      <c r="A247" s="140">
        <v>245</v>
      </c>
      <c r="D247" s="142" t="s">
        <v>310</v>
      </c>
      <c r="E247" s="143" t="s">
        <v>710</v>
      </c>
      <c r="F247" s="143" t="s">
        <v>1110</v>
      </c>
      <c r="G247" s="143" t="s">
        <v>1510</v>
      </c>
      <c r="H247" s="143" t="s">
        <v>1910</v>
      </c>
      <c r="I247" s="143" t="s">
        <v>55</v>
      </c>
      <c r="J247" s="144" t="s">
        <v>2338</v>
      </c>
      <c r="K247" s="144" t="s">
        <v>2082</v>
      </c>
      <c r="L247" s="145">
        <f>Lotes!F247</f>
        <v>36000</v>
      </c>
      <c r="M247" s="135"/>
      <c r="N247" s="146">
        <v>1500</v>
      </c>
      <c r="O247" s="144">
        <v>120</v>
      </c>
      <c r="P247" s="147">
        <f t="shared" si="3"/>
        <v>1800</v>
      </c>
      <c r="Q247" s="148">
        <v>42623</v>
      </c>
      <c r="R247" s="143"/>
      <c r="S247" s="144" t="s">
        <v>2980</v>
      </c>
      <c r="T247" s="144" t="s">
        <v>2981</v>
      </c>
      <c r="U247" s="144" t="s">
        <v>2085</v>
      </c>
      <c r="V247" s="149" t="s">
        <v>2086</v>
      </c>
    </row>
    <row r="248" spans="1:22" ht="12" thickBot="1" x14ac:dyDescent="0.25">
      <c r="A248" s="140">
        <v>246</v>
      </c>
      <c r="D248" s="142" t="s">
        <v>311</v>
      </c>
      <c r="E248" s="143" t="s">
        <v>711</v>
      </c>
      <c r="F248" s="143" t="s">
        <v>1111</v>
      </c>
      <c r="G248" s="143" t="s">
        <v>1511</v>
      </c>
      <c r="H248" s="143" t="s">
        <v>1911</v>
      </c>
      <c r="I248" s="143" t="s">
        <v>55</v>
      </c>
      <c r="J248" s="144" t="s">
        <v>2339</v>
      </c>
      <c r="K248" s="144" t="s">
        <v>2082</v>
      </c>
      <c r="L248" s="145">
        <f>Lotes!F248</f>
        <v>54356</v>
      </c>
      <c r="M248" s="135"/>
      <c r="N248" s="146">
        <v>1500</v>
      </c>
      <c r="O248" s="144">
        <v>120</v>
      </c>
      <c r="P248" s="147">
        <f t="shared" si="3"/>
        <v>1952.9666666666667</v>
      </c>
      <c r="Q248" s="148">
        <v>42624</v>
      </c>
      <c r="R248" s="143"/>
      <c r="S248" s="144" t="s">
        <v>2982</v>
      </c>
      <c r="T248" s="144" t="s">
        <v>2983</v>
      </c>
      <c r="U248" s="144" t="s">
        <v>2085</v>
      </c>
      <c r="V248" s="149" t="s">
        <v>2086</v>
      </c>
    </row>
    <row r="249" spans="1:22" ht="12" thickBot="1" x14ac:dyDescent="0.25">
      <c r="A249" s="140">
        <v>247</v>
      </c>
      <c r="D249" s="142" t="s">
        <v>312</v>
      </c>
      <c r="E249" s="143" t="s">
        <v>712</v>
      </c>
      <c r="F249" s="143" t="s">
        <v>1112</v>
      </c>
      <c r="G249" s="143" t="s">
        <v>1512</v>
      </c>
      <c r="H249" s="143" t="s">
        <v>1912</v>
      </c>
      <c r="I249" s="143" t="s">
        <v>55</v>
      </c>
      <c r="J249" s="144" t="s">
        <v>2340</v>
      </c>
      <c r="K249" s="144" t="s">
        <v>2082</v>
      </c>
      <c r="L249" s="145">
        <f>Lotes!F249</f>
        <v>49560</v>
      </c>
      <c r="M249" s="135"/>
      <c r="N249" s="146">
        <v>1500</v>
      </c>
      <c r="O249" s="144">
        <v>120</v>
      </c>
      <c r="P249" s="147">
        <f t="shared" si="3"/>
        <v>1913</v>
      </c>
      <c r="Q249" s="148">
        <v>42625</v>
      </c>
      <c r="R249" s="143"/>
      <c r="S249" s="144" t="s">
        <v>2984</v>
      </c>
      <c r="T249" s="144" t="s">
        <v>2985</v>
      </c>
      <c r="U249" s="144" t="s">
        <v>2085</v>
      </c>
      <c r="V249" s="149" t="s">
        <v>2086</v>
      </c>
    </row>
    <row r="250" spans="1:22" ht="12" thickBot="1" x14ac:dyDescent="0.25">
      <c r="A250" s="140">
        <v>248</v>
      </c>
      <c r="D250" s="142" t="s">
        <v>313</v>
      </c>
      <c r="E250" s="143" t="s">
        <v>713</v>
      </c>
      <c r="F250" s="143" t="s">
        <v>1113</v>
      </c>
      <c r="G250" s="143" t="s">
        <v>1513</v>
      </c>
      <c r="H250" s="143" t="s">
        <v>1913</v>
      </c>
      <c r="I250" s="143" t="s">
        <v>55</v>
      </c>
      <c r="J250" s="144" t="s">
        <v>2341</v>
      </c>
      <c r="K250" s="144" t="s">
        <v>2082</v>
      </c>
      <c r="L250" s="145">
        <f>Lotes!F250</f>
        <v>49358</v>
      </c>
      <c r="M250" s="135"/>
      <c r="N250" s="146">
        <v>1500</v>
      </c>
      <c r="O250" s="144">
        <v>120</v>
      </c>
      <c r="P250" s="147">
        <f t="shared" si="3"/>
        <v>1911.3166666666666</v>
      </c>
      <c r="Q250" s="148">
        <v>42626</v>
      </c>
      <c r="R250" s="143"/>
      <c r="S250" s="144" t="s">
        <v>2986</v>
      </c>
      <c r="T250" s="144" t="s">
        <v>2987</v>
      </c>
      <c r="U250" s="144" t="s">
        <v>2085</v>
      </c>
      <c r="V250" s="149" t="s">
        <v>2086</v>
      </c>
    </row>
    <row r="251" spans="1:22" ht="12" thickBot="1" x14ac:dyDescent="0.25">
      <c r="A251" s="140">
        <v>249</v>
      </c>
      <c r="D251" s="142" t="s">
        <v>314</v>
      </c>
      <c r="E251" s="143" t="s">
        <v>714</v>
      </c>
      <c r="F251" s="143" t="s">
        <v>1114</v>
      </c>
      <c r="G251" s="143" t="s">
        <v>1514</v>
      </c>
      <c r="H251" s="143" t="s">
        <v>1914</v>
      </c>
      <c r="I251" s="143" t="s">
        <v>55</v>
      </c>
      <c r="J251" s="144" t="s">
        <v>2342</v>
      </c>
      <c r="K251" s="144" t="s">
        <v>2082</v>
      </c>
      <c r="L251" s="145">
        <f>Lotes!F251</f>
        <v>48400</v>
      </c>
      <c r="M251" s="135"/>
      <c r="N251" s="146">
        <v>1500</v>
      </c>
      <c r="O251" s="144">
        <v>120</v>
      </c>
      <c r="P251" s="147">
        <f t="shared" si="3"/>
        <v>1903.3333333333333</v>
      </c>
      <c r="Q251" s="148">
        <v>42627</v>
      </c>
      <c r="R251" s="143"/>
      <c r="S251" s="144" t="s">
        <v>2988</v>
      </c>
      <c r="T251" s="144" t="s">
        <v>2989</v>
      </c>
      <c r="U251" s="144" t="s">
        <v>2085</v>
      </c>
      <c r="V251" s="149" t="s">
        <v>2086</v>
      </c>
    </row>
    <row r="252" spans="1:22" ht="12" thickBot="1" x14ac:dyDescent="0.25">
      <c r="A252" s="140">
        <v>250</v>
      </c>
      <c r="D252" s="142" t="s">
        <v>315</v>
      </c>
      <c r="E252" s="143" t="s">
        <v>715</v>
      </c>
      <c r="F252" s="143" t="s">
        <v>1115</v>
      </c>
      <c r="G252" s="143" t="s">
        <v>1515</v>
      </c>
      <c r="H252" s="143" t="s">
        <v>1915</v>
      </c>
      <c r="I252" s="143" t="s">
        <v>55</v>
      </c>
      <c r="J252" s="144" t="s">
        <v>2343</v>
      </c>
      <c r="K252" s="144" t="s">
        <v>2082</v>
      </c>
      <c r="L252" s="145">
        <f>Lotes!F252</f>
        <v>46676</v>
      </c>
      <c r="M252" s="135"/>
      <c r="N252" s="146">
        <v>1500</v>
      </c>
      <c r="O252" s="144">
        <v>120</v>
      </c>
      <c r="P252" s="147">
        <f t="shared" si="3"/>
        <v>1888.9666666666667</v>
      </c>
      <c r="Q252" s="148">
        <v>42628</v>
      </c>
      <c r="R252" s="143"/>
      <c r="S252" s="144" t="s">
        <v>2990</v>
      </c>
      <c r="T252" s="144" t="s">
        <v>2991</v>
      </c>
      <c r="U252" s="144" t="s">
        <v>2085</v>
      </c>
      <c r="V252" s="149" t="s">
        <v>2086</v>
      </c>
    </row>
    <row r="253" spans="1:22" ht="12" thickBot="1" x14ac:dyDescent="0.25">
      <c r="A253" s="140">
        <v>251</v>
      </c>
      <c r="D253" s="142" t="s">
        <v>316</v>
      </c>
      <c r="E253" s="143" t="s">
        <v>716</v>
      </c>
      <c r="F253" s="143" t="s">
        <v>1116</v>
      </c>
      <c r="G253" s="143" t="s">
        <v>1516</v>
      </c>
      <c r="H253" s="143" t="s">
        <v>1916</v>
      </c>
      <c r="I253" s="143" t="s">
        <v>55</v>
      </c>
      <c r="J253" s="144" t="s">
        <v>2344</v>
      </c>
      <c r="K253" s="144" t="s">
        <v>2082</v>
      </c>
      <c r="L253" s="145">
        <f>Lotes!F253</f>
        <v>48994</v>
      </c>
      <c r="M253" s="135"/>
      <c r="N253" s="146">
        <v>1500</v>
      </c>
      <c r="O253" s="144">
        <v>120</v>
      </c>
      <c r="P253" s="147">
        <f t="shared" si="3"/>
        <v>1908.2833333333333</v>
      </c>
      <c r="Q253" s="148">
        <v>42629</v>
      </c>
      <c r="R253" s="143"/>
      <c r="S253" s="144" t="s">
        <v>2992</v>
      </c>
      <c r="T253" s="144" t="s">
        <v>2993</v>
      </c>
      <c r="U253" s="144" t="s">
        <v>2085</v>
      </c>
      <c r="V253" s="149" t="s">
        <v>2086</v>
      </c>
    </row>
    <row r="254" spans="1:22" ht="12" thickBot="1" x14ac:dyDescent="0.25">
      <c r="A254" s="140">
        <v>252</v>
      </c>
      <c r="D254" s="142" t="s">
        <v>317</v>
      </c>
      <c r="E254" s="143" t="s">
        <v>717</v>
      </c>
      <c r="F254" s="143" t="s">
        <v>1117</v>
      </c>
      <c r="G254" s="143" t="s">
        <v>1517</v>
      </c>
      <c r="H254" s="143" t="s">
        <v>1917</v>
      </c>
      <c r="I254" s="143" t="s">
        <v>55</v>
      </c>
      <c r="J254" s="144" t="s">
        <v>2345</v>
      </c>
      <c r="K254" s="144" t="s">
        <v>2082</v>
      </c>
      <c r="L254" s="145">
        <f>Lotes!F254</f>
        <v>36000</v>
      </c>
      <c r="M254" s="135"/>
      <c r="N254" s="146">
        <v>1500</v>
      </c>
      <c r="O254" s="144">
        <v>120</v>
      </c>
      <c r="P254" s="147">
        <f t="shared" si="3"/>
        <v>1800</v>
      </c>
      <c r="Q254" s="148">
        <v>42630</v>
      </c>
      <c r="R254" s="143"/>
      <c r="S254" s="144" t="s">
        <v>2994</v>
      </c>
      <c r="T254" s="144" t="s">
        <v>2995</v>
      </c>
      <c r="U254" s="144" t="s">
        <v>2085</v>
      </c>
      <c r="V254" s="149" t="s">
        <v>2086</v>
      </c>
    </row>
    <row r="255" spans="1:22" ht="12" thickBot="1" x14ac:dyDescent="0.25">
      <c r="A255" s="140">
        <v>253</v>
      </c>
      <c r="D255" s="142" t="s">
        <v>318</v>
      </c>
      <c r="E255" s="143" t="s">
        <v>718</v>
      </c>
      <c r="F255" s="143" t="s">
        <v>1118</v>
      </c>
      <c r="G255" s="143" t="s">
        <v>1518</v>
      </c>
      <c r="H255" s="143" t="s">
        <v>1918</v>
      </c>
      <c r="I255" s="143" t="s">
        <v>55</v>
      </c>
      <c r="J255" s="144" t="s">
        <v>2346</v>
      </c>
      <c r="K255" s="144" t="s">
        <v>2082</v>
      </c>
      <c r="L255" s="145">
        <f>Lotes!F255</f>
        <v>36000</v>
      </c>
      <c r="M255" s="135"/>
      <c r="N255" s="146">
        <v>1500</v>
      </c>
      <c r="O255" s="144">
        <v>120</v>
      </c>
      <c r="P255" s="147">
        <f t="shared" si="3"/>
        <v>1800</v>
      </c>
      <c r="Q255" s="148">
        <v>42631</v>
      </c>
      <c r="R255" s="143"/>
      <c r="S255" s="144" t="s">
        <v>2996</v>
      </c>
      <c r="T255" s="144" t="s">
        <v>2997</v>
      </c>
      <c r="U255" s="144" t="s">
        <v>2085</v>
      </c>
      <c r="V255" s="149" t="s">
        <v>2086</v>
      </c>
    </row>
    <row r="256" spans="1:22" ht="12" thickBot="1" x14ac:dyDescent="0.25">
      <c r="A256" s="140">
        <v>254</v>
      </c>
      <c r="D256" s="142" t="s">
        <v>319</v>
      </c>
      <c r="E256" s="143" t="s">
        <v>719</v>
      </c>
      <c r="F256" s="143" t="s">
        <v>1119</v>
      </c>
      <c r="G256" s="143" t="s">
        <v>1519</v>
      </c>
      <c r="H256" s="143" t="s">
        <v>1919</v>
      </c>
      <c r="I256" s="143" t="s">
        <v>55</v>
      </c>
      <c r="J256" s="144" t="s">
        <v>2347</v>
      </c>
      <c r="K256" s="144" t="s">
        <v>2082</v>
      </c>
      <c r="L256" s="145">
        <f>Lotes!F256</f>
        <v>36000</v>
      </c>
      <c r="M256" s="135"/>
      <c r="N256" s="146">
        <v>1500</v>
      </c>
      <c r="O256" s="144">
        <v>120</v>
      </c>
      <c r="P256" s="147">
        <f t="shared" si="3"/>
        <v>1800</v>
      </c>
      <c r="Q256" s="148">
        <v>42632</v>
      </c>
      <c r="R256" s="143"/>
      <c r="S256" s="144" t="s">
        <v>2998</v>
      </c>
      <c r="T256" s="144" t="s">
        <v>2999</v>
      </c>
      <c r="U256" s="144" t="s">
        <v>2085</v>
      </c>
      <c r="V256" s="149" t="s">
        <v>2086</v>
      </c>
    </row>
    <row r="257" spans="1:22" ht="12" thickBot="1" x14ac:dyDescent="0.25">
      <c r="A257" s="140">
        <v>255</v>
      </c>
      <c r="D257" s="142" t="s">
        <v>320</v>
      </c>
      <c r="E257" s="143" t="s">
        <v>720</v>
      </c>
      <c r="F257" s="143" t="s">
        <v>1120</v>
      </c>
      <c r="G257" s="143" t="s">
        <v>1520</v>
      </c>
      <c r="H257" s="143" t="s">
        <v>1920</v>
      </c>
      <c r="I257" s="143" t="s">
        <v>55</v>
      </c>
      <c r="J257" s="144" t="s">
        <v>2348</v>
      </c>
      <c r="K257" s="144" t="s">
        <v>2082</v>
      </c>
      <c r="L257" s="145">
        <f>Lotes!F257</f>
        <v>34000</v>
      </c>
      <c r="M257" s="135"/>
      <c r="N257" s="146">
        <v>1500</v>
      </c>
      <c r="O257" s="144">
        <v>120</v>
      </c>
      <c r="P257" s="147">
        <f t="shared" si="3"/>
        <v>1783.3333333333333</v>
      </c>
      <c r="Q257" s="148">
        <v>42633</v>
      </c>
      <c r="R257" s="143"/>
      <c r="S257" s="144" t="s">
        <v>3000</v>
      </c>
      <c r="T257" s="144" t="s">
        <v>3001</v>
      </c>
      <c r="U257" s="144" t="s">
        <v>2085</v>
      </c>
      <c r="V257" s="149" t="s">
        <v>2086</v>
      </c>
    </row>
    <row r="258" spans="1:22" ht="12" thickBot="1" x14ac:dyDescent="0.25">
      <c r="A258" s="140">
        <v>256</v>
      </c>
      <c r="D258" s="142" t="s">
        <v>321</v>
      </c>
      <c r="E258" s="143" t="s">
        <v>721</v>
      </c>
      <c r="F258" s="143" t="s">
        <v>1121</v>
      </c>
      <c r="G258" s="143" t="s">
        <v>1521</v>
      </c>
      <c r="H258" s="143" t="s">
        <v>1921</v>
      </c>
      <c r="I258" s="143" t="s">
        <v>55</v>
      </c>
      <c r="J258" s="144" t="s">
        <v>2349</v>
      </c>
      <c r="K258" s="144" t="s">
        <v>2082</v>
      </c>
      <c r="L258" s="145">
        <f>Lotes!F258</f>
        <v>34000</v>
      </c>
      <c r="M258" s="135"/>
      <c r="N258" s="146">
        <v>1500</v>
      </c>
      <c r="O258" s="144">
        <v>120</v>
      </c>
      <c r="P258" s="147">
        <f t="shared" si="3"/>
        <v>1783.3333333333333</v>
      </c>
      <c r="Q258" s="148">
        <v>42634</v>
      </c>
      <c r="R258" s="143"/>
      <c r="S258" s="144" t="s">
        <v>3002</v>
      </c>
      <c r="T258" s="144" t="s">
        <v>3003</v>
      </c>
      <c r="U258" s="144" t="s">
        <v>2085</v>
      </c>
      <c r="V258" s="149" t="s">
        <v>2086</v>
      </c>
    </row>
    <row r="259" spans="1:22" ht="12" thickBot="1" x14ac:dyDescent="0.25">
      <c r="A259" s="140">
        <v>257</v>
      </c>
      <c r="D259" s="142" t="s">
        <v>322</v>
      </c>
      <c r="E259" s="143" t="s">
        <v>722</v>
      </c>
      <c r="F259" s="143" t="s">
        <v>1122</v>
      </c>
      <c r="G259" s="143" t="s">
        <v>1522</v>
      </c>
      <c r="H259" s="143" t="s">
        <v>1922</v>
      </c>
      <c r="I259" s="143" t="s">
        <v>55</v>
      </c>
      <c r="J259" s="144" t="s">
        <v>2350</v>
      </c>
      <c r="K259" s="144" t="s">
        <v>2082</v>
      </c>
      <c r="L259" s="145">
        <f>Lotes!F259</f>
        <v>34000</v>
      </c>
      <c r="M259" s="135"/>
      <c r="N259" s="146">
        <v>1500</v>
      </c>
      <c r="O259" s="144">
        <v>120</v>
      </c>
      <c r="P259" s="147">
        <f t="shared" si="3"/>
        <v>1783.3333333333333</v>
      </c>
      <c r="Q259" s="148">
        <v>42635</v>
      </c>
      <c r="R259" s="143"/>
      <c r="S259" s="144" t="s">
        <v>3004</v>
      </c>
      <c r="T259" s="144" t="s">
        <v>3005</v>
      </c>
      <c r="U259" s="144" t="s">
        <v>2085</v>
      </c>
      <c r="V259" s="149" t="s">
        <v>2086</v>
      </c>
    </row>
    <row r="260" spans="1:22" ht="12" thickBot="1" x14ac:dyDescent="0.25">
      <c r="A260" s="140">
        <v>258</v>
      </c>
      <c r="D260" s="142" t="s">
        <v>323</v>
      </c>
      <c r="E260" s="143" t="s">
        <v>723</v>
      </c>
      <c r="F260" s="143" t="s">
        <v>1123</v>
      </c>
      <c r="G260" s="143" t="s">
        <v>1523</v>
      </c>
      <c r="H260" s="143" t="s">
        <v>1923</v>
      </c>
      <c r="I260" s="143" t="s">
        <v>55</v>
      </c>
      <c r="J260" s="144" t="s">
        <v>2351</v>
      </c>
      <c r="K260" s="144" t="s">
        <v>2082</v>
      </c>
      <c r="L260" s="145">
        <f>Lotes!F260</f>
        <v>34000</v>
      </c>
      <c r="M260" s="135"/>
      <c r="N260" s="146">
        <v>1500</v>
      </c>
      <c r="O260" s="144">
        <v>120</v>
      </c>
      <c r="P260" s="147">
        <f t="shared" ref="P260:P323" si="4">IFERROR(N260+L260/O260,"")</f>
        <v>1783.3333333333333</v>
      </c>
      <c r="Q260" s="148">
        <v>42636</v>
      </c>
      <c r="R260" s="143"/>
      <c r="S260" s="144" t="s">
        <v>3006</v>
      </c>
      <c r="T260" s="144" t="s">
        <v>3007</v>
      </c>
      <c r="U260" s="144" t="s">
        <v>2085</v>
      </c>
      <c r="V260" s="149" t="s">
        <v>2086</v>
      </c>
    </row>
    <row r="261" spans="1:22" ht="12" thickBot="1" x14ac:dyDescent="0.25">
      <c r="A261" s="140">
        <v>259</v>
      </c>
      <c r="D261" s="142" t="s">
        <v>324</v>
      </c>
      <c r="E261" s="143" t="s">
        <v>724</v>
      </c>
      <c r="F261" s="143" t="s">
        <v>1124</v>
      </c>
      <c r="G261" s="143" t="s">
        <v>1524</v>
      </c>
      <c r="H261" s="143" t="s">
        <v>1924</v>
      </c>
      <c r="I261" s="143" t="s">
        <v>55</v>
      </c>
      <c r="J261" s="144" t="s">
        <v>2352</v>
      </c>
      <c r="K261" s="144" t="s">
        <v>2082</v>
      </c>
      <c r="L261" s="145">
        <f>Lotes!F261</f>
        <v>34000</v>
      </c>
      <c r="M261" s="135"/>
      <c r="N261" s="146">
        <v>1500</v>
      </c>
      <c r="O261" s="144">
        <v>120</v>
      </c>
      <c r="P261" s="147">
        <f t="shared" si="4"/>
        <v>1783.3333333333333</v>
      </c>
      <c r="Q261" s="148">
        <v>42637</v>
      </c>
      <c r="R261" s="143"/>
      <c r="S261" s="144" t="s">
        <v>3008</v>
      </c>
      <c r="T261" s="144" t="s">
        <v>3009</v>
      </c>
      <c r="U261" s="144" t="s">
        <v>2085</v>
      </c>
      <c r="V261" s="149" t="s">
        <v>2086</v>
      </c>
    </row>
    <row r="262" spans="1:22" ht="12" thickBot="1" x14ac:dyDescent="0.25">
      <c r="A262" s="140">
        <v>260</v>
      </c>
      <c r="D262" s="142" t="s">
        <v>325</v>
      </c>
      <c r="E262" s="143" t="s">
        <v>725</v>
      </c>
      <c r="F262" s="143" t="s">
        <v>1125</v>
      </c>
      <c r="G262" s="143" t="s">
        <v>1525</v>
      </c>
      <c r="H262" s="143" t="s">
        <v>1925</v>
      </c>
      <c r="I262" s="143" t="s">
        <v>55</v>
      </c>
      <c r="J262" s="144" t="s">
        <v>2353</v>
      </c>
      <c r="K262" s="144" t="s">
        <v>2082</v>
      </c>
      <c r="L262" s="145">
        <f>Lotes!F262</f>
        <v>34000</v>
      </c>
      <c r="M262" s="135"/>
      <c r="N262" s="146">
        <v>1500</v>
      </c>
      <c r="O262" s="144">
        <v>120</v>
      </c>
      <c r="P262" s="147">
        <f t="shared" si="4"/>
        <v>1783.3333333333333</v>
      </c>
      <c r="Q262" s="148">
        <v>42638</v>
      </c>
      <c r="R262" s="143"/>
      <c r="S262" s="144" t="s">
        <v>3010</v>
      </c>
      <c r="T262" s="144" t="s">
        <v>3011</v>
      </c>
      <c r="U262" s="144" t="s">
        <v>2085</v>
      </c>
      <c r="V262" s="149" t="s">
        <v>2086</v>
      </c>
    </row>
    <row r="263" spans="1:22" ht="12" thickBot="1" x14ac:dyDescent="0.25">
      <c r="A263" s="140">
        <v>261</v>
      </c>
      <c r="D263" s="142" t="s">
        <v>326</v>
      </c>
      <c r="E263" s="143" t="s">
        <v>726</v>
      </c>
      <c r="F263" s="143" t="s">
        <v>1126</v>
      </c>
      <c r="G263" s="143" t="s">
        <v>1526</v>
      </c>
      <c r="H263" s="143" t="s">
        <v>1926</v>
      </c>
      <c r="I263" s="143" t="s">
        <v>55</v>
      </c>
      <c r="J263" s="144" t="s">
        <v>2354</v>
      </c>
      <c r="K263" s="144" t="s">
        <v>2082</v>
      </c>
      <c r="L263" s="145">
        <f>Lotes!F263</f>
        <v>34000</v>
      </c>
      <c r="M263" s="135"/>
      <c r="N263" s="146">
        <v>1500</v>
      </c>
      <c r="O263" s="144">
        <v>120</v>
      </c>
      <c r="P263" s="147">
        <f t="shared" si="4"/>
        <v>1783.3333333333333</v>
      </c>
      <c r="Q263" s="148">
        <v>42639</v>
      </c>
      <c r="R263" s="143"/>
      <c r="S263" s="144" t="s">
        <v>3012</v>
      </c>
      <c r="T263" s="144" t="s">
        <v>3013</v>
      </c>
      <c r="U263" s="144" t="s">
        <v>2085</v>
      </c>
      <c r="V263" s="149" t="s">
        <v>2086</v>
      </c>
    </row>
    <row r="264" spans="1:22" ht="12" thickBot="1" x14ac:dyDescent="0.25">
      <c r="A264" s="140">
        <v>262</v>
      </c>
      <c r="D264" s="142" t="s">
        <v>327</v>
      </c>
      <c r="E264" s="143" t="s">
        <v>727</v>
      </c>
      <c r="F264" s="143" t="s">
        <v>1127</v>
      </c>
      <c r="G264" s="143" t="s">
        <v>1527</v>
      </c>
      <c r="H264" s="143" t="s">
        <v>1927</v>
      </c>
      <c r="I264" s="143" t="s">
        <v>55</v>
      </c>
      <c r="J264" s="144" t="s">
        <v>2355</v>
      </c>
      <c r="K264" s="144" t="s">
        <v>2082</v>
      </c>
      <c r="L264" s="145">
        <f>Lotes!F264</f>
        <v>34302.6</v>
      </c>
      <c r="M264" s="135"/>
      <c r="N264" s="146">
        <v>1500</v>
      </c>
      <c r="O264" s="144">
        <v>120</v>
      </c>
      <c r="P264" s="147">
        <f t="shared" si="4"/>
        <v>1785.855</v>
      </c>
      <c r="Q264" s="148">
        <v>42640</v>
      </c>
      <c r="R264" s="143"/>
      <c r="S264" s="144" t="s">
        <v>3014</v>
      </c>
      <c r="T264" s="144" t="s">
        <v>3015</v>
      </c>
      <c r="U264" s="144" t="s">
        <v>2085</v>
      </c>
      <c r="V264" s="149" t="s">
        <v>2086</v>
      </c>
    </row>
    <row r="265" spans="1:22" ht="12" thickBot="1" x14ac:dyDescent="0.25">
      <c r="A265" s="140">
        <v>263</v>
      </c>
      <c r="D265" s="142" t="s">
        <v>328</v>
      </c>
      <c r="E265" s="143" t="s">
        <v>728</v>
      </c>
      <c r="F265" s="143" t="s">
        <v>1128</v>
      </c>
      <c r="G265" s="143" t="s">
        <v>1528</v>
      </c>
      <c r="H265" s="143" t="s">
        <v>1928</v>
      </c>
      <c r="I265" s="143" t="s">
        <v>55</v>
      </c>
      <c r="J265" s="144" t="s">
        <v>2356</v>
      </c>
      <c r="K265" s="144" t="s">
        <v>2082</v>
      </c>
      <c r="L265" s="145">
        <f>Lotes!F265</f>
        <v>37224.9</v>
      </c>
      <c r="M265" s="135"/>
      <c r="N265" s="146">
        <v>1500</v>
      </c>
      <c r="O265" s="144">
        <v>120</v>
      </c>
      <c r="P265" s="147">
        <f t="shared" si="4"/>
        <v>1810.2075</v>
      </c>
      <c r="Q265" s="148">
        <v>42641</v>
      </c>
      <c r="R265" s="143"/>
      <c r="S265" s="144" t="s">
        <v>3016</v>
      </c>
      <c r="T265" s="144" t="s">
        <v>3017</v>
      </c>
      <c r="U265" s="144" t="s">
        <v>2085</v>
      </c>
      <c r="V265" s="149" t="s">
        <v>2086</v>
      </c>
    </row>
    <row r="266" spans="1:22" ht="12" thickBot="1" x14ac:dyDescent="0.25">
      <c r="A266" s="140">
        <v>264</v>
      </c>
      <c r="D266" s="142" t="s">
        <v>329</v>
      </c>
      <c r="E266" s="143" t="s">
        <v>729</v>
      </c>
      <c r="F266" s="143" t="s">
        <v>1129</v>
      </c>
      <c r="G266" s="143" t="s">
        <v>1529</v>
      </c>
      <c r="H266" s="143" t="s">
        <v>1929</v>
      </c>
      <c r="I266" s="143" t="s">
        <v>55</v>
      </c>
      <c r="J266" s="144" t="s">
        <v>2357</v>
      </c>
      <c r="K266" s="144" t="s">
        <v>2082</v>
      </c>
      <c r="L266" s="145">
        <f>Lotes!F266</f>
        <v>34000</v>
      </c>
      <c r="M266" s="135"/>
      <c r="N266" s="146">
        <v>1500</v>
      </c>
      <c r="O266" s="144">
        <v>120</v>
      </c>
      <c r="P266" s="147">
        <f t="shared" si="4"/>
        <v>1783.3333333333333</v>
      </c>
      <c r="Q266" s="148">
        <v>42642</v>
      </c>
      <c r="R266" s="143"/>
      <c r="S266" s="144" t="s">
        <v>3018</v>
      </c>
      <c r="T266" s="144" t="s">
        <v>3019</v>
      </c>
      <c r="U266" s="144" t="s">
        <v>2085</v>
      </c>
      <c r="V266" s="149" t="s">
        <v>2086</v>
      </c>
    </row>
    <row r="267" spans="1:22" ht="12" thickBot="1" x14ac:dyDescent="0.25">
      <c r="A267" s="140">
        <v>265</v>
      </c>
      <c r="D267" s="142" t="s">
        <v>330</v>
      </c>
      <c r="E267" s="143" t="s">
        <v>730</v>
      </c>
      <c r="F267" s="143" t="s">
        <v>1130</v>
      </c>
      <c r="G267" s="143" t="s">
        <v>1530</v>
      </c>
      <c r="H267" s="143" t="s">
        <v>1930</v>
      </c>
      <c r="I267" s="143" t="s">
        <v>55</v>
      </c>
      <c r="J267" s="144" t="s">
        <v>2358</v>
      </c>
      <c r="K267" s="144" t="s">
        <v>2082</v>
      </c>
      <c r="L267" s="145">
        <f>Lotes!F267</f>
        <v>34000</v>
      </c>
      <c r="M267" s="135"/>
      <c r="N267" s="146">
        <v>1500</v>
      </c>
      <c r="O267" s="144">
        <v>120</v>
      </c>
      <c r="P267" s="147">
        <f t="shared" si="4"/>
        <v>1783.3333333333333</v>
      </c>
      <c r="Q267" s="148">
        <v>42643</v>
      </c>
      <c r="R267" s="143"/>
      <c r="S267" s="144" t="s">
        <v>3020</v>
      </c>
      <c r="T267" s="144" t="s">
        <v>3021</v>
      </c>
      <c r="U267" s="144" t="s">
        <v>2085</v>
      </c>
      <c r="V267" s="149" t="s">
        <v>2086</v>
      </c>
    </row>
    <row r="268" spans="1:22" ht="12" thickBot="1" x14ac:dyDescent="0.25">
      <c r="A268" s="140">
        <v>266</v>
      </c>
      <c r="D268" s="142" t="s">
        <v>331</v>
      </c>
      <c r="E268" s="143" t="s">
        <v>731</v>
      </c>
      <c r="F268" s="143" t="s">
        <v>1131</v>
      </c>
      <c r="G268" s="143" t="s">
        <v>1531</v>
      </c>
      <c r="H268" s="143" t="s">
        <v>1931</v>
      </c>
      <c r="I268" s="143" t="s">
        <v>55</v>
      </c>
      <c r="J268" s="144" t="s">
        <v>2359</v>
      </c>
      <c r="K268" s="144" t="s">
        <v>2082</v>
      </c>
      <c r="L268" s="145">
        <f>Lotes!F268</f>
        <v>34000</v>
      </c>
      <c r="M268" s="135"/>
      <c r="N268" s="146">
        <v>1500</v>
      </c>
      <c r="O268" s="144">
        <v>120</v>
      </c>
      <c r="P268" s="147">
        <f t="shared" si="4"/>
        <v>1783.3333333333333</v>
      </c>
      <c r="Q268" s="148">
        <v>42644</v>
      </c>
      <c r="R268" s="143"/>
      <c r="S268" s="144" t="s">
        <v>3022</v>
      </c>
      <c r="T268" s="144" t="s">
        <v>3023</v>
      </c>
      <c r="U268" s="144" t="s">
        <v>2085</v>
      </c>
      <c r="V268" s="149" t="s">
        <v>2086</v>
      </c>
    </row>
    <row r="269" spans="1:22" ht="12" thickBot="1" x14ac:dyDescent="0.25">
      <c r="A269" s="140">
        <v>267</v>
      </c>
      <c r="D269" s="142" t="s">
        <v>332</v>
      </c>
      <c r="E269" s="143" t="s">
        <v>732</v>
      </c>
      <c r="F269" s="143" t="s">
        <v>1132</v>
      </c>
      <c r="G269" s="143" t="s">
        <v>1532</v>
      </c>
      <c r="H269" s="143" t="s">
        <v>1932</v>
      </c>
      <c r="I269" s="143" t="s">
        <v>55</v>
      </c>
      <c r="J269" s="144" t="s">
        <v>2360</v>
      </c>
      <c r="K269" s="144" t="s">
        <v>2082</v>
      </c>
      <c r="L269" s="145">
        <f>Lotes!F269</f>
        <v>34000</v>
      </c>
      <c r="M269" s="135"/>
      <c r="N269" s="146">
        <v>1500</v>
      </c>
      <c r="O269" s="144">
        <v>120</v>
      </c>
      <c r="P269" s="147">
        <f t="shared" si="4"/>
        <v>1783.3333333333333</v>
      </c>
      <c r="Q269" s="148">
        <v>42645</v>
      </c>
      <c r="R269" s="143"/>
      <c r="S269" s="144" t="s">
        <v>3024</v>
      </c>
      <c r="T269" s="144" t="s">
        <v>3025</v>
      </c>
      <c r="U269" s="144" t="s">
        <v>2085</v>
      </c>
      <c r="V269" s="149" t="s">
        <v>2086</v>
      </c>
    </row>
    <row r="270" spans="1:22" ht="12" thickBot="1" x14ac:dyDescent="0.25">
      <c r="A270" s="140">
        <v>268</v>
      </c>
      <c r="D270" s="142" t="s">
        <v>333</v>
      </c>
      <c r="E270" s="143" t="s">
        <v>733</v>
      </c>
      <c r="F270" s="143" t="s">
        <v>1133</v>
      </c>
      <c r="G270" s="143" t="s">
        <v>1533</v>
      </c>
      <c r="H270" s="143" t="s">
        <v>1933</v>
      </c>
      <c r="I270" s="143" t="s">
        <v>55</v>
      </c>
      <c r="J270" s="144" t="s">
        <v>2361</v>
      </c>
      <c r="K270" s="144" t="s">
        <v>2082</v>
      </c>
      <c r="L270" s="145">
        <f>Lotes!F270</f>
        <v>34000</v>
      </c>
      <c r="M270" s="135"/>
      <c r="N270" s="146">
        <v>1500</v>
      </c>
      <c r="O270" s="144">
        <v>120</v>
      </c>
      <c r="P270" s="147">
        <f t="shared" si="4"/>
        <v>1783.3333333333333</v>
      </c>
      <c r="Q270" s="148">
        <v>42646</v>
      </c>
      <c r="R270" s="143"/>
      <c r="S270" s="144" t="s">
        <v>3026</v>
      </c>
      <c r="T270" s="144" t="s">
        <v>3027</v>
      </c>
      <c r="U270" s="144" t="s">
        <v>2085</v>
      </c>
      <c r="V270" s="149" t="s">
        <v>2086</v>
      </c>
    </row>
    <row r="271" spans="1:22" ht="12" thickBot="1" x14ac:dyDescent="0.25">
      <c r="A271" s="140">
        <v>269</v>
      </c>
      <c r="D271" s="142" t="s">
        <v>334</v>
      </c>
      <c r="E271" s="143" t="s">
        <v>734</v>
      </c>
      <c r="F271" s="143" t="s">
        <v>1134</v>
      </c>
      <c r="G271" s="143" t="s">
        <v>1534</v>
      </c>
      <c r="H271" s="143" t="s">
        <v>1934</v>
      </c>
      <c r="I271" s="143" t="s">
        <v>55</v>
      </c>
      <c r="J271" s="144" t="s">
        <v>2362</v>
      </c>
      <c r="K271" s="144" t="s">
        <v>2082</v>
      </c>
      <c r="L271" s="145">
        <f>Lotes!F271</f>
        <v>34000</v>
      </c>
      <c r="M271" s="135"/>
      <c r="N271" s="146">
        <v>1500</v>
      </c>
      <c r="O271" s="144">
        <v>120</v>
      </c>
      <c r="P271" s="147">
        <f t="shared" si="4"/>
        <v>1783.3333333333333</v>
      </c>
      <c r="Q271" s="148">
        <v>42647</v>
      </c>
      <c r="R271" s="143"/>
      <c r="S271" s="144" t="s">
        <v>3028</v>
      </c>
      <c r="T271" s="144" t="s">
        <v>3029</v>
      </c>
      <c r="U271" s="144" t="s">
        <v>2085</v>
      </c>
      <c r="V271" s="149" t="s">
        <v>2086</v>
      </c>
    </row>
    <row r="272" spans="1:22" ht="12" thickBot="1" x14ac:dyDescent="0.25">
      <c r="A272" s="140">
        <v>270</v>
      </c>
      <c r="D272" s="142" t="s">
        <v>335</v>
      </c>
      <c r="E272" s="143" t="s">
        <v>735</v>
      </c>
      <c r="F272" s="143" t="s">
        <v>1135</v>
      </c>
      <c r="G272" s="143" t="s">
        <v>1535</v>
      </c>
      <c r="H272" s="143" t="s">
        <v>1935</v>
      </c>
      <c r="I272" s="143" t="s">
        <v>55</v>
      </c>
      <c r="J272" s="144" t="s">
        <v>2363</v>
      </c>
      <c r="K272" s="144" t="s">
        <v>2082</v>
      </c>
      <c r="L272" s="145">
        <f>Lotes!F272</f>
        <v>34000</v>
      </c>
      <c r="M272" s="135"/>
      <c r="N272" s="146">
        <v>1500</v>
      </c>
      <c r="O272" s="144">
        <v>120</v>
      </c>
      <c r="P272" s="147">
        <f t="shared" si="4"/>
        <v>1783.3333333333333</v>
      </c>
      <c r="Q272" s="148">
        <v>42648</v>
      </c>
      <c r="R272" s="143"/>
      <c r="S272" s="144" t="s">
        <v>3030</v>
      </c>
      <c r="T272" s="144" t="s">
        <v>3031</v>
      </c>
      <c r="U272" s="144" t="s">
        <v>2085</v>
      </c>
      <c r="V272" s="149" t="s">
        <v>2086</v>
      </c>
    </row>
    <row r="273" spans="1:22" ht="12" thickBot="1" x14ac:dyDescent="0.25">
      <c r="A273" s="140">
        <v>271</v>
      </c>
      <c r="D273" s="142" t="s">
        <v>336</v>
      </c>
      <c r="E273" s="143" t="s">
        <v>736</v>
      </c>
      <c r="F273" s="143" t="s">
        <v>1136</v>
      </c>
      <c r="G273" s="143" t="s">
        <v>1536</v>
      </c>
      <c r="H273" s="143" t="s">
        <v>1936</v>
      </c>
      <c r="I273" s="143" t="s">
        <v>55</v>
      </c>
      <c r="J273" s="144" t="s">
        <v>2364</v>
      </c>
      <c r="K273" s="144" t="s">
        <v>2082</v>
      </c>
      <c r="L273" s="145">
        <f>Lotes!F273</f>
        <v>34000</v>
      </c>
      <c r="M273" s="135"/>
      <c r="N273" s="146">
        <v>1500</v>
      </c>
      <c r="O273" s="144">
        <v>120</v>
      </c>
      <c r="P273" s="147">
        <f t="shared" si="4"/>
        <v>1783.3333333333333</v>
      </c>
      <c r="Q273" s="148">
        <v>42649</v>
      </c>
      <c r="R273" s="143"/>
      <c r="S273" s="144" t="s">
        <v>3032</v>
      </c>
      <c r="T273" s="144" t="s">
        <v>3033</v>
      </c>
      <c r="U273" s="144" t="s">
        <v>2085</v>
      </c>
      <c r="V273" s="149" t="s">
        <v>2086</v>
      </c>
    </row>
    <row r="274" spans="1:22" ht="12" thickBot="1" x14ac:dyDescent="0.25">
      <c r="A274" s="140">
        <v>272</v>
      </c>
      <c r="D274" s="142" t="s">
        <v>337</v>
      </c>
      <c r="E274" s="143" t="s">
        <v>737</v>
      </c>
      <c r="F274" s="143" t="s">
        <v>1137</v>
      </c>
      <c r="G274" s="143" t="s">
        <v>1537</v>
      </c>
      <c r="H274" s="143" t="s">
        <v>1937</v>
      </c>
      <c r="I274" s="143" t="s">
        <v>55</v>
      </c>
      <c r="J274" s="144" t="s">
        <v>2365</v>
      </c>
      <c r="K274" s="144" t="s">
        <v>2082</v>
      </c>
      <c r="L274" s="145">
        <f>Lotes!F274</f>
        <v>34000</v>
      </c>
      <c r="M274" s="135"/>
      <c r="N274" s="146">
        <v>1500</v>
      </c>
      <c r="O274" s="144">
        <v>120</v>
      </c>
      <c r="P274" s="147">
        <f t="shared" si="4"/>
        <v>1783.3333333333333</v>
      </c>
      <c r="Q274" s="148">
        <v>42650</v>
      </c>
      <c r="R274" s="143"/>
      <c r="S274" s="144" t="s">
        <v>3034</v>
      </c>
      <c r="T274" s="144" t="s">
        <v>3035</v>
      </c>
      <c r="U274" s="144" t="s">
        <v>2085</v>
      </c>
      <c r="V274" s="149" t="s">
        <v>2086</v>
      </c>
    </row>
    <row r="275" spans="1:22" ht="12" thickBot="1" x14ac:dyDescent="0.25">
      <c r="A275" s="140">
        <v>273</v>
      </c>
      <c r="D275" s="142" t="s">
        <v>338</v>
      </c>
      <c r="E275" s="143" t="s">
        <v>738</v>
      </c>
      <c r="F275" s="143" t="s">
        <v>1138</v>
      </c>
      <c r="G275" s="143" t="s">
        <v>1538</v>
      </c>
      <c r="H275" s="143" t="s">
        <v>1938</v>
      </c>
      <c r="I275" s="143" t="s">
        <v>55</v>
      </c>
      <c r="J275" s="144" t="s">
        <v>2366</v>
      </c>
      <c r="K275" s="144" t="s">
        <v>2082</v>
      </c>
      <c r="L275" s="145">
        <f>Lotes!F275</f>
        <v>34000</v>
      </c>
      <c r="M275" s="135"/>
      <c r="N275" s="146">
        <v>1500</v>
      </c>
      <c r="O275" s="144">
        <v>120</v>
      </c>
      <c r="P275" s="147">
        <f t="shared" si="4"/>
        <v>1783.3333333333333</v>
      </c>
      <c r="Q275" s="148">
        <v>42651</v>
      </c>
      <c r="R275" s="143"/>
      <c r="S275" s="144" t="s">
        <v>3036</v>
      </c>
      <c r="T275" s="144" t="s">
        <v>3037</v>
      </c>
      <c r="U275" s="144" t="s">
        <v>2085</v>
      </c>
      <c r="V275" s="149" t="s">
        <v>2086</v>
      </c>
    </row>
    <row r="276" spans="1:22" ht="12" thickBot="1" x14ac:dyDescent="0.25">
      <c r="A276" s="140">
        <v>274</v>
      </c>
      <c r="D276" s="142" t="s">
        <v>339</v>
      </c>
      <c r="E276" s="143" t="s">
        <v>739</v>
      </c>
      <c r="F276" s="143" t="s">
        <v>1139</v>
      </c>
      <c r="G276" s="143" t="s">
        <v>1539</v>
      </c>
      <c r="H276" s="143" t="s">
        <v>1939</v>
      </c>
      <c r="I276" s="143" t="s">
        <v>55</v>
      </c>
      <c r="J276" s="144" t="s">
        <v>2367</v>
      </c>
      <c r="K276" s="144" t="s">
        <v>2082</v>
      </c>
      <c r="L276" s="145">
        <f>Lotes!F276</f>
        <v>45340</v>
      </c>
      <c r="M276" s="135"/>
      <c r="N276" s="146">
        <v>1500</v>
      </c>
      <c r="O276" s="144">
        <v>120</v>
      </c>
      <c r="P276" s="147">
        <f t="shared" si="4"/>
        <v>1877.8333333333333</v>
      </c>
      <c r="Q276" s="148">
        <v>42652</v>
      </c>
      <c r="R276" s="143"/>
      <c r="S276" s="144" t="s">
        <v>3038</v>
      </c>
      <c r="T276" s="144" t="s">
        <v>3039</v>
      </c>
      <c r="U276" s="144" t="s">
        <v>2085</v>
      </c>
      <c r="V276" s="149" t="s">
        <v>2086</v>
      </c>
    </row>
    <row r="277" spans="1:22" ht="12" thickBot="1" x14ac:dyDescent="0.25">
      <c r="A277" s="140">
        <v>275</v>
      </c>
      <c r="D277" s="142" t="s">
        <v>340</v>
      </c>
      <c r="E277" s="143" t="s">
        <v>740</v>
      </c>
      <c r="F277" s="143" t="s">
        <v>1140</v>
      </c>
      <c r="G277" s="143" t="s">
        <v>1540</v>
      </c>
      <c r="H277" s="143" t="s">
        <v>1940</v>
      </c>
      <c r="I277" s="143" t="s">
        <v>55</v>
      </c>
      <c r="J277" s="144" t="s">
        <v>2368</v>
      </c>
      <c r="K277" s="144" t="s">
        <v>2082</v>
      </c>
      <c r="L277" s="145">
        <f>Lotes!F277</f>
        <v>40264</v>
      </c>
      <c r="M277" s="135"/>
      <c r="N277" s="146">
        <v>1500</v>
      </c>
      <c r="O277" s="144">
        <v>120</v>
      </c>
      <c r="P277" s="147">
        <f t="shared" si="4"/>
        <v>1835.5333333333333</v>
      </c>
      <c r="Q277" s="148">
        <v>42653</v>
      </c>
      <c r="R277" s="143"/>
      <c r="S277" s="144" t="s">
        <v>3040</v>
      </c>
      <c r="T277" s="144" t="s">
        <v>3041</v>
      </c>
      <c r="U277" s="144" t="s">
        <v>2085</v>
      </c>
      <c r="V277" s="149" t="s">
        <v>2086</v>
      </c>
    </row>
    <row r="278" spans="1:22" ht="12" thickBot="1" x14ac:dyDescent="0.25">
      <c r="A278" s="140">
        <v>276</v>
      </c>
      <c r="D278" s="142" t="s">
        <v>341</v>
      </c>
      <c r="E278" s="143" t="s">
        <v>741</v>
      </c>
      <c r="F278" s="143" t="s">
        <v>1141</v>
      </c>
      <c r="G278" s="143" t="s">
        <v>1541</v>
      </c>
      <c r="H278" s="143" t="s">
        <v>1941</v>
      </c>
      <c r="I278" s="143" t="s">
        <v>55</v>
      </c>
      <c r="J278" s="144" t="s">
        <v>2369</v>
      </c>
      <c r="K278" s="144" t="s">
        <v>2082</v>
      </c>
      <c r="L278" s="145">
        <f>Lotes!F278</f>
        <v>43250</v>
      </c>
      <c r="M278" s="135"/>
      <c r="N278" s="146">
        <v>1500</v>
      </c>
      <c r="O278" s="144">
        <v>120</v>
      </c>
      <c r="P278" s="147">
        <f t="shared" si="4"/>
        <v>1860.4166666666667</v>
      </c>
      <c r="Q278" s="148">
        <v>42654</v>
      </c>
      <c r="R278" s="143"/>
      <c r="S278" s="144" t="s">
        <v>3042</v>
      </c>
      <c r="T278" s="144" t="s">
        <v>3043</v>
      </c>
      <c r="U278" s="144" t="s">
        <v>2085</v>
      </c>
      <c r="V278" s="149" t="s">
        <v>2086</v>
      </c>
    </row>
    <row r="279" spans="1:22" ht="12" thickBot="1" x14ac:dyDescent="0.25">
      <c r="A279" s="140">
        <v>277</v>
      </c>
      <c r="D279" s="142" t="s">
        <v>342</v>
      </c>
      <c r="E279" s="143" t="s">
        <v>742</v>
      </c>
      <c r="F279" s="143" t="s">
        <v>1142</v>
      </c>
      <c r="G279" s="143" t="s">
        <v>1542</v>
      </c>
      <c r="H279" s="143" t="s">
        <v>1942</v>
      </c>
      <c r="I279" s="143" t="s">
        <v>55</v>
      </c>
      <c r="J279" s="144" t="s">
        <v>2370</v>
      </c>
      <c r="K279" s="144" t="s">
        <v>2082</v>
      </c>
      <c r="L279" s="145">
        <f>Lotes!F279</f>
        <v>45882</v>
      </c>
      <c r="M279" s="135"/>
      <c r="N279" s="146">
        <v>1500</v>
      </c>
      <c r="O279" s="144">
        <v>120</v>
      </c>
      <c r="P279" s="147">
        <f t="shared" si="4"/>
        <v>1882.35</v>
      </c>
      <c r="Q279" s="148">
        <v>42655</v>
      </c>
      <c r="R279" s="143"/>
      <c r="S279" s="144" t="s">
        <v>3044</v>
      </c>
      <c r="T279" s="144" t="s">
        <v>3045</v>
      </c>
      <c r="U279" s="144" t="s">
        <v>2085</v>
      </c>
      <c r="V279" s="149" t="s">
        <v>2086</v>
      </c>
    </row>
    <row r="280" spans="1:22" ht="12" thickBot="1" x14ac:dyDescent="0.25">
      <c r="A280" s="140">
        <v>278</v>
      </c>
      <c r="D280" s="142" t="s">
        <v>343</v>
      </c>
      <c r="E280" s="143" t="s">
        <v>743</v>
      </c>
      <c r="F280" s="143" t="s">
        <v>1143</v>
      </c>
      <c r="G280" s="143" t="s">
        <v>1543</v>
      </c>
      <c r="H280" s="143" t="s">
        <v>1943</v>
      </c>
      <c r="I280" s="143" t="s">
        <v>55</v>
      </c>
      <c r="J280" s="144" t="s">
        <v>2371</v>
      </c>
      <c r="K280" s="144" t="s">
        <v>2082</v>
      </c>
      <c r="L280" s="145">
        <f>Lotes!F280</f>
        <v>70208</v>
      </c>
      <c r="M280" s="135"/>
      <c r="N280" s="146">
        <v>1500</v>
      </c>
      <c r="O280" s="144">
        <v>120</v>
      </c>
      <c r="P280" s="147">
        <f t="shared" si="4"/>
        <v>2085.0666666666666</v>
      </c>
      <c r="Q280" s="148">
        <v>42656</v>
      </c>
      <c r="R280" s="143"/>
      <c r="S280" s="144" t="s">
        <v>3046</v>
      </c>
      <c r="T280" s="144" t="s">
        <v>3047</v>
      </c>
      <c r="U280" s="144" t="s">
        <v>2085</v>
      </c>
      <c r="V280" s="149" t="s">
        <v>2086</v>
      </c>
    </row>
    <row r="281" spans="1:22" ht="12" thickBot="1" x14ac:dyDescent="0.25">
      <c r="A281" s="140">
        <v>279</v>
      </c>
      <c r="D281" s="142" t="s">
        <v>344</v>
      </c>
      <c r="E281" s="143" t="s">
        <v>744</v>
      </c>
      <c r="F281" s="143" t="s">
        <v>1144</v>
      </c>
      <c r="G281" s="143" t="s">
        <v>1544</v>
      </c>
      <c r="H281" s="143" t="s">
        <v>1944</v>
      </c>
      <c r="I281" s="143" t="s">
        <v>55</v>
      </c>
      <c r="J281" s="144" t="s">
        <v>2372</v>
      </c>
      <c r="K281" s="144" t="s">
        <v>2082</v>
      </c>
      <c r="L281" s="145">
        <f>Lotes!F281</f>
        <v>34200</v>
      </c>
      <c r="M281" s="135"/>
      <c r="N281" s="146">
        <v>1500</v>
      </c>
      <c r="O281" s="144">
        <v>120</v>
      </c>
      <c r="P281" s="147">
        <f t="shared" si="4"/>
        <v>1785</v>
      </c>
      <c r="Q281" s="148">
        <v>42657</v>
      </c>
      <c r="R281" s="143"/>
      <c r="S281" s="144" t="s">
        <v>3048</v>
      </c>
      <c r="T281" s="144" t="s">
        <v>3049</v>
      </c>
      <c r="U281" s="144" t="s">
        <v>2085</v>
      </c>
      <c r="V281" s="149" t="s">
        <v>2086</v>
      </c>
    </row>
    <row r="282" spans="1:22" ht="12" thickBot="1" x14ac:dyDescent="0.25">
      <c r="A282" s="140">
        <v>280</v>
      </c>
      <c r="D282" s="142" t="s">
        <v>345</v>
      </c>
      <c r="E282" s="143" t="s">
        <v>745</v>
      </c>
      <c r="F282" s="143" t="s">
        <v>1145</v>
      </c>
      <c r="G282" s="143" t="s">
        <v>1545</v>
      </c>
      <c r="H282" s="143" t="s">
        <v>1945</v>
      </c>
      <c r="I282" s="143" t="s">
        <v>55</v>
      </c>
      <c r="J282" s="144" t="s">
        <v>2373</v>
      </c>
      <c r="K282" s="144" t="s">
        <v>2082</v>
      </c>
      <c r="L282" s="145">
        <f>Lotes!F282</f>
        <v>34200</v>
      </c>
      <c r="M282" s="135"/>
      <c r="N282" s="146">
        <v>1500</v>
      </c>
      <c r="O282" s="144">
        <v>120</v>
      </c>
      <c r="P282" s="147">
        <f t="shared" si="4"/>
        <v>1785</v>
      </c>
      <c r="Q282" s="148">
        <v>42658</v>
      </c>
      <c r="R282" s="143"/>
      <c r="S282" s="144" t="s">
        <v>3050</v>
      </c>
      <c r="T282" s="144" t="s">
        <v>3051</v>
      </c>
      <c r="U282" s="144" t="s">
        <v>2085</v>
      </c>
      <c r="V282" s="149" t="s">
        <v>2086</v>
      </c>
    </row>
    <row r="283" spans="1:22" ht="12" thickBot="1" x14ac:dyDescent="0.25">
      <c r="A283" s="140">
        <v>281</v>
      </c>
      <c r="D283" s="142" t="s">
        <v>346</v>
      </c>
      <c r="E283" s="143" t="s">
        <v>746</v>
      </c>
      <c r="F283" s="143" t="s">
        <v>1146</v>
      </c>
      <c r="G283" s="143" t="s">
        <v>1546</v>
      </c>
      <c r="H283" s="143" t="s">
        <v>1946</v>
      </c>
      <c r="I283" s="143" t="s">
        <v>55</v>
      </c>
      <c r="J283" s="144" t="s">
        <v>2374</v>
      </c>
      <c r="K283" s="144" t="s">
        <v>2082</v>
      </c>
      <c r="L283" s="145">
        <f>Lotes!F283</f>
        <v>34200</v>
      </c>
      <c r="M283" s="135"/>
      <c r="N283" s="146">
        <v>1500</v>
      </c>
      <c r="O283" s="144">
        <v>120</v>
      </c>
      <c r="P283" s="147">
        <f t="shared" si="4"/>
        <v>1785</v>
      </c>
      <c r="Q283" s="148">
        <v>42659</v>
      </c>
      <c r="R283" s="143"/>
      <c r="S283" s="144" t="s">
        <v>3052</v>
      </c>
      <c r="T283" s="144" t="s">
        <v>3053</v>
      </c>
      <c r="U283" s="144" t="s">
        <v>2085</v>
      </c>
      <c r="V283" s="149" t="s">
        <v>2086</v>
      </c>
    </row>
    <row r="284" spans="1:22" ht="12" thickBot="1" x14ac:dyDescent="0.25">
      <c r="A284" s="140">
        <v>282</v>
      </c>
      <c r="D284" s="142" t="s">
        <v>347</v>
      </c>
      <c r="E284" s="143" t="s">
        <v>747</v>
      </c>
      <c r="F284" s="143" t="s">
        <v>1147</v>
      </c>
      <c r="G284" s="143" t="s">
        <v>1547</v>
      </c>
      <c r="H284" s="143" t="s">
        <v>1947</v>
      </c>
      <c r="I284" s="143" t="s">
        <v>55</v>
      </c>
      <c r="J284" s="144" t="s">
        <v>2375</v>
      </c>
      <c r="K284" s="144" t="s">
        <v>2082</v>
      </c>
      <c r="L284" s="145">
        <f>Lotes!F284</f>
        <v>34200</v>
      </c>
      <c r="M284" s="135"/>
      <c r="N284" s="146">
        <v>1500</v>
      </c>
      <c r="O284" s="144">
        <v>120</v>
      </c>
      <c r="P284" s="147">
        <f t="shared" si="4"/>
        <v>1785</v>
      </c>
      <c r="Q284" s="148">
        <v>42660</v>
      </c>
      <c r="R284" s="143"/>
      <c r="S284" s="144" t="s">
        <v>3054</v>
      </c>
      <c r="T284" s="144" t="s">
        <v>3055</v>
      </c>
      <c r="U284" s="144" t="s">
        <v>2085</v>
      </c>
      <c r="V284" s="149" t="s">
        <v>2086</v>
      </c>
    </row>
    <row r="285" spans="1:22" ht="12" thickBot="1" x14ac:dyDescent="0.25">
      <c r="A285" s="140">
        <v>283</v>
      </c>
      <c r="D285" s="142" t="s">
        <v>348</v>
      </c>
      <c r="E285" s="143" t="s">
        <v>748</v>
      </c>
      <c r="F285" s="143" t="s">
        <v>1148</v>
      </c>
      <c r="G285" s="143" t="s">
        <v>1548</v>
      </c>
      <c r="H285" s="143" t="s">
        <v>1948</v>
      </c>
      <c r="I285" s="143" t="s">
        <v>55</v>
      </c>
      <c r="J285" s="144" t="s">
        <v>2376</v>
      </c>
      <c r="K285" s="144" t="s">
        <v>2082</v>
      </c>
      <c r="L285" s="145">
        <f>Lotes!F285</f>
        <v>32300</v>
      </c>
      <c r="M285" s="135"/>
      <c r="N285" s="146">
        <v>1500</v>
      </c>
      <c r="O285" s="144">
        <v>120</v>
      </c>
      <c r="P285" s="147">
        <f t="shared" si="4"/>
        <v>1769.1666666666667</v>
      </c>
      <c r="Q285" s="148">
        <v>42661</v>
      </c>
      <c r="R285" s="143"/>
      <c r="S285" s="144" t="s">
        <v>3056</v>
      </c>
      <c r="T285" s="144" t="s">
        <v>3057</v>
      </c>
      <c r="U285" s="144" t="s">
        <v>2085</v>
      </c>
      <c r="V285" s="149" t="s">
        <v>2086</v>
      </c>
    </row>
    <row r="286" spans="1:22" ht="12" thickBot="1" x14ac:dyDescent="0.25">
      <c r="A286" s="140">
        <v>284</v>
      </c>
      <c r="D286" s="142" t="s">
        <v>349</v>
      </c>
      <c r="E286" s="143" t="s">
        <v>749</v>
      </c>
      <c r="F286" s="143" t="s">
        <v>1149</v>
      </c>
      <c r="G286" s="143" t="s">
        <v>1549</v>
      </c>
      <c r="H286" s="143" t="s">
        <v>1949</v>
      </c>
      <c r="I286" s="143" t="s">
        <v>55</v>
      </c>
      <c r="J286" s="144" t="s">
        <v>2377</v>
      </c>
      <c r="K286" s="144" t="s">
        <v>2082</v>
      </c>
      <c r="L286" s="145">
        <f>Lotes!F286</f>
        <v>32300</v>
      </c>
      <c r="M286" s="135"/>
      <c r="N286" s="146">
        <v>1500</v>
      </c>
      <c r="O286" s="144">
        <v>120</v>
      </c>
      <c r="P286" s="147">
        <f t="shared" si="4"/>
        <v>1769.1666666666667</v>
      </c>
      <c r="Q286" s="148">
        <v>42662</v>
      </c>
      <c r="R286" s="143"/>
      <c r="S286" s="144" t="s">
        <v>3058</v>
      </c>
      <c r="T286" s="144" t="s">
        <v>3059</v>
      </c>
      <c r="U286" s="144" t="s">
        <v>2085</v>
      </c>
      <c r="V286" s="149" t="s">
        <v>2086</v>
      </c>
    </row>
    <row r="287" spans="1:22" ht="12" thickBot="1" x14ac:dyDescent="0.25">
      <c r="A287" s="140">
        <v>285</v>
      </c>
      <c r="D287" s="142" t="s">
        <v>350</v>
      </c>
      <c r="E287" s="143" t="s">
        <v>750</v>
      </c>
      <c r="F287" s="143" t="s">
        <v>1150</v>
      </c>
      <c r="G287" s="143" t="s">
        <v>1550</v>
      </c>
      <c r="H287" s="143" t="s">
        <v>1950</v>
      </c>
      <c r="I287" s="143" t="s">
        <v>55</v>
      </c>
      <c r="J287" s="144" t="s">
        <v>2378</v>
      </c>
      <c r="K287" s="144" t="s">
        <v>2082</v>
      </c>
      <c r="L287" s="145">
        <f>Lotes!F287</f>
        <v>32300</v>
      </c>
      <c r="M287" s="135"/>
      <c r="N287" s="146">
        <v>1500</v>
      </c>
      <c r="O287" s="144">
        <v>120</v>
      </c>
      <c r="P287" s="147">
        <f t="shared" si="4"/>
        <v>1769.1666666666667</v>
      </c>
      <c r="Q287" s="148">
        <v>42663</v>
      </c>
      <c r="R287" s="143"/>
      <c r="S287" s="144" t="s">
        <v>3060</v>
      </c>
      <c r="T287" s="144" t="s">
        <v>3061</v>
      </c>
      <c r="U287" s="144" t="s">
        <v>2085</v>
      </c>
      <c r="V287" s="149" t="s">
        <v>2086</v>
      </c>
    </row>
    <row r="288" spans="1:22" ht="12" thickBot="1" x14ac:dyDescent="0.25">
      <c r="A288" s="140">
        <v>286</v>
      </c>
      <c r="D288" s="142" t="s">
        <v>351</v>
      </c>
      <c r="E288" s="143" t="s">
        <v>751</v>
      </c>
      <c r="F288" s="143" t="s">
        <v>1151</v>
      </c>
      <c r="G288" s="143" t="s">
        <v>1551</v>
      </c>
      <c r="H288" s="143" t="s">
        <v>1951</v>
      </c>
      <c r="I288" s="143" t="s">
        <v>55</v>
      </c>
      <c r="J288" s="144" t="s">
        <v>2379</v>
      </c>
      <c r="K288" s="144" t="s">
        <v>2082</v>
      </c>
      <c r="L288" s="145">
        <f>Lotes!F288</f>
        <v>31350</v>
      </c>
      <c r="M288" s="135"/>
      <c r="N288" s="146">
        <v>1500</v>
      </c>
      <c r="O288" s="144">
        <v>120</v>
      </c>
      <c r="P288" s="147">
        <f t="shared" si="4"/>
        <v>1761.25</v>
      </c>
      <c r="Q288" s="148">
        <v>42664</v>
      </c>
      <c r="R288" s="143"/>
      <c r="S288" s="144" t="s">
        <v>3062</v>
      </c>
      <c r="T288" s="144" t="s">
        <v>3063</v>
      </c>
      <c r="U288" s="144" t="s">
        <v>2085</v>
      </c>
      <c r="V288" s="149" t="s">
        <v>2086</v>
      </c>
    </row>
    <row r="289" spans="1:22" ht="12" thickBot="1" x14ac:dyDescent="0.25">
      <c r="A289" s="140">
        <v>287</v>
      </c>
      <c r="D289" s="142" t="s">
        <v>352</v>
      </c>
      <c r="E289" s="143" t="s">
        <v>752</v>
      </c>
      <c r="F289" s="143" t="s">
        <v>1152</v>
      </c>
      <c r="G289" s="143" t="s">
        <v>1552</v>
      </c>
      <c r="H289" s="143" t="s">
        <v>1952</v>
      </c>
      <c r="I289" s="143" t="s">
        <v>55</v>
      </c>
      <c r="J289" s="144" t="s">
        <v>2380</v>
      </c>
      <c r="K289" s="144" t="s">
        <v>2082</v>
      </c>
      <c r="L289" s="145">
        <f>Lotes!F289</f>
        <v>35022.9</v>
      </c>
      <c r="M289" s="135"/>
      <c r="N289" s="146">
        <v>1500</v>
      </c>
      <c r="O289" s="144">
        <v>120</v>
      </c>
      <c r="P289" s="147">
        <f t="shared" si="4"/>
        <v>1791.8575000000001</v>
      </c>
      <c r="Q289" s="148">
        <v>42665</v>
      </c>
      <c r="R289" s="143"/>
      <c r="S289" s="144" t="s">
        <v>3064</v>
      </c>
      <c r="T289" s="144" t="s">
        <v>3065</v>
      </c>
      <c r="U289" s="144" t="s">
        <v>2085</v>
      </c>
      <c r="V289" s="149" t="s">
        <v>2086</v>
      </c>
    </row>
    <row r="290" spans="1:22" ht="12" thickBot="1" x14ac:dyDescent="0.25">
      <c r="A290" s="140">
        <v>288</v>
      </c>
      <c r="D290" s="142" t="s">
        <v>353</v>
      </c>
      <c r="E290" s="143" t="s">
        <v>753</v>
      </c>
      <c r="F290" s="143" t="s">
        <v>1153</v>
      </c>
      <c r="G290" s="143" t="s">
        <v>1553</v>
      </c>
      <c r="H290" s="143" t="s">
        <v>1953</v>
      </c>
      <c r="I290" s="143" t="s">
        <v>55</v>
      </c>
      <c r="J290" s="144" t="s">
        <v>2381</v>
      </c>
      <c r="K290" s="144" t="s">
        <v>2082</v>
      </c>
      <c r="L290" s="145">
        <f>Lotes!F290</f>
        <v>33927.300000000003</v>
      </c>
      <c r="M290" s="135"/>
      <c r="N290" s="146">
        <v>1500</v>
      </c>
      <c r="O290" s="144">
        <v>120</v>
      </c>
      <c r="P290" s="147">
        <f t="shared" si="4"/>
        <v>1782.7275</v>
      </c>
      <c r="Q290" s="148">
        <v>42666</v>
      </c>
      <c r="R290" s="143"/>
      <c r="S290" s="144" t="s">
        <v>3066</v>
      </c>
      <c r="T290" s="144" t="s">
        <v>3067</v>
      </c>
      <c r="U290" s="144" t="s">
        <v>2085</v>
      </c>
      <c r="V290" s="149" t="s">
        <v>2086</v>
      </c>
    </row>
    <row r="291" spans="1:22" ht="12" thickBot="1" x14ac:dyDescent="0.25">
      <c r="A291" s="140">
        <v>289</v>
      </c>
      <c r="D291" s="142" t="s">
        <v>354</v>
      </c>
      <c r="E291" s="143" t="s">
        <v>754</v>
      </c>
      <c r="F291" s="143" t="s">
        <v>1154</v>
      </c>
      <c r="G291" s="143" t="s">
        <v>1554</v>
      </c>
      <c r="H291" s="143" t="s">
        <v>1954</v>
      </c>
      <c r="I291" s="143" t="s">
        <v>55</v>
      </c>
      <c r="J291" s="144" t="s">
        <v>2382</v>
      </c>
      <c r="K291" s="144" t="s">
        <v>2082</v>
      </c>
      <c r="L291" s="145">
        <f>Lotes!F291</f>
        <v>31350</v>
      </c>
      <c r="M291" s="135"/>
      <c r="N291" s="146">
        <v>1500</v>
      </c>
      <c r="O291" s="144">
        <v>120</v>
      </c>
      <c r="P291" s="147">
        <f t="shared" si="4"/>
        <v>1761.25</v>
      </c>
      <c r="Q291" s="148">
        <v>42667</v>
      </c>
      <c r="R291" s="143"/>
      <c r="S291" s="144" t="s">
        <v>3068</v>
      </c>
      <c r="T291" s="144" t="s">
        <v>3069</v>
      </c>
      <c r="U291" s="144" t="s">
        <v>2085</v>
      </c>
      <c r="V291" s="149" t="s">
        <v>2086</v>
      </c>
    </row>
    <row r="292" spans="1:22" ht="12" thickBot="1" x14ac:dyDescent="0.25">
      <c r="A292" s="140">
        <v>290</v>
      </c>
      <c r="D292" s="142" t="s">
        <v>355</v>
      </c>
      <c r="E292" s="143" t="s">
        <v>755</v>
      </c>
      <c r="F292" s="143" t="s">
        <v>1155</v>
      </c>
      <c r="G292" s="143" t="s">
        <v>1555</v>
      </c>
      <c r="H292" s="143" t="s">
        <v>1955</v>
      </c>
      <c r="I292" s="143" t="s">
        <v>55</v>
      </c>
      <c r="J292" s="144" t="s">
        <v>2383</v>
      </c>
      <c r="K292" s="144" t="s">
        <v>2082</v>
      </c>
      <c r="L292" s="145">
        <f>Lotes!F292</f>
        <v>32300</v>
      </c>
      <c r="M292" s="135"/>
      <c r="N292" s="146">
        <v>1500</v>
      </c>
      <c r="O292" s="144">
        <v>120</v>
      </c>
      <c r="P292" s="147">
        <f t="shared" si="4"/>
        <v>1769.1666666666667</v>
      </c>
      <c r="Q292" s="148">
        <v>42668</v>
      </c>
      <c r="R292" s="143"/>
      <c r="S292" s="144" t="s">
        <v>3070</v>
      </c>
      <c r="T292" s="144" t="s">
        <v>3071</v>
      </c>
      <c r="U292" s="144" t="s">
        <v>2085</v>
      </c>
      <c r="V292" s="149" t="s">
        <v>2086</v>
      </c>
    </row>
    <row r="293" spans="1:22" ht="12" thickBot="1" x14ac:dyDescent="0.25">
      <c r="A293" s="140">
        <v>291</v>
      </c>
      <c r="D293" s="142" t="s">
        <v>356</v>
      </c>
      <c r="E293" s="143" t="s">
        <v>756</v>
      </c>
      <c r="F293" s="143" t="s">
        <v>1156</v>
      </c>
      <c r="G293" s="143" t="s">
        <v>1556</v>
      </c>
      <c r="H293" s="143" t="s">
        <v>1956</v>
      </c>
      <c r="I293" s="143" t="s">
        <v>55</v>
      </c>
      <c r="J293" s="144" t="s">
        <v>2384</v>
      </c>
      <c r="K293" s="144" t="s">
        <v>2082</v>
      </c>
      <c r="L293" s="145">
        <f>Lotes!F293</f>
        <v>32300</v>
      </c>
      <c r="M293" s="135"/>
      <c r="N293" s="146">
        <v>1500</v>
      </c>
      <c r="O293" s="144">
        <v>120</v>
      </c>
      <c r="P293" s="147">
        <f t="shared" si="4"/>
        <v>1769.1666666666667</v>
      </c>
      <c r="Q293" s="148">
        <v>42669</v>
      </c>
      <c r="R293" s="143"/>
      <c r="S293" s="144" t="s">
        <v>3072</v>
      </c>
      <c r="T293" s="144" t="s">
        <v>3073</v>
      </c>
      <c r="U293" s="144" t="s">
        <v>2085</v>
      </c>
      <c r="V293" s="149" t="s">
        <v>2086</v>
      </c>
    </row>
    <row r="294" spans="1:22" ht="12" thickBot="1" x14ac:dyDescent="0.25">
      <c r="A294" s="140">
        <v>292</v>
      </c>
      <c r="D294" s="142" t="s">
        <v>357</v>
      </c>
      <c r="E294" s="143" t="s">
        <v>757</v>
      </c>
      <c r="F294" s="143" t="s">
        <v>1157</v>
      </c>
      <c r="G294" s="143" t="s">
        <v>1557</v>
      </c>
      <c r="H294" s="143" t="s">
        <v>1957</v>
      </c>
      <c r="I294" s="143" t="s">
        <v>55</v>
      </c>
      <c r="J294" s="144" t="s">
        <v>2385</v>
      </c>
      <c r="K294" s="144" t="s">
        <v>2082</v>
      </c>
      <c r="L294" s="145">
        <f>Lotes!F294</f>
        <v>32300</v>
      </c>
      <c r="M294" s="135"/>
      <c r="N294" s="146">
        <v>1500</v>
      </c>
      <c r="O294" s="144">
        <v>120</v>
      </c>
      <c r="P294" s="147">
        <f t="shared" si="4"/>
        <v>1769.1666666666667</v>
      </c>
      <c r="Q294" s="148">
        <v>42670</v>
      </c>
      <c r="R294" s="143"/>
      <c r="S294" s="144" t="s">
        <v>3074</v>
      </c>
      <c r="T294" s="144" t="s">
        <v>3075</v>
      </c>
      <c r="U294" s="144" t="s">
        <v>2085</v>
      </c>
      <c r="V294" s="149" t="s">
        <v>2086</v>
      </c>
    </row>
    <row r="295" spans="1:22" ht="12" thickBot="1" x14ac:dyDescent="0.25">
      <c r="A295" s="140">
        <v>293</v>
      </c>
      <c r="D295" s="142" t="s">
        <v>358</v>
      </c>
      <c r="E295" s="143" t="s">
        <v>758</v>
      </c>
      <c r="F295" s="143" t="s">
        <v>1158</v>
      </c>
      <c r="G295" s="143" t="s">
        <v>1558</v>
      </c>
      <c r="H295" s="143" t="s">
        <v>1958</v>
      </c>
      <c r="I295" s="143" t="s">
        <v>55</v>
      </c>
      <c r="J295" s="144" t="s">
        <v>2386</v>
      </c>
      <c r="K295" s="144" t="s">
        <v>2082</v>
      </c>
      <c r="L295" s="145">
        <f>Lotes!F295</f>
        <v>32300</v>
      </c>
      <c r="M295" s="135"/>
      <c r="N295" s="146">
        <v>1500</v>
      </c>
      <c r="O295" s="144">
        <v>120</v>
      </c>
      <c r="P295" s="147">
        <f t="shared" si="4"/>
        <v>1769.1666666666667</v>
      </c>
      <c r="Q295" s="148">
        <v>42671</v>
      </c>
      <c r="R295" s="143"/>
      <c r="S295" s="144" t="s">
        <v>3076</v>
      </c>
      <c r="T295" s="144" t="s">
        <v>3077</v>
      </c>
      <c r="U295" s="144" t="s">
        <v>2085</v>
      </c>
      <c r="V295" s="149" t="s">
        <v>2086</v>
      </c>
    </row>
    <row r="296" spans="1:22" ht="12" thickBot="1" x14ac:dyDescent="0.25">
      <c r="A296" s="140">
        <v>294</v>
      </c>
      <c r="D296" s="142" t="s">
        <v>359</v>
      </c>
      <c r="E296" s="143" t="s">
        <v>759</v>
      </c>
      <c r="F296" s="143" t="s">
        <v>1159</v>
      </c>
      <c r="G296" s="143" t="s">
        <v>1559</v>
      </c>
      <c r="H296" s="143" t="s">
        <v>1959</v>
      </c>
      <c r="I296" s="143" t="s">
        <v>55</v>
      </c>
      <c r="J296" s="144" t="s">
        <v>2387</v>
      </c>
      <c r="K296" s="144" t="s">
        <v>2082</v>
      </c>
      <c r="L296" s="145">
        <f>Lotes!F296</f>
        <v>32300</v>
      </c>
      <c r="M296" s="135"/>
      <c r="N296" s="146">
        <v>1500</v>
      </c>
      <c r="O296" s="144">
        <v>120</v>
      </c>
      <c r="P296" s="147">
        <f t="shared" si="4"/>
        <v>1769.1666666666667</v>
      </c>
      <c r="Q296" s="148">
        <v>42672</v>
      </c>
      <c r="R296" s="143"/>
      <c r="S296" s="144" t="s">
        <v>3078</v>
      </c>
      <c r="T296" s="144" t="s">
        <v>3079</v>
      </c>
      <c r="U296" s="144" t="s">
        <v>2085</v>
      </c>
      <c r="V296" s="149" t="s">
        <v>2086</v>
      </c>
    </row>
    <row r="297" spans="1:22" ht="12" thickBot="1" x14ac:dyDescent="0.25">
      <c r="A297" s="140">
        <v>295</v>
      </c>
      <c r="D297" s="142" t="s">
        <v>360</v>
      </c>
      <c r="E297" s="143" t="s">
        <v>760</v>
      </c>
      <c r="F297" s="143" t="s">
        <v>1160</v>
      </c>
      <c r="G297" s="143" t="s">
        <v>1560</v>
      </c>
      <c r="H297" s="143" t="s">
        <v>1960</v>
      </c>
      <c r="I297" s="143" t="s">
        <v>55</v>
      </c>
      <c r="J297" s="144" t="s">
        <v>2388</v>
      </c>
      <c r="K297" s="144" t="s">
        <v>2082</v>
      </c>
      <c r="L297" s="145">
        <f>Lotes!F297</f>
        <v>32300</v>
      </c>
      <c r="M297" s="135"/>
      <c r="N297" s="146">
        <v>1500</v>
      </c>
      <c r="O297" s="144">
        <v>120</v>
      </c>
      <c r="P297" s="147">
        <f t="shared" si="4"/>
        <v>1769.1666666666667</v>
      </c>
      <c r="Q297" s="148">
        <v>42673</v>
      </c>
      <c r="R297" s="143"/>
      <c r="S297" s="144" t="s">
        <v>3080</v>
      </c>
      <c r="T297" s="144" t="s">
        <v>3081</v>
      </c>
      <c r="U297" s="144" t="s">
        <v>2085</v>
      </c>
      <c r="V297" s="149" t="s">
        <v>2086</v>
      </c>
    </row>
    <row r="298" spans="1:22" ht="12" thickBot="1" x14ac:dyDescent="0.25">
      <c r="A298" s="140">
        <v>296</v>
      </c>
      <c r="D298" s="142" t="s">
        <v>361</v>
      </c>
      <c r="E298" s="143" t="s">
        <v>761</v>
      </c>
      <c r="F298" s="143" t="s">
        <v>1161</v>
      </c>
      <c r="G298" s="143" t="s">
        <v>1561</v>
      </c>
      <c r="H298" s="143" t="s">
        <v>1961</v>
      </c>
      <c r="I298" s="143" t="s">
        <v>55</v>
      </c>
      <c r="J298" s="144" t="s">
        <v>2389</v>
      </c>
      <c r="K298" s="144" t="s">
        <v>2082</v>
      </c>
      <c r="L298" s="145">
        <f>Lotes!F298</f>
        <v>32300</v>
      </c>
      <c r="M298" s="135"/>
      <c r="N298" s="146">
        <v>1500</v>
      </c>
      <c r="O298" s="144">
        <v>120</v>
      </c>
      <c r="P298" s="147">
        <f t="shared" si="4"/>
        <v>1769.1666666666667</v>
      </c>
      <c r="Q298" s="148">
        <v>42674</v>
      </c>
      <c r="R298" s="143"/>
      <c r="S298" s="144" t="s">
        <v>3082</v>
      </c>
      <c r="T298" s="144" t="s">
        <v>3083</v>
      </c>
      <c r="U298" s="144" t="s">
        <v>2085</v>
      </c>
      <c r="V298" s="149" t="s">
        <v>2086</v>
      </c>
    </row>
    <row r="299" spans="1:22" ht="12" thickBot="1" x14ac:dyDescent="0.25">
      <c r="A299" s="140">
        <v>297</v>
      </c>
      <c r="D299" s="142" t="s">
        <v>362</v>
      </c>
      <c r="E299" s="143" t="s">
        <v>762</v>
      </c>
      <c r="F299" s="143" t="s">
        <v>1162</v>
      </c>
      <c r="G299" s="143" t="s">
        <v>1562</v>
      </c>
      <c r="H299" s="143" t="s">
        <v>1962</v>
      </c>
      <c r="I299" s="143" t="s">
        <v>55</v>
      </c>
      <c r="J299" s="144" t="s">
        <v>2390</v>
      </c>
      <c r="K299" s="144" t="s">
        <v>2082</v>
      </c>
      <c r="L299" s="145">
        <f>Lotes!F299</f>
        <v>77900.399999999994</v>
      </c>
      <c r="M299" s="135"/>
      <c r="N299" s="146">
        <v>1500</v>
      </c>
      <c r="O299" s="144">
        <v>120</v>
      </c>
      <c r="P299" s="147">
        <f t="shared" si="4"/>
        <v>2149.17</v>
      </c>
      <c r="Q299" s="148">
        <v>42675</v>
      </c>
      <c r="R299" s="143"/>
      <c r="S299" s="144" t="s">
        <v>3084</v>
      </c>
      <c r="T299" s="144" t="s">
        <v>3085</v>
      </c>
      <c r="U299" s="144" t="s">
        <v>2085</v>
      </c>
      <c r="V299" s="149" t="s">
        <v>2086</v>
      </c>
    </row>
    <row r="300" spans="1:22" ht="12" thickBot="1" x14ac:dyDescent="0.25">
      <c r="A300" s="140">
        <v>298</v>
      </c>
      <c r="D300" s="142" t="s">
        <v>363</v>
      </c>
      <c r="E300" s="143" t="s">
        <v>763</v>
      </c>
      <c r="F300" s="143" t="s">
        <v>1163</v>
      </c>
      <c r="G300" s="143" t="s">
        <v>1563</v>
      </c>
      <c r="H300" s="143" t="s">
        <v>1963</v>
      </c>
      <c r="I300" s="143" t="s">
        <v>55</v>
      </c>
      <c r="J300" s="144" t="s">
        <v>2391</v>
      </c>
      <c r="K300" s="144" t="s">
        <v>2082</v>
      </c>
      <c r="L300" s="145">
        <f>Lotes!F300</f>
        <v>55084</v>
      </c>
      <c r="M300" s="135"/>
      <c r="N300" s="146">
        <v>1500</v>
      </c>
      <c r="O300" s="144">
        <v>120</v>
      </c>
      <c r="P300" s="147">
        <f t="shared" si="4"/>
        <v>1959.0333333333333</v>
      </c>
      <c r="Q300" s="148">
        <v>42676</v>
      </c>
      <c r="R300" s="143"/>
      <c r="S300" s="144" t="s">
        <v>3086</v>
      </c>
      <c r="T300" s="144" t="s">
        <v>3087</v>
      </c>
      <c r="U300" s="144" t="s">
        <v>2085</v>
      </c>
      <c r="V300" s="149" t="s">
        <v>2086</v>
      </c>
    </row>
    <row r="301" spans="1:22" ht="12" thickBot="1" x14ac:dyDescent="0.25">
      <c r="A301" s="140">
        <v>299</v>
      </c>
      <c r="D301" s="142" t="s">
        <v>364</v>
      </c>
      <c r="E301" s="143" t="s">
        <v>764</v>
      </c>
      <c r="F301" s="143" t="s">
        <v>1164</v>
      </c>
      <c r="G301" s="143" t="s">
        <v>1564</v>
      </c>
      <c r="H301" s="143" t="s">
        <v>1964</v>
      </c>
      <c r="I301" s="143" t="s">
        <v>55</v>
      </c>
      <c r="J301" s="144" t="s">
        <v>2392</v>
      </c>
      <c r="K301" s="144" t="s">
        <v>2082</v>
      </c>
      <c r="L301" s="145">
        <f>Lotes!F301</f>
        <v>51202</v>
      </c>
      <c r="M301" s="135"/>
      <c r="N301" s="146">
        <v>1500</v>
      </c>
      <c r="O301" s="144">
        <v>120</v>
      </c>
      <c r="P301" s="147">
        <f t="shared" si="4"/>
        <v>1926.6833333333334</v>
      </c>
      <c r="Q301" s="148">
        <v>42677</v>
      </c>
      <c r="R301" s="143"/>
      <c r="S301" s="144" t="s">
        <v>3088</v>
      </c>
      <c r="T301" s="144" t="s">
        <v>3089</v>
      </c>
      <c r="U301" s="144" t="s">
        <v>2085</v>
      </c>
      <c r="V301" s="149" t="s">
        <v>2086</v>
      </c>
    </row>
    <row r="302" spans="1:22" ht="12" thickBot="1" x14ac:dyDescent="0.25">
      <c r="A302" s="140">
        <v>300</v>
      </c>
      <c r="D302" s="142" t="s">
        <v>365</v>
      </c>
      <c r="E302" s="143" t="s">
        <v>765</v>
      </c>
      <c r="F302" s="143" t="s">
        <v>1165</v>
      </c>
      <c r="G302" s="143" t="s">
        <v>1565</v>
      </c>
      <c r="H302" s="143" t="s">
        <v>1965</v>
      </c>
      <c r="I302" s="143" t="s">
        <v>55</v>
      </c>
      <c r="J302" s="144" t="s">
        <v>2393</v>
      </c>
      <c r="K302" s="144" t="s">
        <v>2082</v>
      </c>
      <c r="L302" s="145">
        <f>Lotes!F302</f>
        <v>47510</v>
      </c>
      <c r="M302" s="135"/>
      <c r="N302" s="146">
        <v>1500</v>
      </c>
      <c r="O302" s="144">
        <v>120</v>
      </c>
      <c r="P302" s="147">
        <f t="shared" si="4"/>
        <v>1895.9166666666667</v>
      </c>
      <c r="Q302" s="148">
        <v>42678</v>
      </c>
      <c r="R302" s="143"/>
      <c r="S302" s="144" t="s">
        <v>3090</v>
      </c>
      <c r="T302" s="144" t="s">
        <v>3091</v>
      </c>
      <c r="U302" s="144" t="s">
        <v>2085</v>
      </c>
      <c r="V302" s="149" t="s">
        <v>2086</v>
      </c>
    </row>
    <row r="303" spans="1:22" ht="12" thickBot="1" x14ac:dyDescent="0.25">
      <c r="A303" s="140">
        <v>301</v>
      </c>
      <c r="D303" s="142" t="s">
        <v>366</v>
      </c>
      <c r="E303" s="143" t="s">
        <v>766</v>
      </c>
      <c r="F303" s="143" t="s">
        <v>1166</v>
      </c>
      <c r="G303" s="143" t="s">
        <v>1566</v>
      </c>
      <c r="H303" s="143" t="s">
        <v>1966</v>
      </c>
      <c r="I303" s="143" t="s">
        <v>55</v>
      </c>
      <c r="J303" s="144" t="s">
        <v>2394</v>
      </c>
      <c r="K303" s="144" t="s">
        <v>2082</v>
      </c>
      <c r="L303" s="145">
        <f>Lotes!F303</f>
        <v>63008</v>
      </c>
      <c r="M303" s="135"/>
      <c r="N303" s="146">
        <v>1500</v>
      </c>
      <c r="O303" s="144">
        <v>120</v>
      </c>
      <c r="P303" s="147">
        <f t="shared" si="4"/>
        <v>2025.0666666666666</v>
      </c>
      <c r="Q303" s="148">
        <v>42679</v>
      </c>
      <c r="R303" s="143"/>
      <c r="S303" s="144" t="s">
        <v>3092</v>
      </c>
      <c r="T303" s="144" t="s">
        <v>3093</v>
      </c>
      <c r="U303" s="144" t="s">
        <v>2085</v>
      </c>
      <c r="V303" s="149" t="s">
        <v>2086</v>
      </c>
    </row>
    <row r="304" spans="1:22" ht="12" thickBot="1" x14ac:dyDescent="0.25">
      <c r="A304" s="140">
        <v>302</v>
      </c>
      <c r="D304" s="142" t="s">
        <v>367</v>
      </c>
      <c r="E304" s="143" t="s">
        <v>767</v>
      </c>
      <c r="F304" s="143" t="s">
        <v>1167</v>
      </c>
      <c r="G304" s="143" t="s">
        <v>1567</v>
      </c>
      <c r="H304" s="143" t="s">
        <v>1967</v>
      </c>
      <c r="I304" s="143" t="s">
        <v>55</v>
      </c>
      <c r="J304" s="144" t="s">
        <v>2395</v>
      </c>
      <c r="K304" s="144" t="s">
        <v>2082</v>
      </c>
      <c r="L304" s="145">
        <f>Lotes!F304</f>
        <v>34200</v>
      </c>
      <c r="M304" s="135"/>
      <c r="N304" s="146">
        <v>1500</v>
      </c>
      <c r="O304" s="144">
        <v>120</v>
      </c>
      <c r="P304" s="147">
        <f t="shared" si="4"/>
        <v>1785</v>
      </c>
      <c r="Q304" s="148">
        <v>42680</v>
      </c>
      <c r="R304" s="143"/>
      <c r="S304" s="144" t="s">
        <v>3094</v>
      </c>
      <c r="T304" s="144" t="s">
        <v>3095</v>
      </c>
      <c r="U304" s="144" t="s">
        <v>2085</v>
      </c>
      <c r="V304" s="149" t="s">
        <v>2086</v>
      </c>
    </row>
    <row r="305" spans="1:22" ht="12" thickBot="1" x14ac:dyDescent="0.25">
      <c r="A305" s="140">
        <v>303</v>
      </c>
      <c r="D305" s="142" t="s">
        <v>368</v>
      </c>
      <c r="E305" s="143" t="s">
        <v>768</v>
      </c>
      <c r="F305" s="143" t="s">
        <v>1168</v>
      </c>
      <c r="G305" s="143" t="s">
        <v>1568</v>
      </c>
      <c r="H305" s="143" t="s">
        <v>1968</v>
      </c>
      <c r="I305" s="143" t="s">
        <v>55</v>
      </c>
      <c r="J305" s="144" t="s">
        <v>2396</v>
      </c>
      <c r="K305" s="144" t="s">
        <v>2082</v>
      </c>
      <c r="L305" s="145">
        <f>Lotes!F305</f>
        <v>34200</v>
      </c>
      <c r="M305" s="135"/>
      <c r="N305" s="146">
        <v>1500</v>
      </c>
      <c r="O305" s="144">
        <v>120</v>
      </c>
      <c r="P305" s="147">
        <f t="shared" si="4"/>
        <v>1785</v>
      </c>
      <c r="Q305" s="148">
        <v>42681</v>
      </c>
      <c r="R305" s="143"/>
      <c r="S305" s="144" t="s">
        <v>3096</v>
      </c>
      <c r="T305" s="144" t="s">
        <v>3097</v>
      </c>
      <c r="U305" s="144" t="s">
        <v>2085</v>
      </c>
      <c r="V305" s="149" t="s">
        <v>2086</v>
      </c>
    </row>
    <row r="306" spans="1:22" ht="12" thickBot="1" x14ac:dyDescent="0.25">
      <c r="A306" s="140">
        <v>304</v>
      </c>
      <c r="D306" s="142" t="s">
        <v>369</v>
      </c>
      <c r="E306" s="143" t="s">
        <v>769</v>
      </c>
      <c r="F306" s="143" t="s">
        <v>1169</v>
      </c>
      <c r="G306" s="143" t="s">
        <v>1569</v>
      </c>
      <c r="H306" s="143" t="s">
        <v>1969</v>
      </c>
      <c r="I306" s="143" t="s">
        <v>55</v>
      </c>
      <c r="J306" s="144" t="s">
        <v>2397</v>
      </c>
      <c r="K306" s="144" t="s">
        <v>2082</v>
      </c>
      <c r="L306" s="145">
        <f>Lotes!F306</f>
        <v>32300</v>
      </c>
      <c r="M306" s="135"/>
      <c r="N306" s="146">
        <v>1500</v>
      </c>
      <c r="O306" s="144">
        <v>120</v>
      </c>
      <c r="P306" s="147">
        <f t="shared" si="4"/>
        <v>1769.1666666666667</v>
      </c>
      <c r="Q306" s="148">
        <v>42682</v>
      </c>
      <c r="R306" s="143"/>
      <c r="S306" s="144" t="s">
        <v>3098</v>
      </c>
      <c r="T306" s="144" t="s">
        <v>3099</v>
      </c>
      <c r="U306" s="144" t="s">
        <v>2085</v>
      </c>
      <c r="V306" s="149" t="s">
        <v>2086</v>
      </c>
    </row>
    <row r="307" spans="1:22" ht="12" thickBot="1" x14ac:dyDescent="0.25">
      <c r="A307" s="140">
        <v>305</v>
      </c>
      <c r="D307" s="142" t="s">
        <v>370</v>
      </c>
      <c r="E307" s="143" t="s">
        <v>770</v>
      </c>
      <c r="F307" s="143" t="s">
        <v>1170</v>
      </c>
      <c r="G307" s="143" t="s">
        <v>1570</v>
      </c>
      <c r="H307" s="143" t="s">
        <v>1970</v>
      </c>
      <c r="I307" s="143" t="s">
        <v>55</v>
      </c>
      <c r="J307" s="144" t="s">
        <v>2398</v>
      </c>
      <c r="K307" s="144" t="s">
        <v>2082</v>
      </c>
      <c r="L307" s="145">
        <f>Lotes!F307</f>
        <v>32300</v>
      </c>
      <c r="M307" s="135"/>
      <c r="N307" s="146">
        <v>1500</v>
      </c>
      <c r="O307" s="144">
        <v>120</v>
      </c>
      <c r="P307" s="147">
        <f t="shared" si="4"/>
        <v>1769.1666666666667</v>
      </c>
      <c r="Q307" s="148">
        <v>42683</v>
      </c>
      <c r="R307" s="143"/>
      <c r="S307" s="144" t="s">
        <v>3100</v>
      </c>
      <c r="T307" s="144" t="s">
        <v>3101</v>
      </c>
      <c r="U307" s="144" t="s">
        <v>2085</v>
      </c>
      <c r="V307" s="149" t="s">
        <v>2086</v>
      </c>
    </row>
    <row r="308" spans="1:22" ht="12" thickBot="1" x14ac:dyDescent="0.25">
      <c r="A308" s="140">
        <v>306</v>
      </c>
      <c r="D308" s="142" t="s">
        <v>371</v>
      </c>
      <c r="E308" s="143" t="s">
        <v>771</v>
      </c>
      <c r="F308" s="143" t="s">
        <v>1171</v>
      </c>
      <c r="G308" s="143" t="s">
        <v>1571</v>
      </c>
      <c r="H308" s="143" t="s">
        <v>1971</v>
      </c>
      <c r="I308" s="143" t="s">
        <v>55</v>
      </c>
      <c r="J308" s="144" t="s">
        <v>2399</v>
      </c>
      <c r="K308" s="144" t="s">
        <v>2082</v>
      </c>
      <c r="L308" s="145">
        <f>Lotes!F308</f>
        <v>31350</v>
      </c>
      <c r="M308" s="135"/>
      <c r="N308" s="146">
        <v>1500</v>
      </c>
      <c r="O308" s="144">
        <v>120</v>
      </c>
      <c r="P308" s="147">
        <f t="shared" si="4"/>
        <v>1761.25</v>
      </c>
      <c r="Q308" s="148">
        <v>42684</v>
      </c>
      <c r="R308" s="143"/>
      <c r="S308" s="144" t="s">
        <v>3102</v>
      </c>
      <c r="T308" s="144" t="s">
        <v>3103</v>
      </c>
      <c r="U308" s="144" t="s">
        <v>2085</v>
      </c>
      <c r="V308" s="149" t="s">
        <v>2086</v>
      </c>
    </row>
    <row r="309" spans="1:22" ht="12" thickBot="1" x14ac:dyDescent="0.25">
      <c r="A309" s="140">
        <v>307</v>
      </c>
      <c r="D309" s="142" t="s">
        <v>372</v>
      </c>
      <c r="E309" s="143" t="s">
        <v>772</v>
      </c>
      <c r="F309" s="143" t="s">
        <v>1172</v>
      </c>
      <c r="G309" s="143" t="s">
        <v>1572</v>
      </c>
      <c r="H309" s="143" t="s">
        <v>1972</v>
      </c>
      <c r="I309" s="143" t="s">
        <v>55</v>
      </c>
      <c r="J309" s="144" t="s">
        <v>2400</v>
      </c>
      <c r="K309" s="144" t="s">
        <v>2082</v>
      </c>
      <c r="L309" s="145">
        <f>Lotes!F309</f>
        <v>33537.9</v>
      </c>
      <c r="M309" s="135"/>
      <c r="N309" s="146">
        <v>1500</v>
      </c>
      <c r="O309" s="144">
        <v>120</v>
      </c>
      <c r="P309" s="147">
        <f t="shared" si="4"/>
        <v>1779.4825000000001</v>
      </c>
      <c r="Q309" s="148">
        <v>42685</v>
      </c>
      <c r="R309" s="143"/>
      <c r="S309" s="144" t="s">
        <v>3104</v>
      </c>
      <c r="T309" s="144" t="s">
        <v>3105</v>
      </c>
      <c r="U309" s="144" t="s">
        <v>2085</v>
      </c>
      <c r="V309" s="149" t="s">
        <v>2086</v>
      </c>
    </row>
    <row r="310" spans="1:22" ht="12" thickBot="1" x14ac:dyDescent="0.25">
      <c r="A310" s="140">
        <v>308</v>
      </c>
      <c r="D310" s="142" t="s">
        <v>373</v>
      </c>
      <c r="E310" s="143" t="s">
        <v>773</v>
      </c>
      <c r="F310" s="143" t="s">
        <v>1173</v>
      </c>
      <c r="G310" s="143" t="s">
        <v>1573</v>
      </c>
      <c r="H310" s="143" t="s">
        <v>1973</v>
      </c>
      <c r="I310" s="143" t="s">
        <v>55</v>
      </c>
      <c r="J310" s="144" t="s">
        <v>2401</v>
      </c>
      <c r="K310" s="144" t="s">
        <v>2082</v>
      </c>
      <c r="L310" s="145">
        <f>Lotes!F310</f>
        <v>32146.95</v>
      </c>
      <c r="M310" s="135"/>
      <c r="N310" s="146">
        <v>1500</v>
      </c>
      <c r="O310" s="144">
        <v>120</v>
      </c>
      <c r="P310" s="147">
        <f t="shared" si="4"/>
        <v>1767.8912500000001</v>
      </c>
      <c r="Q310" s="148">
        <v>42686</v>
      </c>
      <c r="R310" s="143"/>
      <c r="S310" s="144" t="s">
        <v>3106</v>
      </c>
      <c r="T310" s="144" t="s">
        <v>3107</v>
      </c>
      <c r="U310" s="144" t="s">
        <v>2085</v>
      </c>
      <c r="V310" s="149" t="s">
        <v>2086</v>
      </c>
    </row>
    <row r="311" spans="1:22" ht="12" thickBot="1" x14ac:dyDescent="0.25">
      <c r="A311" s="140">
        <v>309</v>
      </c>
      <c r="D311" s="142" t="s">
        <v>374</v>
      </c>
      <c r="E311" s="143" t="s">
        <v>774</v>
      </c>
      <c r="F311" s="143" t="s">
        <v>1174</v>
      </c>
      <c r="G311" s="143" t="s">
        <v>1574</v>
      </c>
      <c r="H311" s="143" t="s">
        <v>1974</v>
      </c>
      <c r="I311" s="143" t="s">
        <v>55</v>
      </c>
      <c r="J311" s="144" t="s">
        <v>2402</v>
      </c>
      <c r="K311" s="144" t="s">
        <v>2082</v>
      </c>
      <c r="L311" s="145">
        <f>Lotes!F311</f>
        <v>31350</v>
      </c>
      <c r="M311" s="135"/>
      <c r="N311" s="146">
        <v>1500</v>
      </c>
      <c r="O311" s="144">
        <v>120</v>
      </c>
      <c r="P311" s="147">
        <f t="shared" si="4"/>
        <v>1761.25</v>
      </c>
      <c r="Q311" s="148">
        <v>42687</v>
      </c>
      <c r="R311" s="143"/>
      <c r="S311" s="144" t="s">
        <v>3108</v>
      </c>
      <c r="T311" s="144" t="s">
        <v>3109</v>
      </c>
      <c r="U311" s="144" t="s">
        <v>2085</v>
      </c>
      <c r="V311" s="149" t="s">
        <v>2086</v>
      </c>
    </row>
    <row r="312" spans="1:22" ht="12" thickBot="1" x14ac:dyDescent="0.25">
      <c r="A312" s="140">
        <v>310</v>
      </c>
      <c r="D312" s="142" t="s">
        <v>375</v>
      </c>
      <c r="E312" s="143" t="s">
        <v>775</v>
      </c>
      <c r="F312" s="143" t="s">
        <v>1175</v>
      </c>
      <c r="G312" s="143" t="s">
        <v>1575</v>
      </c>
      <c r="H312" s="143" t="s">
        <v>1975</v>
      </c>
      <c r="I312" s="143" t="s">
        <v>55</v>
      </c>
      <c r="J312" s="144" t="s">
        <v>2403</v>
      </c>
      <c r="K312" s="144" t="s">
        <v>2082</v>
      </c>
      <c r="L312" s="145">
        <f>Lotes!F312</f>
        <v>32300</v>
      </c>
      <c r="M312" s="135"/>
      <c r="N312" s="146">
        <v>1500</v>
      </c>
      <c r="O312" s="144">
        <v>120</v>
      </c>
      <c r="P312" s="147">
        <f t="shared" si="4"/>
        <v>1769.1666666666667</v>
      </c>
      <c r="Q312" s="148">
        <v>42688</v>
      </c>
      <c r="R312" s="143"/>
      <c r="S312" s="144" t="s">
        <v>3110</v>
      </c>
      <c r="T312" s="144" t="s">
        <v>3111</v>
      </c>
      <c r="U312" s="144" t="s">
        <v>2085</v>
      </c>
      <c r="V312" s="149" t="s">
        <v>2086</v>
      </c>
    </row>
    <row r="313" spans="1:22" ht="12" thickBot="1" x14ac:dyDescent="0.25">
      <c r="A313" s="140">
        <v>311</v>
      </c>
      <c r="D313" s="142" t="s">
        <v>376</v>
      </c>
      <c r="E313" s="143" t="s">
        <v>776</v>
      </c>
      <c r="F313" s="143" t="s">
        <v>1176</v>
      </c>
      <c r="G313" s="143" t="s">
        <v>1576</v>
      </c>
      <c r="H313" s="143" t="s">
        <v>1976</v>
      </c>
      <c r="I313" s="143" t="s">
        <v>55</v>
      </c>
      <c r="J313" s="144" t="s">
        <v>2404</v>
      </c>
      <c r="K313" s="144" t="s">
        <v>2082</v>
      </c>
      <c r="L313" s="145">
        <f>Lotes!F313</f>
        <v>32300</v>
      </c>
      <c r="M313" s="135"/>
      <c r="N313" s="146">
        <v>1500</v>
      </c>
      <c r="O313" s="144">
        <v>120</v>
      </c>
      <c r="P313" s="147">
        <f t="shared" si="4"/>
        <v>1769.1666666666667</v>
      </c>
      <c r="Q313" s="148">
        <v>42689</v>
      </c>
      <c r="R313" s="143"/>
      <c r="S313" s="144" t="s">
        <v>3112</v>
      </c>
      <c r="T313" s="144" t="s">
        <v>3113</v>
      </c>
      <c r="U313" s="144" t="s">
        <v>2085</v>
      </c>
      <c r="V313" s="149" t="s">
        <v>2086</v>
      </c>
    </row>
    <row r="314" spans="1:22" ht="12" thickBot="1" x14ac:dyDescent="0.25">
      <c r="A314" s="140">
        <v>312</v>
      </c>
      <c r="D314" s="142" t="s">
        <v>377</v>
      </c>
      <c r="E314" s="143" t="s">
        <v>777</v>
      </c>
      <c r="F314" s="143" t="s">
        <v>1177</v>
      </c>
      <c r="G314" s="143" t="s">
        <v>1577</v>
      </c>
      <c r="H314" s="143" t="s">
        <v>1977</v>
      </c>
      <c r="I314" s="143" t="s">
        <v>55</v>
      </c>
      <c r="J314" s="144" t="s">
        <v>2405</v>
      </c>
      <c r="K314" s="144" t="s">
        <v>2082</v>
      </c>
      <c r="L314" s="145">
        <f>Lotes!F314</f>
        <v>32300</v>
      </c>
      <c r="M314" s="135"/>
      <c r="N314" s="146">
        <v>1500</v>
      </c>
      <c r="O314" s="144">
        <v>120</v>
      </c>
      <c r="P314" s="147">
        <f t="shared" si="4"/>
        <v>1769.1666666666667</v>
      </c>
      <c r="Q314" s="148">
        <v>42690</v>
      </c>
      <c r="R314" s="143"/>
      <c r="S314" s="144" t="s">
        <v>3114</v>
      </c>
      <c r="T314" s="144" t="s">
        <v>3115</v>
      </c>
      <c r="U314" s="144" t="s">
        <v>2085</v>
      </c>
      <c r="V314" s="149" t="s">
        <v>2086</v>
      </c>
    </row>
    <row r="315" spans="1:22" ht="12" thickBot="1" x14ac:dyDescent="0.25">
      <c r="A315" s="140">
        <v>313</v>
      </c>
      <c r="D315" s="142" t="s">
        <v>378</v>
      </c>
      <c r="E315" s="143" t="s">
        <v>778</v>
      </c>
      <c r="F315" s="143" t="s">
        <v>1178</v>
      </c>
      <c r="G315" s="143" t="s">
        <v>1578</v>
      </c>
      <c r="H315" s="143" t="s">
        <v>1978</v>
      </c>
      <c r="I315" s="143" t="s">
        <v>55</v>
      </c>
      <c r="J315" s="144" t="s">
        <v>2406</v>
      </c>
      <c r="K315" s="144" t="s">
        <v>2082</v>
      </c>
      <c r="L315" s="145">
        <f>Lotes!F315</f>
        <v>32300</v>
      </c>
      <c r="M315" s="135"/>
      <c r="N315" s="146">
        <v>1500</v>
      </c>
      <c r="O315" s="144">
        <v>120</v>
      </c>
      <c r="P315" s="147">
        <f t="shared" si="4"/>
        <v>1769.1666666666667</v>
      </c>
      <c r="Q315" s="148">
        <v>42691</v>
      </c>
      <c r="R315" s="143"/>
      <c r="S315" s="144" t="s">
        <v>3116</v>
      </c>
      <c r="T315" s="144" t="s">
        <v>3117</v>
      </c>
      <c r="U315" s="144" t="s">
        <v>2085</v>
      </c>
      <c r="V315" s="149" t="s">
        <v>2086</v>
      </c>
    </row>
    <row r="316" spans="1:22" ht="12" thickBot="1" x14ac:dyDescent="0.25">
      <c r="A316" s="140">
        <v>314</v>
      </c>
      <c r="D316" s="142" t="s">
        <v>379</v>
      </c>
      <c r="E316" s="143" t="s">
        <v>779</v>
      </c>
      <c r="F316" s="143" t="s">
        <v>1179</v>
      </c>
      <c r="G316" s="143" t="s">
        <v>1579</v>
      </c>
      <c r="H316" s="143" t="s">
        <v>1979</v>
      </c>
      <c r="I316" s="143" t="s">
        <v>55</v>
      </c>
      <c r="J316" s="144" t="s">
        <v>2407</v>
      </c>
      <c r="K316" s="144" t="s">
        <v>2082</v>
      </c>
      <c r="L316" s="145">
        <f>Lotes!F316</f>
        <v>44178</v>
      </c>
      <c r="M316" s="135"/>
      <c r="N316" s="146">
        <v>1500</v>
      </c>
      <c r="O316" s="144">
        <v>120</v>
      </c>
      <c r="P316" s="147">
        <f t="shared" si="4"/>
        <v>1868.15</v>
      </c>
      <c r="Q316" s="148">
        <v>42692</v>
      </c>
      <c r="R316" s="143"/>
      <c r="S316" s="144" t="s">
        <v>3118</v>
      </c>
      <c r="T316" s="144" t="s">
        <v>3119</v>
      </c>
      <c r="U316" s="144" t="s">
        <v>2085</v>
      </c>
      <c r="V316" s="149" t="s">
        <v>2086</v>
      </c>
    </row>
    <row r="317" spans="1:22" ht="12" thickBot="1" x14ac:dyDescent="0.25">
      <c r="A317" s="140">
        <v>315</v>
      </c>
      <c r="D317" s="142" t="s">
        <v>380</v>
      </c>
      <c r="E317" s="143" t="s">
        <v>780</v>
      </c>
      <c r="F317" s="143" t="s">
        <v>1180</v>
      </c>
      <c r="G317" s="143" t="s">
        <v>1580</v>
      </c>
      <c r="H317" s="143" t="s">
        <v>1980</v>
      </c>
      <c r="I317" s="143" t="s">
        <v>55</v>
      </c>
      <c r="J317" s="144" t="s">
        <v>2408</v>
      </c>
      <c r="K317" s="144" t="s">
        <v>2082</v>
      </c>
      <c r="L317" s="145">
        <f>Lotes!F317</f>
        <v>43802</v>
      </c>
      <c r="M317" s="135"/>
      <c r="N317" s="146">
        <v>1500</v>
      </c>
      <c r="O317" s="144">
        <v>120</v>
      </c>
      <c r="P317" s="147">
        <f t="shared" si="4"/>
        <v>1865.0166666666667</v>
      </c>
      <c r="Q317" s="148">
        <v>42693</v>
      </c>
      <c r="R317" s="143"/>
      <c r="S317" s="144" t="s">
        <v>3120</v>
      </c>
      <c r="T317" s="144" t="s">
        <v>3121</v>
      </c>
      <c r="U317" s="144" t="s">
        <v>2085</v>
      </c>
      <c r="V317" s="149" t="s">
        <v>2086</v>
      </c>
    </row>
    <row r="318" spans="1:22" ht="12" thickBot="1" x14ac:dyDescent="0.25">
      <c r="A318" s="140">
        <v>316</v>
      </c>
      <c r="D318" s="142" t="s">
        <v>381</v>
      </c>
      <c r="E318" s="143" t="s">
        <v>781</v>
      </c>
      <c r="F318" s="143" t="s">
        <v>1181</v>
      </c>
      <c r="G318" s="143" t="s">
        <v>1581</v>
      </c>
      <c r="H318" s="143" t="s">
        <v>1981</v>
      </c>
      <c r="I318" s="143" t="s">
        <v>55</v>
      </c>
      <c r="J318" s="144" t="s">
        <v>2409</v>
      </c>
      <c r="K318" s="144" t="s">
        <v>2082</v>
      </c>
      <c r="L318" s="145">
        <f>Lotes!F318</f>
        <v>47972</v>
      </c>
      <c r="M318" s="135"/>
      <c r="N318" s="146">
        <v>1500</v>
      </c>
      <c r="O318" s="144">
        <v>120</v>
      </c>
      <c r="P318" s="147">
        <f t="shared" si="4"/>
        <v>1899.7666666666667</v>
      </c>
      <c r="Q318" s="148">
        <v>42694</v>
      </c>
      <c r="R318" s="143"/>
      <c r="S318" s="144" t="s">
        <v>3122</v>
      </c>
      <c r="T318" s="144" t="s">
        <v>3123</v>
      </c>
      <c r="U318" s="144" t="s">
        <v>2085</v>
      </c>
      <c r="V318" s="149" t="s">
        <v>2086</v>
      </c>
    </row>
    <row r="319" spans="1:22" ht="12" thickBot="1" x14ac:dyDescent="0.25">
      <c r="A319" s="140">
        <v>317</v>
      </c>
      <c r="D319" s="142" t="s">
        <v>382</v>
      </c>
      <c r="E319" s="143" t="s">
        <v>782</v>
      </c>
      <c r="F319" s="143" t="s">
        <v>1182</v>
      </c>
      <c r="G319" s="143" t="s">
        <v>1582</v>
      </c>
      <c r="H319" s="143" t="s">
        <v>1982</v>
      </c>
      <c r="I319" s="143" t="s">
        <v>55</v>
      </c>
      <c r="J319" s="144" t="s">
        <v>2410</v>
      </c>
      <c r="K319" s="144" t="s">
        <v>2082</v>
      </c>
      <c r="L319" s="145">
        <f>Lotes!F319</f>
        <v>39604</v>
      </c>
      <c r="M319" s="135"/>
      <c r="N319" s="146">
        <v>1500</v>
      </c>
      <c r="O319" s="144">
        <v>120</v>
      </c>
      <c r="P319" s="147">
        <f t="shared" si="4"/>
        <v>1830.0333333333333</v>
      </c>
      <c r="Q319" s="148">
        <v>42695</v>
      </c>
      <c r="R319" s="143"/>
      <c r="S319" s="144" t="s">
        <v>3124</v>
      </c>
      <c r="T319" s="144" t="s">
        <v>3125</v>
      </c>
      <c r="U319" s="144" t="s">
        <v>2085</v>
      </c>
      <c r="V319" s="149" t="s">
        <v>2086</v>
      </c>
    </row>
    <row r="320" spans="1:22" ht="12" thickBot="1" x14ac:dyDescent="0.25">
      <c r="A320" s="140">
        <v>318</v>
      </c>
      <c r="D320" s="142" t="s">
        <v>383</v>
      </c>
      <c r="E320" s="143" t="s">
        <v>783</v>
      </c>
      <c r="F320" s="143" t="s">
        <v>1183</v>
      </c>
      <c r="G320" s="143" t="s">
        <v>1583</v>
      </c>
      <c r="H320" s="143" t="s">
        <v>1983</v>
      </c>
      <c r="I320" s="143" t="s">
        <v>55</v>
      </c>
      <c r="J320" s="144" t="s">
        <v>2411</v>
      </c>
      <c r="K320" s="144" t="s">
        <v>2082</v>
      </c>
      <c r="L320" s="145">
        <f>Lotes!F320</f>
        <v>44304</v>
      </c>
      <c r="M320" s="135"/>
      <c r="N320" s="146">
        <v>1500</v>
      </c>
      <c r="O320" s="144">
        <v>120</v>
      </c>
      <c r="P320" s="147">
        <f t="shared" si="4"/>
        <v>1869.2</v>
      </c>
      <c r="Q320" s="148">
        <v>42696</v>
      </c>
      <c r="R320" s="143"/>
      <c r="S320" s="144" t="s">
        <v>3126</v>
      </c>
      <c r="T320" s="144" t="s">
        <v>3127</v>
      </c>
      <c r="U320" s="144" t="s">
        <v>2085</v>
      </c>
      <c r="V320" s="149" t="s">
        <v>2086</v>
      </c>
    </row>
    <row r="321" spans="1:22" ht="12" thickBot="1" x14ac:dyDescent="0.25">
      <c r="A321" s="140">
        <v>319</v>
      </c>
      <c r="D321" s="142" t="s">
        <v>384</v>
      </c>
      <c r="E321" s="143" t="s">
        <v>784</v>
      </c>
      <c r="F321" s="143" t="s">
        <v>1184</v>
      </c>
      <c r="G321" s="143" t="s">
        <v>1584</v>
      </c>
      <c r="H321" s="143" t="s">
        <v>1984</v>
      </c>
      <c r="I321" s="143" t="s">
        <v>55</v>
      </c>
      <c r="J321" s="144" t="s">
        <v>2412</v>
      </c>
      <c r="K321" s="144" t="s">
        <v>2082</v>
      </c>
      <c r="L321" s="145">
        <f>Lotes!F321</f>
        <v>53766</v>
      </c>
      <c r="M321" s="135"/>
      <c r="N321" s="146">
        <v>1500</v>
      </c>
      <c r="O321" s="144">
        <v>120</v>
      </c>
      <c r="P321" s="147">
        <f t="shared" si="4"/>
        <v>1948.05</v>
      </c>
      <c r="Q321" s="148">
        <v>42697</v>
      </c>
      <c r="R321" s="143"/>
      <c r="S321" s="144" t="s">
        <v>3128</v>
      </c>
      <c r="T321" s="144" t="s">
        <v>3129</v>
      </c>
      <c r="U321" s="144" t="s">
        <v>2085</v>
      </c>
      <c r="V321" s="149" t="s">
        <v>2086</v>
      </c>
    </row>
    <row r="322" spans="1:22" ht="12" thickBot="1" x14ac:dyDescent="0.25">
      <c r="A322" s="140">
        <v>320</v>
      </c>
      <c r="D322" s="142" t="s">
        <v>385</v>
      </c>
      <c r="E322" s="143" t="s">
        <v>785</v>
      </c>
      <c r="F322" s="143" t="s">
        <v>1185</v>
      </c>
      <c r="G322" s="143" t="s">
        <v>1585</v>
      </c>
      <c r="H322" s="143" t="s">
        <v>1985</v>
      </c>
      <c r="I322" s="143" t="s">
        <v>55</v>
      </c>
      <c r="J322" s="144" t="s">
        <v>2413</v>
      </c>
      <c r="K322" s="144" t="s">
        <v>2082</v>
      </c>
      <c r="L322" s="145">
        <f>Lotes!F322</f>
        <v>36000</v>
      </c>
      <c r="M322" s="135"/>
      <c r="N322" s="146">
        <v>1500</v>
      </c>
      <c r="O322" s="144">
        <v>120</v>
      </c>
      <c r="P322" s="147">
        <f t="shared" si="4"/>
        <v>1800</v>
      </c>
      <c r="Q322" s="148">
        <v>42698</v>
      </c>
      <c r="R322" s="143"/>
      <c r="S322" s="144" t="s">
        <v>3130</v>
      </c>
      <c r="T322" s="144" t="s">
        <v>3131</v>
      </c>
      <c r="U322" s="144" t="s">
        <v>2085</v>
      </c>
      <c r="V322" s="149" t="s">
        <v>2086</v>
      </c>
    </row>
    <row r="323" spans="1:22" ht="12" thickBot="1" x14ac:dyDescent="0.25">
      <c r="A323" s="140">
        <v>321</v>
      </c>
      <c r="D323" s="142" t="s">
        <v>386</v>
      </c>
      <c r="E323" s="143" t="s">
        <v>786</v>
      </c>
      <c r="F323" s="143" t="s">
        <v>1186</v>
      </c>
      <c r="G323" s="143" t="s">
        <v>1586</v>
      </c>
      <c r="H323" s="143" t="s">
        <v>1986</v>
      </c>
      <c r="I323" s="143" t="s">
        <v>55</v>
      </c>
      <c r="J323" s="144" t="s">
        <v>2414</v>
      </c>
      <c r="K323" s="144" t="s">
        <v>2082</v>
      </c>
      <c r="L323" s="145">
        <f>Lotes!F323</f>
        <v>36000</v>
      </c>
      <c r="M323" s="135"/>
      <c r="N323" s="146">
        <v>1500</v>
      </c>
      <c r="O323" s="144">
        <v>120</v>
      </c>
      <c r="P323" s="147">
        <f t="shared" si="4"/>
        <v>1800</v>
      </c>
      <c r="Q323" s="148">
        <v>42699</v>
      </c>
      <c r="R323" s="143"/>
      <c r="S323" s="144" t="s">
        <v>3132</v>
      </c>
      <c r="T323" s="144" t="s">
        <v>3133</v>
      </c>
      <c r="U323" s="144" t="s">
        <v>2085</v>
      </c>
      <c r="V323" s="149" t="s">
        <v>2086</v>
      </c>
    </row>
    <row r="324" spans="1:22" ht="12" thickBot="1" x14ac:dyDescent="0.25">
      <c r="A324" s="140">
        <v>322</v>
      </c>
      <c r="D324" s="142" t="s">
        <v>387</v>
      </c>
      <c r="E324" s="143" t="s">
        <v>787</v>
      </c>
      <c r="F324" s="143" t="s">
        <v>1187</v>
      </c>
      <c r="G324" s="143" t="s">
        <v>1587</v>
      </c>
      <c r="H324" s="143" t="s">
        <v>1987</v>
      </c>
      <c r="I324" s="143" t="s">
        <v>55</v>
      </c>
      <c r="J324" s="144" t="s">
        <v>2415</v>
      </c>
      <c r="K324" s="144" t="s">
        <v>2082</v>
      </c>
      <c r="L324" s="145">
        <f>Lotes!F324</f>
        <v>34000</v>
      </c>
      <c r="M324" s="135"/>
      <c r="N324" s="146">
        <v>1500</v>
      </c>
      <c r="O324" s="144">
        <v>120</v>
      </c>
      <c r="P324" s="147">
        <f t="shared" ref="P324:P387" si="5">IFERROR(N324+L324/O324,"")</f>
        <v>1783.3333333333333</v>
      </c>
      <c r="Q324" s="148">
        <v>42700</v>
      </c>
      <c r="R324" s="143"/>
      <c r="S324" s="144" t="s">
        <v>3134</v>
      </c>
      <c r="T324" s="144" t="s">
        <v>3135</v>
      </c>
      <c r="U324" s="144" t="s">
        <v>2085</v>
      </c>
      <c r="V324" s="149" t="s">
        <v>2086</v>
      </c>
    </row>
    <row r="325" spans="1:22" ht="12" thickBot="1" x14ac:dyDescent="0.25">
      <c r="A325" s="140">
        <v>323</v>
      </c>
      <c r="D325" s="142" t="s">
        <v>388</v>
      </c>
      <c r="E325" s="143" t="s">
        <v>788</v>
      </c>
      <c r="F325" s="143" t="s">
        <v>1188</v>
      </c>
      <c r="G325" s="143" t="s">
        <v>1588</v>
      </c>
      <c r="H325" s="143" t="s">
        <v>1988</v>
      </c>
      <c r="I325" s="143" t="s">
        <v>55</v>
      </c>
      <c r="J325" s="144" t="s">
        <v>2416</v>
      </c>
      <c r="K325" s="144" t="s">
        <v>2082</v>
      </c>
      <c r="L325" s="145">
        <f>Lotes!F325</f>
        <v>34000</v>
      </c>
      <c r="M325" s="135"/>
      <c r="N325" s="146">
        <v>1500</v>
      </c>
      <c r="O325" s="144">
        <v>120</v>
      </c>
      <c r="P325" s="147">
        <f t="shared" si="5"/>
        <v>1783.3333333333333</v>
      </c>
      <c r="Q325" s="148">
        <v>42701</v>
      </c>
      <c r="R325" s="143"/>
      <c r="S325" s="144" t="s">
        <v>3136</v>
      </c>
      <c r="T325" s="144" t="s">
        <v>3137</v>
      </c>
      <c r="U325" s="144" t="s">
        <v>2085</v>
      </c>
      <c r="V325" s="149" t="s">
        <v>2086</v>
      </c>
    </row>
    <row r="326" spans="1:22" ht="12" thickBot="1" x14ac:dyDescent="0.25">
      <c r="A326" s="140">
        <v>324</v>
      </c>
      <c r="D326" s="142" t="s">
        <v>389</v>
      </c>
      <c r="E326" s="143" t="s">
        <v>789</v>
      </c>
      <c r="F326" s="143" t="s">
        <v>1189</v>
      </c>
      <c r="G326" s="143" t="s">
        <v>1589</v>
      </c>
      <c r="H326" s="143" t="s">
        <v>1989</v>
      </c>
      <c r="I326" s="143" t="s">
        <v>55</v>
      </c>
      <c r="J326" s="144" t="s">
        <v>2417</v>
      </c>
      <c r="K326" s="144" t="s">
        <v>2082</v>
      </c>
      <c r="L326" s="145">
        <f>Lotes!F326</f>
        <v>34000</v>
      </c>
      <c r="M326" s="135"/>
      <c r="N326" s="146">
        <v>1500</v>
      </c>
      <c r="O326" s="144">
        <v>120</v>
      </c>
      <c r="P326" s="147">
        <f t="shared" si="5"/>
        <v>1783.3333333333333</v>
      </c>
      <c r="Q326" s="148">
        <v>42702</v>
      </c>
      <c r="R326" s="143"/>
      <c r="S326" s="144" t="s">
        <v>3138</v>
      </c>
      <c r="T326" s="144" t="s">
        <v>3139</v>
      </c>
      <c r="U326" s="144" t="s">
        <v>2085</v>
      </c>
      <c r="V326" s="149" t="s">
        <v>2086</v>
      </c>
    </row>
    <row r="327" spans="1:22" ht="12" thickBot="1" x14ac:dyDescent="0.25">
      <c r="A327" s="140">
        <v>325</v>
      </c>
      <c r="D327" s="142" t="s">
        <v>390</v>
      </c>
      <c r="E327" s="143" t="s">
        <v>790</v>
      </c>
      <c r="F327" s="143" t="s">
        <v>1190</v>
      </c>
      <c r="G327" s="143" t="s">
        <v>1590</v>
      </c>
      <c r="H327" s="143" t="s">
        <v>1990</v>
      </c>
      <c r="I327" s="143" t="s">
        <v>55</v>
      </c>
      <c r="J327" s="144" t="s">
        <v>2418</v>
      </c>
      <c r="K327" s="144" t="s">
        <v>2082</v>
      </c>
      <c r="L327" s="145">
        <f>Lotes!F327</f>
        <v>34000</v>
      </c>
      <c r="M327" s="135"/>
      <c r="N327" s="146">
        <v>1500</v>
      </c>
      <c r="O327" s="144">
        <v>120</v>
      </c>
      <c r="P327" s="147">
        <f t="shared" si="5"/>
        <v>1783.3333333333333</v>
      </c>
      <c r="Q327" s="148">
        <v>42703</v>
      </c>
      <c r="R327" s="143"/>
      <c r="S327" s="144" t="s">
        <v>3140</v>
      </c>
      <c r="T327" s="144" t="s">
        <v>3141</v>
      </c>
      <c r="U327" s="144" t="s">
        <v>2085</v>
      </c>
      <c r="V327" s="149" t="s">
        <v>2086</v>
      </c>
    </row>
    <row r="328" spans="1:22" ht="12" thickBot="1" x14ac:dyDescent="0.25">
      <c r="A328" s="140">
        <v>326</v>
      </c>
      <c r="D328" s="142" t="s">
        <v>391</v>
      </c>
      <c r="E328" s="143" t="s">
        <v>791</v>
      </c>
      <c r="F328" s="143" t="s">
        <v>1191</v>
      </c>
      <c r="G328" s="143" t="s">
        <v>1591</v>
      </c>
      <c r="H328" s="143" t="s">
        <v>1991</v>
      </c>
      <c r="I328" s="143" t="s">
        <v>55</v>
      </c>
      <c r="J328" s="144" t="s">
        <v>2419</v>
      </c>
      <c r="K328" s="144" t="s">
        <v>2082</v>
      </c>
      <c r="L328" s="145">
        <f>Lotes!F328</f>
        <v>35488.199999999997</v>
      </c>
      <c r="M328" s="135"/>
      <c r="N328" s="146">
        <v>1500</v>
      </c>
      <c r="O328" s="144">
        <v>120</v>
      </c>
      <c r="P328" s="147">
        <f t="shared" si="5"/>
        <v>1795.7349999999999</v>
      </c>
      <c r="Q328" s="148">
        <v>42704</v>
      </c>
      <c r="R328" s="143"/>
      <c r="S328" s="144" t="s">
        <v>3142</v>
      </c>
      <c r="T328" s="144" t="s">
        <v>3143</v>
      </c>
      <c r="U328" s="144" t="s">
        <v>2085</v>
      </c>
      <c r="V328" s="149" t="s">
        <v>2086</v>
      </c>
    </row>
    <row r="329" spans="1:22" ht="12" thickBot="1" x14ac:dyDescent="0.25">
      <c r="A329" s="140">
        <v>327</v>
      </c>
      <c r="D329" s="142" t="s">
        <v>392</v>
      </c>
      <c r="E329" s="143" t="s">
        <v>792</v>
      </c>
      <c r="F329" s="143" t="s">
        <v>1192</v>
      </c>
      <c r="G329" s="143" t="s">
        <v>1592</v>
      </c>
      <c r="H329" s="143" t="s">
        <v>1992</v>
      </c>
      <c r="I329" s="143" t="s">
        <v>55</v>
      </c>
      <c r="J329" s="144" t="s">
        <v>2420</v>
      </c>
      <c r="K329" s="144" t="s">
        <v>2082</v>
      </c>
      <c r="L329" s="145">
        <f>Lotes!F329</f>
        <v>37740.449999999997</v>
      </c>
      <c r="M329" s="135"/>
      <c r="N329" s="146">
        <v>1500</v>
      </c>
      <c r="O329" s="144">
        <v>120</v>
      </c>
      <c r="P329" s="147">
        <f t="shared" si="5"/>
        <v>1814.5037499999999</v>
      </c>
      <c r="Q329" s="148">
        <v>42705</v>
      </c>
      <c r="R329" s="143"/>
      <c r="S329" s="144" t="s">
        <v>3144</v>
      </c>
      <c r="T329" s="144" t="s">
        <v>3145</v>
      </c>
      <c r="U329" s="144" t="s">
        <v>2085</v>
      </c>
      <c r="V329" s="149" t="s">
        <v>2086</v>
      </c>
    </row>
    <row r="330" spans="1:22" ht="12" thickBot="1" x14ac:dyDescent="0.25">
      <c r="A330" s="140">
        <v>328</v>
      </c>
      <c r="D330" s="142" t="s">
        <v>393</v>
      </c>
      <c r="E330" s="143" t="s">
        <v>793</v>
      </c>
      <c r="F330" s="143" t="s">
        <v>1193</v>
      </c>
      <c r="G330" s="143" t="s">
        <v>1593</v>
      </c>
      <c r="H330" s="143" t="s">
        <v>1993</v>
      </c>
      <c r="I330" s="143" t="s">
        <v>55</v>
      </c>
      <c r="J330" s="144" t="s">
        <v>2421</v>
      </c>
      <c r="K330" s="144" t="s">
        <v>2082</v>
      </c>
      <c r="L330" s="145">
        <f>Lotes!F330</f>
        <v>33000</v>
      </c>
      <c r="M330" s="135"/>
      <c r="N330" s="146">
        <v>1500</v>
      </c>
      <c r="O330" s="144">
        <v>120</v>
      </c>
      <c r="P330" s="147">
        <f t="shared" si="5"/>
        <v>1775</v>
      </c>
      <c r="Q330" s="148">
        <v>42706</v>
      </c>
      <c r="R330" s="143"/>
      <c r="S330" s="144" t="s">
        <v>3146</v>
      </c>
      <c r="T330" s="144" t="s">
        <v>3147</v>
      </c>
      <c r="U330" s="144" t="s">
        <v>2085</v>
      </c>
      <c r="V330" s="149" t="s">
        <v>2086</v>
      </c>
    </row>
    <row r="331" spans="1:22" ht="12" thickBot="1" x14ac:dyDescent="0.25">
      <c r="A331" s="140">
        <v>329</v>
      </c>
      <c r="D331" s="142" t="s">
        <v>394</v>
      </c>
      <c r="E331" s="143" t="s">
        <v>794</v>
      </c>
      <c r="F331" s="143" t="s">
        <v>1194</v>
      </c>
      <c r="G331" s="143" t="s">
        <v>1594</v>
      </c>
      <c r="H331" s="143" t="s">
        <v>1994</v>
      </c>
      <c r="I331" s="143" t="s">
        <v>55</v>
      </c>
      <c r="J331" s="144" t="s">
        <v>2422</v>
      </c>
      <c r="K331" s="144" t="s">
        <v>2082</v>
      </c>
      <c r="L331" s="145">
        <f>Lotes!F331</f>
        <v>33000</v>
      </c>
      <c r="M331" s="135"/>
      <c r="N331" s="146">
        <v>1500</v>
      </c>
      <c r="O331" s="144">
        <v>120</v>
      </c>
      <c r="P331" s="147">
        <f t="shared" si="5"/>
        <v>1775</v>
      </c>
      <c r="Q331" s="148">
        <v>42707</v>
      </c>
      <c r="R331" s="143"/>
      <c r="S331" s="144" t="s">
        <v>3148</v>
      </c>
      <c r="T331" s="144" t="s">
        <v>3149</v>
      </c>
      <c r="U331" s="144" t="s">
        <v>2085</v>
      </c>
      <c r="V331" s="149" t="s">
        <v>2086</v>
      </c>
    </row>
    <row r="332" spans="1:22" ht="12" thickBot="1" x14ac:dyDescent="0.25">
      <c r="A332" s="140">
        <v>330</v>
      </c>
      <c r="D332" s="142" t="s">
        <v>395</v>
      </c>
      <c r="E332" s="143" t="s">
        <v>795</v>
      </c>
      <c r="F332" s="143" t="s">
        <v>1195</v>
      </c>
      <c r="G332" s="143" t="s">
        <v>1595</v>
      </c>
      <c r="H332" s="143" t="s">
        <v>1995</v>
      </c>
      <c r="I332" s="143" t="s">
        <v>55</v>
      </c>
      <c r="J332" s="144" t="s">
        <v>2423</v>
      </c>
      <c r="K332" s="144" t="s">
        <v>2082</v>
      </c>
      <c r="L332" s="145">
        <f>Lotes!F332</f>
        <v>34000</v>
      </c>
      <c r="M332" s="135"/>
      <c r="N332" s="146">
        <v>1500</v>
      </c>
      <c r="O332" s="144">
        <v>120</v>
      </c>
      <c r="P332" s="147">
        <f t="shared" si="5"/>
        <v>1783.3333333333333</v>
      </c>
      <c r="Q332" s="148">
        <v>42708</v>
      </c>
      <c r="R332" s="143"/>
      <c r="S332" s="144" t="s">
        <v>3150</v>
      </c>
      <c r="T332" s="144" t="s">
        <v>3151</v>
      </c>
      <c r="U332" s="144" t="s">
        <v>2085</v>
      </c>
      <c r="V332" s="149" t="s">
        <v>2086</v>
      </c>
    </row>
    <row r="333" spans="1:22" ht="12" thickBot="1" x14ac:dyDescent="0.25">
      <c r="A333" s="140">
        <v>331</v>
      </c>
      <c r="D333" s="142" t="s">
        <v>396</v>
      </c>
      <c r="E333" s="143" t="s">
        <v>796</v>
      </c>
      <c r="F333" s="143" t="s">
        <v>1196</v>
      </c>
      <c r="G333" s="143" t="s">
        <v>1596</v>
      </c>
      <c r="H333" s="143" t="s">
        <v>1996</v>
      </c>
      <c r="I333" s="143" t="s">
        <v>55</v>
      </c>
      <c r="J333" s="144" t="s">
        <v>2424</v>
      </c>
      <c r="K333" s="144" t="s">
        <v>2082</v>
      </c>
      <c r="L333" s="145">
        <f>Lotes!F333</f>
        <v>34000</v>
      </c>
      <c r="M333" s="135"/>
      <c r="N333" s="146">
        <v>1500</v>
      </c>
      <c r="O333" s="144">
        <v>120</v>
      </c>
      <c r="P333" s="147">
        <f t="shared" si="5"/>
        <v>1783.3333333333333</v>
      </c>
      <c r="Q333" s="148">
        <v>42709</v>
      </c>
      <c r="R333" s="143"/>
      <c r="S333" s="144" t="s">
        <v>3152</v>
      </c>
      <c r="T333" s="144" t="s">
        <v>3153</v>
      </c>
      <c r="U333" s="144" t="s">
        <v>2085</v>
      </c>
      <c r="V333" s="149" t="s">
        <v>2086</v>
      </c>
    </row>
    <row r="334" spans="1:22" ht="12" thickBot="1" x14ac:dyDescent="0.25">
      <c r="A334" s="140">
        <v>332</v>
      </c>
      <c r="D334" s="142" t="s">
        <v>397</v>
      </c>
      <c r="E334" s="143" t="s">
        <v>797</v>
      </c>
      <c r="F334" s="143" t="s">
        <v>1197</v>
      </c>
      <c r="G334" s="143" t="s">
        <v>1597</v>
      </c>
      <c r="H334" s="143" t="s">
        <v>1997</v>
      </c>
      <c r="I334" s="143" t="s">
        <v>55</v>
      </c>
      <c r="J334" s="144" t="s">
        <v>2425</v>
      </c>
      <c r="K334" s="144" t="s">
        <v>2082</v>
      </c>
      <c r="L334" s="145">
        <f>Lotes!F334</f>
        <v>34000</v>
      </c>
      <c r="M334" s="135"/>
      <c r="N334" s="146">
        <v>1500</v>
      </c>
      <c r="O334" s="144">
        <v>120</v>
      </c>
      <c r="P334" s="147">
        <f t="shared" si="5"/>
        <v>1783.3333333333333</v>
      </c>
      <c r="Q334" s="148">
        <v>42710</v>
      </c>
      <c r="R334" s="143"/>
      <c r="S334" s="144" t="s">
        <v>3154</v>
      </c>
      <c r="T334" s="144" t="s">
        <v>3155</v>
      </c>
      <c r="U334" s="144" t="s">
        <v>2085</v>
      </c>
      <c r="V334" s="149" t="s">
        <v>2086</v>
      </c>
    </row>
    <row r="335" spans="1:22" ht="12" thickBot="1" x14ac:dyDescent="0.25">
      <c r="A335" s="140">
        <v>333</v>
      </c>
      <c r="D335" s="142" t="s">
        <v>398</v>
      </c>
      <c r="E335" s="143" t="s">
        <v>798</v>
      </c>
      <c r="F335" s="143" t="s">
        <v>1198</v>
      </c>
      <c r="G335" s="143" t="s">
        <v>1598</v>
      </c>
      <c r="H335" s="143" t="s">
        <v>1998</v>
      </c>
      <c r="I335" s="143" t="s">
        <v>55</v>
      </c>
      <c r="J335" s="144" t="s">
        <v>2426</v>
      </c>
      <c r="K335" s="144" t="s">
        <v>2082</v>
      </c>
      <c r="L335" s="145">
        <f>Lotes!F335</f>
        <v>44178</v>
      </c>
      <c r="M335" s="135"/>
      <c r="N335" s="146">
        <v>1500</v>
      </c>
      <c r="O335" s="144">
        <v>120</v>
      </c>
      <c r="P335" s="147">
        <f t="shared" si="5"/>
        <v>1868.15</v>
      </c>
      <c r="Q335" s="148">
        <v>42711</v>
      </c>
      <c r="R335" s="143"/>
      <c r="S335" s="144" t="s">
        <v>3156</v>
      </c>
      <c r="T335" s="144" t="s">
        <v>3157</v>
      </c>
      <c r="U335" s="144" t="s">
        <v>2085</v>
      </c>
      <c r="V335" s="149" t="s">
        <v>2086</v>
      </c>
    </row>
    <row r="336" spans="1:22" ht="12" thickBot="1" x14ac:dyDescent="0.25">
      <c r="A336" s="140">
        <v>334</v>
      </c>
      <c r="D336" s="142" t="s">
        <v>399</v>
      </c>
      <c r="E336" s="143" t="s">
        <v>799</v>
      </c>
      <c r="F336" s="143" t="s">
        <v>1199</v>
      </c>
      <c r="G336" s="143" t="s">
        <v>1599</v>
      </c>
      <c r="H336" s="143" t="s">
        <v>1999</v>
      </c>
      <c r="I336" s="143" t="s">
        <v>55</v>
      </c>
      <c r="J336" s="144" t="s">
        <v>2427</v>
      </c>
      <c r="K336" s="144" t="s">
        <v>2082</v>
      </c>
      <c r="L336" s="145">
        <f>Lotes!F336</f>
        <v>45056</v>
      </c>
      <c r="M336" s="135"/>
      <c r="N336" s="146">
        <v>1500</v>
      </c>
      <c r="O336" s="144">
        <v>120</v>
      </c>
      <c r="P336" s="147">
        <f t="shared" si="5"/>
        <v>1875.4666666666667</v>
      </c>
      <c r="Q336" s="148">
        <v>42712</v>
      </c>
      <c r="R336" s="143"/>
      <c r="S336" s="144" t="s">
        <v>3158</v>
      </c>
      <c r="T336" s="144" t="s">
        <v>3159</v>
      </c>
      <c r="U336" s="144" t="s">
        <v>2085</v>
      </c>
      <c r="V336" s="149" t="s">
        <v>2086</v>
      </c>
    </row>
    <row r="337" spans="1:22" ht="12" thickBot="1" x14ac:dyDescent="0.25">
      <c r="A337" s="140">
        <v>335</v>
      </c>
      <c r="D337" s="142" t="s">
        <v>400</v>
      </c>
      <c r="E337" s="143" t="s">
        <v>800</v>
      </c>
      <c r="F337" s="143" t="s">
        <v>1200</v>
      </c>
      <c r="G337" s="143" t="s">
        <v>1600</v>
      </c>
      <c r="H337" s="143" t="s">
        <v>2000</v>
      </c>
      <c r="I337" s="143" t="s">
        <v>55</v>
      </c>
      <c r="J337" s="144" t="s">
        <v>2428</v>
      </c>
      <c r="K337" s="144" t="s">
        <v>2082</v>
      </c>
      <c r="L337" s="145">
        <f>Lotes!F337</f>
        <v>40622</v>
      </c>
      <c r="M337" s="135"/>
      <c r="N337" s="146">
        <v>1500</v>
      </c>
      <c r="O337" s="144">
        <v>120</v>
      </c>
      <c r="P337" s="147">
        <f t="shared" si="5"/>
        <v>1838.5166666666667</v>
      </c>
      <c r="Q337" s="148">
        <v>42713</v>
      </c>
      <c r="R337" s="143"/>
      <c r="S337" s="144" t="s">
        <v>3160</v>
      </c>
      <c r="T337" s="144" t="s">
        <v>3161</v>
      </c>
      <c r="U337" s="144" t="s">
        <v>2085</v>
      </c>
      <c r="V337" s="149" t="s">
        <v>2086</v>
      </c>
    </row>
    <row r="338" spans="1:22" ht="12" thickBot="1" x14ac:dyDescent="0.25">
      <c r="A338" s="140">
        <v>336</v>
      </c>
      <c r="D338" s="142" t="s">
        <v>401</v>
      </c>
      <c r="E338" s="143" t="s">
        <v>801</v>
      </c>
      <c r="F338" s="143" t="s">
        <v>1201</v>
      </c>
      <c r="G338" s="143" t="s">
        <v>1601</v>
      </c>
      <c r="H338" s="143" t="s">
        <v>2001</v>
      </c>
      <c r="I338" s="143" t="s">
        <v>55</v>
      </c>
      <c r="J338" s="144" t="s">
        <v>2429</v>
      </c>
      <c r="K338" s="144" t="s">
        <v>2082</v>
      </c>
      <c r="L338" s="145">
        <f>Lotes!F338</f>
        <v>48700</v>
      </c>
      <c r="M338" s="135"/>
      <c r="N338" s="146">
        <v>1500</v>
      </c>
      <c r="O338" s="144">
        <v>120</v>
      </c>
      <c r="P338" s="147">
        <f t="shared" si="5"/>
        <v>1905.8333333333333</v>
      </c>
      <c r="Q338" s="148">
        <v>42714</v>
      </c>
      <c r="R338" s="143"/>
      <c r="S338" s="144" t="s">
        <v>3162</v>
      </c>
      <c r="T338" s="144" t="s">
        <v>3163</v>
      </c>
      <c r="U338" s="144" t="s">
        <v>2085</v>
      </c>
      <c r="V338" s="149" t="s">
        <v>2086</v>
      </c>
    </row>
    <row r="339" spans="1:22" ht="12" thickBot="1" x14ac:dyDescent="0.25">
      <c r="A339" s="140">
        <v>337</v>
      </c>
      <c r="D339" s="142" t="s">
        <v>402</v>
      </c>
      <c r="E339" s="143" t="s">
        <v>802</v>
      </c>
      <c r="F339" s="143" t="s">
        <v>1202</v>
      </c>
      <c r="G339" s="143" t="s">
        <v>1602</v>
      </c>
      <c r="H339" s="143" t="s">
        <v>2002</v>
      </c>
      <c r="I339" s="143" t="s">
        <v>55</v>
      </c>
      <c r="J339" s="144" t="s">
        <v>2430</v>
      </c>
      <c r="K339" s="144" t="s">
        <v>2082</v>
      </c>
      <c r="L339" s="145">
        <f>Lotes!F339</f>
        <v>43736</v>
      </c>
      <c r="M339" s="135"/>
      <c r="N339" s="146">
        <v>1500</v>
      </c>
      <c r="O339" s="144">
        <v>120</v>
      </c>
      <c r="P339" s="147">
        <f t="shared" si="5"/>
        <v>1864.4666666666667</v>
      </c>
      <c r="Q339" s="148">
        <v>42715</v>
      </c>
      <c r="R339" s="143"/>
      <c r="S339" s="144" t="s">
        <v>3164</v>
      </c>
      <c r="T339" s="144" t="s">
        <v>3165</v>
      </c>
      <c r="U339" s="144" t="s">
        <v>2085</v>
      </c>
      <c r="V339" s="149" t="s">
        <v>2086</v>
      </c>
    </row>
    <row r="340" spans="1:22" ht="12" thickBot="1" x14ac:dyDescent="0.25">
      <c r="A340" s="140">
        <v>338</v>
      </c>
      <c r="D340" s="142" t="s">
        <v>403</v>
      </c>
      <c r="E340" s="143" t="s">
        <v>803</v>
      </c>
      <c r="F340" s="143" t="s">
        <v>1203</v>
      </c>
      <c r="G340" s="143" t="s">
        <v>1603</v>
      </c>
      <c r="H340" s="143" t="s">
        <v>2003</v>
      </c>
      <c r="I340" s="143" t="s">
        <v>55</v>
      </c>
      <c r="J340" s="144" t="s">
        <v>2431</v>
      </c>
      <c r="K340" s="144" t="s">
        <v>2082</v>
      </c>
      <c r="L340" s="145">
        <f>Lotes!F340</f>
        <v>43020</v>
      </c>
      <c r="M340" s="135"/>
      <c r="N340" s="146">
        <v>1500</v>
      </c>
      <c r="O340" s="144">
        <v>120</v>
      </c>
      <c r="P340" s="147">
        <f t="shared" si="5"/>
        <v>1858.5</v>
      </c>
      <c r="Q340" s="148">
        <v>42716</v>
      </c>
      <c r="R340" s="143"/>
      <c r="S340" s="144" t="s">
        <v>3166</v>
      </c>
      <c r="T340" s="144" t="s">
        <v>3167</v>
      </c>
      <c r="U340" s="144" t="s">
        <v>2085</v>
      </c>
      <c r="V340" s="149" t="s">
        <v>2086</v>
      </c>
    </row>
    <row r="341" spans="1:22" ht="12" thickBot="1" x14ac:dyDescent="0.25">
      <c r="A341" s="140">
        <v>339</v>
      </c>
      <c r="D341" s="142" t="s">
        <v>404</v>
      </c>
      <c r="E341" s="143" t="s">
        <v>804</v>
      </c>
      <c r="F341" s="143" t="s">
        <v>1204</v>
      </c>
      <c r="G341" s="143" t="s">
        <v>1604</v>
      </c>
      <c r="H341" s="143" t="s">
        <v>2004</v>
      </c>
      <c r="I341" s="143" t="s">
        <v>55</v>
      </c>
      <c r="J341" s="144" t="s">
        <v>2432</v>
      </c>
      <c r="K341" s="144" t="s">
        <v>2082</v>
      </c>
      <c r="L341" s="145">
        <f>Lotes!F341</f>
        <v>36000</v>
      </c>
      <c r="M341" s="135"/>
      <c r="N341" s="146">
        <v>1500</v>
      </c>
      <c r="O341" s="144">
        <v>120</v>
      </c>
      <c r="P341" s="147">
        <f t="shared" si="5"/>
        <v>1800</v>
      </c>
      <c r="Q341" s="148">
        <v>42717</v>
      </c>
      <c r="R341" s="143"/>
      <c r="S341" s="144" t="s">
        <v>3168</v>
      </c>
      <c r="T341" s="144" t="s">
        <v>3169</v>
      </c>
      <c r="U341" s="144" t="s">
        <v>2085</v>
      </c>
      <c r="V341" s="149" t="s">
        <v>2086</v>
      </c>
    </row>
    <row r="342" spans="1:22" ht="12" thickBot="1" x14ac:dyDescent="0.25">
      <c r="A342" s="140">
        <v>340</v>
      </c>
      <c r="D342" s="142" t="s">
        <v>405</v>
      </c>
      <c r="E342" s="143" t="s">
        <v>805</v>
      </c>
      <c r="F342" s="143" t="s">
        <v>1205</v>
      </c>
      <c r="G342" s="143" t="s">
        <v>1605</v>
      </c>
      <c r="H342" s="143" t="s">
        <v>2005</v>
      </c>
      <c r="I342" s="143" t="s">
        <v>55</v>
      </c>
      <c r="J342" s="144" t="s">
        <v>2433</v>
      </c>
      <c r="K342" s="144" t="s">
        <v>2082</v>
      </c>
      <c r="L342" s="145">
        <f>Lotes!F342</f>
        <v>36000</v>
      </c>
      <c r="M342" s="135"/>
      <c r="N342" s="146">
        <v>1500</v>
      </c>
      <c r="O342" s="144">
        <v>120</v>
      </c>
      <c r="P342" s="147">
        <f t="shared" si="5"/>
        <v>1800</v>
      </c>
      <c r="Q342" s="148">
        <v>42718</v>
      </c>
      <c r="R342" s="143"/>
      <c r="S342" s="144" t="s">
        <v>3170</v>
      </c>
      <c r="T342" s="144" t="s">
        <v>3171</v>
      </c>
      <c r="U342" s="144" t="s">
        <v>2085</v>
      </c>
      <c r="V342" s="149" t="s">
        <v>2086</v>
      </c>
    </row>
    <row r="343" spans="1:22" ht="12" thickBot="1" x14ac:dyDescent="0.25">
      <c r="A343" s="140">
        <v>341</v>
      </c>
      <c r="D343" s="142" t="s">
        <v>406</v>
      </c>
      <c r="E343" s="143" t="s">
        <v>806</v>
      </c>
      <c r="F343" s="143" t="s">
        <v>1206</v>
      </c>
      <c r="G343" s="143" t="s">
        <v>1606</v>
      </c>
      <c r="H343" s="143" t="s">
        <v>2006</v>
      </c>
      <c r="I343" s="143" t="s">
        <v>55</v>
      </c>
      <c r="J343" s="144" t="s">
        <v>2434</v>
      </c>
      <c r="K343" s="144" t="s">
        <v>2082</v>
      </c>
      <c r="L343" s="145">
        <f>Lotes!F343</f>
        <v>36000</v>
      </c>
      <c r="M343" s="135"/>
      <c r="N343" s="146">
        <v>1500</v>
      </c>
      <c r="O343" s="144">
        <v>120</v>
      </c>
      <c r="P343" s="147">
        <f t="shared" si="5"/>
        <v>1800</v>
      </c>
      <c r="Q343" s="148">
        <v>42719</v>
      </c>
      <c r="R343" s="143"/>
      <c r="S343" s="144" t="s">
        <v>3172</v>
      </c>
      <c r="T343" s="144" t="s">
        <v>3173</v>
      </c>
      <c r="U343" s="144" t="s">
        <v>2085</v>
      </c>
      <c r="V343" s="149" t="s">
        <v>2086</v>
      </c>
    </row>
    <row r="344" spans="1:22" ht="12" thickBot="1" x14ac:dyDescent="0.25">
      <c r="A344" s="140">
        <v>342</v>
      </c>
      <c r="D344" s="142" t="s">
        <v>407</v>
      </c>
      <c r="E344" s="143" t="s">
        <v>807</v>
      </c>
      <c r="F344" s="143" t="s">
        <v>1207</v>
      </c>
      <c r="G344" s="143" t="s">
        <v>1607</v>
      </c>
      <c r="H344" s="143" t="s">
        <v>2007</v>
      </c>
      <c r="I344" s="143" t="s">
        <v>55</v>
      </c>
      <c r="J344" s="144" t="s">
        <v>2435</v>
      </c>
      <c r="K344" s="144" t="s">
        <v>2082</v>
      </c>
      <c r="L344" s="145">
        <f>Lotes!F344</f>
        <v>34000</v>
      </c>
      <c r="M344" s="135"/>
      <c r="N344" s="146">
        <v>1500</v>
      </c>
      <c r="O344" s="144">
        <v>120</v>
      </c>
      <c r="P344" s="147">
        <f t="shared" si="5"/>
        <v>1783.3333333333333</v>
      </c>
      <c r="Q344" s="148">
        <v>42720</v>
      </c>
      <c r="R344" s="143"/>
      <c r="S344" s="144" t="s">
        <v>3174</v>
      </c>
      <c r="T344" s="144" t="s">
        <v>3175</v>
      </c>
      <c r="U344" s="144" t="s">
        <v>2085</v>
      </c>
      <c r="V344" s="149" t="s">
        <v>2086</v>
      </c>
    </row>
    <row r="345" spans="1:22" ht="12" thickBot="1" x14ac:dyDescent="0.25">
      <c r="A345" s="140">
        <v>343</v>
      </c>
      <c r="D345" s="142" t="s">
        <v>408</v>
      </c>
      <c r="E345" s="143" t="s">
        <v>808</v>
      </c>
      <c r="F345" s="143" t="s">
        <v>1208</v>
      </c>
      <c r="G345" s="143" t="s">
        <v>1608</v>
      </c>
      <c r="H345" s="143" t="s">
        <v>2008</v>
      </c>
      <c r="I345" s="143" t="s">
        <v>55</v>
      </c>
      <c r="J345" s="144" t="s">
        <v>2436</v>
      </c>
      <c r="K345" s="144" t="s">
        <v>2082</v>
      </c>
      <c r="L345" s="145">
        <f>Lotes!F345</f>
        <v>34000</v>
      </c>
      <c r="M345" s="135"/>
      <c r="N345" s="146">
        <v>1500</v>
      </c>
      <c r="O345" s="144">
        <v>120</v>
      </c>
      <c r="P345" s="147">
        <f t="shared" si="5"/>
        <v>1783.3333333333333</v>
      </c>
      <c r="Q345" s="148">
        <v>42721</v>
      </c>
      <c r="R345" s="143"/>
      <c r="S345" s="144" t="s">
        <v>3176</v>
      </c>
      <c r="T345" s="144" t="s">
        <v>3177</v>
      </c>
      <c r="U345" s="144" t="s">
        <v>2085</v>
      </c>
      <c r="V345" s="149" t="s">
        <v>2086</v>
      </c>
    </row>
    <row r="346" spans="1:22" ht="12" thickBot="1" x14ac:dyDescent="0.25">
      <c r="A346" s="140">
        <v>344</v>
      </c>
      <c r="D346" s="142" t="s">
        <v>409</v>
      </c>
      <c r="E346" s="143" t="s">
        <v>809</v>
      </c>
      <c r="F346" s="143" t="s">
        <v>1209</v>
      </c>
      <c r="G346" s="143" t="s">
        <v>1609</v>
      </c>
      <c r="H346" s="143" t="s">
        <v>2009</v>
      </c>
      <c r="I346" s="143" t="s">
        <v>55</v>
      </c>
      <c r="J346" s="144" t="s">
        <v>2437</v>
      </c>
      <c r="K346" s="144" t="s">
        <v>2082</v>
      </c>
      <c r="L346" s="145">
        <f>Lotes!F346</f>
        <v>34000</v>
      </c>
      <c r="M346" s="135"/>
      <c r="N346" s="146">
        <v>1500</v>
      </c>
      <c r="O346" s="144">
        <v>120</v>
      </c>
      <c r="P346" s="147">
        <f t="shared" si="5"/>
        <v>1783.3333333333333</v>
      </c>
      <c r="Q346" s="148">
        <v>42722</v>
      </c>
      <c r="R346" s="143"/>
      <c r="S346" s="144" t="s">
        <v>3178</v>
      </c>
      <c r="T346" s="144" t="s">
        <v>3179</v>
      </c>
      <c r="U346" s="144" t="s">
        <v>2085</v>
      </c>
      <c r="V346" s="149" t="s">
        <v>2086</v>
      </c>
    </row>
    <row r="347" spans="1:22" ht="12" thickBot="1" x14ac:dyDescent="0.25">
      <c r="A347" s="140">
        <v>345</v>
      </c>
      <c r="D347" s="142" t="s">
        <v>410</v>
      </c>
      <c r="E347" s="143" t="s">
        <v>810</v>
      </c>
      <c r="F347" s="143" t="s">
        <v>1210</v>
      </c>
      <c r="G347" s="143" t="s">
        <v>1610</v>
      </c>
      <c r="H347" s="143" t="s">
        <v>2010</v>
      </c>
      <c r="I347" s="143" t="s">
        <v>55</v>
      </c>
      <c r="J347" s="144" t="s">
        <v>2438</v>
      </c>
      <c r="K347" s="144" t="s">
        <v>2082</v>
      </c>
      <c r="L347" s="145">
        <f>Lotes!F347</f>
        <v>38112.300000000003</v>
      </c>
      <c r="M347" s="135"/>
      <c r="N347" s="146">
        <v>1500</v>
      </c>
      <c r="O347" s="144">
        <v>120</v>
      </c>
      <c r="P347" s="147">
        <f t="shared" si="5"/>
        <v>1817.6025</v>
      </c>
      <c r="Q347" s="148">
        <v>42723</v>
      </c>
      <c r="R347" s="143"/>
      <c r="S347" s="144" t="s">
        <v>3180</v>
      </c>
      <c r="T347" s="144" t="s">
        <v>3181</v>
      </c>
      <c r="U347" s="144" t="s">
        <v>2085</v>
      </c>
      <c r="V347" s="149" t="s">
        <v>2086</v>
      </c>
    </row>
    <row r="348" spans="1:22" ht="12" thickBot="1" x14ac:dyDescent="0.25">
      <c r="A348" s="140">
        <v>346</v>
      </c>
      <c r="D348" s="142" t="s">
        <v>411</v>
      </c>
      <c r="E348" s="143" t="s">
        <v>811</v>
      </c>
      <c r="F348" s="143" t="s">
        <v>1211</v>
      </c>
      <c r="G348" s="143" t="s">
        <v>1611</v>
      </c>
      <c r="H348" s="143" t="s">
        <v>2011</v>
      </c>
      <c r="I348" s="143" t="s">
        <v>55</v>
      </c>
      <c r="J348" s="144" t="s">
        <v>2439</v>
      </c>
      <c r="K348" s="144" t="s">
        <v>2082</v>
      </c>
      <c r="L348" s="145">
        <f>Lotes!F348</f>
        <v>36713.199999999997</v>
      </c>
      <c r="M348" s="135"/>
      <c r="N348" s="146">
        <v>1500</v>
      </c>
      <c r="O348" s="144">
        <v>120</v>
      </c>
      <c r="P348" s="147">
        <f t="shared" si="5"/>
        <v>1805.9433333333334</v>
      </c>
      <c r="Q348" s="148">
        <v>42724</v>
      </c>
      <c r="R348" s="143"/>
      <c r="S348" s="144" t="s">
        <v>3182</v>
      </c>
      <c r="T348" s="144" t="s">
        <v>3183</v>
      </c>
      <c r="U348" s="144" t="s">
        <v>2085</v>
      </c>
      <c r="V348" s="149" t="s">
        <v>2086</v>
      </c>
    </row>
    <row r="349" spans="1:22" ht="12" thickBot="1" x14ac:dyDescent="0.25">
      <c r="A349" s="140">
        <v>347</v>
      </c>
      <c r="D349" s="142" t="s">
        <v>412</v>
      </c>
      <c r="E349" s="143" t="s">
        <v>812</v>
      </c>
      <c r="F349" s="143" t="s">
        <v>1212</v>
      </c>
      <c r="G349" s="143" t="s">
        <v>1612</v>
      </c>
      <c r="H349" s="143" t="s">
        <v>2012</v>
      </c>
      <c r="I349" s="143" t="s">
        <v>55</v>
      </c>
      <c r="J349" s="144" t="s">
        <v>2440</v>
      </c>
      <c r="K349" s="144" t="s">
        <v>2082</v>
      </c>
      <c r="L349" s="145">
        <f>Lotes!F349</f>
        <v>34000</v>
      </c>
      <c r="M349" s="135"/>
      <c r="N349" s="146">
        <v>1500</v>
      </c>
      <c r="O349" s="144">
        <v>120</v>
      </c>
      <c r="P349" s="147">
        <f t="shared" si="5"/>
        <v>1783.3333333333333</v>
      </c>
      <c r="Q349" s="148">
        <v>42725</v>
      </c>
      <c r="R349" s="143"/>
      <c r="S349" s="144" t="s">
        <v>3184</v>
      </c>
      <c r="T349" s="144" t="s">
        <v>3185</v>
      </c>
      <c r="U349" s="144" t="s">
        <v>2085</v>
      </c>
      <c r="V349" s="149" t="s">
        <v>2086</v>
      </c>
    </row>
    <row r="350" spans="1:22" ht="12" thickBot="1" x14ac:dyDescent="0.25">
      <c r="A350" s="140">
        <v>348</v>
      </c>
      <c r="D350" s="142" t="s">
        <v>413</v>
      </c>
      <c r="E350" s="143" t="s">
        <v>813</v>
      </c>
      <c r="F350" s="143" t="s">
        <v>1213</v>
      </c>
      <c r="G350" s="143" t="s">
        <v>1613</v>
      </c>
      <c r="H350" s="143" t="s">
        <v>2013</v>
      </c>
      <c r="I350" s="143" t="s">
        <v>55</v>
      </c>
      <c r="J350" s="144" t="s">
        <v>2441</v>
      </c>
      <c r="K350" s="144" t="s">
        <v>2082</v>
      </c>
      <c r="L350" s="145">
        <f>Lotes!F350</f>
        <v>34000</v>
      </c>
      <c r="M350" s="135"/>
      <c r="N350" s="146">
        <v>1500</v>
      </c>
      <c r="O350" s="144">
        <v>120</v>
      </c>
      <c r="P350" s="147">
        <f t="shared" si="5"/>
        <v>1783.3333333333333</v>
      </c>
      <c r="Q350" s="148">
        <v>42726</v>
      </c>
      <c r="R350" s="143"/>
      <c r="S350" s="144" t="s">
        <v>3186</v>
      </c>
      <c r="T350" s="144" t="s">
        <v>3187</v>
      </c>
      <c r="U350" s="144" t="s">
        <v>2085</v>
      </c>
      <c r="V350" s="149" t="s">
        <v>2086</v>
      </c>
    </row>
    <row r="351" spans="1:22" ht="12" thickBot="1" x14ac:dyDescent="0.25">
      <c r="A351" s="140">
        <v>349</v>
      </c>
      <c r="D351" s="142" t="s">
        <v>414</v>
      </c>
      <c r="E351" s="143" t="s">
        <v>814</v>
      </c>
      <c r="F351" s="143" t="s">
        <v>1214</v>
      </c>
      <c r="G351" s="143" t="s">
        <v>1614</v>
      </c>
      <c r="H351" s="143" t="s">
        <v>2014</v>
      </c>
      <c r="I351" s="143" t="s">
        <v>55</v>
      </c>
      <c r="J351" s="144" t="s">
        <v>2442</v>
      </c>
      <c r="K351" s="144" t="s">
        <v>2082</v>
      </c>
      <c r="L351" s="145">
        <f>Lotes!F351</f>
        <v>34000</v>
      </c>
      <c r="M351" s="135"/>
      <c r="N351" s="146">
        <v>1500</v>
      </c>
      <c r="O351" s="144">
        <v>120</v>
      </c>
      <c r="P351" s="147">
        <f t="shared" si="5"/>
        <v>1783.3333333333333</v>
      </c>
      <c r="Q351" s="148">
        <v>42727</v>
      </c>
      <c r="R351" s="143"/>
      <c r="S351" s="144" t="s">
        <v>3188</v>
      </c>
      <c r="T351" s="144" t="s">
        <v>3189</v>
      </c>
      <c r="U351" s="144" t="s">
        <v>2085</v>
      </c>
      <c r="V351" s="149" t="s">
        <v>2086</v>
      </c>
    </row>
    <row r="352" spans="1:22" ht="12" thickBot="1" x14ac:dyDescent="0.25">
      <c r="A352" s="140">
        <v>350</v>
      </c>
      <c r="D352" s="142" t="s">
        <v>415</v>
      </c>
      <c r="E352" s="143" t="s">
        <v>815</v>
      </c>
      <c r="F352" s="143" t="s">
        <v>1215</v>
      </c>
      <c r="G352" s="143" t="s">
        <v>1615</v>
      </c>
      <c r="H352" s="143" t="s">
        <v>2015</v>
      </c>
      <c r="I352" s="143" t="s">
        <v>55</v>
      </c>
      <c r="J352" s="144" t="s">
        <v>2443</v>
      </c>
      <c r="K352" s="144" t="s">
        <v>2082</v>
      </c>
      <c r="L352" s="145">
        <f>Lotes!F352</f>
        <v>34000</v>
      </c>
      <c r="M352" s="135"/>
      <c r="N352" s="146">
        <v>1500</v>
      </c>
      <c r="O352" s="144">
        <v>120</v>
      </c>
      <c r="P352" s="147">
        <f t="shared" si="5"/>
        <v>1783.3333333333333</v>
      </c>
      <c r="Q352" s="148">
        <v>42728</v>
      </c>
      <c r="R352" s="143"/>
      <c r="S352" s="144" t="s">
        <v>3190</v>
      </c>
      <c r="T352" s="144" t="s">
        <v>3191</v>
      </c>
      <c r="U352" s="144" t="s">
        <v>2085</v>
      </c>
      <c r="V352" s="149" t="s">
        <v>2086</v>
      </c>
    </row>
    <row r="353" spans="1:22" ht="12" thickBot="1" x14ac:dyDescent="0.25">
      <c r="A353" s="140">
        <v>351</v>
      </c>
      <c r="D353" s="142" t="s">
        <v>416</v>
      </c>
      <c r="E353" s="143" t="s">
        <v>816</v>
      </c>
      <c r="F353" s="143" t="s">
        <v>1216</v>
      </c>
      <c r="G353" s="143" t="s">
        <v>1616</v>
      </c>
      <c r="H353" s="143" t="s">
        <v>2016</v>
      </c>
      <c r="I353" s="143" t="s">
        <v>55</v>
      </c>
      <c r="J353" s="144" t="s">
        <v>2444</v>
      </c>
      <c r="K353" s="144" t="s">
        <v>2082</v>
      </c>
      <c r="L353" s="145">
        <f>Lotes!F353</f>
        <v>34000</v>
      </c>
      <c r="M353" s="135"/>
      <c r="N353" s="146">
        <v>1500</v>
      </c>
      <c r="O353" s="144">
        <v>120</v>
      </c>
      <c r="P353" s="147">
        <f t="shared" si="5"/>
        <v>1783.3333333333333</v>
      </c>
      <c r="Q353" s="148">
        <v>42729</v>
      </c>
      <c r="R353" s="143"/>
      <c r="S353" s="144" t="s">
        <v>3192</v>
      </c>
      <c r="T353" s="144" t="s">
        <v>3193</v>
      </c>
      <c r="U353" s="144" t="s">
        <v>2085</v>
      </c>
      <c r="V353" s="149" t="s">
        <v>2086</v>
      </c>
    </row>
    <row r="354" spans="1:22" ht="12" thickBot="1" x14ac:dyDescent="0.25">
      <c r="A354" s="140">
        <v>352</v>
      </c>
      <c r="D354" s="142" t="s">
        <v>417</v>
      </c>
      <c r="E354" s="143" t="s">
        <v>817</v>
      </c>
      <c r="F354" s="143" t="s">
        <v>1217</v>
      </c>
      <c r="G354" s="143" t="s">
        <v>1617</v>
      </c>
      <c r="H354" s="143" t="s">
        <v>2017</v>
      </c>
      <c r="I354" s="143" t="s">
        <v>55</v>
      </c>
      <c r="J354" s="144" t="s">
        <v>2445</v>
      </c>
      <c r="K354" s="144" t="s">
        <v>2082</v>
      </c>
      <c r="L354" s="145">
        <f>Lotes!F354</f>
        <v>34000</v>
      </c>
      <c r="M354" s="135"/>
      <c r="N354" s="146">
        <v>1500</v>
      </c>
      <c r="O354" s="144">
        <v>120</v>
      </c>
      <c r="P354" s="147">
        <f t="shared" si="5"/>
        <v>1783.3333333333333</v>
      </c>
      <c r="Q354" s="148">
        <v>42730</v>
      </c>
      <c r="R354" s="143"/>
      <c r="S354" s="144" t="s">
        <v>3194</v>
      </c>
      <c r="T354" s="144" t="s">
        <v>3195</v>
      </c>
      <c r="U354" s="144" t="s">
        <v>2085</v>
      </c>
      <c r="V354" s="149" t="s">
        <v>2086</v>
      </c>
    </row>
    <row r="355" spans="1:22" ht="12" thickBot="1" x14ac:dyDescent="0.25">
      <c r="A355" s="140">
        <v>353</v>
      </c>
      <c r="D355" s="142" t="s">
        <v>418</v>
      </c>
      <c r="E355" s="143" t="s">
        <v>818</v>
      </c>
      <c r="F355" s="143" t="s">
        <v>1218</v>
      </c>
      <c r="G355" s="143" t="s">
        <v>1618</v>
      </c>
      <c r="H355" s="143" t="s">
        <v>2018</v>
      </c>
      <c r="I355" s="143" t="s">
        <v>55</v>
      </c>
      <c r="J355" s="144" t="s">
        <v>2446</v>
      </c>
      <c r="K355" s="144" t="s">
        <v>2082</v>
      </c>
      <c r="L355" s="145">
        <f>Lotes!F355</f>
        <v>34000</v>
      </c>
      <c r="M355" s="135"/>
      <c r="N355" s="146">
        <v>1500</v>
      </c>
      <c r="O355" s="144">
        <v>120</v>
      </c>
      <c r="P355" s="147">
        <f t="shared" si="5"/>
        <v>1783.3333333333333</v>
      </c>
      <c r="Q355" s="148">
        <v>42731</v>
      </c>
      <c r="R355" s="143"/>
      <c r="S355" s="144" t="s">
        <v>3196</v>
      </c>
      <c r="T355" s="144" t="s">
        <v>3197</v>
      </c>
      <c r="U355" s="144" t="s">
        <v>2085</v>
      </c>
      <c r="V355" s="149" t="s">
        <v>2086</v>
      </c>
    </row>
    <row r="356" spans="1:22" ht="12" thickBot="1" x14ac:dyDescent="0.25">
      <c r="A356" s="140">
        <v>354</v>
      </c>
      <c r="D356" s="142" t="s">
        <v>419</v>
      </c>
      <c r="E356" s="143" t="s">
        <v>819</v>
      </c>
      <c r="F356" s="143" t="s">
        <v>1219</v>
      </c>
      <c r="G356" s="143" t="s">
        <v>1619</v>
      </c>
      <c r="H356" s="143" t="s">
        <v>2019</v>
      </c>
      <c r="I356" s="143" t="s">
        <v>55</v>
      </c>
      <c r="J356" s="144" t="s">
        <v>2447</v>
      </c>
      <c r="K356" s="144" t="s">
        <v>2082</v>
      </c>
      <c r="L356" s="145">
        <f>Lotes!F356</f>
        <v>44356</v>
      </c>
      <c r="M356" s="135"/>
      <c r="N356" s="146">
        <v>1500</v>
      </c>
      <c r="O356" s="144">
        <v>120</v>
      </c>
      <c r="P356" s="147">
        <f t="shared" si="5"/>
        <v>1869.6333333333332</v>
      </c>
      <c r="Q356" s="148">
        <v>42732</v>
      </c>
      <c r="R356" s="143"/>
      <c r="S356" s="144" t="s">
        <v>3198</v>
      </c>
      <c r="T356" s="144" t="s">
        <v>3199</v>
      </c>
      <c r="U356" s="144" t="s">
        <v>2085</v>
      </c>
      <c r="V356" s="149" t="s">
        <v>2086</v>
      </c>
    </row>
    <row r="357" spans="1:22" ht="12" thickBot="1" x14ac:dyDescent="0.25">
      <c r="A357" s="140">
        <v>355</v>
      </c>
      <c r="D357" s="142" t="s">
        <v>420</v>
      </c>
      <c r="E357" s="143" t="s">
        <v>820</v>
      </c>
      <c r="F357" s="143" t="s">
        <v>1220</v>
      </c>
      <c r="G357" s="143" t="s">
        <v>1620</v>
      </c>
      <c r="H357" s="143" t="s">
        <v>2020</v>
      </c>
      <c r="I357" s="143" t="s">
        <v>55</v>
      </c>
      <c r="J357" s="144" t="s">
        <v>2448</v>
      </c>
      <c r="K357" s="144" t="s">
        <v>2082</v>
      </c>
      <c r="L357" s="145">
        <f>Lotes!F357</f>
        <v>42446</v>
      </c>
      <c r="M357" s="135"/>
      <c r="N357" s="146">
        <v>1500</v>
      </c>
      <c r="O357" s="144">
        <v>120</v>
      </c>
      <c r="P357" s="147">
        <f t="shared" si="5"/>
        <v>1853.7166666666667</v>
      </c>
      <c r="Q357" s="148">
        <v>42733</v>
      </c>
      <c r="R357" s="143"/>
      <c r="S357" s="144" t="s">
        <v>3200</v>
      </c>
      <c r="T357" s="144" t="s">
        <v>3201</v>
      </c>
      <c r="U357" s="144" t="s">
        <v>2085</v>
      </c>
      <c r="V357" s="149" t="s">
        <v>2086</v>
      </c>
    </row>
    <row r="358" spans="1:22" ht="12" thickBot="1" x14ac:dyDescent="0.25">
      <c r="A358" s="140">
        <v>356</v>
      </c>
      <c r="D358" s="142" t="s">
        <v>421</v>
      </c>
      <c r="E358" s="143" t="s">
        <v>821</v>
      </c>
      <c r="F358" s="143" t="s">
        <v>1221</v>
      </c>
      <c r="G358" s="143" t="s">
        <v>1621</v>
      </c>
      <c r="H358" s="143" t="s">
        <v>2021</v>
      </c>
      <c r="I358" s="143" t="s">
        <v>55</v>
      </c>
      <c r="J358" s="144" t="s">
        <v>2449</v>
      </c>
      <c r="K358" s="144" t="s">
        <v>2082</v>
      </c>
      <c r="L358" s="145">
        <f>Lotes!F358</f>
        <v>44678</v>
      </c>
      <c r="M358" s="135"/>
      <c r="N358" s="146">
        <v>1500</v>
      </c>
      <c r="O358" s="144">
        <v>120</v>
      </c>
      <c r="P358" s="147">
        <f t="shared" si="5"/>
        <v>1872.3166666666666</v>
      </c>
      <c r="Q358" s="148">
        <v>42734</v>
      </c>
      <c r="R358" s="143"/>
      <c r="S358" s="144" t="s">
        <v>3202</v>
      </c>
      <c r="T358" s="144" t="s">
        <v>3203</v>
      </c>
      <c r="U358" s="144" t="s">
        <v>2085</v>
      </c>
      <c r="V358" s="149" t="s">
        <v>2086</v>
      </c>
    </row>
    <row r="359" spans="1:22" ht="12" thickBot="1" x14ac:dyDescent="0.25">
      <c r="A359" s="140">
        <v>357</v>
      </c>
      <c r="D359" s="142" t="s">
        <v>422</v>
      </c>
      <c r="E359" s="143" t="s">
        <v>822</v>
      </c>
      <c r="F359" s="143" t="s">
        <v>1222</v>
      </c>
      <c r="G359" s="143" t="s">
        <v>1622</v>
      </c>
      <c r="H359" s="143" t="s">
        <v>2022</v>
      </c>
      <c r="I359" s="143" t="s">
        <v>55</v>
      </c>
      <c r="J359" s="144" t="s">
        <v>2450</v>
      </c>
      <c r="K359" s="144" t="s">
        <v>2082</v>
      </c>
      <c r="L359" s="145">
        <f>Lotes!F359</f>
        <v>47152</v>
      </c>
      <c r="M359" s="135"/>
      <c r="N359" s="146">
        <v>1500</v>
      </c>
      <c r="O359" s="144">
        <v>120</v>
      </c>
      <c r="P359" s="147">
        <f t="shared" si="5"/>
        <v>1892.9333333333334</v>
      </c>
      <c r="Q359" s="148">
        <v>42735</v>
      </c>
      <c r="R359" s="143"/>
      <c r="S359" s="144" t="s">
        <v>3204</v>
      </c>
      <c r="T359" s="144" t="s">
        <v>3205</v>
      </c>
      <c r="U359" s="144" t="s">
        <v>2085</v>
      </c>
      <c r="V359" s="149" t="s">
        <v>2086</v>
      </c>
    </row>
    <row r="360" spans="1:22" ht="12" thickBot="1" x14ac:dyDescent="0.25">
      <c r="A360" s="140">
        <v>358</v>
      </c>
      <c r="D360" s="142" t="s">
        <v>423</v>
      </c>
      <c r="E360" s="143" t="s">
        <v>823</v>
      </c>
      <c r="F360" s="143" t="s">
        <v>1223</v>
      </c>
      <c r="G360" s="143" t="s">
        <v>1623</v>
      </c>
      <c r="H360" s="143" t="s">
        <v>2023</v>
      </c>
      <c r="I360" s="143" t="s">
        <v>55</v>
      </c>
      <c r="J360" s="144" t="s">
        <v>2451</v>
      </c>
      <c r="K360" s="144" t="s">
        <v>2082</v>
      </c>
      <c r="L360" s="145">
        <f>Lotes!F360</f>
        <v>49866</v>
      </c>
      <c r="M360" s="135"/>
      <c r="N360" s="146">
        <v>1500</v>
      </c>
      <c r="O360" s="144">
        <v>120</v>
      </c>
      <c r="P360" s="147">
        <f t="shared" si="5"/>
        <v>1915.55</v>
      </c>
      <c r="Q360" s="148">
        <v>42736</v>
      </c>
      <c r="R360" s="143"/>
      <c r="S360" s="144" t="s">
        <v>3206</v>
      </c>
      <c r="T360" s="144" t="s">
        <v>3207</v>
      </c>
      <c r="U360" s="144" t="s">
        <v>2085</v>
      </c>
      <c r="V360" s="149" t="s">
        <v>2086</v>
      </c>
    </row>
    <row r="361" spans="1:22" ht="12" thickBot="1" x14ac:dyDescent="0.25">
      <c r="A361" s="140">
        <v>359</v>
      </c>
      <c r="D361" s="142" t="s">
        <v>424</v>
      </c>
      <c r="E361" s="143" t="s">
        <v>824</v>
      </c>
      <c r="F361" s="143" t="s">
        <v>1224</v>
      </c>
      <c r="G361" s="143" t="s">
        <v>1624</v>
      </c>
      <c r="H361" s="143" t="s">
        <v>2024</v>
      </c>
      <c r="I361" s="143" t="s">
        <v>55</v>
      </c>
      <c r="J361" s="144" t="s">
        <v>2452</v>
      </c>
      <c r="K361" s="144" t="s">
        <v>2082</v>
      </c>
      <c r="L361" s="145">
        <f>Lotes!F361</f>
        <v>58158</v>
      </c>
      <c r="M361" s="135"/>
      <c r="N361" s="146">
        <v>1500</v>
      </c>
      <c r="O361" s="144">
        <v>120</v>
      </c>
      <c r="P361" s="147">
        <f t="shared" si="5"/>
        <v>1984.65</v>
      </c>
      <c r="Q361" s="148">
        <v>42737</v>
      </c>
      <c r="R361" s="143"/>
      <c r="S361" s="144" t="s">
        <v>3208</v>
      </c>
      <c r="T361" s="144" t="s">
        <v>3209</v>
      </c>
      <c r="U361" s="144" t="s">
        <v>2085</v>
      </c>
      <c r="V361" s="149" t="s">
        <v>2086</v>
      </c>
    </row>
    <row r="362" spans="1:22" ht="12" thickBot="1" x14ac:dyDescent="0.25">
      <c r="A362" s="140">
        <v>360</v>
      </c>
      <c r="D362" s="142" t="s">
        <v>425</v>
      </c>
      <c r="E362" s="143" t="s">
        <v>825</v>
      </c>
      <c r="F362" s="143" t="s">
        <v>1225</v>
      </c>
      <c r="G362" s="143" t="s">
        <v>1625</v>
      </c>
      <c r="H362" s="143" t="s">
        <v>2025</v>
      </c>
      <c r="I362" s="143" t="s">
        <v>55</v>
      </c>
      <c r="J362" s="144" t="s">
        <v>2453</v>
      </c>
      <c r="K362" s="144" t="s">
        <v>2082</v>
      </c>
      <c r="L362" s="145">
        <f>Lotes!F362</f>
        <v>36000</v>
      </c>
      <c r="M362" s="135"/>
      <c r="N362" s="146">
        <v>1500</v>
      </c>
      <c r="O362" s="144">
        <v>120</v>
      </c>
      <c r="P362" s="147">
        <f t="shared" si="5"/>
        <v>1800</v>
      </c>
      <c r="Q362" s="148">
        <v>42738</v>
      </c>
      <c r="R362" s="143"/>
      <c r="S362" s="144" t="s">
        <v>3210</v>
      </c>
      <c r="T362" s="144" t="s">
        <v>3211</v>
      </c>
      <c r="U362" s="144" t="s">
        <v>2085</v>
      </c>
      <c r="V362" s="149" t="s">
        <v>2086</v>
      </c>
    </row>
    <row r="363" spans="1:22" ht="12" thickBot="1" x14ac:dyDescent="0.25">
      <c r="A363" s="140">
        <v>361</v>
      </c>
      <c r="D363" s="142" t="s">
        <v>426</v>
      </c>
      <c r="E363" s="143" t="s">
        <v>826</v>
      </c>
      <c r="F363" s="143" t="s">
        <v>1226</v>
      </c>
      <c r="G363" s="143" t="s">
        <v>1626</v>
      </c>
      <c r="H363" s="143" t="s">
        <v>2026</v>
      </c>
      <c r="I363" s="143" t="s">
        <v>55</v>
      </c>
      <c r="J363" s="144" t="s">
        <v>2454</v>
      </c>
      <c r="K363" s="144" t="s">
        <v>2082</v>
      </c>
      <c r="L363" s="145">
        <f>Lotes!F363</f>
        <v>36000</v>
      </c>
      <c r="M363" s="135"/>
      <c r="N363" s="146">
        <v>1500</v>
      </c>
      <c r="O363" s="144">
        <v>120</v>
      </c>
      <c r="P363" s="147">
        <f t="shared" si="5"/>
        <v>1800</v>
      </c>
      <c r="Q363" s="148">
        <v>42739</v>
      </c>
      <c r="R363" s="143"/>
      <c r="S363" s="144" t="s">
        <v>3212</v>
      </c>
      <c r="T363" s="144" t="s">
        <v>3213</v>
      </c>
      <c r="U363" s="144" t="s">
        <v>2085</v>
      </c>
      <c r="V363" s="149" t="s">
        <v>2086</v>
      </c>
    </row>
    <row r="364" spans="1:22" ht="12" thickBot="1" x14ac:dyDescent="0.25">
      <c r="A364" s="140">
        <v>362</v>
      </c>
      <c r="D364" s="142" t="s">
        <v>427</v>
      </c>
      <c r="E364" s="143" t="s">
        <v>827</v>
      </c>
      <c r="F364" s="143" t="s">
        <v>1227</v>
      </c>
      <c r="G364" s="143" t="s">
        <v>1627</v>
      </c>
      <c r="H364" s="143" t="s">
        <v>2027</v>
      </c>
      <c r="I364" s="143" t="s">
        <v>55</v>
      </c>
      <c r="J364" s="144" t="s">
        <v>2455</v>
      </c>
      <c r="K364" s="144" t="s">
        <v>2082</v>
      </c>
      <c r="L364" s="145">
        <f>Lotes!F364</f>
        <v>34000</v>
      </c>
      <c r="M364" s="135"/>
      <c r="N364" s="146">
        <v>1500</v>
      </c>
      <c r="O364" s="144">
        <v>120</v>
      </c>
      <c r="P364" s="147">
        <f t="shared" si="5"/>
        <v>1783.3333333333333</v>
      </c>
      <c r="Q364" s="148">
        <v>42740</v>
      </c>
      <c r="R364" s="143"/>
      <c r="S364" s="144" t="s">
        <v>3214</v>
      </c>
      <c r="T364" s="144" t="s">
        <v>3215</v>
      </c>
      <c r="U364" s="144" t="s">
        <v>2085</v>
      </c>
      <c r="V364" s="149" t="s">
        <v>2086</v>
      </c>
    </row>
    <row r="365" spans="1:22" ht="12" thickBot="1" x14ac:dyDescent="0.25">
      <c r="A365" s="140">
        <v>363</v>
      </c>
      <c r="D365" s="142" t="s">
        <v>428</v>
      </c>
      <c r="E365" s="143" t="s">
        <v>828</v>
      </c>
      <c r="F365" s="143" t="s">
        <v>1228</v>
      </c>
      <c r="G365" s="143" t="s">
        <v>1628</v>
      </c>
      <c r="H365" s="143" t="s">
        <v>2028</v>
      </c>
      <c r="I365" s="143" t="s">
        <v>55</v>
      </c>
      <c r="J365" s="144" t="s">
        <v>2456</v>
      </c>
      <c r="K365" s="144" t="s">
        <v>2082</v>
      </c>
      <c r="L365" s="145">
        <f>Lotes!F365</f>
        <v>34000</v>
      </c>
      <c r="M365" s="135"/>
      <c r="N365" s="146">
        <v>1500</v>
      </c>
      <c r="O365" s="144">
        <v>120</v>
      </c>
      <c r="P365" s="147">
        <f t="shared" si="5"/>
        <v>1783.3333333333333</v>
      </c>
      <c r="Q365" s="148">
        <v>42741</v>
      </c>
      <c r="R365" s="143"/>
      <c r="S365" s="144" t="s">
        <v>3216</v>
      </c>
      <c r="T365" s="144" t="s">
        <v>3217</v>
      </c>
      <c r="U365" s="144" t="s">
        <v>2085</v>
      </c>
      <c r="V365" s="149" t="s">
        <v>2086</v>
      </c>
    </row>
    <row r="366" spans="1:22" ht="12" thickBot="1" x14ac:dyDescent="0.25">
      <c r="A366" s="140">
        <v>364</v>
      </c>
      <c r="D366" s="142" t="s">
        <v>429</v>
      </c>
      <c r="E366" s="143" t="s">
        <v>829</v>
      </c>
      <c r="F366" s="143" t="s">
        <v>1229</v>
      </c>
      <c r="G366" s="143" t="s">
        <v>1629</v>
      </c>
      <c r="H366" s="143" t="s">
        <v>2029</v>
      </c>
      <c r="I366" s="143" t="s">
        <v>55</v>
      </c>
      <c r="J366" s="144" t="s">
        <v>2457</v>
      </c>
      <c r="K366" s="144" t="s">
        <v>2082</v>
      </c>
      <c r="L366" s="145">
        <f>Lotes!F366</f>
        <v>33000</v>
      </c>
      <c r="M366" s="135"/>
      <c r="N366" s="146">
        <v>1500</v>
      </c>
      <c r="O366" s="144">
        <v>120</v>
      </c>
      <c r="P366" s="147">
        <f t="shared" si="5"/>
        <v>1775</v>
      </c>
      <c r="Q366" s="148">
        <v>42742</v>
      </c>
      <c r="R366" s="143"/>
      <c r="S366" s="144" t="s">
        <v>3218</v>
      </c>
      <c r="T366" s="144" t="s">
        <v>3219</v>
      </c>
      <c r="U366" s="144" t="s">
        <v>2085</v>
      </c>
      <c r="V366" s="149" t="s">
        <v>2086</v>
      </c>
    </row>
    <row r="367" spans="1:22" ht="12" thickBot="1" x14ac:dyDescent="0.25">
      <c r="A367" s="140">
        <v>365</v>
      </c>
      <c r="D367" s="142" t="s">
        <v>430</v>
      </c>
      <c r="E367" s="143" t="s">
        <v>830</v>
      </c>
      <c r="F367" s="143" t="s">
        <v>1230</v>
      </c>
      <c r="G367" s="143" t="s">
        <v>1630</v>
      </c>
      <c r="H367" s="143" t="s">
        <v>2030</v>
      </c>
      <c r="I367" s="143" t="s">
        <v>55</v>
      </c>
      <c r="J367" s="144" t="s">
        <v>2458</v>
      </c>
      <c r="K367" s="144" t="s">
        <v>2082</v>
      </c>
      <c r="L367" s="145">
        <f>Lotes!F367</f>
        <v>34348.050000000003</v>
      </c>
      <c r="M367" s="135"/>
      <c r="N367" s="146">
        <v>1500</v>
      </c>
      <c r="O367" s="144">
        <v>120</v>
      </c>
      <c r="P367" s="147">
        <f t="shared" si="5"/>
        <v>1786.2337500000001</v>
      </c>
      <c r="Q367" s="148">
        <v>42743</v>
      </c>
      <c r="R367" s="143"/>
      <c r="S367" s="144" t="s">
        <v>3220</v>
      </c>
      <c r="T367" s="144" t="s">
        <v>3221</v>
      </c>
      <c r="U367" s="144" t="s">
        <v>2085</v>
      </c>
      <c r="V367" s="149" t="s">
        <v>2086</v>
      </c>
    </row>
    <row r="368" spans="1:22" ht="12" thickBot="1" x14ac:dyDescent="0.25">
      <c r="A368" s="140">
        <v>366</v>
      </c>
      <c r="D368" s="142" t="s">
        <v>431</v>
      </c>
      <c r="E368" s="143" t="s">
        <v>831</v>
      </c>
      <c r="F368" s="143" t="s">
        <v>1231</v>
      </c>
      <c r="G368" s="143" t="s">
        <v>1631</v>
      </c>
      <c r="H368" s="143" t="s">
        <v>2031</v>
      </c>
      <c r="I368" s="143" t="s">
        <v>55</v>
      </c>
      <c r="J368" s="144" t="s">
        <v>2459</v>
      </c>
      <c r="K368" s="144" t="s">
        <v>2082</v>
      </c>
      <c r="L368" s="145">
        <f>Lotes!F368</f>
        <v>35412.300000000003</v>
      </c>
      <c r="M368" s="135"/>
      <c r="N368" s="146">
        <v>1500</v>
      </c>
      <c r="O368" s="144">
        <v>120</v>
      </c>
      <c r="P368" s="147">
        <f t="shared" si="5"/>
        <v>1795.1025</v>
      </c>
      <c r="Q368" s="148">
        <v>42744</v>
      </c>
      <c r="R368" s="143"/>
      <c r="S368" s="144" t="s">
        <v>3222</v>
      </c>
      <c r="T368" s="144" t="s">
        <v>3223</v>
      </c>
      <c r="U368" s="144" t="s">
        <v>2085</v>
      </c>
      <c r="V368" s="149" t="s">
        <v>2086</v>
      </c>
    </row>
    <row r="369" spans="1:22" ht="12" thickBot="1" x14ac:dyDescent="0.25">
      <c r="A369" s="140">
        <v>367</v>
      </c>
      <c r="D369" s="142" t="s">
        <v>432</v>
      </c>
      <c r="E369" s="143" t="s">
        <v>832</v>
      </c>
      <c r="F369" s="143" t="s">
        <v>1232</v>
      </c>
      <c r="G369" s="143" t="s">
        <v>1632</v>
      </c>
      <c r="H369" s="143" t="s">
        <v>2032</v>
      </c>
      <c r="I369" s="143" t="s">
        <v>55</v>
      </c>
      <c r="J369" s="144" t="s">
        <v>2460</v>
      </c>
      <c r="K369" s="144" t="s">
        <v>2082</v>
      </c>
      <c r="L369" s="145">
        <f>Lotes!F369</f>
        <v>33000</v>
      </c>
      <c r="M369" s="135"/>
      <c r="N369" s="146">
        <v>1500</v>
      </c>
      <c r="O369" s="144">
        <v>120</v>
      </c>
      <c r="P369" s="147">
        <f t="shared" si="5"/>
        <v>1775</v>
      </c>
      <c r="Q369" s="148">
        <v>42745</v>
      </c>
      <c r="R369" s="143"/>
      <c r="S369" s="144" t="s">
        <v>3224</v>
      </c>
      <c r="T369" s="144" t="s">
        <v>3225</v>
      </c>
      <c r="U369" s="144" t="s">
        <v>2085</v>
      </c>
      <c r="V369" s="149" t="s">
        <v>2086</v>
      </c>
    </row>
    <row r="370" spans="1:22" ht="12" thickBot="1" x14ac:dyDescent="0.25">
      <c r="A370" s="140">
        <v>368</v>
      </c>
      <c r="D370" s="142" t="s">
        <v>433</v>
      </c>
      <c r="E370" s="143" t="s">
        <v>833</v>
      </c>
      <c r="F370" s="143" t="s">
        <v>1233</v>
      </c>
      <c r="G370" s="143" t="s">
        <v>1633</v>
      </c>
      <c r="H370" s="143" t="s">
        <v>2033</v>
      </c>
      <c r="I370" s="143" t="s">
        <v>55</v>
      </c>
      <c r="J370" s="144" t="s">
        <v>2461</v>
      </c>
      <c r="K370" s="144" t="s">
        <v>2082</v>
      </c>
      <c r="L370" s="145">
        <f>Lotes!F370</f>
        <v>33000</v>
      </c>
      <c r="M370" s="135"/>
      <c r="N370" s="146">
        <v>1500</v>
      </c>
      <c r="O370" s="144">
        <v>120</v>
      </c>
      <c r="P370" s="147">
        <f t="shared" si="5"/>
        <v>1775</v>
      </c>
      <c r="Q370" s="148">
        <v>42746</v>
      </c>
      <c r="R370" s="143"/>
      <c r="S370" s="144" t="s">
        <v>3226</v>
      </c>
      <c r="T370" s="144" t="s">
        <v>3227</v>
      </c>
      <c r="U370" s="144" t="s">
        <v>2085</v>
      </c>
      <c r="V370" s="149" t="s">
        <v>2086</v>
      </c>
    </row>
    <row r="371" spans="1:22" ht="12" thickBot="1" x14ac:dyDescent="0.25">
      <c r="A371" s="140">
        <v>369</v>
      </c>
      <c r="D371" s="142" t="s">
        <v>434</v>
      </c>
      <c r="E371" s="143" t="s">
        <v>834</v>
      </c>
      <c r="F371" s="143" t="s">
        <v>1234</v>
      </c>
      <c r="G371" s="143" t="s">
        <v>1634</v>
      </c>
      <c r="H371" s="143" t="s">
        <v>2034</v>
      </c>
      <c r="I371" s="143" t="s">
        <v>55</v>
      </c>
      <c r="J371" s="144" t="s">
        <v>2462</v>
      </c>
      <c r="K371" s="144" t="s">
        <v>2082</v>
      </c>
      <c r="L371" s="145">
        <f>Lotes!F371</f>
        <v>33000</v>
      </c>
      <c r="M371" s="135"/>
      <c r="N371" s="146">
        <v>1500</v>
      </c>
      <c r="O371" s="144">
        <v>120</v>
      </c>
      <c r="P371" s="147">
        <f t="shared" si="5"/>
        <v>1775</v>
      </c>
      <c r="Q371" s="148">
        <v>42747</v>
      </c>
      <c r="R371" s="143"/>
      <c r="S371" s="144" t="s">
        <v>3228</v>
      </c>
      <c r="T371" s="144" t="s">
        <v>3229</v>
      </c>
      <c r="U371" s="144" t="s">
        <v>2085</v>
      </c>
      <c r="V371" s="149" t="s">
        <v>2086</v>
      </c>
    </row>
    <row r="372" spans="1:22" ht="12" thickBot="1" x14ac:dyDescent="0.25">
      <c r="A372" s="140">
        <v>370</v>
      </c>
      <c r="D372" s="142" t="s">
        <v>435</v>
      </c>
      <c r="E372" s="143" t="s">
        <v>835</v>
      </c>
      <c r="F372" s="143" t="s">
        <v>1235</v>
      </c>
      <c r="G372" s="143" t="s">
        <v>1635</v>
      </c>
      <c r="H372" s="143" t="s">
        <v>2035</v>
      </c>
      <c r="I372" s="143" t="s">
        <v>55</v>
      </c>
      <c r="J372" s="144" t="s">
        <v>2463</v>
      </c>
      <c r="K372" s="144" t="s">
        <v>2082</v>
      </c>
      <c r="L372" s="145">
        <f>Lotes!F372</f>
        <v>33000</v>
      </c>
      <c r="M372" s="135"/>
      <c r="N372" s="146">
        <v>1500</v>
      </c>
      <c r="O372" s="144">
        <v>120</v>
      </c>
      <c r="P372" s="147">
        <f t="shared" si="5"/>
        <v>1775</v>
      </c>
      <c r="Q372" s="148">
        <v>42748</v>
      </c>
      <c r="R372" s="143"/>
      <c r="S372" s="144" t="s">
        <v>3230</v>
      </c>
      <c r="T372" s="144" t="s">
        <v>3231</v>
      </c>
      <c r="U372" s="144" t="s">
        <v>2085</v>
      </c>
      <c r="V372" s="149" t="s">
        <v>2086</v>
      </c>
    </row>
    <row r="373" spans="1:22" ht="12" thickBot="1" x14ac:dyDescent="0.25">
      <c r="A373" s="140">
        <v>371</v>
      </c>
      <c r="D373" s="142" t="s">
        <v>436</v>
      </c>
      <c r="E373" s="143" t="s">
        <v>836</v>
      </c>
      <c r="F373" s="143" t="s">
        <v>1236</v>
      </c>
      <c r="G373" s="143" t="s">
        <v>1636</v>
      </c>
      <c r="H373" s="143" t="s">
        <v>2036</v>
      </c>
      <c r="I373" s="143" t="s">
        <v>55</v>
      </c>
      <c r="J373" s="144" t="s">
        <v>2464</v>
      </c>
      <c r="K373" s="144" t="s">
        <v>2082</v>
      </c>
      <c r="L373" s="145">
        <f>Lotes!F373</f>
        <v>33000</v>
      </c>
      <c r="M373" s="135"/>
      <c r="N373" s="146">
        <v>1500</v>
      </c>
      <c r="O373" s="144">
        <v>120</v>
      </c>
      <c r="P373" s="147">
        <f t="shared" si="5"/>
        <v>1775</v>
      </c>
      <c r="Q373" s="148">
        <v>42749</v>
      </c>
      <c r="R373" s="143"/>
      <c r="S373" s="144" t="s">
        <v>3232</v>
      </c>
      <c r="T373" s="144" t="s">
        <v>3233</v>
      </c>
      <c r="U373" s="144" t="s">
        <v>2085</v>
      </c>
      <c r="V373" s="149" t="s">
        <v>2086</v>
      </c>
    </row>
    <row r="374" spans="1:22" ht="12" thickBot="1" x14ac:dyDescent="0.25">
      <c r="A374" s="140">
        <v>372</v>
      </c>
      <c r="D374" s="142" t="s">
        <v>437</v>
      </c>
      <c r="E374" s="143" t="s">
        <v>837</v>
      </c>
      <c r="F374" s="143" t="s">
        <v>1237</v>
      </c>
      <c r="G374" s="143" t="s">
        <v>1637</v>
      </c>
      <c r="H374" s="143" t="s">
        <v>2037</v>
      </c>
      <c r="I374" s="143" t="s">
        <v>55</v>
      </c>
      <c r="J374" s="144" t="s">
        <v>2465</v>
      </c>
      <c r="K374" s="144" t="s">
        <v>2082</v>
      </c>
      <c r="L374" s="145">
        <f>Lotes!F374</f>
        <v>57196</v>
      </c>
      <c r="M374" s="135"/>
      <c r="N374" s="146">
        <v>1500</v>
      </c>
      <c r="O374" s="144">
        <v>120</v>
      </c>
      <c r="P374" s="147">
        <f t="shared" si="5"/>
        <v>1976.6333333333332</v>
      </c>
      <c r="Q374" s="148">
        <v>42750</v>
      </c>
      <c r="R374" s="143"/>
      <c r="S374" s="144" t="s">
        <v>3234</v>
      </c>
      <c r="T374" s="144" t="s">
        <v>3235</v>
      </c>
      <c r="U374" s="144" t="s">
        <v>2085</v>
      </c>
      <c r="V374" s="149" t="s">
        <v>2086</v>
      </c>
    </row>
    <row r="375" spans="1:22" ht="12" thickBot="1" x14ac:dyDescent="0.25">
      <c r="A375" s="140">
        <v>373</v>
      </c>
      <c r="D375" s="142" t="s">
        <v>438</v>
      </c>
      <c r="E375" s="143" t="s">
        <v>838</v>
      </c>
      <c r="F375" s="143" t="s">
        <v>1238</v>
      </c>
      <c r="G375" s="143" t="s">
        <v>1638</v>
      </c>
      <c r="H375" s="143" t="s">
        <v>2038</v>
      </c>
      <c r="I375" s="143" t="s">
        <v>55</v>
      </c>
      <c r="J375" s="144" t="s">
        <v>2466</v>
      </c>
      <c r="K375" s="144" t="s">
        <v>2082</v>
      </c>
      <c r="L375" s="145">
        <f>Lotes!F375</f>
        <v>49698</v>
      </c>
      <c r="M375" s="135"/>
      <c r="N375" s="146">
        <v>1500</v>
      </c>
      <c r="O375" s="144">
        <v>120</v>
      </c>
      <c r="P375" s="147">
        <f t="shared" si="5"/>
        <v>1914.15</v>
      </c>
      <c r="Q375" s="148">
        <v>42751</v>
      </c>
      <c r="R375" s="143"/>
      <c r="S375" s="144" t="s">
        <v>3236</v>
      </c>
      <c r="T375" s="144" t="s">
        <v>3237</v>
      </c>
      <c r="U375" s="144" t="s">
        <v>2085</v>
      </c>
      <c r="V375" s="149" t="s">
        <v>2086</v>
      </c>
    </row>
    <row r="376" spans="1:22" ht="12" thickBot="1" x14ac:dyDescent="0.25">
      <c r="A376" s="140">
        <v>374</v>
      </c>
      <c r="D376" s="142" t="s">
        <v>439</v>
      </c>
      <c r="E376" s="143" t="s">
        <v>839</v>
      </c>
      <c r="F376" s="143" t="s">
        <v>1239</v>
      </c>
      <c r="G376" s="143" t="s">
        <v>1639</v>
      </c>
      <c r="H376" s="143" t="s">
        <v>2039</v>
      </c>
      <c r="I376" s="143" t="s">
        <v>55</v>
      </c>
      <c r="J376" s="144" t="s">
        <v>2467</v>
      </c>
      <c r="K376" s="144" t="s">
        <v>2082</v>
      </c>
      <c r="L376" s="145">
        <f>Lotes!F376</f>
        <v>47334</v>
      </c>
      <c r="M376" s="135"/>
      <c r="N376" s="146">
        <v>1500</v>
      </c>
      <c r="O376" s="144">
        <v>120</v>
      </c>
      <c r="P376" s="147">
        <f t="shared" si="5"/>
        <v>1894.45</v>
      </c>
      <c r="Q376" s="148">
        <v>42752</v>
      </c>
      <c r="R376" s="143"/>
      <c r="S376" s="144" t="s">
        <v>3238</v>
      </c>
      <c r="T376" s="144" t="s">
        <v>3239</v>
      </c>
      <c r="U376" s="144" t="s">
        <v>2085</v>
      </c>
      <c r="V376" s="149" t="s">
        <v>2086</v>
      </c>
    </row>
    <row r="377" spans="1:22" ht="12" thickBot="1" x14ac:dyDescent="0.25">
      <c r="A377" s="140">
        <v>375</v>
      </c>
      <c r="D377" s="142" t="s">
        <v>440</v>
      </c>
      <c r="E377" s="143" t="s">
        <v>840</v>
      </c>
      <c r="F377" s="143" t="s">
        <v>1240</v>
      </c>
      <c r="G377" s="143" t="s">
        <v>1640</v>
      </c>
      <c r="H377" s="143" t="s">
        <v>2040</v>
      </c>
      <c r="I377" s="143" t="s">
        <v>55</v>
      </c>
      <c r="J377" s="144" t="s">
        <v>2468</v>
      </c>
      <c r="K377" s="144" t="s">
        <v>2082</v>
      </c>
      <c r="L377" s="145">
        <f>Lotes!F377</f>
        <v>44718</v>
      </c>
      <c r="M377" s="135"/>
      <c r="N377" s="146">
        <v>1500</v>
      </c>
      <c r="O377" s="144">
        <v>120</v>
      </c>
      <c r="P377" s="147">
        <f t="shared" si="5"/>
        <v>1872.65</v>
      </c>
      <c r="Q377" s="148">
        <v>42753</v>
      </c>
      <c r="R377" s="143"/>
      <c r="S377" s="144" t="s">
        <v>3240</v>
      </c>
      <c r="T377" s="144" t="s">
        <v>3241</v>
      </c>
      <c r="U377" s="144" t="s">
        <v>2085</v>
      </c>
      <c r="V377" s="149" t="s">
        <v>2086</v>
      </c>
    </row>
    <row r="378" spans="1:22" ht="12" thickBot="1" x14ac:dyDescent="0.25">
      <c r="A378" s="140">
        <v>376</v>
      </c>
      <c r="D378" s="142" t="s">
        <v>441</v>
      </c>
      <c r="E378" s="143" t="s">
        <v>841</v>
      </c>
      <c r="F378" s="143" t="s">
        <v>1241</v>
      </c>
      <c r="G378" s="143" t="s">
        <v>1641</v>
      </c>
      <c r="H378" s="143" t="s">
        <v>2041</v>
      </c>
      <c r="I378" s="143" t="s">
        <v>55</v>
      </c>
      <c r="J378" s="144" t="s">
        <v>2469</v>
      </c>
      <c r="K378" s="144" t="s">
        <v>2082</v>
      </c>
      <c r="L378" s="145">
        <f>Lotes!F378</f>
        <v>41842</v>
      </c>
      <c r="M378" s="135"/>
      <c r="N378" s="146">
        <v>1500</v>
      </c>
      <c r="O378" s="144">
        <v>120</v>
      </c>
      <c r="P378" s="147">
        <f t="shared" si="5"/>
        <v>1848.6833333333334</v>
      </c>
      <c r="Q378" s="148">
        <v>42754</v>
      </c>
      <c r="R378" s="143"/>
      <c r="S378" s="144" t="s">
        <v>3242</v>
      </c>
      <c r="T378" s="144" t="s">
        <v>3243</v>
      </c>
      <c r="U378" s="144" t="s">
        <v>2085</v>
      </c>
      <c r="V378" s="149" t="s">
        <v>2086</v>
      </c>
    </row>
    <row r="379" spans="1:22" ht="12" thickBot="1" x14ac:dyDescent="0.25">
      <c r="A379" s="140">
        <v>377</v>
      </c>
      <c r="D379" s="142" t="s">
        <v>442</v>
      </c>
      <c r="E379" s="143" t="s">
        <v>842</v>
      </c>
      <c r="F379" s="143" t="s">
        <v>1242</v>
      </c>
      <c r="G379" s="143" t="s">
        <v>1642</v>
      </c>
      <c r="H379" s="143" t="s">
        <v>2042</v>
      </c>
      <c r="I379" s="143" t="s">
        <v>55</v>
      </c>
      <c r="J379" s="144" t="s">
        <v>2470</v>
      </c>
      <c r="K379" s="144" t="s">
        <v>2082</v>
      </c>
      <c r="L379" s="145">
        <f>Lotes!F379</f>
        <v>42848</v>
      </c>
      <c r="M379" s="135"/>
      <c r="N379" s="146">
        <v>1500</v>
      </c>
      <c r="O379" s="144">
        <v>120</v>
      </c>
      <c r="P379" s="147">
        <f t="shared" si="5"/>
        <v>1857.0666666666666</v>
      </c>
      <c r="Q379" s="148">
        <v>42755</v>
      </c>
      <c r="R379" s="143"/>
      <c r="S379" s="144" t="s">
        <v>3244</v>
      </c>
      <c r="T379" s="144" t="s">
        <v>3245</v>
      </c>
      <c r="U379" s="144" t="s">
        <v>2085</v>
      </c>
      <c r="V379" s="149" t="s">
        <v>2086</v>
      </c>
    </row>
    <row r="380" spans="1:22" ht="12" thickBot="1" x14ac:dyDescent="0.25">
      <c r="A380" s="140">
        <v>378</v>
      </c>
      <c r="D380" s="142" t="s">
        <v>443</v>
      </c>
      <c r="E380" s="143" t="s">
        <v>843</v>
      </c>
      <c r="F380" s="143" t="s">
        <v>1243</v>
      </c>
      <c r="G380" s="143" t="s">
        <v>1643</v>
      </c>
      <c r="H380" s="143" t="s">
        <v>2043</v>
      </c>
      <c r="I380" s="143" t="s">
        <v>55</v>
      </c>
      <c r="J380" s="144" t="s">
        <v>2471</v>
      </c>
      <c r="K380" s="144" t="s">
        <v>2082</v>
      </c>
      <c r="L380" s="145">
        <f>Lotes!F380</f>
        <v>36000</v>
      </c>
      <c r="M380" s="135"/>
      <c r="N380" s="146">
        <v>1500</v>
      </c>
      <c r="O380" s="144">
        <v>120</v>
      </c>
      <c r="P380" s="147">
        <f t="shared" si="5"/>
        <v>1800</v>
      </c>
      <c r="Q380" s="148">
        <v>42756</v>
      </c>
      <c r="R380" s="143"/>
      <c r="S380" s="144" t="s">
        <v>3246</v>
      </c>
      <c r="T380" s="144" t="s">
        <v>3247</v>
      </c>
      <c r="U380" s="144" t="s">
        <v>2085</v>
      </c>
      <c r="V380" s="149" t="s">
        <v>2086</v>
      </c>
    </row>
    <row r="381" spans="1:22" ht="12" thickBot="1" x14ac:dyDescent="0.25">
      <c r="A381" s="140">
        <v>379</v>
      </c>
      <c r="D381" s="142" t="s">
        <v>444</v>
      </c>
      <c r="E381" s="143" t="s">
        <v>844</v>
      </c>
      <c r="F381" s="143" t="s">
        <v>1244</v>
      </c>
      <c r="G381" s="143" t="s">
        <v>1644</v>
      </c>
      <c r="H381" s="143" t="s">
        <v>2044</v>
      </c>
      <c r="I381" s="143" t="s">
        <v>55</v>
      </c>
      <c r="J381" s="144" t="s">
        <v>2472</v>
      </c>
      <c r="K381" s="144" t="s">
        <v>2082</v>
      </c>
      <c r="L381" s="145">
        <f>Lotes!F381</f>
        <v>36000</v>
      </c>
      <c r="M381" s="135"/>
      <c r="N381" s="146">
        <v>1500</v>
      </c>
      <c r="O381" s="144">
        <v>120</v>
      </c>
      <c r="P381" s="147">
        <f t="shared" si="5"/>
        <v>1800</v>
      </c>
      <c r="Q381" s="148">
        <v>42757</v>
      </c>
      <c r="R381" s="143"/>
      <c r="S381" s="144" t="s">
        <v>3248</v>
      </c>
      <c r="T381" s="144" t="s">
        <v>3249</v>
      </c>
      <c r="U381" s="144" t="s">
        <v>2085</v>
      </c>
      <c r="V381" s="149" t="s">
        <v>2086</v>
      </c>
    </row>
    <row r="382" spans="1:22" ht="12" thickBot="1" x14ac:dyDescent="0.25">
      <c r="A382" s="140">
        <v>380</v>
      </c>
      <c r="D382" s="142" t="s">
        <v>445</v>
      </c>
      <c r="E382" s="143" t="s">
        <v>845</v>
      </c>
      <c r="F382" s="143" t="s">
        <v>1245</v>
      </c>
      <c r="G382" s="143" t="s">
        <v>1645</v>
      </c>
      <c r="H382" s="143" t="s">
        <v>2045</v>
      </c>
      <c r="I382" s="143" t="s">
        <v>55</v>
      </c>
      <c r="J382" s="144" t="s">
        <v>2473</v>
      </c>
      <c r="K382" s="144" t="s">
        <v>2082</v>
      </c>
      <c r="L382" s="145">
        <f>Lotes!F382</f>
        <v>36000</v>
      </c>
      <c r="M382" s="135"/>
      <c r="N382" s="146">
        <v>1500</v>
      </c>
      <c r="O382" s="144">
        <v>120</v>
      </c>
      <c r="P382" s="147">
        <f t="shared" si="5"/>
        <v>1800</v>
      </c>
      <c r="Q382" s="148">
        <v>42758</v>
      </c>
      <c r="R382" s="143"/>
      <c r="S382" s="144" t="s">
        <v>3250</v>
      </c>
      <c r="T382" s="144" t="s">
        <v>3251</v>
      </c>
      <c r="U382" s="144" t="s">
        <v>2085</v>
      </c>
      <c r="V382" s="149" t="s">
        <v>2086</v>
      </c>
    </row>
    <row r="383" spans="1:22" ht="12" thickBot="1" x14ac:dyDescent="0.25">
      <c r="A383" s="140">
        <v>381</v>
      </c>
      <c r="D383" s="142" t="s">
        <v>446</v>
      </c>
      <c r="E383" s="143" t="s">
        <v>846</v>
      </c>
      <c r="F383" s="143" t="s">
        <v>1246</v>
      </c>
      <c r="G383" s="143" t="s">
        <v>1646</v>
      </c>
      <c r="H383" s="143" t="s">
        <v>2046</v>
      </c>
      <c r="I383" s="143" t="s">
        <v>55</v>
      </c>
      <c r="J383" s="144" t="s">
        <v>2474</v>
      </c>
      <c r="K383" s="144" t="s">
        <v>2082</v>
      </c>
      <c r="L383" s="145">
        <f>Lotes!F383</f>
        <v>34000</v>
      </c>
      <c r="M383" s="135"/>
      <c r="N383" s="146">
        <v>1500</v>
      </c>
      <c r="O383" s="144">
        <v>120</v>
      </c>
      <c r="P383" s="147">
        <f t="shared" si="5"/>
        <v>1783.3333333333333</v>
      </c>
      <c r="Q383" s="148">
        <v>42759</v>
      </c>
      <c r="R383" s="143"/>
      <c r="S383" s="144" t="s">
        <v>3252</v>
      </c>
      <c r="T383" s="144" t="s">
        <v>3253</v>
      </c>
      <c r="U383" s="144" t="s">
        <v>2085</v>
      </c>
      <c r="V383" s="149" t="s">
        <v>2086</v>
      </c>
    </row>
    <row r="384" spans="1:22" ht="12" thickBot="1" x14ac:dyDescent="0.25">
      <c r="A384" s="140">
        <v>382</v>
      </c>
      <c r="D384" s="142" t="s">
        <v>447</v>
      </c>
      <c r="E384" s="143" t="s">
        <v>847</v>
      </c>
      <c r="F384" s="143" t="s">
        <v>1247</v>
      </c>
      <c r="G384" s="143" t="s">
        <v>1647</v>
      </c>
      <c r="H384" s="143" t="s">
        <v>2047</v>
      </c>
      <c r="I384" s="143" t="s">
        <v>55</v>
      </c>
      <c r="J384" s="144" t="s">
        <v>2475</v>
      </c>
      <c r="K384" s="144" t="s">
        <v>2082</v>
      </c>
      <c r="L384" s="145">
        <f>Lotes!F384</f>
        <v>34000</v>
      </c>
      <c r="M384" s="135"/>
      <c r="N384" s="146">
        <v>1500</v>
      </c>
      <c r="O384" s="144">
        <v>120</v>
      </c>
      <c r="P384" s="147">
        <f t="shared" si="5"/>
        <v>1783.3333333333333</v>
      </c>
      <c r="Q384" s="148">
        <v>42760</v>
      </c>
      <c r="R384" s="143"/>
      <c r="S384" s="144" t="s">
        <v>3254</v>
      </c>
      <c r="T384" s="144" t="s">
        <v>3255</v>
      </c>
      <c r="U384" s="144" t="s">
        <v>2085</v>
      </c>
      <c r="V384" s="149" t="s">
        <v>2086</v>
      </c>
    </row>
    <row r="385" spans="1:22" ht="12" thickBot="1" x14ac:dyDescent="0.25">
      <c r="A385" s="140">
        <v>383</v>
      </c>
      <c r="D385" s="142" t="s">
        <v>448</v>
      </c>
      <c r="E385" s="143" t="s">
        <v>848</v>
      </c>
      <c r="F385" s="143" t="s">
        <v>1248</v>
      </c>
      <c r="G385" s="143" t="s">
        <v>1648</v>
      </c>
      <c r="H385" s="143" t="s">
        <v>2048</v>
      </c>
      <c r="I385" s="143" t="s">
        <v>55</v>
      </c>
      <c r="J385" s="144" t="s">
        <v>2476</v>
      </c>
      <c r="K385" s="144" t="s">
        <v>2082</v>
      </c>
      <c r="L385" s="145">
        <f>Lotes!F385</f>
        <v>34000</v>
      </c>
      <c r="M385" s="135"/>
      <c r="N385" s="146">
        <v>1500</v>
      </c>
      <c r="O385" s="144">
        <v>120</v>
      </c>
      <c r="P385" s="147">
        <f t="shared" si="5"/>
        <v>1783.3333333333333</v>
      </c>
      <c r="Q385" s="148">
        <v>42761</v>
      </c>
      <c r="R385" s="143"/>
      <c r="S385" s="144" t="s">
        <v>3256</v>
      </c>
      <c r="T385" s="144" t="s">
        <v>3257</v>
      </c>
      <c r="U385" s="144" t="s">
        <v>2085</v>
      </c>
      <c r="V385" s="149" t="s">
        <v>2086</v>
      </c>
    </row>
    <row r="386" spans="1:22" ht="12" thickBot="1" x14ac:dyDescent="0.25">
      <c r="A386" s="140">
        <v>384</v>
      </c>
      <c r="D386" s="142" t="s">
        <v>449</v>
      </c>
      <c r="E386" s="143" t="s">
        <v>849</v>
      </c>
      <c r="F386" s="143" t="s">
        <v>1249</v>
      </c>
      <c r="G386" s="143" t="s">
        <v>1649</v>
      </c>
      <c r="H386" s="143" t="s">
        <v>2049</v>
      </c>
      <c r="I386" s="143" t="s">
        <v>55</v>
      </c>
      <c r="J386" s="144" t="s">
        <v>2477</v>
      </c>
      <c r="K386" s="144" t="s">
        <v>2082</v>
      </c>
      <c r="L386" s="145">
        <f>Lotes!F386</f>
        <v>34000</v>
      </c>
      <c r="M386" s="135"/>
      <c r="N386" s="146">
        <v>1500</v>
      </c>
      <c r="O386" s="144">
        <v>120</v>
      </c>
      <c r="P386" s="147">
        <f t="shared" si="5"/>
        <v>1783.3333333333333</v>
      </c>
      <c r="Q386" s="148">
        <v>42762</v>
      </c>
      <c r="R386" s="143"/>
      <c r="S386" s="144" t="s">
        <v>3258</v>
      </c>
      <c r="T386" s="144" t="s">
        <v>3259</v>
      </c>
      <c r="U386" s="144" t="s">
        <v>2085</v>
      </c>
      <c r="V386" s="149" t="s">
        <v>2086</v>
      </c>
    </row>
    <row r="387" spans="1:22" ht="12" thickBot="1" x14ac:dyDescent="0.25">
      <c r="A387" s="140">
        <v>385</v>
      </c>
      <c r="D387" s="142" t="s">
        <v>450</v>
      </c>
      <c r="E387" s="143" t="s">
        <v>850</v>
      </c>
      <c r="F387" s="143" t="s">
        <v>1250</v>
      </c>
      <c r="G387" s="143" t="s">
        <v>1650</v>
      </c>
      <c r="H387" s="143" t="s">
        <v>2050</v>
      </c>
      <c r="I387" s="143" t="s">
        <v>55</v>
      </c>
      <c r="J387" s="144" t="s">
        <v>2478</v>
      </c>
      <c r="K387" s="144" t="s">
        <v>2082</v>
      </c>
      <c r="L387" s="145">
        <f>Lotes!F387</f>
        <v>34000</v>
      </c>
      <c r="M387" s="135"/>
      <c r="N387" s="146">
        <v>1500</v>
      </c>
      <c r="O387" s="144">
        <v>120</v>
      </c>
      <c r="P387" s="147">
        <f t="shared" si="5"/>
        <v>1783.3333333333333</v>
      </c>
      <c r="Q387" s="148">
        <v>42763</v>
      </c>
      <c r="R387" s="143"/>
      <c r="S387" s="144" t="s">
        <v>3260</v>
      </c>
      <c r="T387" s="144" t="s">
        <v>3261</v>
      </c>
      <c r="U387" s="144" t="s">
        <v>2085</v>
      </c>
      <c r="V387" s="149" t="s">
        <v>2086</v>
      </c>
    </row>
    <row r="388" spans="1:22" ht="12" thickBot="1" x14ac:dyDescent="0.25">
      <c r="A388" s="140">
        <v>386</v>
      </c>
      <c r="D388" s="142" t="s">
        <v>451</v>
      </c>
      <c r="E388" s="143" t="s">
        <v>851</v>
      </c>
      <c r="F388" s="143" t="s">
        <v>1251</v>
      </c>
      <c r="G388" s="143" t="s">
        <v>1651</v>
      </c>
      <c r="H388" s="143" t="s">
        <v>2051</v>
      </c>
      <c r="I388" s="143" t="s">
        <v>55</v>
      </c>
      <c r="J388" s="144" t="s">
        <v>2479</v>
      </c>
      <c r="K388" s="144" t="s">
        <v>2082</v>
      </c>
      <c r="L388" s="145">
        <f>Lotes!F388</f>
        <v>34000</v>
      </c>
      <c r="M388" s="135"/>
      <c r="N388" s="146">
        <v>1500</v>
      </c>
      <c r="O388" s="144">
        <v>120</v>
      </c>
      <c r="P388" s="147">
        <f t="shared" ref="P388:P402" si="6">IFERROR(N388+L388/O388,"")</f>
        <v>1783.3333333333333</v>
      </c>
      <c r="Q388" s="148">
        <v>42764</v>
      </c>
      <c r="R388" s="143"/>
      <c r="S388" s="144" t="s">
        <v>3262</v>
      </c>
      <c r="T388" s="144" t="s">
        <v>3263</v>
      </c>
      <c r="U388" s="144" t="s">
        <v>2085</v>
      </c>
      <c r="V388" s="149" t="s">
        <v>2086</v>
      </c>
    </row>
    <row r="389" spans="1:22" ht="12" thickBot="1" x14ac:dyDescent="0.25">
      <c r="A389" s="140">
        <v>387</v>
      </c>
      <c r="D389" s="142" t="s">
        <v>452</v>
      </c>
      <c r="E389" s="143" t="s">
        <v>852</v>
      </c>
      <c r="F389" s="143" t="s">
        <v>1252</v>
      </c>
      <c r="G389" s="143" t="s">
        <v>1652</v>
      </c>
      <c r="H389" s="143" t="s">
        <v>2052</v>
      </c>
      <c r="I389" s="143" t="s">
        <v>55</v>
      </c>
      <c r="J389" s="144" t="s">
        <v>2480</v>
      </c>
      <c r="K389" s="144" t="s">
        <v>2082</v>
      </c>
      <c r="L389" s="145">
        <f>Lotes!F389</f>
        <v>33000</v>
      </c>
      <c r="M389" s="135"/>
      <c r="N389" s="146">
        <v>1500</v>
      </c>
      <c r="O389" s="144">
        <v>120</v>
      </c>
      <c r="P389" s="147">
        <f t="shared" si="6"/>
        <v>1775</v>
      </c>
      <c r="Q389" s="148">
        <v>42765</v>
      </c>
      <c r="R389" s="143"/>
      <c r="S389" s="144" t="s">
        <v>3264</v>
      </c>
      <c r="T389" s="144" t="s">
        <v>3265</v>
      </c>
      <c r="U389" s="144" t="s">
        <v>2085</v>
      </c>
      <c r="V389" s="149" t="s">
        <v>2086</v>
      </c>
    </row>
    <row r="390" spans="1:22" ht="12" thickBot="1" x14ac:dyDescent="0.25">
      <c r="A390" s="140">
        <v>388</v>
      </c>
      <c r="D390" s="142" t="s">
        <v>453</v>
      </c>
      <c r="E390" s="143" t="s">
        <v>853</v>
      </c>
      <c r="F390" s="143" t="s">
        <v>1253</v>
      </c>
      <c r="G390" s="143" t="s">
        <v>1653</v>
      </c>
      <c r="H390" s="143" t="s">
        <v>2053</v>
      </c>
      <c r="I390" s="143" t="s">
        <v>55</v>
      </c>
      <c r="J390" s="144" t="s">
        <v>2481</v>
      </c>
      <c r="K390" s="144" t="s">
        <v>2082</v>
      </c>
      <c r="L390" s="145">
        <f>Lotes!F390</f>
        <v>36410.550000000003</v>
      </c>
      <c r="M390" s="135"/>
      <c r="N390" s="146">
        <v>1500</v>
      </c>
      <c r="O390" s="144">
        <v>120</v>
      </c>
      <c r="P390" s="147">
        <f t="shared" si="6"/>
        <v>1803.4212500000001</v>
      </c>
      <c r="Q390" s="148">
        <v>42766</v>
      </c>
      <c r="R390" s="143"/>
      <c r="S390" s="144" t="s">
        <v>3266</v>
      </c>
      <c r="T390" s="144" t="s">
        <v>3267</v>
      </c>
      <c r="U390" s="144" t="s">
        <v>2085</v>
      </c>
      <c r="V390" s="149" t="s">
        <v>2086</v>
      </c>
    </row>
    <row r="391" spans="1:22" ht="12" thickBot="1" x14ac:dyDescent="0.25">
      <c r="A391" s="140">
        <v>389</v>
      </c>
      <c r="D391" s="142" t="s">
        <v>454</v>
      </c>
      <c r="E391" s="143" t="s">
        <v>854</v>
      </c>
      <c r="F391" s="143" t="s">
        <v>1254</v>
      </c>
      <c r="G391" s="143" t="s">
        <v>1654</v>
      </c>
      <c r="H391" s="143" t="s">
        <v>2054</v>
      </c>
      <c r="I391" s="143" t="s">
        <v>55</v>
      </c>
      <c r="J391" s="144" t="s">
        <v>2482</v>
      </c>
      <c r="K391" s="144" t="s">
        <v>2082</v>
      </c>
      <c r="L391" s="145">
        <f>Lotes!F391</f>
        <v>34143.449999999997</v>
      </c>
      <c r="M391" s="135"/>
      <c r="N391" s="146">
        <v>1500</v>
      </c>
      <c r="O391" s="144">
        <v>120</v>
      </c>
      <c r="P391" s="147">
        <f t="shared" si="6"/>
        <v>1784.5287499999999</v>
      </c>
      <c r="Q391" s="148">
        <v>42767</v>
      </c>
      <c r="R391" s="143"/>
      <c r="S391" s="144" t="s">
        <v>3268</v>
      </c>
      <c r="T391" s="144" t="s">
        <v>3269</v>
      </c>
      <c r="U391" s="144" t="s">
        <v>2085</v>
      </c>
      <c r="V391" s="149" t="s">
        <v>2086</v>
      </c>
    </row>
    <row r="392" spans="1:22" ht="12" thickBot="1" x14ac:dyDescent="0.25">
      <c r="A392" s="140">
        <v>390</v>
      </c>
      <c r="D392" s="142" t="s">
        <v>455</v>
      </c>
      <c r="E392" s="143" t="s">
        <v>855</v>
      </c>
      <c r="F392" s="143" t="s">
        <v>1255</v>
      </c>
      <c r="G392" s="143" t="s">
        <v>1655</v>
      </c>
      <c r="H392" s="143" t="s">
        <v>2055</v>
      </c>
      <c r="I392" s="143" t="s">
        <v>55</v>
      </c>
      <c r="J392" s="144" t="s">
        <v>2483</v>
      </c>
      <c r="K392" s="144" t="s">
        <v>2082</v>
      </c>
      <c r="L392" s="145">
        <f>Lotes!F392</f>
        <v>33000</v>
      </c>
      <c r="M392" s="135"/>
      <c r="N392" s="146">
        <v>1500</v>
      </c>
      <c r="O392" s="144">
        <v>120</v>
      </c>
      <c r="P392" s="147">
        <f t="shared" si="6"/>
        <v>1775</v>
      </c>
      <c r="Q392" s="148">
        <v>42768</v>
      </c>
      <c r="R392" s="143"/>
      <c r="S392" s="144" t="s">
        <v>3270</v>
      </c>
      <c r="T392" s="144" t="s">
        <v>3271</v>
      </c>
      <c r="U392" s="144" t="s">
        <v>2085</v>
      </c>
      <c r="V392" s="149" t="s">
        <v>2086</v>
      </c>
    </row>
    <row r="393" spans="1:22" ht="12" thickBot="1" x14ac:dyDescent="0.25">
      <c r="A393" s="140">
        <v>391</v>
      </c>
      <c r="D393" s="142" t="s">
        <v>456</v>
      </c>
      <c r="E393" s="143" t="s">
        <v>856</v>
      </c>
      <c r="F393" s="143" t="s">
        <v>1256</v>
      </c>
      <c r="G393" s="143" t="s">
        <v>1656</v>
      </c>
      <c r="H393" s="143" t="s">
        <v>2056</v>
      </c>
      <c r="I393" s="143" t="s">
        <v>55</v>
      </c>
      <c r="J393" s="144" t="s">
        <v>2484</v>
      </c>
      <c r="K393" s="144" t="s">
        <v>2082</v>
      </c>
      <c r="L393" s="145">
        <f>Lotes!F393</f>
        <v>33000</v>
      </c>
      <c r="M393" s="135"/>
      <c r="N393" s="146">
        <v>1500</v>
      </c>
      <c r="O393" s="144">
        <v>120</v>
      </c>
      <c r="P393" s="147">
        <f t="shared" si="6"/>
        <v>1775</v>
      </c>
      <c r="Q393" s="148">
        <v>42769</v>
      </c>
      <c r="R393" s="143"/>
      <c r="S393" s="144" t="s">
        <v>3272</v>
      </c>
      <c r="T393" s="144" t="s">
        <v>3273</v>
      </c>
      <c r="U393" s="144" t="s">
        <v>2085</v>
      </c>
      <c r="V393" s="149" t="s">
        <v>2086</v>
      </c>
    </row>
    <row r="394" spans="1:22" ht="12" thickBot="1" x14ac:dyDescent="0.25">
      <c r="A394" s="140">
        <v>392</v>
      </c>
      <c r="D394" s="142" t="s">
        <v>457</v>
      </c>
      <c r="E394" s="143" t="s">
        <v>857</v>
      </c>
      <c r="F394" s="143" t="s">
        <v>1257</v>
      </c>
      <c r="G394" s="143" t="s">
        <v>1657</v>
      </c>
      <c r="H394" s="143" t="s">
        <v>2057</v>
      </c>
      <c r="I394" s="143" t="s">
        <v>55</v>
      </c>
      <c r="J394" s="144" t="s">
        <v>2485</v>
      </c>
      <c r="K394" s="144" t="s">
        <v>2082</v>
      </c>
      <c r="L394" s="145">
        <f>Lotes!F394</f>
        <v>33000</v>
      </c>
      <c r="M394" s="135"/>
      <c r="N394" s="146">
        <v>1500</v>
      </c>
      <c r="O394" s="144">
        <v>120</v>
      </c>
      <c r="P394" s="147">
        <f t="shared" si="6"/>
        <v>1775</v>
      </c>
      <c r="Q394" s="148">
        <v>42770</v>
      </c>
      <c r="R394" s="143"/>
      <c r="S394" s="144" t="s">
        <v>3274</v>
      </c>
      <c r="T394" s="144" t="s">
        <v>3275</v>
      </c>
      <c r="U394" s="144" t="s">
        <v>2085</v>
      </c>
      <c r="V394" s="149" t="s">
        <v>2086</v>
      </c>
    </row>
    <row r="395" spans="1:22" ht="12" thickBot="1" x14ac:dyDescent="0.25">
      <c r="A395" s="140">
        <v>393</v>
      </c>
      <c r="D395" s="142" t="s">
        <v>458</v>
      </c>
      <c r="E395" s="143" t="s">
        <v>858</v>
      </c>
      <c r="F395" s="143" t="s">
        <v>1258</v>
      </c>
      <c r="G395" s="143" t="s">
        <v>1658</v>
      </c>
      <c r="H395" s="143" t="s">
        <v>2058</v>
      </c>
      <c r="I395" s="143" t="s">
        <v>55</v>
      </c>
      <c r="J395" s="144" t="s">
        <v>2486</v>
      </c>
      <c r="K395" s="144" t="s">
        <v>2082</v>
      </c>
      <c r="L395" s="145">
        <f>Lotes!F395</f>
        <v>33000</v>
      </c>
      <c r="M395" s="135"/>
      <c r="N395" s="146">
        <v>1500</v>
      </c>
      <c r="O395" s="144">
        <v>120</v>
      </c>
      <c r="P395" s="147">
        <f t="shared" si="6"/>
        <v>1775</v>
      </c>
      <c r="Q395" s="148">
        <v>42771</v>
      </c>
      <c r="R395" s="143"/>
      <c r="S395" s="144" t="s">
        <v>3276</v>
      </c>
      <c r="T395" s="144" t="s">
        <v>3277</v>
      </c>
      <c r="U395" s="144" t="s">
        <v>2085</v>
      </c>
      <c r="V395" s="149" t="s">
        <v>2086</v>
      </c>
    </row>
    <row r="396" spans="1:22" ht="12" thickBot="1" x14ac:dyDescent="0.25">
      <c r="A396" s="140">
        <v>394</v>
      </c>
      <c r="D396" s="142" t="s">
        <v>459</v>
      </c>
      <c r="E396" s="143" t="s">
        <v>859</v>
      </c>
      <c r="F396" s="143" t="s">
        <v>1259</v>
      </c>
      <c r="G396" s="143" t="s">
        <v>1659</v>
      </c>
      <c r="H396" s="143" t="s">
        <v>2059</v>
      </c>
      <c r="I396" s="143" t="s">
        <v>55</v>
      </c>
      <c r="J396" s="144" t="s">
        <v>2487</v>
      </c>
      <c r="K396" s="144" t="s">
        <v>2082</v>
      </c>
      <c r="L396" s="145">
        <f>Lotes!F396</f>
        <v>33000</v>
      </c>
      <c r="M396" s="135"/>
      <c r="N396" s="146">
        <v>1500</v>
      </c>
      <c r="O396" s="144">
        <v>120</v>
      </c>
      <c r="P396" s="147">
        <f t="shared" si="6"/>
        <v>1775</v>
      </c>
      <c r="Q396" s="148">
        <v>42772</v>
      </c>
      <c r="R396" s="143"/>
      <c r="S396" s="144" t="s">
        <v>3278</v>
      </c>
      <c r="T396" s="144" t="s">
        <v>3279</v>
      </c>
      <c r="U396" s="144" t="s">
        <v>2085</v>
      </c>
      <c r="V396" s="149" t="s">
        <v>2086</v>
      </c>
    </row>
    <row r="397" spans="1:22" ht="12" thickBot="1" x14ac:dyDescent="0.25">
      <c r="A397" s="140">
        <v>395</v>
      </c>
      <c r="D397" s="142" t="s">
        <v>460</v>
      </c>
      <c r="E397" s="143" t="s">
        <v>860</v>
      </c>
      <c r="F397" s="143" t="s">
        <v>1260</v>
      </c>
      <c r="G397" s="143" t="s">
        <v>1660</v>
      </c>
      <c r="H397" s="143" t="s">
        <v>2060</v>
      </c>
      <c r="I397" s="143" t="s">
        <v>55</v>
      </c>
      <c r="J397" s="144" t="s">
        <v>2488</v>
      </c>
      <c r="K397" s="144" t="s">
        <v>2082</v>
      </c>
      <c r="L397" s="145">
        <f>Lotes!F397</f>
        <v>33000</v>
      </c>
      <c r="M397" s="135"/>
      <c r="N397" s="146">
        <v>1500</v>
      </c>
      <c r="O397" s="144">
        <v>120</v>
      </c>
      <c r="P397" s="147">
        <f t="shared" si="6"/>
        <v>1775</v>
      </c>
      <c r="Q397" s="148">
        <v>42773</v>
      </c>
      <c r="R397" s="143"/>
      <c r="S397" s="144" t="s">
        <v>3280</v>
      </c>
      <c r="T397" s="144" t="s">
        <v>3281</v>
      </c>
      <c r="U397" s="144" t="s">
        <v>2085</v>
      </c>
      <c r="V397" s="149" t="s">
        <v>2086</v>
      </c>
    </row>
    <row r="398" spans="1:22" ht="12" thickBot="1" x14ac:dyDescent="0.25">
      <c r="A398" s="140">
        <v>396</v>
      </c>
      <c r="D398" s="142" t="s">
        <v>461</v>
      </c>
      <c r="E398" s="143" t="s">
        <v>861</v>
      </c>
      <c r="F398" s="143" t="s">
        <v>1261</v>
      </c>
      <c r="G398" s="143" t="s">
        <v>1661</v>
      </c>
      <c r="H398" s="143" t="s">
        <v>2061</v>
      </c>
      <c r="I398" s="143" t="s">
        <v>55</v>
      </c>
      <c r="J398" s="144" t="s">
        <v>2489</v>
      </c>
      <c r="K398" s="144" t="s">
        <v>2082</v>
      </c>
      <c r="L398" s="145">
        <f>Lotes!F398</f>
        <v>33000</v>
      </c>
      <c r="M398" s="135"/>
      <c r="N398" s="146">
        <v>1500</v>
      </c>
      <c r="O398" s="144">
        <v>120</v>
      </c>
      <c r="P398" s="147">
        <f t="shared" si="6"/>
        <v>1775</v>
      </c>
      <c r="Q398" s="148">
        <v>42774</v>
      </c>
      <c r="R398" s="143"/>
      <c r="S398" s="144" t="s">
        <v>3282</v>
      </c>
      <c r="T398" s="144" t="s">
        <v>3283</v>
      </c>
      <c r="U398" s="144" t="s">
        <v>2085</v>
      </c>
      <c r="V398" s="149" t="s">
        <v>2086</v>
      </c>
    </row>
    <row r="399" spans="1:22" ht="12" thickBot="1" x14ac:dyDescent="0.25">
      <c r="A399" s="140">
        <v>397</v>
      </c>
      <c r="D399" s="142" t="s">
        <v>462</v>
      </c>
      <c r="E399" s="143" t="s">
        <v>862</v>
      </c>
      <c r="F399" s="143" t="s">
        <v>1262</v>
      </c>
      <c r="G399" s="143" t="s">
        <v>1662</v>
      </c>
      <c r="H399" s="143" t="s">
        <v>2062</v>
      </c>
      <c r="I399" s="143" t="s">
        <v>55</v>
      </c>
      <c r="J399" s="144" t="s">
        <v>2490</v>
      </c>
      <c r="K399" s="144" t="s">
        <v>2082</v>
      </c>
      <c r="L399" s="145">
        <f>Lotes!F399</f>
        <v>33000</v>
      </c>
      <c r="M399" s="135"/>
      <c r="N399" s="146">
        <v>1500</v>
      </c>
      <c r="O399" s="144">
        <v>120</v>
      </c>
      <c r="P399" s="147">
        <f t="shared" si="6"/>
        <v>1775</v>
      </c>
      <c r="Q399" s="148">
        <v>42775</v>
      </c>
      <c r="R399" s="143"/>
      <c r="S399" s="144" t="s">
        <v>3284</v>
      </c>
      <c r="T399" s="144" t="s">
        <v>3285</v>
      </c>
      <c r="U399" s="144" t="s">
        <v>2085</v>
      </c>
      <c r="V399" s="149" t="s">
        <v>2086</v>
      </c>
    </row>
    <row r="400" spans="1:22" ht="12" thickBot="1" x14ac:dyDescent="0.25">
      <c r="A400" s="140">
        <v>398</v>
      </c>
      <c r="D400" s="142" t="s">
        <v>463</v>
      </c>
      <c r="E400" s="143" t="s">
        <v>863</v>
      </c>
      <c r="F400" s="143" t="s">
        <v>1263</v>
      </c>
      <c r="G400" s="143" t="s">
        <v>1663</v>
      </c>
      <c r="H400" s="143" t="s">
        <v>2063</v>
      </c>
      <c r="I400" s="143" t="s">
        <v>55</v>
      </c>
      <c r="J400" s="144" t="s">
        <v>2491</v>
      </c>
      <c r="K400" s="144" t="s">
        <v>2082</v>
      </c>
      <c r="L400" s="145">
        <f>Lotes!F400</f>
        <v>33000</v>
      </c>
      <c r="M400" s="135"/>
      <c r="N400" s="146">
        <v>1500</v>
      </c>
      <c r="O400" s="144">
        <v>120</v>
      </c>
      <c r="P400" s="147">
        <f t="shared" si="6"/>
        <v>1775</v>
      </c>
      <c r="Q400" s="148">
        <v>42776</v>
      </c>
      <c r="R400" s="143"/>
      <c r="S400" s="144" t="s">
        <v>3286</v>
      </c>
      <c r="T400" s="144" t="s">
        <v>3287</v>
      </c>
      <c r="U400" s="144" t="s">
        <v>2085</v>
      </c>
      <c r="V400" s="149" t="s">
        <v>2086</v>
      </c>
    </row>
    <row r="401" spans="1:22" ht="12" thickBot="1" x14ac:dyDescent="0.25">
      <c r="A401" s="140">
        <v>399</v>
      </c>
      <c r="D401" s="142" t="s">
        <v>464</v>
      </c>
      <c r="E401" s="143" t="s">
        <v>864</v>
      </c>
      <c r="F401" s="143" t="s">
        <v>1264</v>
      </c>
      <c r="G401" s="143" t="s">
        <v>1664</v>
      </c>
      <c r="H401" s="143" t="s">
        <v>2064</v>
      </c>
      <c r="I401" s="143" t="s">
        <v>55</v>
      </c>
      <c r="J401" s="144" t="s">
        <v>2492</v>
      </c>
      <c r="K401" s="144" t="s">
        <v>2082</v>
      </c>
      <c r="L401" s="145">
        <f>Lotes!F401</f>
        <v>33000</v>
      </c>
      <c r="M401" s="135"/>
      <c r="N401" s="146">
        <v>1500</v>
      </c>
      <c r="O401" s="144">
        <v>120</v>
      </c>
      <c r="P401" s="147">
        <f t="shared" si="6"/>
        <v>1775</v>
      </c>
      <c r="Q401" s="148">
        <v>42777</v>
      </c>
      <c r="R401" s="143"/>
      <c r="S401" s="144" t="s">
        <v>3288</v>
      </c>
      <c r="T401" s="144" t="s">
        <v>3289</v>
      </c>
      <c r="U401" s="144" t="s">
        <v>2085</v>
      </c>
      <c r="V401" s="149" t="s">
        <v>2086</v>
      </c>
    </row>
    <row r="402" spans="1:22" ht="12" thickBot="1" x14ac:dyDescent="0.25">
      <c r="A402" s="150">
        <v>400</v>
      </c>
      <c r="D402" s="151" t="s">
        <v>465</v>
      </c>
      <c r="E402" s="152" t="s">
        <v>865</v>
      </c>
      <c r="F402" s="152" t="s">
        <v>1265</v>
      </c>
      <c r="G402" s="152" t="s">
        <v>1665</v>
      </c>
      <c r="H402" s="152" t="s">
        <v>2065</v>
      </c>
      <c r="I402" s="152" t="s">
        <v>55</v>
      </c>
      <c r="J402" s="144" t="s">
        <v>2493</v>
      </c>
      <c r="K402" s="144" t="s">
        <v>2082</v>
      </c>
      <c r="L402" s="145">
        <f>Lotes!F402</f>
        <v>0</v>
      </c>
      <c r="M402" s="153"/>
      <c r="N402" s="146">
        <v>1500</v>
      </c>
      <c r="O402" s="144">
        <v>120</v>
      </c>
      <c r="P402" s="154">
        <f t="shared" si="6"/>
        <v>1500</v>
      </c>
      <c r="Q402" s="148">
        <v>42778</v>
      </c>
      <c r="R402" s="152"/>
      <c r="S402" s="144" t="s">
        <v>3290</v>
      </c>
      <c r="T402" s="144" t="s">
        <v>3291</v>
      </c>
      <c r="U402" s="144" t="s">
        <v>2085</v>
      </c>
      <c r="V402" s="149" t="s">
        <v>2086</v>
      </c>
    </row>
  </sheetData>
  <mergeCells count="1">
    <mergeCell ref="A1:G1"/>
  </mergeCells>
  <pageMargins left="0.25" right="0.25" top="0.75" bottom="0.75" header="0.3" footer="0.3"/>
  <pageSetup paperSize="9" scale="39" fitToHeight="0"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5"/>
  <sheetViews>
    <sheetView workbookViewId="0">
      <pane ySplit="2" topLeftCell="A3" activePane="bottomLeft" state="frozen"/>
      <selection pane="bottomLeft" activeCell="J4" sqref="J4"/>
    </sheetView>
  </sheetViews>
  <sheetFormatPr defaultColWidth="9.140625" defaultRowHeight="15" zeroHeight="1" x14ac:dyDescent="0.25"/>
  <cols>
    <col min="1" max="3" width="9.7109375" style="99" customWidth="1"/>
    <col min="4" max="4" width="36.140625" style="100" bestFit="1" customWidth="1"/>
    <col min="5" max="5" width="12.28515625" style="101" customWidth="1"/>
    <col min="6" max="8" width="9.42578125" style="102" customWidth="1"/>
    <col min="9" max="9" width="9.85546875" style="102" customWidth="1"/>
    <col min="10" max="10" width="9.42578125" style="102" customWidth="1"/>
    <col min="11" max="11" width="13.85546875" style="102" customWidth="1"/>
    <col min="12" max="12" width="12.140625" style="102" customWidth="1"/>
    <col min="13" max="13" width="1.7109375" customWidth="1"/>
  </cols>
  <sheetData>
    <row r="1" spans="1:12" ht="30" customHeight="1" thickBot="1" x14ac:dyDescent="0.3">
      <c r="A1" s="203"/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</row>
    <row r="2" spans="1:12" s="107" customFormat="1" ht="30" customHeight="1" thickBot="1" x14ac:dyDescent="0.3">
      <c r="A2" s="163" t="s">
        <v>2</v>
      </c>
      <c r="B2" s="164" t="s">
        <v>0</v>
      </c>
      <c r="C2" s="164" t="s">
        <v>2067</v>
      </c>
      <c r="D2" s="164" t="s">
        <v>2087</v>
      </c>
      <c r="E2" s="165" t="s">
        <v>2088</v>
      </c>
      <c r="F2" s="165" t="s">
        <v>2089</v>
      </c>
      <c r="G2" s="164" t="s">
        <v>2090</v>
      </c>
      <c r="H2" s="165" t="s">
        <v>2091</v>
      </c>
      <c r="I2" s="165" t="s">
        <v>2092</v>
      </c>
      <c r="J2" s="164" t="s">
        <v>17</v>
      </c>
      <c r="K2" s="165" t="s">
        <v>2093</v>
      </c>
      <c r="L2" s="166" t="s">
        <v>2094</v>
      </c>
    </row>
    <row r="3" spans="1:12" s="107" customFormat="1" ht="9.9499999999999993" customHeight="1" x14ac:dyDescent="0.25">
      <c r="A3" s="159">
        <v>1</v>
      </c>
      <c r="B3" s="160">
        <f t="shared" ref="B3:B66" si="0">VLOOKUP(A3,bd,2,0)</f>
        <v>20</v>
      </c>
      <c r="C3" s="160">
        <f t="shared" ref="C3:C66" si="1">VLOOKUP(A3,bd,3,0)</f>
        <v>12</v>
      </c>
      <c r="D3" s="160" t="str">
        <f t="shared" ref="D3:D66" si="2">VLOOKUP(A3,bd,4,0)</f>
        <v>Cliente 01</v>
      </c>
      <c r="E3" s="161">
        <f>'01'!$E$133</f>
        <v>0</v>
      </c>
      <c r="F3" s="162" t="str">
        <f t="shared" ref="F3:F62" ca="1" si="3">IFERROR((IF(E3&lt;40000,"",(E3-TODAY()))),"")</f>
        <v/>
      </c>
      <c r="G3" s="160">
        <f t="shared" ref="G3:G66" si="4">VLOOKUP(A3,bd,15,0)</f>
        <v>120</v>
      </c>
      <c r="H3" s="162">
        <f ca="1">COUNTIF('01'!$I$12:$I$132,"pago")</f>
        <v>0</v>
      </c>
      <c r="I3" s="162">
        <f ca="1">ABS(H3-G3)</f>
        <v>120</v>
      </c>
      <c r="J3" s="103" t="str">
        <f ca="1">'01'!$A$2</f>
        <v>Livre</v>
      </c>
      <c r="K3" s="162">
        <f ca="1">COUNTIF('01'!$I$13:$I$132,"&gt;30")</f>
        <v>120</v>
      </c>
      <c r="L3" s="162" t="str">
        <f t="shared" ref="L3:L66" ca="1" si="5">IF(K3=0,"Em dias",(IF(K3=1,"CARTA N° 01",IF(K3=2,"CARTA N° 02",IF(K3=3,"CARTA N° 03",IF(K3=4,"DISTRATAR",IF(K3=5,"DISTRATAR",IF(K3=6,"DISTRATAR",IF(K3=7,"DISTRATAR",IF(K3=8,"DISTRATAR",IF(K3=9,"DISTRATAR",IF(K3=10,"DISTRATAR",IF(K3=11,"DISTRATAR",IF(K3=12,"DISTRATAR",IF(K3=13,"DISTRATAR",IF(K3=14,"DISTRATAR",IF(K3=15,"DISTRATAR",IF(K3=120,"Livre",))))))))))))))))))</f>
        <v>Livre</v>
      </c>
    </row>
    <row r="4" spans="1:12" s="107" customFormat="1" ht="9.9499999999999993" customHeight="1" x14ac:dyDescent="0.25">
      <c r="A4" s="106">
        <v>2</v>
      </c>
      <c r="B4" s="105">
        <f t="shared" si="0"/>
        <v>0</v>
      </c>
      <c r="C4" s="105">
        <f t="shared" si="1"/>
        <v>0</v>
      </c>
      <c r="D4" s="105" t="str">
        <f t="shared" si="2"/>
        <v>Cliente 02</v>
      </c>
      <c r="E4" s="103">
        <f>'02'!$R$132</f>
        <v>0</v>
      </c>
      <c r="F4" s="104" t="str">
        <f t="shared" ca="1" si="3"/>
        <v/>
      </c>
      <c r="G4" s="105">
        <f t="shared" si="4"/>
        <v>120</v>
      </c>
      <c r="H4" s="104">
        <f ca="1">COUNTIF('02'!$V$11:$V$131,"pago")</f>
        <v>0</v>
      </c>
      <c r="I4" s="104">
        <f t="shared" ref="I4:I67" ca="1" si="6">ABS(H4-G4)</f>
        <v>120</v>
      </c>
      <c r="J4" s="103" t="str">
        <f ca="1">'01'!$A$2</f>
        <v>Livre</v>
      </c>
      <c r="K4" s="104">
        <f ca="1">COUNTIF('02'!$V$12:$V$131,"&gt;30")</f>
        <v>120</v>
      </c>
      <c r="L4" s="104" t="str">
        <f t="shared" ca="1" si="5"/>
        <v>Livre</v>
      </c>
    </row>
    <row r="5" spans="1:12" s="107" customFormat="1" ht="9.9499999999999993" customHeight="1" x14ac:dyDescent="0.25">
      <c r="A5" s="106">
        <v>3</v>
      </c>
      <c r="B5" s="105">
        <f t="shared" si="0"/>
        <v>0</v>
      </c>
      <c r="C5" s="105">
        <f t="shared" si="1"/>
        <v>0</v>
      </c>
      <c r="D5" s="105" t="str">
        <f t="shared" si="2"/>
        <v>Cliente 03</v>
      </c>
      <c r="E5" s="103">
        <f>'03'!$R$132</f>
        <v>0</v>
      </c>
      <c r="F5" s="104" t="str">
        <f t="shared" ca="1" si="3"/>
        <v/>
      </c>
      <c r="G5" s="105">
        <f t="shared" si="4"/>
        <v>120</v>
      </c>
      <c r="H5" s="104">
        <f ca="1">COUNTIF('03'!$V$11:$V$131,"pago")</f>
        <v>0</v>
      </c>
      <c r="I5" s="104">
        <f t="shared" ca="1" si="6"/>
        <v>120</v>
      </c>
      <c r="J5" s="103" t="str">
        <f ca="1">'01'!$A$2</f>
        <v>Livre</v>
      </c>
      <c r="K5" s="104">
        <f ca="1">COUNTIF('03'!$V$12:$V$131,"&gt;30")</f>
        <v>120</v>
      </c>
      <c r="L5" s="104" t="str">
        <f ca="1">IF(K5=0,"Em dias",(IF(K5=1,"CARTA N° 01",IF(K5=2,"CARTA N° 02",IF(K5=3,"CARTA N° 03",IF(K5=4,"DISTRATAR",IF(K5=5,"DISTRATAR",IF(K5=6,"DISTRATAR",IF(K5=7,"DISTRATAR",IF(K5=8,"DISTRATAR",IF(K5=9,"DISTRATAR",IF(K5=10,"DISTRATAR",IF(K5=11,"DISTRATAR",IF(K5=12,"DISTRATAR",IF(K5=13,"DISTRATAR",IF(K5=14,"DISTRATAR",IF(K5=15,"DISTRATAR",IF(K5=120,"Livre",))))))))))))))))))</f>
        <v>Livre</v>
      </c>
    </row>
    <row r="6" spans="1:12" s="107" customFormat="1" ht="9.9499999999999993" customHeight="1" x14ac:dyDescent="0.25">
      <c r="A6" s="106">
        <v>4</v>
      </c>
      <c r="B6" s="105">
        <f t="shared" si="0"/>
        <v>0</v>
      </c>
      <c r="C6" s="105">
        <f t="shared" si="1"/>
        <v>0</v>
      </c>
      <c r="D6" s="105" t="str">
        <f t="shared" si="2"/>
        <v>Cliente 04</v>
      </c>
      <c r="E6" s="103">
        <f>'04'!$R$132</f>
        <v>0</v>
      </c>
      <c r="F6" s="104" t="str">
        <f t="shared" ca="1" si="3"/>
        <v/>
      </c>
      <c r="G6" s="105">
        <f t="shared" si="4"/>
        <v>120</v>
      </c>
      <c r="H6" s="104">
        <f ca="1">COUNTIF('04'!$V$11:$V$131,"pago")</f>
        <v>0</v>
      </c>
      <c r="I6" s="104">
        <f t="shared" ca="1" si="6"/>
        <v>120</v>
      </c>
      <c r="J6" s="103" t="str">
        <f ca="1">'01'!$A$2</f>
        <v>Livre</v>
      </c>
      <c r="K6" s="104">
        <f ca="1">COUNTIF('04'!$V$12:$V$131,"&gt;30")</f>
        <v>120</v>
      </c>
      <c r="L6" s="104" t="str">
        <f t="shared" ca="1" si="5"/>
        <v>Livre</v>
      </c>
    </row>
    <row r="7" spans="1:12" s="107" customFormat="1" ht="9.9499999999999993" customHeight="1" x14ac:dyDescent="0.25">
      <c r="A7" s="106">
        <v>5</v>
      </c>
      <c r="B7" s="105">
        <f t="shared" si="0"/>
        <v>0</v>
      </c>
      <c r="C7" s="105">
        <f t="shared" si="1"/>
        <v>0</v>
      </c>
      <c r="D7" s="105" t="str">
        <f t="shared" si="2"/>
        <v>Cliente 05</v>
      </c>
      <c r="E7" s="103">
        <f>'05'!$R$132</f>
        <v>0</v>
      </c>
      <c r="F7" s="104" t="str">
        <f t="shared" ca="1" si="3"/>
        <v/>
      </c>
      <c r="G7" s="105">
        <f t="shared" si="4"/>
        <v>120</v>
      </c>
      <c r="H7" s="104">
        <f ca="1">COUNTIF('05'!$V$11:$V$131,"pago")</f>
        <v>0</v>
      </c>
      <c r="I7" s="104">
        <f t="shared" ca="1" si="6"/>
        <v>120</v>
      </c>
      <c r="J7" s="103" t="str">
        <f ca="1">'01'!$A$2</f>
        <v>Livre</v>
      </c>
      <c r="K7" s="104">
        <f ca="1">COUNTIF('05'!$V$12:$V$131,"&gt;30")</f>
        <v>120</v>
      </c>
      <c r="L7" s="104" t="str">
        <f t="shared" ca="1" si="5"/>
        <v>Livre</v>
      </c>
    </row>
    <row r="8" spans="1:12" s="107" customFormat="1" ht="9.9499999999999993" customHeight="1" x14ac:dyDescent="0.25">
      <c r="A8" s="106">
        <v>6</v>
      </c>
      <c r="B8" s="105">
        <f t="shared" si="0"/>
        <v>0</v>
      </c>
      <c r="C8" s="105">
        <f t="shared" si="1"/>
        <v>0</v>
      </c>
      <c r="D8" s="105" t="str">
        <f t="shared" si="2"/>
        <v>Cliente 06</v>
      </c>
      <c r="E8" s="103">
        <f>'06'!$R$132</f>
        <v>0</v>
      </c>
      <c r="F8" s="104" t="str">
        <f t="shared" ca="1" si="3"/>
        <v/>
      </c>
      <c r="G8" s="105">
        <f t="shared" si="4"/>
        <v>120</v>
      </c>
      <c r="H8" s="104">
        <f ca="1">COUNTIF('06'!$V$11:$V$131,"pago")</f>
        <v>0</v>
      </c>
      <c r="I8" s="104">
        <f t="shared" ca="1" si="6"/>
        <v>120</v>
      </c>
      <c r="J8" s="103" t="str">
        <f ca="1">'01'!$A$2</f>
        <v>Livre</v>
      </c>
      <c r="K8" s="104">
        <f ca="1">COUNTIF('06'!$V$12:$V$131,"&gt;30")</f>
        <v>120</v>
      </c>
      <c r="L8" s="104" t="str">
        <f t="shared" ca="1" si="5"/>
        <v>Livre</v>
      </c>
    </row>
    <row r="9" spans="1:12" s="107" customFormat="1" ht="9.9499999999999993" customHeight="1" x14ac:dyDescent="0.25">
      <c r="A9" s="106">
        <v>7</v>
      </c>
      <c r="B9" s="105">
        <f t="shared" si="0"/>
        <v>0</v>
      </c>
      <c r="C9" s="105">
        <f t="shared" si="1"/>
        <v>0</v>
      </c>
      <c r="D9" s="105" t="str">
        <f t="shared" si="2"/>
        <v>Cliente 07</v>
      </c>
      <c r="E9" s="103">
        <f>'07'!$R$132</f>
        <v>0</v>
      </c>
      <c r="F9" s="104" t="str">
        <f t="shared" ca="1" si="3"/>
        <v/>
      </c>
      <c r="G9" s="105">
        <f t="shared" si="4"/>
        <v>120</v>
      </c>
      <c r="H9" s="104">
        <f ca="1">COUNTIF('07'!$V$11:$V$131,"pago")</f>
        <v>0</v>
      </c>
      <c r="I9" s="104">
        <f t="shared" ca="1" si="6"/>
        <v>120</v>
      </c>
      <c r="J9" s="103" t="str">
        <f ca="1">'01'!$A$2</f>
        <v>Livre</v>
      </c>
      <c r="K9" s="104">
        <f ca="1">COUNTIF('07'!$V$12:$V$131,"&gt;30")</f>
        <v>120</v>
      </c>
      <c r="L9" s="104" t="str">
        <f t="shared" ca="1" si="5"/>
        <v>Livre</v>
      </c>
    </row>
    <row r="10" spans="1:12" s="107" customFormat="1" ht="9.9499999999999993" customHeight="1" x14ac:dyDescent="0.25">
      <c r="A10" s="106">
        <v>8</v>
      </c>
      <c r="B10" s="105">
        <f t="shared" si="0"/>
        <v>0</v>
      </c>
      <c r="C10" s="105">
        <f t="shared" si="1"/>
        <v>0</v>
      </c>
      <c r="D10" s="105" t="str">
        <f t="shared" si="2"/>
        <v>Cliente 08</v>
      </c>
      <c r="E10" s="103">
        <f>'08'!$R$132</f>
        <v>0</v>
      </c>
      <c r="F10" s="104" t="str">
        <f t="shared" ca="1" si="3"/>
        <v/>
      </c>
      <c r="G10" s="105">
        <f t="shared" si="4"/>
        <v>120</v>
      </c>
      <c r="H10" s="104">
        <f ca="1">COUNTIF('08'!$V$11:$V$131,"pago")</f>
        <v>0</v>
      </c>
      <c r="I10" s="104">
        <f t="shared" ca="1" si="6"/>
        <v>120</v>
      </c>
      <c r="J10" s="103" t="str">
        <f ca="1">'01'!$A$2</f>
        <v>Livre</v>
      </c>
      <c r="K10" s="104">
        <f ca="1">COUNTIF('08'!$V$12:$V$131,"&gt;30")</f>
        <v>120</v>
      </c>
      <c r="L10" s="104" t="str">
        <f t="shared" ca="1" si="5"/>
        <v>Livre</v>
      </c>
    </row>
    <row r="11" spans="1:12" s="107" customFormat="1" ht="9.9499999999999993" customHeight="1" x14ac:dyDescent="0.25">
      <c r="A11" s="106">
        <v>9</v>
      </c>
      <c r="B11" s="105">
        <f t="shared" si="0"/>
        <v>0</v>
      </c>
      <c r="C11" s="105">
        <f t="shared" si="1"/>
        <v>0</v>
      </c>
      <c r="D11" s="105" t="str">
        <f t="shared" si="2"/>
        <v>Cliente 09</v>
      </c>
      <c r="E11" s="103">
        <f>'09'!$R$132</f>
        <v>0</v>
      </c>
      <c r="F11" s="104" t="str">
        <f t="shared" ca="1" si="3"/>
        <v/>
      </c>
      <c r="G11" s="105">
        <f t="shared" si="4"/>
        <v>120</v>
      </c>
      <c r="H11" s="104">
        <f ca="1">COUNTIF('09'!$V$11:$V$131,"pago")</f>
        <v>0</v>
      </c>
      <c r="I11" s="104">
        <f t="shared" ca="1" si="6"/>
        <v>120</v>
      </c>
      <c r="J11" s="103" t="str">
        <f ca="1">'01'!$A$2</f>
        <v>Livre</v>
      </c>
      <c r="K11" s="104">
        <f ca="1">COUNTIF('09'!$V$12:$V$131,"&gt;30")</f>
        <v>120</v>
      </c>
      <c r="L11" s="104" t="str">
        <f t="shared" ca="1" si="5"/>
        <v>Livre</v>
      </c>
    </row>
    <row r="12" spans="1:12" s="107" customFormat="1" ht="9.9499999999999993" customHeight="1" x14ac:dyDescent="0.25">
      <c r="A12" s="106">
        <v>10</v>
      </c>
      <c r="B12" s="105">
        <f t="shared" si="0"/>
        <v>0</v>
      </c>
      <c r="C12" s="105">
        <f t="shared" si="1"/>
        <v>0</v>
      </c>
      <c r="D12" s="105" t="str">
        <f t="shared" si="2"/>
        <v>Cliente 10</v>
      </c>
      <c r="E12" s="103">
        <f>'10'!$R$132</f>
        <v>0</v>
      </c>
      <c r="F12" s="104" t="str">
        <f t="shared" ca="1" si="3"/>
        <v/>
      </c>
      <c r="G12" s="105">
        <f t="shared" si="4"/>
        <v>120</v>
      </c>
      <c r="H12" s="104">
        <f ca="1">COUNTIF('10'!$V$11:$V$131,"pago")</f>
        <v>0</v>
      </c>
      <c r="I12" s="104">
        <f t="shared" ca="1" si="6"/>
        <v>120</v>
      </c>
      <c r="J12" s="103" t="str">
        <f ca="1">'01'!$A$2</f>
        <v>Livre</v>
      </c>
      <c r="K12" s="104">
        <f ca="1">COUNTIF('10'!$V$12:$V$131,"&gt;30")</f>
        <v>120</v>
      </c>
      <c r="L12" s="104" t="str">
        <f t="shared" ca="1" si="5"/>
        <v>Livre</v>
      </c>
    </row>
    <row r="13" spans="1:12" s="107" customFormat="1" ht="9.9499999999999993" customHeight="1" x14ac:dyDescent="0.25">
      <c r="A13" s="106">
        <v>11</v>
      </c>
      <c r="B13" s="105">
        <f t="shared" si="0"/>
        <v>0</v>
      </c>
      <c r="C13" s="105">
        <f t="shared" si="1"/>
        <v>0</v>
      </c>
      <c r="D13" s="105" t="str">
        <f t="shared" si="2"/>
        <v>Cliente 11</v>
      </c>
      <c r="E13" s="103">
        <f>'11'!$R$132</f>
        <v>0</v>
      </c>
      <c r="F13" s="104" t="str">
        <f t="shared" ca="1" si="3"/>
        <v/>
      </c>
      <c r="G13" s="105">
        <f t="shared" si="4"/>
        <v>120</v>
      </c>
      <c r="H13" s="104">
        <f ca="1">COUNTIF('11'!$V$11:$V$131,"pago")</f>
        <v>0</v>
      </c>
      <c r="I13" s="104">
        <f t="shared" ca="1" si="6"/>
        <v>120</v>
      </c>
      <c r="J13" s="103" t="str">
        <f ca="1">'01'!$A$2</f>
        <v>Livre</v>
      </c>
      <c r="K13" s="104">
        <f ca="1">COUNTIF('11'!$V$12:$V$131,"&gt;30")</f>
        <v>120</v>
      </c>
      <c r="L13" s="104" t="str">
        <f t="shared" ca="1" si="5"/>
        <v>Livre</v>
      </c>
    </row>
    <row r="14" spans="1:12" s="107" customFormat="1" ht="9.9499999999999993" customHeight="1" x14ac:dyDescent="0.25">
      <c r="A14" s="106">
        <v>12</v>
      </c>
      <c r="B14" s="105">
        <f t="shared" si="0"/>
        <v>0</v>
      </c>
      <c r="C14" s="105">
        <f t="shared" si="1"/>
        <v>0</v>
      </c>
      <c r="D14" s="105" t="str">
        <f t="shared" si="2"/>
        <v>Cliente 12</v>
      </c>
      <c r="E14" s="103">
        <f>'12'!$R$132</f>
        <v>0</v>
      </c>
      <c r="F14" s="104" t="str">
        <f t="shared" ca="1" si="3"/>
        <v/>
      </c>
      <c r="G14" s="105">
        <f t="shared" si="4"/>
        <v>120</v>
      </c>
      <c r="H14" s="104">
        <f ca="1">COUNTIF('12'!$V$11:$V$131,"pago")</f>
        <v>0</v>
      </c>
      <c r="I14" s="104">
        <f t="shared" ca="1" si="6"/>
        <v>120</v>
      </c>
      <c r="J14" s="103" t="str">
        <f ca="1">'01'!$A$2</f>
        <v>Livre</v>
      </c>
      <c r="K14" s="104">
        <f ca="1">COUNTIF('12'!$V$12:$V$131,"&gt;30")</f>
        <v>120</v>
      </c>
      <c r="L14" s="104" t="str">
        <f t="shared" ca="1" si="5"/>
        <v>Livre</v>
      </c>
    </row>
    <row r="15" spans="1:12" s="107" customFormat="1" ht="9.9499999999999993" customHeight="1" x14ac:dyDescent="0.25">
      <c r="A15" s="106">
        <v>13</v>
      </c>
      <c r="B15" s="105">
        <f t="shared" si="0"/>
        <v>0</v>
      </c>
      <c r="C15" s="105">
        <f t="shared" si="1"/>
        <v>0</v>
      </c>
      <c r="D15" s="105" t="str">
        <f t="shared" si="2"/>
        <v>Cliente 13</v>
      </c>
      <c r="E15" s="103">
        <f>'13'!$R$132</f>
        <v>0</v>
      </c>
      <c r="F15" s="104" t="str">
        <f t="shared" ca="1" si="3"/>
        <v/>
      </c>
      <c r="G15" s="105">
        <f t="shared" si="4"/>
        <v>120</v>
      </c>
      <c r="H15" s="104">
        <f ca="1">COUNTIF('13'!$V$11:$V$131,"pago")</f>
        <v>0</v>
      </c>
      <c r="I15" s="104">
        <f t="shared" ca="1" si="6"/>
        <v>120</v>
      </c>
      <c r="J15" s="103" t="str">
        <f ca="1">'01'!$A$2</f>
        <v>Livre</v>
      </c>
      <c r="K15" s="104">
        <f ca="1">COUNTIF('13'!$V$12:$V$131,"&gt;30")</f>
        <v>120</v>
      </c>
      <c r="L15" s="104" t="str">
        <f t="shared" ca="1" si="5"/>
        <v>Livre</v>
      </c>
    </row>
    <row r="16" spans="1:12" s="107" customFormat="1" ht="9.9499999999999993" customHeight="1" x14ac:dyDescent="0.25">
      <c r="A16" s="106">
        <v>14</v>
      </c>
      <c r="B16" s="105">
        <f t="shared" si="0"/>
        <v>0</v>
      </c>
      <c r="C16" s="105">
        <f t="shared" si="1"/>
        <v>0</v>
      </c>
      <c r="D16" s="105" t="str">
        <f t="shared" si="2"/>
        <v>Cliente 14</v>
      </c>
      <c r="E16" s="103">
        <f>'14'!$R$132</f>
        <v>0</v>
      </c>
      <c r="F16" s="104" t="str">
        <f t="shared" ca="1" si="3"/>
        <v/>
      </c>
      <c r="G16" s="105">
        <f t="shared" si="4"/>
        <v>120</v>
      </c>
      <c r="H16" s="104">
        <f ca="1">COUNTIF('14'!$V$11:$V$131,"pago")</f>
        <v>0</v>
      </c>
      <c r="I16" s="104">
        <f t="shared" ca="1" si="6"/>
        <v>120</v>
      </c>
      <c r="J16" s="103" t="str">
        <f ca="1">'01'!$A$2</f>
        <v>Livre</v>
      </c>
      <c r="K16" s="104">
        <f ca="1">COUNTIF('14'!$V$12:$V$131,"&gt;30")</f>
        <v>120</v>
      </c>
      <c r="L16" s="104" t="str">
        <f t="shared" ca="1" si="5"/>
        <v>Livre</v>
      </c>
    </row>
    <row r="17" spans="1:12" s="107" customFormat="1" ht="9.9499999999999993" customHeight="1" x14ac:dyDescent="0.25">
      <c r="A17" s="106">
        <v>15</v>
      </c>
      <c r="B17" s="105">
        <f t="shared" si="0"/>
        <v>0</v>
      </c>
      <c r="C17" s="105">
        <f t="shared" si="1"/>
        <v>0</v>
      </c>
      <c r="D17" s="105" t="str">
        <f t="shared" si="2"/>
        <v>Cliente 15</v>
      </c>
      <c r="E17" s="103">
        <f>'15'!$R$132</f>
        <v>0</v>
      </c>
      <c r="F17" s="104" t="str">
        <f t="shared" ca="1" si="3"/>
        <v/>
      </c>
      <c r="G17" s="105">
        <f t="shared" si="4"/>
        <v>120</v>
      </c>
      <c r="H17" s="104">
        <f ca="1">COUNTIF('15'!$V$11:$V$131,"pago")</f>
        <v>0</v>
      </c>
      <c r="I17" s="104">
        <f t="shared" ca="1" si="6"/>
        <v>120</v>
      </c>
      <c r="J17" s="103" t="str">
        <f ca="1">'01'!$A$2</f>
        <v>Livre</v>
      </c>
      <c r="K17" s="104">
        <f ca="1">COUNTIF('15'!$V$12:$V$131,"&gt;30")</f>
        <v>120</v>
      </c>
      <c r="L17" s="104" t="str">
        <f t="shared" ca="1" si="5"/>
        <v>Livre</v>
      </c>
    </row>
    <row r="18" spans="1:12" s="107" customFormat="1" ht="9.9499999999999993" customHeight="1" x14ac:dyDescent="0.25">
      <c r="A18" s="106">
        <v>16</v>
      </c>
      <c r="B18" s="105">
        <f t="shared" si="0"/>
        <v>0</v>
      </c>
      <c r="C18" s="105">
        <f t="shared" si="1"/>
        <v>0</v>
      </c>
      <c r="D18" s="105" t="str">
        <f t="shared" si="2"/>
        <v>Cliente 16</v>
      </c>
      <c r="E18" s="103">
        <f>'16'!$R$132</f>
        <v>0</v>
      </c>
      <c r="F18" s="104" t="str">
        <f t="shared" ca="1" si="3"/>
        <v/>
      </c>
      <c r="G18" s="105">
        <f t="shared" si="4"/>
        <v>120</v>
      </c>
      <c r="H18" s="104">
        <f ca="1">COUNTIF('16'!$V$11:$V$131,"pago")</f>
        <v>0</v>
      </c>
      <c r="I18" s="104">
        <f t="shared" ca="1" si="6"/>
        <v>120</v>
      </c>
      <c r="J18" s="103" t="str">
        <f ca="1">'01'!$A$2</f>
        <v>Livre</v>
      </c>
      <c r="K18" s="104">
        <f ca="1">COUNTIF('16'!$V$12:$V$131,"&gt;30")</f>
        <v>120</v>
      </c>
      <c r="L18" s="104" t="str">
        <f t="shared" ca="1" si="5"/>
        <v>Livre</v>
      </c>
    </row>
    <row r="19" spans="1:12" s="107" customFormat="1" ht="9.9499999999999993" customHeight="1" x14ac:dyDescent="0.25">
      <c r="A19" s="106">
        <v>17</v>
      </c>
      <c r="B19" s="105">
        <f t="shared" si="0"/>
        <v>0</v>
      </c>
      <c r="C19" s="105">
        <f t="shared" si="1"/>
        <v>0</v>
      </c>
      <c r="D19" s="105" t="str">
        <f t="shared" si="2"/>
        <v>Cliente 17</v>
      </c>
      <c r="E19" s="103">
        <f>'17'!$R$132</f>
        <v>0</v>
      </c>
      <c r="F19" s="104" t="str">
        <f t="shared" ca="1" si="3"/>
        <v/>
      </c>
      <c r="G19" s="105">
        <f t="shared" si="4"/>
        <v>120</v>
      </c>
      <c r="H19" s="104">
        <f ca="1">COUNTIF('17'!$V$11:$V$131,"pago")</f>
        <v>0</v>
      </c>
      <c r="I19" s="104">
        <f t="shared" ca="1" si="6"/>
        <v>120</v>
      </c>
      <c r="J19" s="103" t="str">
        <f ca="1">'01'!$A$2</f>
        <v>Livre</v>
      </c>
      <c r="K19" s="104">
        <f ca="1">COUNTIF('17'!$V$12:$V$131,"&gt;30")</f>
        <v>120</v>
      </c>
      <c r="L19" s="104" t="str">
        <f t="shared" ca="1" si="5"/>
        <v>Livre</v>
      </c>
    </row>
    <row r="20" spans="1:12" s="107" customFormat="1" ht="9.9499999999999993" customHeight="1" x14ac:dyDescent="0.25">
      <c r="A20" s="106">
        <v>18</v>
      </c>
      <c r="B20" s="105">
        <f t="shared" si="0"/>
        <v>0</v>
      </c>
      <c r="C20" s="105">
        <f t="shared" si="1"/>
        <v>0</v>
      </c>
      <c r="D20" s="105" t="str">
        <f t="shared" si="2"/>
        <v>Cliente 18</v>
      </c>
      <c r="E20" s="103">
        <f>'18'!$R$132</f>
        <v>0</v>
      </c>
      <c r="F20" s="104" t="str">
        <f t="shared" ca="1" si="3"/>
        <v/>
      </c>
      <c r="G20" s="105">
        <f t="shared" si="4"/>
        <v>120</v>
      </c>
      <c r="H20" s="104">
        <f ca="1">COUNTIF('18'!$V$11:$V$131,"pago")</f>
        <v>0</v>
      </c>
      <c r="I20" s="104">
        <f t="shared" ca="1" si="6"/>
        <v>120</v>
      </c>
      <c r="J20" s="103" t="str">
        <f ca="1">'01'!$A$2</f>
        <v>Livre</v>
      </c>
      <c r="K20" s="104">
        <f ca="1">COUNTIF('18'!$V$12:$V$131,"&gt;30")</f>
        <v>120</v>
      </c>
      <c r="L20" s="104" t="str">
        <f t="shared" ca="1" si="5"/>
        <v>Livre</v>
      </c>
    </row>
    <row r="21" spans="1:12" s="107" customFormat="1" ht="9.9499999999999993" customHeight="1" x14ac:dyDescent="0.25">
      <c r="A21" s="106">
        <v>19</v>
      </c>
      <c r="B21" s="105">
        <f t="shared" si="0"/>
        <v>0</v>
      </c>
      <c r="C21" s="105">
        <f t="shared" si="1"/>
        <v>0</v>
      </c>
      <c r="D21" s="105" t="str">
        <f t="shared" si="2"/>
        <v>Cliente 19</v>
      </c>
      <c r="E21" s="103">
        <f>'19'!$R$132</f>
        <v>0</v>
      </c>
      <c r="F21" s="104" t="str">
        <f t="shared" ca="1" si="3"/>
        <v/>
      </c>
      <c r="G21" s="105">
        <f t="shared" si="4"/>
        <v>120</v>
      </c>
      <c r="H21" s="104">
        <f ca="1">COUNTIF('19'!$V$11:$V$131,"pago")</f>
        <v>0</v>
      </c>
      <c r="I21" s="104">
        <f t="shared" ca="1" si="6"/>
        <v>120</v>
      </c>
      <c r="J21" s="103" t="str">
        <f ca="1">'01'!$A$2</f>
        <v>Livre</v>
      </c>
      <c r="K21" s="104">
        <f ca="1">COUNTIF('19'!$V$12:$V$131,"&gt;30")</f>
        <v>120</v>
      </c>
      <c r="L21" s="104" t="str">
        <f t="shared" ca="1" si="5"/>
        <v>Livre</v>
      </c>
    </row>
    <row r="22" spans="1:12" s="107" customFormat="1" ht="9.9499999999999993" customHeight="1" x14ac:dyDescent="0.25">
      <c r="A22" s="106">
        <v>20</v>
      </c>
      <c r="B22" s="105">
        <f t="shared" si="0"/>
        <v>0</v>
      </c>
      <c r="C22" s="105">
        <f t="shared" si="1"/>
        <v>0</v>
      </c>
      <c r="D22" s="105" t="str">
        <f t="shared" si="2"/>
        <v>Cliente 20</v>
      </c>
      <c r="E22" s="103">
        <f>'20'!$R$132</f>
        <v>0</v>
      </c>
      <c r="F22" s="104" t="str">
        <f t="shared" ca="1" si="3"/>
        <v/>
      </c>
      <c r="G22" s="105">
        <f t="shared" si="4"/>
        <v>120</v>
      </c>
      <c r="H22" s="104">
        <f ca="1">COUNTIF('20'!$V$11:$V$131,"pago")</f>
        <v>0</v>
      </c>
      <c r="I22" s="104">
        <f t="shared" ca="1" si="6"/>
        <v>120</v>
      </c>
      <c r="J22" s="103" t="str">
        <f ca="1">'01'!$A$2</f>
        <v>Livre</v>
      </c>
      <c r="K22" s="104">
        <f ca="1">COUNTIF('20'!$V$12:$V$131,"&gt;30")</f>
        <v>120</v>
      </c>
      <c r="L22" s="104" t="str">
        <f t="shared" ca="1" si="5"/>
        <v>Livre</v>
      </c>
    </row>
    <row r="23" spans="1:12" s="107" customFormat="1" ht="9.9499999999999993" customHeight="1" x14ac:dyDescent="0.25">
      <c r="A23" s="106">
        <v>21</v>
      </c>
      <c r="B23" s="105">
        <f t="shared" si="0"/>
        <v>0</v>
      </c>
      <c r="C23" s="105">
        <f t="shared" si="1"/>
        <v>0</v>
      </c>
      <c r="D23" s="105" t="str">
        <f t="shared" si="2"/>
        <v>Cliente 21</v>
      </c>
      <c r="E23" s="103">
        <f>'21'!$R$132</f>
        <v>0</v>
      </c>
      <c r="F23" s="104" t="str">
        <f t="shared" ca="1" si="3"/>
        <v/>
      </c>
      <c r="G23" s="105">
        <f t="shared" si="4"/>
        <v>120</v>
      </c>
      <c r="H23" s="104">
        <f ca="1">COUNTIF('21'!$V$11:$V$131,"pago")</f>
        <v>0</v>
      </c>
      <c r="I23" s="104">
        <f t="shared" ca="1" si="6"/>
        <v>120</v>
      </c>
      <c r="J23" s="103" t="str">
        <f ca="1">'01'!$A$2</f>
        <v>Livre</v>
      </c>
      <c r="K23" s="104">
        <f ca="1">COUNTIF('21'!$V$12:$V$131,"&gt;30")</f>
        <v>120</v>
      </c>
      <c r="L23" s="104" t="str">
        <f t="shared" ca="1" si="5"/>
        <v>Livre</v>
      </c>
    </row>
    <row r="24" spans="1:12" s="107" customFormat="1" ht="9.9499999999999993" customHeight="1" x14ac:dyDescent="0.25">
      <c r="A24" s="106">
        <v>22</v>
      </c>
      <c r="B24" s="105">
        <f t="shared" si="0"/>
        <v>0</v>
      </c>
      <c r="C24" s="105">
        <f t="shared" si="1"/>
        <v>0</v>
      </c>
      <c r="D24" s="105" t="str">
        <f t="shared" si="2"/>
        <v>Cliente 22</v>
      </c>
      <c r="E24" s="103">
        <f>'22'!$R$132</f>
        <v>0</v>
      </c>
      <c r="F24" s="104" t="str">
        <f t="shared" ca="1" si="3"/>
        <v/>
      </c>
      <c r="G24" s="105">
        <f t="shared" si="4"/>
        <v>120</v>
      </c>
      <c r="H24" s="104">
        <f ca="1">COUNTIF('22'!$V$11:$V$131,"pago")</f>
        <v>0</v>
      </c>
      <c r="I24" s="104">
        <f t="shared" ca="1" si="6"/>
        <v>120</v>
      </c>
      <c r="J24" s="103" t="str">
        <f ca="1">'01'!$A$2</f>
        <v>Livre</v>
      </c>
      <c r="K24" s="104">
        <f ca="1">COUNTIF('22'!$V$12:$V$131,"&gt;30")</f>
        <v>120</v>
      </c>
      <c r="L24" s="104" t="str">
        <f t="shared" ca="1" si="5"/>
        <v>Livre</v>
      </c>
    </row>
    <row r="25" spans="1:12" s="107" customFormat="1" ht="9.9499999999999993" customHeight="1" x14ac:dyDescent="0.25">
      <c r="A25" s="106">
        <v>23</v>
      </c>
      <c r="B25" s="105">
        <f t="shared" si="0"/>
        <v>0</v>
      </c>
      <c r="C25" s="105">
        <f t="shared" si="1"/>
        <v>0</v>
      </c>
      <c r="D25" s="105" t="str">
        <f t="shared" si="2"/>
        <v>Cliente 23</v>
      </c>
      <c r="E25" s="103">
        <f>'23'!$R$132</f>
        <v>0</v>
      </c>
      <c r="F25" s="104" t="str">
        <f t="shared" ca="1" si="3"/>
        <v/>
      </c>
      <c r="G25" s="105">
        <f t="shared" si="4"/>
        <v>120</v>
      </c>
      <c r="H25" s="104">
        <f ca="1">COUNTIF('23'!$V$11:$V$131,"pago")</f>
        <v>0</v>
      </c>
      <c r="I25" s="104">
        <f t="shared" ca="1" si="6"/>
        <v>120</v>
      </c>
      <c r="J25" s="103" t="str">
        <f ca="1">'01'!$A$2</f>
        <v>Livre</v>
      </c>
      <c r="K25" s="104">
        <f ca="1">COUNTIF('23'!$V$12:$V$131,"&gt;30")</f>
        <v>120</v>
      </c>
      <c r="L25" s="104" t="str">
        <f t="shared" ca="1" si="5"/>
        <v>Livre</v>
      </c>
    </row>
    <row r="26" spans="1:12" s="107" customFormat="1" ht="9.9499999999999993" customHeight="1" x14ac:dyDescent="0.25">
      <c r="A26" s="106">
        <v>24</v>
      </c>
      <c r="B26" s="105">
        <f t="shared" si="0"/>
        <v>0</v>
      </c>
      <c r="C26" s="105">
        <f t="shared" si="1"/>
        <v>0</v>
      </c>
      <c r="D26" s="105" t="str">
        <f t="shared" si="2"/>
        <v>Cliente 24</v>
      </c>
      <c r="E26" s="103">
        <f>'24'!$R$132</f>
        <v>0</v>
      </c>
      <c r="F26" s="104" t="str">
        <f t="shared" ca="1" si="3"/>
        <v/>
      </c>
      <c r="G26" s="105">
        <f t="shared" si="4"/>
        <v>120</v>
      </c>
      <c r="H26" s="104">
        <f ca="1">COUNTIF('24'!$V$11:$V$131,"pago")</f>
        <v>0</v>
      </c>
      <c r="I26" s="104">
        <f t="shared" ca="1" si="6"/>
        <v>120</v>
      </c>
      <c r="J26" s="103" t="str">
        <f ca="1">'01'!$A$2</f>
        <v>Livre</v>
      </c>
      <c r="K26" s="104">
        <f ca="1">COUNTIF('24'!$V$12:$V$131,"&gt;30")</f>
        <v>120</v>
      </c>
      <c r="L26" s="104" t="str">
        <f t="shared" ca="1" si="5"/>
        <v>Livre</v>
      </c>
    </row>
    <row r="27" spans="1:12" s="107" customFormat="1" ht="9.9499999999999993" customHeight="1" x14ac:dyDescent="0.25">
      <c r="A27" s="106">
        <v>25</v>
      </c>
      <c r="B27" s="105">
        <f t="shared" si="0"/>
        <v>0</v>
      </c>
      <c r="C27" s="105">
        <f t="shared" si="1"/>
        <v>0</v>
      </c>
      <c r="D27" s="105" t="str">
        <f t="shared" si="2"/>
        <v>Cliente 25</v>
      </c>
      <c r="E27" s="103">
        <f>'25'!$R$132</f>
        <v>0</v>
      </c>
      <c r="F27" s="104" t="str">
        <f t="shared" ca="1" si="3"/>
        <v/>
      </c>
      <c r="G27" s="105">
        <f t="shared" si="4"/>
        <v>120</v>
      </c>
      <c r="H27" s="104">
        <f ca="1">COUNTIF('25'!$V$11:$V$131,"pago")</f>
        <v>0</v>
      </c>
      <c r="I27" s="104">
        <f t="shared" ca="1" si="6"/>
        <v>120</v>
      </c>
      <c r="J27" s="103" t="str">
        <f ca="1">'01'!$A$2</f>
        <v>Livre</v>
      </c>
      <c r="K27" s="104">
        <f ca="1">COUNTIF('25'!$V$12:$V$131,"&gt;30")</f>
        <v>120</v>
      </c>
      <c r="L27" s="104" t="str">
        <f t="shared" ca="1" si="5"/>
        <v>Livre</v>
      </c>
    </row>
    <row r="28" spans="1:12" s="107" customFormat="1" ht="9.9499999999999993" customHeight="1" x14ac:dyDescent="0.25">
      <c r="A28" s="106">
        <v>26</v>
      </c>
      <c r="B28" s="105">
        <f t="shared" si="0"/>
        <v>0</v>
      </c>
      <c r="C28" s="105">
        <f t="shared" si="1"/>
        <v>0</v>
      </c>
      <c r="D28" s="105" t="str">
        <f t="shared" si="2"/>
        <v>Cliente 26</v>
      </c>
      <c r="E28" s="103">
        <f>'26'!$R$132</f>
        <v>0</v>
      </c>
      <c r="F28" s="104" t="str">
        <f t="shared" ca="1" si="3"/>
        <v/>
      </c>
      <c r="G28" s="105">
        <f t="shared" si="4"/>
        <v>120</v>
      </c>
      <c r="H28" s="104">
        <f ca="1">COUNTIF('26'!$V$11:$V$131,"pago")</f>
        <v>0</v>
      </c>
      <c r="I28" s="104">
        <f t="shared" ca="1" si="6"/>
        <v>120</v>
      </c>
      <c r="J28" s="103" t="str">
        <f ca="1">'01'!$A$2</f>
        <v>Livre</v>
      </c>
      <c r="K28" s="104">
        <f ca="1">COUNTIF('26'!$V$12:$V$131,"&gt;30")</f>
        <v>120</v>
      </c>
      <c r="L28" s="104" t="str">
        <f t="shared" ca="1" si="5"/>
        <v>Livre</v>
      </c>
    </row>
    <row r="29" spans="1:12" s="107" customFormat="1" ht="9.9499999999999993" customHeight="1" x14ac:dyDescent="0.25">
      <c r="A29" s="106">
        <v>27</v>
      </c>
      <c r="B29" s="105">
        <f t="shared" si="0"/>
        <v>0</v>
      </c>
      <c r="C29" s="105">
        <f t="shared" si="1"/>
        <v>0</v>
      </c>
      <c r="D29" s="105" t="str">
        <f t="shared" si="2"/>
        <v>Cliente 27</v>
      </c>
      <c r="E29" s="103">
        <f>'27'!$R$132</f>
        <v>0</v>
      </c>
      <c r="F29" s="104" t="str">
        <f t="shared" ca="1" si="3"/>
        <v/>
      </c>
      <c r="G29" s="105">
        <f t="shared" si="4"/>
        <v>120</v>
      </c>
      <c r="H29" s="104">
        <f ca="1">COUNTIF('27'!$V$11:$V$131,"pago")</f>
        <v>0</v>
      </c>
      <c r="I29" s="104">
        <f t="shared" ca="1" si="6"/>
        <v>120</v>
      </c>
      <c r="J29" s="103" t="str">
        <f ca="1">'01'!$A$2</f>
        <v>Livre</v>
      </c>
      <c r="K29" s="104">
        <f ca="1">COUNTIF('27'!$V$12:$V$131,"&gt;30")</f>
        <v>120</v>
      </c>
      <c r="L29" s="104" t="str">
        <f t="shared" ca="1" si="5"/>
        <v>Livre</v>
      </c>
    </row>
    <row r="30" spans="1:12" s="107" customFormat="1" ht="9.9499999999999993" customHeight="1" x14ac:dyDescent="0.25">
      <c r="A30" s="106">
        <v>28</v>
      </c>
      <c r="B30" s="105">
        <f t="shared" si="0"/>
        <v>0</v>
      </c>
      <c r="C30" s="105">
        <f t="shared" si="1"/>
        <v>0</v>
      </c>
      <c r="D30" s="105" t="str">
        <f t="shared" si="2"/>
        <v>Cliente 28</v>
      </c>
      <c r="E30" s="103">
        <f>'28'!$R$132</f>
        <v>0</v>
      </c>
      <c r="F30" s="104" t="str">
        <f t="shared" ca="1" si="3"/>
        <v/>
      </c>
      <c r="G30" s="105">
        <f t="shared" si="4"/>
        <v>120</v>
      </c>
      <c r="H30" s="104">
        <f ca="1">COUNTIF('28'!$V$11:$V$131,"pago")</f>
        <v>0</v>
      </c>
      <c r="I30" s="104">
        <f t="shared" ca="1" si="6"/>
        <v>120</v>
      </c>
      <c r="J30" s="103" t="str">
        <f ca="1">'01'!$A$2</f>
        <v>Livre</v>
      </c>
      <c r="K30" s="104">
        <f ca="1">COUNTIF('28'!$V$12:$V$131,"&gt;30")</f>
        <v>120</v>
      </c>
      <c r="L30" s="104" t="str">
        <f t="shared" ca="1" si="5"/>
        <v>Livre</v>
      </c>
    </row>
    <row r="31" spans="1:12" s="107" customFormat="1" ht="9.9499999999999993" customHeight="1" x14ac:dyDescent="0.25">
      <c r="A31" s="106">
        <v>29</v>
      </c>
      <c r="B31" s="105">
        <f t="shared" si="0"/>
        <v>0</v>
      </c>
      <c r="C31" s="105">
        <f t="shared" si="1"/>
        <v>0</v>
      </c>
      <c r="D31" s="105" t="str">
        <f t="shared" si="2"/>
        <v>Cliente 29</v>
      </c>
      <c r="E31" s="103">
        <f>'29'!$R$132</f>
        <v>0</v>
      </c>
      <c r="F31" s="104" t="str">
        <f t="shared" ca="1" si="3"/>
        <v/>
      </c>
      <c r="G31" s="105">
        <f t="shared" si="4"/>
        <v>120</v>
      </c>
      <c r="H31" s="104">
        <f ca="1">COUNTIF('29'!$V$11:$V$131,"pago")</f>
        <v>0</v>
      </c>
      <c r="I31" s="104">
        <f t="shared" ca="1" si="6"/>
        <v>120</v>
      </c>
      <c r="J31" s="103" t="str">
        <f ca="1">'01'!$A$2</f>
        <v>Livre</v>
      </c>
      <c r="K31" s="104">
        <f ca="1">COUNTIF('29'!$V$12:$V$131,"&gt;30")</f>
        <v>120</v>
      </c>
      <c r="L31" s="104" t="str">
        <f t="shared" ca="1" si="5"/>
        <v>Livre</v>
      </c>
    </row>
    <row r="32" spans="1:12" s="107" customFormat="1" ht="9.9499999999999993" customHeight="1" x14ac:dyDescent="0.25">
      <c r="A32" s="106">
        <v>30</v>
      </c>
      <c r="B32" s="105">
        <f t="shared" si="0"/>
        <v>0</v>
      </c>
      <c r="C32" s="105">
        <f t="shared" si="1"/>
        <v>0</v>
      </c>
      <c r="D32" s="105" t="str">
        <f t="shared" si="2"/>
        <v>Cliente 30</v>
      </c>
      <c r="E32" s="103">
        <f>'30'!$R$132</f>
        <v>0</v>
      </c>
      <c r="F32" s="104" t="str">
        <f t="shared" ca="1" si="3"/>
        <v/>
      </c>
      <c r="G32" s="105">
        <f t="shared" si="4"/>
        <v>120</v>
      </c>
      <c r="H32" s="104">
        <f ca="1">COUNTIF('30'!$V$11:$V$131,"pago")</f>
        <v>0</v>
      </c>
      <c r="I32" s="104">
        <f t="shared" ca="1" si="6"/>
        <v>120</v>
      </c>
      <c r="J32" s="103" t="str">
        <f ca="1">'01'!$A$2</f>
        <v>Livre</v>
      </c>
      <c r="K32" s="104">
        <f ca="1">COUNTIF('30'!$V$12:$V$131,"&gt;30")</f>
        <v>120</v>
      </c>
      <c r="L32" s="104" t="str">
        <f t="shared" ca="1" si="5"/>
        <v>Livre</v>
      </c>
    </row>
    <row r="33" spans="1:12" s="107" customFormat="1" ht="9.9499999999999993" customHeight="1" x14ac:dyDescent="0.25">
      <c r="A33" s="106">
        <v>31</v>
      </c>
      <c r="B33" s="105">
        <f t="shared" si="0"/>
        <v>0</v>
      </c>
      <c r="C33" s="105">
        <f t="shared" si="1"/>
        <v>0</v>
      </c>
      <c r="D33" s="105" t="str">
        <f t="shared" si="2"/>
        <v>Cliente 31</v>
      </c>
      <c r="E33" s="103">
        <f>'31'!$R$132</f>
        <v>0</v>
      </c>
      <c r="F33" s="104" t="str">
        <f t="shared" ca="1" si="3"/>
        <v/>
      </c>
      <c r="G33" s="105">
        <f t="shared" si="4"/>
        <v>120</v>
      </c>
      <c r="H33" s="104">
        <f ca="1">COUNTIF('31'!$V$11:$V$131,"pago")</f>
        <v>0</v>
      </c>
      <c r="I33" s="104">
        <f t="shared" ca="1" si="6"/>
        <v>120</v>
      </c>
      <c r="J33" s="103" t="str">
        <f ca="1">'01'!$A$2</f>
        <v>Livre</v>
      </c>
      <c r="K33" s="104">
        <f ca="1">COUNTIF('31'!$V$12:$V$131,"&gt;30")</f>
        <v>120</v>
      </c>
      <c r="L33" s="104" t="str">
        <f t="shared" ca="1" si="5"/>
        <v>Livre</v>
      </c>
    </row>
    <row r="34" spans="1:12" s="107" customFormat="1" ht="9.9499999999999993" customHeight="1" x14ac:dyDescent="0.25">
      <c r="A34" s="106">
        <v>32</v>
      </c>
      <c r="B34" s="105">
        <f t="shared" si="0"/>
        <v>0</v>
      </c>
      <c r="C34" s="105">
        <f t="shared" si="1"/>
        <v>0</v>
      </c>
      <c r="D34" s="105" t="str">
        <f t="shared" si="2"/>
        <v>Cliente 32</v>
      </c>
      <c r="E34" s="103">
        <f>'32'!$R$132</f>
        <v>0</v>
      </c>
      <c r="F34" s="104" t="str">
        <f t="shared" ca="1" si="3"/>
        <v/>
      </c>
      <c r="G34" s="105">
        <f t="shared" si="4"/>
        <v>120</v>
      </c>
      <c r="H34" s="104">
        <f ca="1">COUNTIF('32'!$V$11:$V$131,"pago")</f>
        <v>0</v>
      </c>
      <c r="I34" s="104">
        <f t="shared" ca="1" si="6"/>
        <v>120</v>
      </c>
      <c r="J34" s="103" t="str">
        <f ca="1">'01'!$A$2</f>
        <v>Livre</v>
      </c>
      <c r="K34" s="104">
        <f ca="1">COUNTIF('32'!$V$12:$V$131,"&gt;30")</f>
        <v>120</v>
      </c>
      <c r="L34" s="104" t="str">
        <f t="shared" ca="1" si="5"/>
        <v>Livre</v>
      </c>
    </row>
    <row r="35" spans="1:12" s="107" customFormat="1" ht="9.9499999999999993" customHeight="1" x14ac:dyDescent="0.25">
      <c r="A35" s="106">
        <v>33</v>
      </c>
      <c r="B35" s="105">
        <f t="shared" si="0"/>
        <v>0</v>
      </c>
      <c r="C35" s="105">
        <f t="shared" si="1"/>
        <v>0</v>
      </c>
      <c r="D35" s="105" t="str">
        <f t="shared" si="2"/>
        <v>Cliente 33</v>
      </c>
      <c r="E35" s="103">
        <f>'33'!$R$132</f>
        <v>0</v>
      </c>
      <c r="F35" s="104" t="str">
        <f t="shared" ca="1" si="3"/>
        <v/>
      </c>
      <c r="G35" s="105">
        <f t="shared" si="4"/>
        <v>120</v>
      </c>
      <c r="H35" s="104">
        <f ca="1">COUNTIF('33'!$V$11:$V$131,"pago")</f>
        <v>0</v>
      </c>
      <c r="I35" s="104">
        <f t="shared" ca="1" si="6"/>
        <v>120</v>
      </c>
      <c r="J35" s="103" t="str">
        <f ca="1">'01'!$A$2</f>
        <v>Livre</v>
      </c>
      <c r="K35" s="104">
        <f ca="1">COUNTIF('33'!$V$12:$V$131,"&gt;30")</f>
        <v>120</v>
      </c>
      <c r="L35" s="104" t="str">
        <f t="shared" ca="1" si="5"/>
        <v>Livre</v>
      </c>
    </row>
    <row r="36" spans="1:12" s="107" customFormat="1" ht="9.9499999999999993" customHeight="1" x14ac:dyDescent="0.25">
      <c r="A36" s="106">
        <v>34</v>
      </c>
      <c r="B36" s="105">
        <f t="shared" si="0"/>
        <v>0</v>
      </c>
      <c r="C36" s="105">
        <f t="shared" si="1"/>
        <v>0</v>
      </c>
      <c r="D36" s="105" t="str">
        <f t="shared" si="2"/>
        <v>Cliente 34</v>
      </c>
      <c r="E36" s="103">
        <f>'34'!$R$132</f>
        <v>0</v>
      </c>
      <c r="F36" s="104" t="str">
        <f t="shared" ca="1" si="3"/>
        <v/>
      </c>
      <c r="G36" s="105">
        <f t="shared" si="4"/>
        <v>120</v>
      </c>
      <c r="H36" s="104">
        <f ca="1">COUNTIF('34'!$V$11:$V$131,"pago")</f>
        <v>0</v>
      </c>
      <c r="I36" s="104">
        <f t="shared" ca="1" si="6"/>
        <v>120</v>
      </c>
      <c r="J36" s="103" t="str">
        <f ca="1">'01'!$A$2</f>
        <v>Livre</v>
      </c>
      <c r="K36" s="104">
        <f ca="1">COUNTIF('34'!$V$12:$V$131,"&gt;30")</f>
        <v>120</v>
      </c>
      <c r="L36" s="104" t="str">
        <f t="shared" ca="1" si="5"/>
        <v>Livre</v>
      </c>
    </row>
    <row r="37" spans="1:12" s="107" customFormat="1" ht="9.9499999999999993" customHeight="1" x14ac:dyDescent="0.25">
      <c r="A37" s="106">
        <v>35</v>
      </c>
      <c r="B37" s="105">
        <f t="shared" si="0"/>
        <v>0</v>
      </c>
      <c r="C37" s="105">
        <f t="shared" si="1"/>
        <v>0</v>
      </c>
      <c r="D37" s="105" t="str">
        <f t="shared" si="2"/>
        <v>Cliente 35</v>
      </c>
      <c r="E37" s="103">
        <f>'35'!$R$132</f>
        <v>0</v>
      </c>
      <c r="F37" s="104" t="str">
        <f t="shared" ca="1" si="3"/>
        <v/>
      </c>
      <c r="G37" s="105">
        <f t="shared" si="4"/>
        <v>120</v>
      </c>
      <c r="H37" s="104">
        <f ca="1">COUNTIF('35'!$V$11:$V$131,"pago")</f>
        <v>0</v>
      </c>
      <c r="I37" s="104">
        <f t="shared" ca="1" si="6"/>
        <v>120</v>
      </c>
      <c r="J37" s="103" t="str">
        <f ca="1">'01'!$A$2</f>
        <v>Livre</v>
      </c>
      <c r="K37" s="104">
        <f ca="1">COUNTIF('35'!$V$12:$V$131,"&gt;30")</f>
        <v>120</v>
      </c>
      <c r="L37" s="104" t="str">
        <f t="shared" ca="1" si="5"/>
        <v>Livre</v>
      </c>
    </row>
    <row r="38" spans="1:12" s="107" customFormat="1" ht="9.9499999999999993" customHeight="1" x14ac:dyDescent="0.25">
      <c r="A38" s="106">
        <v>36</v>
      </c>
      <c r="B38" s="105">
        <f t="shared" si="0"/>
        <v>0</v>
      </c>
      <c r="C38" s="105">
        <f t="shared" si="1"/>
        <v>0</v>
      </c>
      <c r="D38" s="105" t="str">
        <f t="shared" si="2"/>
        <v>Cliente 36</v>
      </c>
      <c r="E38" s="103">
        <f>'36'!$R$132</f>
        <v>0</v>
      </c>
      <c r="F38" s="104" t="str">
        <f t="shared" ca="1" si="3"/>
        <v/>
      </c>
      <c r="G38" s="105">
        <f t="shared" si="4"/>
        <v>120</v>
      </c>
      <c r="H38" s="104">
        <f ca="1">COUNTIF('36'!$V$11:$V$131,"pago")</f>
        <v>0</v>
      </c>
      <c r="I38" s="104">
        <f t="shared" ca="1" si="6"/>
        <v>120</v>
      </c>
      <c r="J38" s="103" t="str">
        <f ca="1">'01'!$A$2</f>
        <v>Livre</v>
      </c>
      <c r="K38" s="104">
        <f ca="1">COUNTIF('36'!$V$12:$V$131,"&gt;30")</f>
        <v>120</v>
      </c>
      <c r="L38" s="104" t="str">
        <f t="shared" ca="1" si="5"/>
        <v>Livre</v>
      </c>
    </row>
    <row r="39" spans="1:12" s="107" customFormat="1" ht="9.9499999999999993" customHeight="1" x14ac:dyDescent="0.25">
      <c r="A39" s="106">
        <v>37</v>
      </c>
      <c r="B39" s="105">
        <f t="shared" si="0"/>
        <v>0</v>
      </c>
      <c r="C39" s="105">
        <f t="shared" si="1"/>
        <v>0</v>
      </c>
      <c r="D39" s="105" t="str">
        <f t="shared" si="2"/>
        <v>Cliente 37</v>
      </c>
      <c r="E39" s="103">
        <f>'37'!$R$132</f>
        <v>0</v>
      </c>
      <c r="F39" s="104" t="str">
        <f t="shared" ca="1" si="3"/>
        <v/>
      </c>
      <c r="G39" s="105">
        <f t="shared" si="4"/>
        <v>120</v>
      </c>
      <c r="H39" s="104">
        <f ca="1">COUNTIF('37'!$V$11:$V$131,"pago")</f>
        <v>0</v>
      </c>
      <c r="I39" s="104">
        <f t="shared" ca="1" si="6"/>
        <v>120</v>
      </c>
      <c r="J39" s="103" t="str">
        <f ca="1">'01'!$A$2</f>
        <v>Livre</v>
      </c>
      <c r="K39" s="104">
        <f ca="1">COUNTIF('37'!$V$12:$V$131,"&gt;30")</f>
        <v>120</v>
      </c>
      <c r="L39" s="104" t="str">
        <f t="shared" ca="1" si="5"/>
        <v>Livre</v>
      </c>
    </row>
    <row r="40" spans="1:12" s="107" customFormat="1" ht="9.9499999999999993" customHeight="1" x14ac:dyDescent="0.25">
      <c r="A40" s="106">
        <v>38</v>
      </c>
      <c r="B40" s="105">
        <f t="shared" si="0"/>
        <v>0</v>
      </c>
      <c r="C40" s="105">
        <f t="shared" si="1"/>
        <v>0</v>
      </c>
      <c r="D40" s="105" t="str">
        <f t="shared" si="2"/>
        <v>Cliente 38</v>
      </c>
      <c r="E40" s="103">
        <f>'38'!$R$132</f>
        <v>0</v>
      </c>
      <c r="F40" s="104" t="str">
        <f t="shared" ca="1" si="3"/>
        <v/>
      </c>
      <c r="G40" s="105">
        <f t="shared" si="4"/>
        <v>120</v>
      </c>
      <c r="H40" s="104">
        <f ca="1">COUNTIF('38'!$V$11:$V$131,"pago")</f>
        <v>0</v>
      </c>
      <c r="I40" s="104">
        <f t="shared" ca="1" si="6"/>
        <v>120</v>
      </c>
      <c r="J40" s="103" t="str">
        <f ca="1">'01'!$A$2</f>
        <v>Livre</v>
      </c>
      <c r="K40" s="104">
        <f ca="1">COUNTIF('38'!$V$12:$V$131,"&gt;30")</f>
        <v>120</v>
      </c>
      <c r="L40" s="104" t="str">
        <f t="shared" ca="1" si="5"/>
        <v>Livre</v>
      </c>
    </row>
    <row r="41" spans="1:12" s="107" customFormat="1" ht="9.9499999999999993" customHeight="1" x14ac:dyDescent="0.25">
      <c r="A41" s="106">
        <v>39</v>
      </c>
      <c r="B41" s="105">
        <f t="shared" si="0"/>
        <v>0</v>
      </c>
      <c r="C41" s="105">
        <f t="shared" si="1"/>
        <v>0</v>
      </c>
      <c r="D41" s="105" t="str">
        <f t="shared" si="2"/>
        <v>Cliente 39</v>
      </c>
      <c r="E41" s="103">
        <f>'39'!$R$132</f>
        <v>0</v>
      </c>
      <c r="F41" s="104" t="str">
        <f t="shared" ca="1" si="3"/>
        <v/>
      </c>
      <c r="G41" s="105">
        <f t="shared" si="4"/>
        <v>120</v>
      </c>
      <c r="H41" s="104">
        <f ca="1">COUNTIF('39'!$V$11:$V$131,"pago")</f>
        <v>0</v>
      </c>
      <c r="I41" s="104">
        <f t="shared" ca="1" si="6"/>
        <v>120</v>
      </c>
      <c r="J41" s="103" t="str">
        <f ca="1">'01'!$A$2</f>
        <v>Livre</v>
      </c>
      <c r="K41" s="104">
        <f ca="1">COUNTIF('39'!$V$12:$V$131,"&gt;30")</f>
        <v>120</v>
      </c>
      <c r="L41" s="104" t="str">
        <f t="shared" ca="1" si="5"/>
        <v>Livre</v>
      </c>
    </row>
    <row r="42" spans="1:12" s="107" customFormat="1" ht="9.9499999999999993" customHeight="1" x14ac:dyDescent="0.25">
      <c r="A42" s="106">
        <v>40</v>
      </c>
      <c r="B42" s="105">
        <f t="shared" si="0"/>
        <v>0</v>
      </c>
      <c r="C42" s="105">
        <f t="shared" si="1"/>
        <v>0</v>
      </c>
      <c r="D42" s="105" t="str">
        <f t="shared" si="2"/>
        <v>Cliente 40</v>
      </c>
      <c r="E42" s="103">
        <f>'40'!$R$132</f>
        <v>0</v>
      </c>
      <c r="F42" s="104" t="str">
        <f t="shared" ca="1" si="3"/>
        <v/>
      </c>
      <c r="G42" s="105">
        <f t="shared" si="4"/>
        <v>120</v>
      </c>
      <c r="H42" s="104">
        <f ca="1">COUNTIF('40'!$V$11:$V$131,"pago")</f>
        <v>0</v>
      </c>
      <c r="I42" s="104">
        <f t="shared" ca="1" si="6"/>
        <v>120</v>
      </c>
      <c r="J42" s="103" t="str">
        <f ca="1">'01'!$A$2</f>
        <v>Livre</v>
      </c>
      <c r="K42" s="104">
        <f ca="1">COUNTIF('40'!$V$12:$V$131,"&gt;30")</f>
        <v>120</v>
      </c>
      <c r="L42" s="104" t="str">
        <f t="shared" ca="1" si="5"/>
        <v>Livre</v>
      </c>
    </row>
    <row r="43" spans="1:12" s="107" customFormat="1" ht="9.9499999999999993" customHeight="1" x14ac:dyDescent="0.25">
      <c r="A43" s="106">
        <v>41</v>
      </c>
      <c r="B43" s="105">
        <f t="shared" si="0"/>
        <v>0</v>
      </c>
      <c r="C43" s="105">
        <f t="shared" si="1"/>
        <v>0</v>
      </c>
      <c r="D43" s="105" t="str">
        <f t="shared" si="2"/>
        <v>Cliente 41</v>
      </c>
      <c r="E43" s="118">
        <f>'01'!$E$133</f>
        <v>0</v>
      </c>
      <c r="F43" s="119" t="str">
        <f t="shared" ca="1" si="3"/>
        <v/>
      </c>
      <c r="G43" s="105">
        <f t="shared" si="4"/>
        <v>120</v>
      </c>
      <c r="H43" s="119">
        <f ca="1">COUNTIF('01'!$I$12:$I$132,"pago")</f>
        <v>0</v>
      </c>
      <c r="I43" s="119">
        <f t="shared" ca="1" si="6"/>
        <v>120</v>
      </c>
      <c r="J43" s="103" t="str">
        <f ca="1">'01'!$A$2</f>
        <v>Livre</v>
      </c>
      <c r="K43" s="119">
        <f ca="1">COUNTIF('01'!$I$13:$I$132,"&gt;30")</f>
        <v>120</v>
      </c>
      <c r="L43" s="119" t="str">
        <f t="shared" ca="1" si="5"/>
        <v>Livre</v>
      </c>
    </row>
    <row r="44" spans="1:12" s="107" customFormat="1" ht="9.9499999999999993" customHeight="1" x14ac:dyDescent="0.25">
      <c r="A44" s="106">
        <v>42</v>
      </c>
      <c r="B44" s="105">
        <f t="shared" si="0"/>
        <v>0</v>
      </c>
      <c r="C44" s="105">
        <f t="shared" si="1"/>
        <v>0</v>
      </c>
      <c r="D44" s="105" t="str">
        <f t="shared" si="2"/>
        <v>Cliente 42</v>
      </c>
      <c r="E44" s="118">
        <f>'01'!$E$133</f>
        <v>0</v>
      </c>
      <c r="F44" s="119" t="str">
        <f t="shared" ca="1" si="3"/>
        <v/>
      </c>
      <c r="G44" s="105">
        <f t="shared" si="4"/>
        <v>120</v>
      </c>
      <c r="H44" s="119">
        <f ca="1">COUNTIF('01'!$I$12:$I$132,"pago")</f>
        <v>0</v>
      </c>
      <c r="I44" s="119">
        <f t="shared" ca="1" si="6"/>
        <v>120</v>
      </c>
      <c r="J44" s="103" t="str">
        <f ca="1">'01'!$A$2</f>
        <v>Livre</v>
      </c>
      <c r="K44" s="119">
        <f ca="1">COUNTIF('01'!$I$13:$I$132,"&gt;30")</f>
        <v>120</v>
      </c>
      <c r="L44" s="119" t="str">
        <f t="shared" ca="1" si="5"/>
        <v>Livre</v>
      </c>
    </row>
    <row r="45" spans="1:12" s="107" customFormat="1" ht="9.9499999999999993" customHeight="1" x14ac:dyDescent="0.25">
      <c r="A45" s="106">
        <v>43</v>
      </c>
      <c r="B45" s="105">
        <f t="shared" si="0"/>
        <v>0</v>
      </c>
      <c r="C45" s="105">
        <f t="shared" si="1"/>
        <v>0</v>
      </c>
      <c r="D45" s="105" t="str">
        <f t="shared" si="2"/>
        <v>Cliente 43</v>
      </c>
      <c r="E45" s="118">
        <f>'01'!$E$133</f>
        <v>0</v>
      </c>
      <c r="F45" s="119" t="str">
        <f t="shared" ca="1" si="3"/>
        <v/>
      </c>
      <c r="G45" s="105">
        <f t="shared" si="4"/>
        <v>120</v>
      </c>
      <c r="H45" s="119">
        <f ca="1">COUNTIF('01'!$I$12:$I$132,"pago")</f>
        <v>0</v>
      </c>
      <c r="I45" s="119">
        <f t="shared" ca="1" si="6"/>
        <v>120</v>
      </c>
      <c r="J45" s="103" t="str">
        <f ca="1">'01'!$A$2</f>
        <v>Livre</v>
      </c>
      <c r="K45" s="119">
        <f ca="1">COUNTIF('01'!$I$13:$I$132,"&gt;30")</f>
        <v>120</v>
      </c>
      <c r="L45" s="119" t="str">
        <f t="shared" ca="1" si="5"/>
        <v>Livre</v>
      </c>
    </row>
    <row r="46" spans="1:12" s="107" customFormat="1" ht="9.9499999999999993" customHeight="1" x14ac:dyDescent="0.25">
      <c r="A46" s="106">
        <v>44</v>
      </c>
      <c r="B46" s="105">
        <f t="shared" si="0"/>
        <v>0</v>
      </c>
      <c r="C46" s="105">
        <f t="shared" si="1"/>
        <v>0</v>
      </c>
      <c r="D46" s="105" t="str">
        <f t="shared" si="2"/>
        <v>Cliente 44</v>
      </c>
      <c r="E46" s="118">
        <f>'01'!$E$133</f>
        <v>0</v>
      </c>
      <c r="F46" s="119" t="str">
        <f t="shared" ca="1" si="3"/>
        <v/>
      </c>
      <c r="G46" s="105">
        <f t="shared" si="4"/>
        <v>120</v>
      </c>
      <c r="H46" s="119">
        <f ca="1">COUNTIF('01'!$I$12:$I$132,"pago")</f>
        <v>0</v>
      </c>
      <c r="I46" s="119">
        <f t="shared" ca="1" si="6"/>
        <v>120</v>
      </c>
      <c r="J46" s="103" t="str">
        <f ca="1">'01'!$A$2</f>
        <v>Livre</v>
      </c>
      <c r="K46" s="119">
        <f ca="1">COUNTIF('01'!$I$13:$I$132,"&gt;30")</f>
        <v>120</v>
      </c>
      <c r="L46" s="119" t="str">
        <f t="shared" ca="1" si="5"/>
        <v>Livre</v>
      </c>
    </row>
    <row r="47" spans="1:12" s="107" customFormat="1" ht="9.9499999999999993" customHeight="1" x14ac:dyDescent="0.25">
      <c r="A47" s="106">
        <v>45</v>
      </c>
      <c r="B47" s="105">
        <f t="shared" si="0"/>
        <v>0</v>
      </c>
      <c r="C47" s="105">
        <f t="shared" si="1"/>
        <v>0</v>
      </c>
      <c r="D47" s="105" t="str">
        <f t="shared" si="2"/>
        <v>Cliente 45</v>
      </c>
      <c r="E47" s="118">
        <f>'01'!$E$133</f>
        <v>0</v>
      </c>
      <c r="F47" s="119" t="str">
        <f t="shared" ca="1" si="3"/>
        <v/>
      </c>
      <c r="G47" s="105">
        <f t="shared" si="4"/>
        <v>120</v>
      </c>
      <c r="H47" s="119">
        <f ca="1">COUNTIF('01'!$I$12:$I$132,"pago")</f>
        <v>0</v>
      </c>
      <c r="I47" s="119">
        <f t="shared" ca="1" si="6"/>
        <v>120</v>
      </c>
      <c r="J47" s="103" t="str">
        <f ca="1">'01'!$A$2</f>
        <v>Livre</v>
      </c>
      <c r="K47" s="119">
        <f ca="1">COUNTIF('01'!$I$13:$I$132,"&gt;30")</f>
        <v>120</v>
      </c>
      <c r="L47" s="119" t="str">
        <f t="shared" ca="1" si="5"/>
        <v>Livre</v>
      </c>
    </row>
    <row r="48" spans="1:12" s="107" customFormat="1" ht="9.9499999999999993" customHeight="1" x14ac:dyDescent="0.25">
      <c r="A48" s="106">
        <v>46</v>
      </c>
      <c r="B48" s="105">
        <f t="shared" si="0"/>
        <v>0</v>
      </c>
      <c r="C48" s="105">
        <f t="shared" si="1"/>
        <v>0</v>
      </c>
      <c r="D48" s="105" t="str">
        <f t="shared" si="2"/>
        <v>Cliente 46</v>
      </c>
      <c r="E48" s="118">
        <f>'01'!$E$133</f>
        <v>0</v>
      </c>
      <c r="F48" s="119" t="str">
        <f t="shared" ca="1" si="3"/>
        <v/>
      </c>
      <c r="G48" s="105">
        <f t="shared" si="4"/>
        <v>120</v>
      </c>
      <c r="H48" s="119">
        <f ca="1">COUNTIF('01'!$I$12:$I$132,"pago")</f>
        <v>0</v>
      </c>
      <c r="I48" s="119">
        <f t="shared" ca="1" si="6"/>
        <v>120</v>
      </c>
      <c r="J48" s="103" t="str">
        <f ca="1">'01'!$A$2</f>
        <v>Livre</v>
      </c>
      <c r="K48" s="119">
        <f ca="1">COUNTIF('01'!$I$13:$I$132,"&gt;30")</f>
        <v>120</v>
      </c>
      <c r="L48" s="119" t="str">
        <f t="shared" ca="1" si="5"/>
        <v>Livre</v>
      </c>
    </row>
    <row r="49" spans="1:12" s="107" customFormat="1" ht="9.9499999999999993" customHeight="1" x14ac:dyDescent="0.25">
      <c r="A49" s="106">
        <v>47</v>
      </c>
      <c r="B49" s="105">
        <f t="shared" si="0"/>
        <v>0</v>
      </c>
      <c r="C49" s="105">
        <f t="shared" si="1"/>
        <v>0</v>
      </c>
      <c r="D49" s="105" t="str">
        <f t="shared" si="2"/>
        <v>Cliente 47</v>
      </c>
      <c r="E49" s="118">
        <f>'01'!$E$133</f>
        <v>0</v>
      </c>
      <c r="F49" s="119" t="str">
        <f t="shared" ca="1" si="3"/>
        <v/>
      </c>
      <c r="G49" s="105">
        <f t="shared" si="4"/>
        <v>120</v>
      </c>
      <c r="H49" s="119">
        <f ca="1">COUNTIF('01'!$I$12:$I$132,"pago")</f>
        <v>0</v>
      </c>
      <c r="I49" s="119">
        <f t="shared" ca="1" si="6"/>
        <v>120</v>
      </c>
      <c r="J49" s="103" t="str">
        <f ca="1">'01'!$A$2</f>
        <v>Livre</v>
      </c>
      <c r="K49" s="119">
        <f ca="1">COUNTIF('01'!$I$13:$I$132,"&gt;30")</f>
        <v>120</v>
      </c>
      <c r="L49" s="119" t="str">
        <f t="shared" ca="1" si="5"/>
        <v>Livre</v>
      </c>
    </row>
    <row r="50" spans="1:12" s="107" customFormat="1" ht="9.9499999999999993" customHeight="1" x14ac:dyDescent="0.25">
      <c r="A50" s="106">
        <v>48</v>
      </c>
      <c r="B50" s="105">
        <f t="shared" si="0"/>
        <v>0</v>
      </c>
      <c r="C50" s="105">
        <f t="shared" si="1"/>
        <v>0</v>
      </c>
      <c r="D50" s="105" t="str">
        <f t="shared" si="2"/>
        <v>Cliente 48</v>
      </c>
      <c r="E50" s="118">
        <f>'01'!$E$133</f>
        <v>0</v>
      </c>
      <c r="F50" s="119" t="str">
        <f t="shared" ca="1" si="3"/>
        <v/>
      </c>
      <c r="G50" s="105">
        <f t="shared" si="4"/>
        <v>120</v>
      </c>
      <c r="H50" s="119">
        <f ca="1">COUNTIF('01'!$I$12:$I$132,"pago")</f>
        <v>0</v>
      </c>
      <c r="I50" s="119">
        <f t="shared" ca="1" si="6"/>
        <v>120</v>
      </c>
      <c r="J50" s="103" t="str">
        <f ca="1">'01'!$A$2</f>
        <v>Livre</v>
      </c>
      <c r="K50" s="119">
        <f ca="1">COUNTIF('01'!$I$13:$I$132,"&gt;30")</f>
        <v>120</v>
      </c>
      <c r="L50" s="119" t="str">
        <f t="shared" ca="1" si="5"/>
        <v>Livre</v>
      </c>
    </row>
    <row r="51" spans="1:12" s="107" customFormat="1" ht="9.9499999999999993" customHeight="1" x14ac:dyDescent="0.25">
      <c r="A51" s="106">
        <v>49</v>
      </c>
      <c r="B51" s="105">
        <f t="shared" si="0"/>
        <v>0</v>
      </c>
      <c r="C51" s="105">
        <f t="shared" si="1"/>
        <v>0</v>
      </c>
      <c r="D51" s="105" t="str">
        <f t="shared" si="2"/>
        <v>Cliente 49</v>
      </c>
      <c r="E51" s="118">
        <f>'01'!$E$133</f>
        <v>0</v>
      </c>
      <c r="F51" s="119" t="str">
        <f t="shared" ca="1" si="3"/>
        <v/>
      </c>
      <c r="G51" s="105">
        <f t="shared" si="4"/>
        <v>120</v>
      </c>
      <c r="H51" s="119">
        <f ca="1">COUNTIF('01'!$I$12:$I$132,"pago")</f>
        <v>0</v>
      </c>
      <c r="I51" s="119">
        <f t="shared" ca="1" si="6"/>
        <v>120</v>
      </c>
      <c r="J51" s="103" t="str">
        <f ca="1">'01'!$A$2</f>
        <v>Livre</v>
      </c>
      <c r="K51" s="119">
        <f ca="1">COUNTIF('01'!$I$13:$I$132,"&gt;30")</f>
        <v>120</v>
      </c>
      <c r="L51" s="119" t="str">
        <f t="shared" ca="1" si="5"/>
        <v>Livre</v>
      </c>
    </row>
    <row r="52" spans="1:12" s="107" customFormat="1" ht="9.9499999999999993" customHeight="1" x14ac:dyDescent="0.25">
      <c r="A52" s="106">
        <v>50</v>
      </c>
      <c r="B52" s="105">
        <f t="shared" si="0"/>
        <v>0</v>
      </c>
      <c r="C52" s="105">
        <f t="shared" si="1"/>
        <v>0</v>
      </c>
      <c r="D52" s="105" t="str">
        <f t="shared" si="2"/>
        <v>Cliente 50</v>
      </c>
      <c r="E52" s="118">
        <f>'01'!$E$133</f>
        <v>0</v>
      </c>
      <c r="F52" s="119" t="str">
        <f t="shared" ca="1" si="3"/>
        <v/>
      </c>
      <c r="G52" s="105">
        <f t="shared" si="4"/>
        <v>120</v>
      </c>
      <c r="H52" s="119">
        <f ca="1">COUNTIF('01'!$I$12:$I$132,"pago")</f>
        <v>0</v>
      </c>
      <c r="I52" s="119">
        <f t="shared" ca="1" si="6"/>
        <v>120</v>
      </c>
      <c r="J52" s="103" t="str">
        <f ca="1">'01'!$A$2</f>
        <v>Livre</v>
      </c>
      <c r="K52" s="119">
        <f ca="1">COUNTIF('01'!$I$13:$I$132,"&gt;30")</f>
        <v>120</v>
      </c>
      <c r="L52" s="119" t="str">
        <f t="shared" ca="1" si="5"/>
        <v>Livre</v>
      </c>
    </row>
    <row r="53" spans="1:12" s="107" customFormat="1" ht="9.9499999999999993" customHeight="1" x14ac:dyDescent="0.25">
      <c r="A53" s="106">
        <v>51</v>
      </c>
      <c r="B53" s="105">
        <f t="shared" si="0"/>
        <v>0</v>
      </c>
      <c r="C53" s="105">
        <f t="shared" si="1"/>
        <v>0</v>
      </c>
      <c r="D53" s="105" t="str">
        <f t="shared" si="2"/>
        <v>Cliente 51</v>
      </c>
      <c r="E53" s="118">
        <f>'01'!$E$133</f>
        <v>0</v>
      </c>
      <c r="F53" s="119" t="str">
        <f t="shared" ca="1" si="3"/>
        <v/>
      </c>
      <c r="G53" s="105">
        <f t="shared" si="4"/>
        <v>120</v>
      </c>
      <c r="H53" s="119">
        <f ca="1">COUNTIF('01'!$I$12:$I$132,"pago")</f>
        <v>0</v>
      </c>
      <c r="I53" s="119">
        <f t="shared" ca="1" si="6"/>
        <v>120</v>
      </c>
      <c r="J53" s="103" t="str">
        <f ca="1">'01'!$A$2</f>
        <v>Livre</v>
      </c>
      <c r="K53" s="119">
        <f ca="1">COUNTIF('01'!$I$13:$I$132,"&gt;30")</f>
        <v>120</v>
      </c>
      <c r="L53" s="119" t="str">
        <f t="shared" ca="1" si="5"/>
        <v>Livre</v>
      </c>
    </row>
    <row r="54" spans="1:12" s="107" customFormat="1" ht="9.9499999999999993" customHeight="1" x14ac:dyDescent="0.25">
      <c r="A54" s="106">
        <v>52</v>
      </c>
      <c r="B54" s="105">
        <f t="shared" si="0"/>
        <v>0</v>
      </c>
      <c r="C54" s="105">
        <f t="shared" si="1"/>
        <v>0</v>
      </c>
      <c r="D54" s="105" t="str">
        <f t="shared" si="2"/>
        <v>Cliente 52</v>
      </c>
      <c r="E54" s="118">
        <f>'01'!$E$133</f>
        <v>0</v>
      </c>
      <c r="F54" s="119" t="str">
        <f t="shared" ca="1" si="3"/>
        <v/>
      </c>
      <c r="G54" s="105">
        <f t="shared" si="4"/>
        <v>120</v>
      </c>
      <c r="H54" s="119">
        <f ca="1">COUNTIF('01'!$I$12:$I$132,"pago")</f>
        <v>0</v>
      </c>
      <c r="I54" s="119">
        <f t="shared" ca="1" si="6"/>
        <v>120</v>
      </c>
      <c r="J54" s="103" t="str">
        <f ca="1">'01'!$A$2</f>
        <v>Livre</v>
      </c>
      <c r="K54" s="119">
        <f ca="1">COUNTIF('01'!$I$13:$I$132,"&gt;30")</f>
        <v>120</v>
      </c>
      <c r="L54" s="119" t="str">
        <f t="shared" ca="1" si="5"/>
        <v>Livre</v>
      </c>
    </row>
    <row r="55" spans="1:12" s="107" customFormat="1" ht="9.9499999999999993" customHeight="1" x14ac:dyDescent="0.25">
      <c r="A55" s="106">
        <v>53</v>
      </c>
      <c r="B55" s="105">
        <f t="shared" si="0"/>
        <v>0</v>
      </c>
      <c r="C55" s="105">
        <f t="shared" si="1"/>
        <v>0</v>
      </c>
      <c r="D55" s="105" t="str">
        <f t="shared" si="2"/>
        <v>Cliente 53</v>
      </c>
      <c r="E55" s="118">
        <f>'01'!$E$133</f>
        <v>0</v>
      </c>
      <c r="F55" s="119" t="str">
        <f t="shared" ca="1" si="3"/>
        <v/>
      </c>
      <c r="G55" s="105">
        <f t="shared" si="4"/>
        <v>120</v>
      </c>
      <c r="H55" s="119">
        <f ca="1">COUNTIF('01'!$I$12:$I$132,"pago")</f>
        <v>0</v>
      </c>
      <c r="I55" s="119">
        <f t="shared" ca="1" si="6"/>
        <v>120</v>
      </c>
      <c r="J55" s="103" t="str">
        <f ca="1">'01'!$A$2</f>
        <v>Livre</v>
      </c>
      <c r="K55" s="119">
        <f ca="1">COUNTIF('01'!$I$13:$I$132,"&gt;30")</f>
        <v>120</v>
      </c>
      <c r="L55" s="119" t="str">
        <f t="shared" ca="1" si="5"/>
        <v>Livre</v>
      </c>
    </row>
    <row r="56" spans="1:12" s="107" customFormat="1" ht="9.9499999999999993" customHeight="1" x14ac:dyDescent="0.25">
      <c r="A56" s="106">
        <v>54</v>
      </c>
      <c r="B56" s="105">
        <f t="shared" si="0"/>
        <v>0</v>
      </c>
      <c r="C56" s="105">
        <f t="shared" si="1"/>
        <v>0</v>
      </c>
      <c r="D56" s="105" t="str">
        <f t="shared" si="2"/>
        <v>Cliente 54</v>
      </c>
      <c r="E56" s="118">
        <f>'01'!$E$133</f>
        <v>0</v>
      </c>
      <c r="F56" s="119" t="str">
        <f t="shared" ca="1" si="3"/>
        <v/>
      </c>
      <c r="G56" s="105">
        <f t="shared" si="4"/>
        <v>120</v>
      </c>
      <c r="H56" s="119">
        <f ca="1">COUNTIF('01'!$I$12:$I$132,"pago")</f>
        <v>0</v>
      </c>
      <c r="I56" s="119">
        <f t="shared" ca="1" si="6"/>
        <v>120</v>
      </c>
      <c r="J56" s="103" t="str">
        <f ca="1">'01'!$A$2</f>
        <v>Livre</v>
      </c>
      <c r="K56" s="119">
        <f ca="1">COUNTIF('01'!$I$13:$I$132,"&gt;30")</f>
        <v>120</v>
      </c>
      <c r="L56" s="119" t="str">
        <f t="shared" ca="1" si="5"/>
        <v>Livre</v>
      </c>
    </row>
    <row r="57" spans="1:12" s="107" customFormat="1" ht="9.9499999999999993" customHeight="1" x14ac:dyDescent="0.25">
      <c r="A57" s="106">
        <v>55</v>
      </c>
      <c r="B57" s="105">
        <f t="shared" si="0"/>
        <v>0</v>
      </c>
      <c r="C57" s="105">
        <f t="shared" si="1"/>
        <v>0</v>
      </c>
      <c r="D57" s="105" t="str">
        <f t="shared" si="2"/>
        <v>Cliente 55</v>
      </c>
      <c r="E57" s="118">
        <f>'01'!$E$133</f>
        <v>0</v>
      </c>
      <c r="F57" s="119" t="str">
        <f t="shared" ca="1" si="3"/>
        <v/>
      </c>
      <c r="G57" s="105">
        <f t="shared" si="4"/>
        <v>120</v>
      </c>
      <c r="H57" s="119">
        <f ca="1">COUNTIF('01'!$I$12:$I$132,"pago")</f>
        <v>0</v>
      </c>
      <c r="I57" s="119">
        <f t="shared" ca="1" si="6"/>
        <v>120</v>
      </c>
      <c r="J57" s="103" t="str">
        <f ca="1">'01'!$A$2</f>
        <v>Livre</v>
      </c>
      <c r="K57" s="119">
        <f ca="1">COUNTIF('01'!$I$13:$I$132,"&gt;30")</f>
        <v>120</v>
      </c>
      <c r="L57" s="119" t="str">
        <f t="shared" ca="1" si="5"/>
        <v>Livre</v>
      </c>
    </row>
    <row r="58" spans="1:12" s="107" customFormat="1" ht="9.9499999999999993" customHeight="1" x14ac:dyDescent="0.25">
      <c r="A58" s="106">
        <v>56</v>
      </c>
      <c r="B58" s="105">
        <f t="shared" si="0"/>
        <v>0</v>
      </c>
      <c r="C58" s="105">
        <f t="shared" si="1"/>
        <v>0</v>
      </c>
      <c r="D58" s="105" t="str">
        <f t="shared" si="2"/>
        <v>Cliente 56</v>
      </c>
      <c r="E58" s="118">
        <f>'01'!$E$133</f>
        <v>0</v>
      </c>
      <c r="F58" s="119" t="str">
        <f t="shared" ca="1" si="3"/>
        <v/>
      </c>
      <c r="G58" s="105">
        <f t="shared" si="4"/>
        <v>120</v>
      </c>
      <c r="H58" s="119">
        <f ca="1">COUNTIF('01'!$I$12:$I$132,"pago")</f>
        <v>0</v>
      </c>
      <c r="I58" s="119">
        <f t="shared" ca="1" si="6"/>
        <v>120</v>
      </c>
      <c r="J58" s="103" t="str">
        <f ca="1">'01'!$A$2</f>
        <v>Livre</v>
      </c>
      <c r="K58" s="119">
        <f ca="1">COUNTIF('01'!$I$13:$I$132,"&gt;30")</f>
        <v>120</v>
      </c>
      <c r="L58" s="119" t="str">
        <f t="shared" ca="1" si="5"/>
        <v>Livre</v>
      </c>
    </row>
    <row r="59" spans="1:12" s="107" customFormat="1" ht="9.9499999999999993" customHeight="1" x14ac:dyDescent="0.25">
      <c r="A59" s="106">
        <v>57</v>
      </c>
      <c r="B59" s="105">
        <f t="shared" si="0"/>
        <v>0</v>
      </c>
      <c r="C59" s="105">
        <f t="shared" si="1"/>
        <v>0</v>
      </c>
      <c r="D59" s="105" t="str">
        <f t="shared" si="2"/>
        <v>Cliente 57</v>
      </c>
      <c r="E59" s="118">
        <f>'01'!$E$133</f>
        <v>0</v>
      </c>
      <c r="F59" s="119" t="str">
        <f t="shared" ca="1" si="3"/>
        <v/>
      </c>
      <c r="G59" s="105">
        <f t="shared" si="4"/>
        <v>120</v>
      </c>
      <c r="H59" s="119">
        <f ca="1">COUNTIF('01'!$I$12:$I$132,"pago")</f>
        <v>0</v>
      </c>
      <c r="I59" s="119">
        <f t="shared" ca="1" si="6"/>
        <v>120</v>
      </c>
      <c r="J59" s="103" t="str">
        <f ca="1">'01'!$A$2</f>
        <v>Livre</v>
      </c>
      <c r="K59" s="119">
        <f ca="1">COUNTIF('01'!$I$13:$I$132,"&gt;30")</f>
        <v>120</v>
      </c>
      <c r="L59" s="119" t="str">
        <f t="shared" ca="1" si="5"/>
        <v>Livre</v>
      </c>
    </row>
    <row r="60" spans="1:12" s="107" customFormat="1" ht="9.9499999999999993" customHeight="1" x14ac:dyDescent="0.25">
      <c r="A60" s="106">
        <v>58</v>
      </c>
      <c r="B60" s="105">
        <f t="shared" si="0"/>
        <v>0</v>
      </c>
      <c r="C60" s="105">
        <f t="shared" si="1"/>
        <v>0</v>
      </c>
      <c r="D60" s="105" t="str">
        <f t="shared" si="2"/>
        <v>Cliente 58</v>
      </c>
      <c r="E60" s="118">
        <f>'01'!$E$133</f>
        <v>0</v>
      </c>
      <c r="F60" s="119" t="str">
        <f t="shared" ca="1" si="3"/>
        <v/>
      </c>
      <c r="G60" s="105">
        <f t="shared" si="4"/>
        <v>120</v>
      </c>
      <c r="H60" s="119">
        <f ca="1">COUNTIF('01'!$I$12:$I$132,"pago")</f>
        <v>0</v>
      </c>
      <c r="I60" s="119">
        <f t="shared" ca="1" si="6"/>
        <v>120</v>
      </c>
      <c r="J60" s="103" t="str">
        <f ca="1">'01'!$A$2</f>
        <v>Livre</v>
      </c>
      <c r="K60" s="119">
        <f ca="1">COUNTIF('01'!$I$13:$I$132,"&gt;30")</f>
        <v>120</v>
      </c>
      <c r="L60" s="119" t="str">
        <f t="shared" ca="1" si="5"/>
        <v>Livre</v>
      </c>
    </row>
    <row r="61" spans="1:12" s="107" customFormat="1" ht="9.9499999999999993" customHeight="1" x14ac:dyDescent="0.25">
      <c r="A61" s="106">
        <v>59</v>
      </c>
      <c r="B61" s="105">
        <f t="shared" si="0"/>
        <v>0</v>
      </c>
      <c r="C61" s="105">
        <f t="shared" si="1"/>
        <v>0</v>
      </c>
      <c r="D61" s="105" t="str">
        <f t="shared" si="2"/>
        <v>Cliente 59</v>
      </c>
      <c r="E61" s="118">
        <f>'01'!$E$133</f>
        <v>0</v>
      </c>
      <c r="F61" s="119" t="str">
        <f t="shared" ca="1" si="3"/>
        <v/>
      </c>
      <c r="G61" s="105">
        <f t="shared" si="4"/>
        <v>120</v>
      </c>
      <c r="H61" s="119">
        <f ca="1">COUNTIF('01'!$I$12:$I$132,"pago")</f>
        <v>0</v>
      </c>
      <c r="I61" s="119">
        <f t="shared" ca="1" si="6"/>
        <v>120</v>
      </c>
      <c r="J61" s="103" t="str">
        <f ca="1">'01'!$A$2</f>
        <v>Livre</v>
      </c>
      <c r="K61" s="119">
        <f ca="1">COUNTIF('01'!$I$13:$I$132,"&gt;30")</f>
        <v>120</v>
      </c>
      <c r="L61" s="119" t="str">
        <f t="shared" ca="1" si="5"/>
        <v>Livre</v>
      </c>
    </row>
    <row r="62" spans="1:12" s="107" customFormat="1" ht="9.9499999999999993" customHeight="1" x14ac:dyDescent="0.25">
      <c r="A62" s="106">
        <v>60</v>
      </c>
      <c r="B62" s="105">
        <f t="shared" si="0"/>
        <v>0</v>
      </c>
      <c r="C62" s="105">
        <f t="shared" si="1"/>
        <v>0</v>
      </c>
      <c r="D62" s="105" t="str">
        <f t="shared" si="2"/>
        <v>Cliente 60</v>
      </c>
      <c r="E62" s="118">
        <f>'01'!$E$133</f>
        <v>0</v>
      </c>
      <c r="F62" s="119" t="str">
        <f t="shared" ca="1" si="3"/>
        <v/>
      </c>
      <c r="G62" s="105">
        <f t="shared" si="4"/>
        <v>120</v>
      </c>
      <c r="H62" s="119">
        <f ca="1">COUNTIF('01'!$I$12:$I$132,"pago")</f>
        <v>0</v>
      </c>
      <c r="I62" s="119">
        <f t="shared" ca="1" si="6"/>
        <v>120</v>
      </c>
      <c r="J62" s="103" t="str">
        <f ca="1">'01'!$A$2</f>
        <v>Livre</v>
      </c>
      <c r="K62" s="119">
        <f ca="1">COUNTIF('01'!$I$13:$I$132,"&gt;30")</f>
        <v>120</v>
      </c>
      <c r="L62" s="119" t="str">
        <f t="shared" ca="1" si="5"/>
        <v>Livre</v>
      </c>
    </row>
    <row r="63" spans="1:12" s="107" customFormat="1" ht="9.9499999999999993" customHeight="1" x14ac:dyDescent="0.25">
      <c r="A63" s="106">
        <v>61</v>
      </c>
      <c r="B63" s="105">
        <f t="shared" si="0"/>
        <v>0</v>
      </c>
      <c r="C63" s="105">
        <f t="shared" si="1"/>
        <v>0</v>
      </c>
      <c r="D63" s="105" t="str">
        <f t="shared" si="2"/>
        <v>Cliente 61</v>
      </c>
      <c r="E63" s="118">
        <f>'01'!$E$133</f>
        <v>0</v>
      </c>
      <c r="F63" s="119"/>
      <c r="G63" s="105">
        <f t="shared" si="4"/>
        <v>120</v>
      </c>
      <c r="H63" s="119">
        <f ca="1">COUNTIF('01'!$I$12:$I$132,"pago")</f>
        <v>0</v>
      </c>
      <c r="I63" s="119">
        <f t="shared" ca="1" si="6"/>
        <v>120</v>
      </c>
      <c r="J63" s="103" t="str">
        <f ca="1">'01'!$A$2</f>
        <v>Livre</v>
      </c>
      <c r="K63" s="119">
        <f ca="1">COUNTIF('01'!$I$13:$I$132,"&gt;30")</f>
        <v>120</v>
      </c>
      <c r="L63" s="119" t="str">
        <f t="shared" ca="1" si="5"/>
        <v>Livre</v>
      </c>
    </row>
    <row r="64" spans="1:12" s="107" customFormat="1" ht="9.9499999999999993" customHeight="1" x14ac:dyDescent="0.25">
      <c r="A64" s="106">
        <v>62</v>
      </c>
      <c r="B64" s="105">
        <f t="shared" si="0"/>
        <v>0</v>
      </c>
      <c r="C64" s="105">
        <f t="shared" si="1"/>
        <v>0</v>
      </c>
      <c r="D64" s="105" t="str">
        <f t="shared" si="2"/>
        <v>Cliente 62</v>
      </c>
      <c r="E64" s="118">
        <f>'01'!$E$133</f>
        <v>0</v>
      </c>
      <c r="F64" s="119" t="str">
        <f ca="1">IFERROR((IF(E64&lt;40000,"",(E64-TODAY()))),"")</f>
        <v/>
      </c>
      <c r="G64" s="105">
        <f t="shared" si="4"/>
        <v>120</v>
      </c>
      <c r="H64" s="119">
        <f ca="1">COUNTIF('01'!$I$12:$I$132,"pago")</f>
        <v>0</v>
      </c>
      <c r="I64" s="119">
        <f t="shared" ca="1" si="6"/>
        <v>120</v>
      </c>
      <c r="J64" s="103" t="str">
        <f ca="1">'01'!$A$2</f>
        <v>Livre</v>
      </c>
      <c r="K64" s="119">
        <f ca="1">COUNTIF('01'!$I$13:$I$132,"&gt;30")</f>
        <v>120</v>
      </c>
      <c r="L64" s="119" t="str">
        <f t="shared" ca="1" si="5"/>
        <v>Livre</v>
      </c>
    </row>
    <row r="65" spans="1:12" s="107" customFormat="1" ht="9.9499999999999993" customHeight="1" x14ac:dyDescent="0.25">
      <c r="A65" s="106">
        <v>63</v>
      </c>
      <c r="B65" s="105">
        <f t="shared" si="0"/>
        <v>0</v>
      </c>
      <c r="C65" s="105">
        <f t="shared" si="1"/>
        <v>0</v>
      </c>
      <c r="D65" s="105" t="str">
        <f t="shared" si="2"/>
        <v>Cliente 63</v>
      </c>
      <c r="E65" s="118">
        <f>'01'!$E$133</f>
        <v>0</v>
      </c>
      <c r="F65" s="119" t="str">
        <f t="shared" ref="F65:F128" ca="1" si="7">IFERROR((IF(E65&lt;40000,"",(E65-TODAY()))),"")</f>
        <v/>
      </c>
      <c r="G65" s="105">
        <f t="shared" si="4"/>
        <v>120</v>
      </c>
      <c r="H65" s="119">
        <f ca="1">COUNTIF('01'!$I$12:$I$132,"pago")</f>
        <v>0</v>
      </c>
      <c r="I65" s="119">
        <f t="shared" ca="1" si="6"/>
        <v>120</v>
      </c>
      <c r="J65" s="103" t="str">
        <f ca="1">'01'!$A$2</f>
        <v>Livre</v>
      </c>
      <c r="K65" s="119">
        <f ca="1">COUNTIF('01'!$I$13:$I$132,"&gt;30")</f>
        <v>120</v>
      </c>
      <c r="L65" s="119" t="str">
        <f t="shared" ca="1" si="5"/>
        <v>Livre</v>
      </c>
    </row>
    <row r="66" spans="1:12" s="107" customFormat="1" ht="9.9499999999999993" customHeight="1" x14ac:dyDescent="0.25">
      <c r="A66" s="106">
        <v>64</v>
      </c>
      <c r="B66" s="105">
        <f t="shared" si="0"/>
        <v>0</v>
      </c>
      <c r="C66" s="105">
        <f t="shared" si="1"/>
        <v>0</v>
      </c>
      <c r="D66" s="105" t="str">
        <f t="shared" si="2"/>
        <v>Cliente 64</v>
      </c>
      <c r="E66" s="118">
        <f>'01'!$E$133</f>
        <v>0</v>
      </c>
      <c r="F66" s="119" t="str">
        <f t="shared" ca="1" si="7"/>
        <v/>
      </c>
      <c r="G66" s="105">
        <f t="shared" si="4"/>
        <v>120</v>
      </c>
      <c r="H66" s="119">
        <f ca="1">COUNTIF('01'!$I$12:$I$132,"pago")</f>
        <v>0</v>
      </c>
      <c r="I66" s="119">
        <f t="shared" ca="1" si="6"/>
        <v>120</v>
      </c>
      <c r="J66" s="103" t="str">
        <f ca="1">'01'!$A$2</f>
        <v>Livre</v>
      </c>
      <c r="K66" s="119">
        <f ca="1">COUNTIF('01'!$I$13:$I$132,"&gt;30")</f>
        <v>120</v>
      </c>
      <c r="L66" s="119" t="str">
        <f t="shared" ca="1" si="5"/>
        <v>Livre</v>
      </c>
    </row>
    <row r="67" spans="1:12" s="107" customFormat="1" ht="9.9499999999999993" customHeight="1" x14ac:dyDescent="0.25">
      <c r="A67" s="106">
        <v>65</v>
      </c>
      <c r="B67" s="105">
        <f t="shared" ref="B67:B130" si="8">VLOOKUP(A67,bd,2,0)</f>
        <v>0</v>
      </c>
      <c r="C67" s="105">
        <f t="shared" ref="C67:C130" si="9">VLOOKUP(A67,bd,3,0)</f>
        <v>0</v>
      </c>
      <c r="D67" s="105" t="str">
        <f t="shared" ref="D67:D130" si="10">VLOOKUP(A67,bd,4,0)</f>
        <v>Cliente 65</v>
      </c>
      <c r="E67" s="118">
        <f>'01'!$E$133</f>
        <v>0</v>
      </c>
      <c r="F67" s="119" t="str">
        <f t="shared" ca="1" si="7"/>
        <v/>
      </c>
      <c r="G67" s="105">
        <f t="shared" ref="G67:G130" si="11">VLOOKUP(A67,bd,15,0)</f>
        <v>120</v>
      </c>
      <c r="H67" s="119">
        <f ca="1">COUNTIF('01'!$I$12:$I$132,"pago")</f>
        <v>0</v>
      </c>
      <c r="I67" s="119">
        <f t="shared" ca="1" si="6"/>
        <v>120</v>
      </c>
      <c r="J67" s="103" t="str">
        <f ca="1">'01'!$A$2</f>
        <v>Livre</v>
      </c>
      <c r="K67" s="119">
        <f ca="1">COUNTIF('01'!$I$13:$I$132,"&gt;30")</f>
        <v>120</v>
      </c>
      <c r="L67" s="119" t="str">
        <f t="shared" ref="L67:L130" ca="1" si="12">IF(K67=0,"Em dias",(IF(K67=1,"CARTA N° 01",IF(K67=2,"CARTA N° 02",IF(K67=3,"CARTA N° 03",IF(K67=4,"DISTRATAR",IF(K67=5,"DISTRATAR",IF(K67=6,"DISTRATAR",IF(K67=7,"DISTRATAR",IF(K67=8,"DISTRATAR",IF(K67=9,"DISTRATAR",IF(K67=10,"DISTRATAR",IF(K67=11,"DISTRATAR",IF(K67=12,"DISTRATAR",IF(K67=13,"DISTRATAR",IF(K67=14,"DISTRATAR",IF(K67=15,"DISTRATAR",IF(K67=120,"Livre",))))))))))))))))))</f>
        <v>Livre</v>
      </c>
    </row>
    <row r="68" spans="1:12" s="107" customFormat="1" ht="9.9499999999999993" customHeight="1" x14ac:dyDescent="0.25">
      <c r="A68" s="106">
        <v>66</v>
      </c>
      <c r="B68" s="105">
        <f t="shared" si="8"/>
        <v>0</v>
      </c>
      <c r="C68" s="105">
        <f t="shared" si="9"/>
        <v>0</v>
      </c>
      <c r="D68" s="105" t="str">
        <f t="shared" si="10"/>
        <v>Cliente 66</v>
      </c>
      <c r="E68" s="118">
        <f>'01'!$E$133</f>
        <v>0</v>
      </c>
      <c r="F68" s="119" t="str">
        <f t="shared" ca="1" si="7"/>
        <v/>
      </c>
      <c r="G68" s="105">
        <f t="shared" si="11"/>
        <v>120</v>
      </c>
      <c r="H68" s="119">
        <f ca="1">COUNTIF('01'!$I$12:$I$132,"pago")</f>
        <v>0</v>
      </c>
      <c r="I68" s="119">
        <f t="shared" ref="I68:I131" ca="1" si="13">ABS(H68-G68)</f>
        <v>120</v>
      </c>
      <c r="J68" s="103" t="str">
        <f ca="1">'01'!$A$2</f>
        <v>Livre</v>
      </c>
      <c r="K68" s="119">
        <f ca="1">COUNTIF('01'!$I$13:$I$132,"&gt;30")</f>
        <v>120</v>
      </c>
      <c r="L68" s="119" t="str">
        <f t="shared" ca="1" si="12"/>
        <v>Livre</v>
      </c>
    </row>
    <row r="69" spans="1:12" s="107" customFormat="1" ht="9.9499999999999993" customHeight="1" x14ac:dyDescent="0.25">
      <c r="A69" s="106">
        <v>67</v>
      </c>
      <c r="B69" s="105">
        <f t="shared" si="8"/>
        <v>0</v>
      </c>
      <c r="C69" s="105">
        <f t="shared" si="9"/>
        <v>0</v>
      </c>
      <c r="D69" s="105" t="str">
        <f t="shared" si="10"/>
        <v>Cliente 67</v>
      </c>
      <c r="E69" s="118">
        <f>'01'!$E$133</f>
        <v>0</v>
      </c>
      <c r="F69" s="119" t="str">
        <f t="shared" ca="1" si="7"/>
        <v/>
      </c>
      <c r="G69" s="105">
        <f t="shared" si="11"/>
        <v>120</v>
      </c>
      <c r="H69" s="119">
        <f ca="1">COUNTIF('01'!$I$12:$I$132,"pago")</f>
        <v>0</v>
      </c>
      <c r="I69" s="119">
        <f t="shared" ca="1" si="13"/>
        <v>120</v>
      </c>
      <c r="J69" s="103" t="str">
        <f ca="1">'01'!$A$2</f>
        <v>Livre</v>
      </c>
      <c r="K69" s="119">
        <f ca="1">COUNTIF('01'!$I$13:$I$132,"&gt;30")</f>
        <v>120</v>
      </c>
      <c r="L69" s="119" t="str">
        <f t="shared" ca="1" si="12"/>
        <v>Livre</v>
      </c>
    </row>
    <row r="70" spans="1:12" s="107" customFormat="1" ht="9.9499999999999993" customHeight="1" x14ac:dyDescent="0.25">
      <c r="A70" s="106">
        <v>68</v>
      </c>
      <c r="B70" s="105">
        <f t="shared" si="8"/>
        <v>0</v>
      </c>
      <c r="C70" s="105">
        <f t="shared" si="9"/>
        <v>0</v>
      </c>
      <c r="D70" s="105" t="str">
        <f t="shared" si="10"/>
        <v>Cliente 68</v>
      </c>
      <c r="E70" s="118">
        <f>'01'!$E$133</f>
        <v>0</v>
      </c>
      <c r="F70" s="119" t="str">
        <f t="shared" ca="1" si="7"/>
        <v/>
      </c>
      <c r="G70" s="105">
        <f t="shared" si="11"/>
        <v>120</v>
      </c>
      <c r="H70" s="119">
        <f ca="1">COUNTIF('01'!$I$12:$I$132,"pago")</f>
        <v>0</v>
      </c>
      <c r="I70" s="119">
        <f t="shared" ca="1" si="13"/>
        <v>120</v>
      </c>
      <c r="J70" s="103" t="str">
        <f ca="1">'01'!$A$2</f>
        <v>Livre</v>
      </c>
      <c r="K70" s="119">
        <f ca="1">COUNTIF('01'!$I$13:$I$132,"&gt;30")</f>
        <v>120</v>
      </c>
      <c r="L70" s="119" t="str">
        <f t="shared" ca="1" si="12"/>
        <v>Livre</v>
      </c>
    </row>
    <row r="71" spans="1:12" s="107" customFormat="1" ht="9.9499999999999993" customHeight="1" x14ac:dyDescent="0.25">
      <c r="A71" s="106">
        <v>69</v>
      </c>
      <c r="B71" s="105">
        <f t="shared" si="8"/>
        <v>0</v>
      </c>
      <c r="C71" s="105">
        <f t="shared" si="9"/>
        <v>0</v>
      </c>
      <c r="D71" s="105" t="str">
        <f t="shared" si="10"/>
        <v>Cliente 69</v>
      </c>
      <c r="E71" s="118">
        <f>'01'!$E$133</f>
        <v>0</v>
      </c>
      <c r="F71" s="119" t="str">
        <f t="shared" ca="1" si="7"/>
        <v/>
      </c>
      <c r="G71" s="105">
        <f t="shared" si="11"/>
        <v>120</v>
      </c>
      <c r="H71" s="119">
        <f ca="1">COUNTIF('01'!$I$12:$I$132,"pago")</f>
        <v>0</v>
      </c>
      <c r="I71" s="119">
        <f t="shared" ca="1" si="13"/>
        <v>120</v>
      </c>
      <c r="J71" s="103" t="str">
        <f ca="1">'01'!$A$2</f>
        <v>Livre</v>
      </c>
      <c r="K71" s="119">
        <f ca="1">COUNTIF('01'!$I$13:$I$132,"&gt;30")</f>
        <v>120</v>
      </c>
      <c r="L71" s="119" t="str">
        <f t="shared" ca="1" si="12"/>
        <v>Livre</v>
      </c>
    </row>
    <row r="72" spans="1:12" s="107" customFormat="1" ht="9.9499999999999993" customHeight="1" x14ac:dyDescent="0.25">
      <c r="A72" s="106">
        <v>70</v>
      </c>
      <c r="B72" s="105">
        <f t="shared" si="8"/>
        <v>0</v>
      </c>
      <c r="C72" s="105">
        <f t="shared" si="9"/>
        <v>0</v>
      </c>
      <c r="D72" s="105" t="str">
        <f t="shared" si="10"/>
        <v>Cliente 70</v>
      </c>
      <c r="E72" s="118">
        <f>'01'!$E$133</f>
        <v>0</v>
      </c>
      <c r="F72" s="119" t="str">
        <f t="shared" ca="1" si="7"/>
        <v/>
      </c>
      <c r="G72" s="105">
        <f t="shared" si="11"/>
        <v>120</v>
      </c>
      <c r="H72" s="119">
        <f ca="1">COUNTIF('01'!$I$12:$I$132,"pago")</f>
        <v>0</v>
      </c>
      <c r="I72" s="119">
        <f t="shared" ca="1" si="13"/>
        <v>120</v>
      </c>
      <c r="J72" s="103" t="str">
        <f ca="1">'01'!$A$2</f>
        <v>Livre</v>
      </c>
      <c r="K72" s="119">
        <f ca="1">COUNTIF('01'!$I$13:$I$132,"&gt;30")</f>
        <v>120</v>
      </c>
      <c r="L72" s="119" t="str">
        <f t="shared" ca="1" si="12"/>
        <v>Livre</v>
      </c>
    </row>
    <row r="73" spans="1:12" s="107" customFormat="1" ht="9.9499999999999993" customHeight="1" x14ac:dyDescent="0.25">
      <c r="A73" s="106">
        <v>71</v>
      </c>
      <c r="B73" s="105">
        <f t="shared" si="8"/>
        <v>0</v>
      </c>
      <c r="C73" s="105">
        <f t="shared" si="9"/>
        <v>0</v>
      </c>
      <c r="D73" s="105" t="str">
        <f t="shared" si="10"/>
        <v>Cliente 71</v>
      </c>
      <c r="E73" s="118">
        <f>'01'!$E$133</f>
        <v>0</v>
      </c>
      <c r="F73" s="119" t="str">
        <f t="shared" ca="1" si="7"/>
        <v/>
      </c>
      <c r="G73" s="105">
        <f t="shared" si="11"/>
        <v>120</v>
      </c>
      <c r="H73" s="119">
        <f ca="1">COUNTIF('01'!$I$12:$I$132,"pago")</f>
        <v>0</v>
      </c>
      <c r="I73" s="119">
        <f t="shared" ca="1" si="13"/>
        <v>120</v>
      </c>
      <c r="J73" s="103" t="str">
        <f ca="1">'01'!$A$2</f>
        <v>Livre</v>
      </c>
      <c r="K73" s="119">
        <f ca="1">COUNTIF('01'!$I$13:$I$132,"&gt;30")</f>
        <v>120</v>
      </c>
      <c r="L73" s="119" t="str">
        <f t="shared" ca="1" si="12"/>
        <v>Livre</v>
      </c>
    </row>
    <row r="74" spans="1:12" s="107" customFormat="1" ht="9.9499999999999993" customHeight="1" x14ac:dyDescent="0.25">
      <c r="A74" s="106">
        <v>72</v>
      </c>
      <c r="B74" s="105">
        <f t="shared" si="8"/>
        <v>0</v>
      </c>
      <c r="C74" s="105">
        <f t="shared" si="9"/>
        <v>0</v>
      </c>
      <c r="D74" s="105" t="str">
        <f t="shared" si="10"/>
        <v>Cliente 72</v>
      </c>
      <c r="E74" s="118">
        <f>'01'!$E$133</f>
        <v>0</v>
      </c>
      <c r="F74" s="119" t="str">
        <f t="shared" ca="1" si="7"/>
        <v/>
      </c>
      <c r="G74" s="105">
        <f t="shared" si="11"/>
        <v>120</v>
      </c>
      <c r="H74" s="119">
        <f ca="1">COUNTIF('01'!$I$12:$I$132,"pago")</f>
        <v>0</v>
      </c>
      <c r="I74" s="119">
        <f t="shared" ca="1" si="13"/>
        <v>120</v>
      </c>
      <c r="J74" s="103" t="str">
        <f ca="1">'01'!$A$2</f>
        <v>Livre</v>
      </c>
      <c r="K74" s="119">
        <f ca="1">COUNTIF('01'!$I$13:$I$132,"&gt;30")</f>
        <v>120</v>
      </c>
      <c r="L74" s="119" t="str">
        <f t="shared" ca="1" si="12"/>
        <v>Livre</v>
      </c>
    </row>
    <row r="75" spans="1:12" s="107" customFormat="1" ht="9.9499999999999993" customHeight="1" x14ac:dyDescent="0.25">
      <c r="A75" s="106">
        <v>73</v>
      </c>
      <c r="B75" s="105">
        <f t="shared" si="8"/>
        <v>0</v>
      </c>
      <c r="C75" s="105">
        <f t="shared" si="9"/>
        <v>0</v>
      </c>
      <c r="D75" s="105" t="str">
        <f t="shared" si="10"/>
        <v>Cliente 73</v>
      </c>
      <c r="E75" s="118">
        <f>'01'!$E$133</f>
        <v>0</v>
      </c>
      <c r="F75" s="119" t="str">
        <f t="shared" ca="1" si="7"/>
        <v/>
      </c>
      <c r="G75" s="105">
        <f t="shared" si="11"/>
        <v>120</v>
      </c>
      <c r="H75" s="119">
        <f ca="1">COUNTIF('01'!$I$12:$I$132,"pago")</f>
        <v>0</v>
      </c>
      <c r="I75" s="119">
        <f t="shared" ca="1" si="13"/>
        <v>120</v>
      </c>
      <c r="J75" s="103" t="str">
        <f ca="1">'01'!$A$2</f>
        <v>Livre</v>
      </c>
      <c r="K75" s="119">
        <f ca="1">COUNTIF('01'!$I$13:$I$132,"&gt;30")</f>
        <v>120</v>
      </c>
      <c r="L75" s="119" t="str">
        <f t="shared" ca="1" si="12"/>
        <v>Livre</v>
      </c>
    </row>
    <row r="76" spans="1:12" s="107" customFormat="1" ht="9.9499999999999993" customHeight="1" x14ac:dyDescent="0.25">
      <c r="A76" s="106">
        <v>74</v>
      </c>
      <c r="B76" s="105">
        <f t="shared" si="8"/>
        <v>0</v>
      </c>
      <c r="C76" s="105">
        <f t="shared" si="9"/>
        <v>0</v>
      </c>
      <c r="D76" s="105" t="str">
        <f t="shared" si="10"/>
        <v>Cliente 74</v>
      </c>
      <c r="E76" s="118">
        <f>'01'!$E$133</f>
        <v>0</v>
      </c>
      <c r="F76" s="119" t="str">
        <f t="shared" ca="1" si="7"/>
        <v/>
      </c>
      <c r="G76" s="105">
        <f t="shared" si="11"/>
        <v>120</v>
      </c>
      <c r="H76" s="119">
        <f ca="1">COUNTIF('01'!$I$12:$I$132,"pago")</f>
        <v>0</v>
      </c>
      <c r="I76" s="119">
        <f t="shared" ca="1" si="13"/>
        <v>120</v>
      </c>
      <c r="J76" s="103" t="str">
        <f ca="1">'01'!$A$2</f>
        <v>Livre</v>
      </c>
      <c r="K76" s="119">
        <f ca="1">COUNTIF('01'!$I$13:$I$132,"&gt;30")</f>
        <v>120</v>
      </c>
      <c r="L76" s="119" t="str">
        <f t="shared" ca="1" si="12"/>
        <v>Livre</v>
      </c>
    </row>
    <row r="77" spans="1:12" s="107" customFormat="1" ht="9.9499999999999993" customHeight="1" x14ac:dyDescent="0.25">
      <c r="A77" s="106">
        <v>75</v>
      </c>
      <c r="B77" s="105">
        <f t="shared" si="8"/>
        <v>0</v>
      </c>
      <c r="C77" s="105">
        <f t="shared" si="9"/>
        <v>0</v>
      </c>
      <c r="D77" s="105" t="str">
        <f t="shared" si="10"/>
        <v>Cliente 75</v>
      </c>
      <c r="E77" s="118">
        <f>'01'!$E$133</f>
        <v>0</v>
      </c>
      <c r="F77" s="119" t="str">
        <f t="shared" ca="1" si="7"/>
        <v/>
      </c>
      <c r="G77" s="105">
        <f t="shared" si="11"/>
        <v>120</v>
      </c>
      <c r="H77" s="119">
        <f ca="1">COUNTIF('01'!$I$12:$I$132,"pago")</f>
        <v>0</v>
      </c>
      <c r="I77" s="119">
        <f t="shared" ca="1" si="13"/>
        <v>120</v>
      </c>
      <c r="J77" s="103" t="str">
        <f ca="1">'01'!$A$2</f>
        <v>Livre</v>
      </c>
      <c r="K77" s="119">
        <f ca="1">COUNTIF('01'!$I$13:$I$132,"&gt;30")</f>
        <v>120</v>
      </c>
      <c r="L77" s="119" t="str">
        <f t="shared" ca="1" si="12"/>
        <v>Livre</v>
      </c>
    </row>
    <row r="78" spans="1:12" s="107" customFormat="1" ht="9.9499999999999993" customHeight="1" x14ac:dyDescent="0.25">
      <c r="A78" s="106">
        <v>76</v>
      </c>
      <c r="B78" s="105">
        <f t="shared" si="8"/>
        <v>0</v>
      </c>
      <c r="C78" s="105">
        <f t="shared" si="9"/>
        <v>0</v>
      </c>
      <c r="D78" s="105" t="str">
        <f t="shared" si="10"/>
        <v>Cliente 76</v>
      </c>
      <c r="E78" s="118">
        <f>'01'!$E$133</f>
        <v>0</v>
      </c>
      <c r="F78" s="119" t="str">
        <f t="shared" ca="1" si="7"/>
        <v/>
      </c>
      <c r="G78" s="105">
        <f t="shared" si="11"/>
        <v>120</v>
      </c>
      <c r="H78" s="119">
        <f ca="1">COUNTIF('01'!$I$12:$I$132,"pago")</f>
        <v>0</v>
      </c>
      <c r="I78" s="119">
        <f t="shared" ca="1" si="13"/>
        <v>120</v>
      </c>
      <c r="J78" s="103" t="str">
        <f ca="1">'01'!$A$2</f>
        <v>Livre</v>
      </c>
      <c r="K78" s="119">
        <f ca="1">COUNTIF('01'!$I$13:$I$132,"&gt;30")</f>
        <v>120</v>
      </c>
      <c r="L78" s="119" t="str">
        <f t="shared" ca="1" si="12"/>
        <v>Livre</v>
      </c>
    </row>
    <row r="79" spans="1:12" s="107" customFormat="1" ht="9.9499999999999993" customHeight="1" x14ac:dyDescent="0.25">
      <c r="A79" s="106">
        <v>77</v>
      </c>
      <c r="B79" s="105">
        <f t="shared" si="8"/>
        <v>0</v>
      </c>
      <c r="C79" s="105">
        <f t="shared" si="9"/>
        <v>0</v>
      </c>
      <c r="D79" s="105" t="str">
        <f t="shared" si="10"/>
        <v>Cliente 77</v>
      </c>
      <c r="E79" s="118">
        <f>'01'!$E$133</f>
        <v>0</v>
      </c>
      <c r="F79" s="119" t="str">
        <f t="shared" ca="1" si="7"/>
        <v/>
      </c>
      <c r="G79" s="105">
        <f t="shared" si="11"/>
        <v>120</v>
      </c>
      <c r="H79" s="119">
        <f ca="1">COUNTIF('01'!$I$12:$I$132,"pago")</f>
        <v>0</v>
      </c>
      <c r="I79" s="119">
        <f t="shared" ca="1" si="13"/>
        <v>120</v>
      </c>
      <c r="J79" s="103" t="str">
        <f ca="1">'01'!$A$2</f>
        <v>Livre</v>
      </c>
      <c r="K79" s="119">
        <f ca="1">COUNTIF('01'!$I$13:$I$132,"&gt;30")</f>
        <v>120</v>
      </c>
      <c r="L79" s="119" t="str">
        <f t="shared" ca="1" si="12"/>
        <v>Livre</v>
      </c>
    </row>
    <row r="80" spans="1:12" s="107" customFormat="1" ht="9.9499999999999993" customHeight="1" x14ac:dyDescent="0.25">
      <c r="A80" s="106">
        <v>78</v>
      </c>
      <c r="B80" s="105">
        <f t="shared" si="8"/>
        <v>0</v>
      </c>
      <c r="C80" s="105">
        <f t="shared" si="9"/>
        <v>0</v>
      </c>
      <c r="D80" s="105" t="str">
        <f t="shared" si="10"/>
        <v>Cliente 78</v>
      </c>
      <c r="E80" s="118">
        <f>'01'!$E$133</f>
        <v>0</v>
      </c>
      <c r="F80" s="119" t="str">
        <f t="shared" ca="1" si="7"/>
        <v/>
      </c>
      <c r="G80" s="105">
        <f t="shared" si="11"/>
        <v>120</v>
      </c>
      <c r="H80" s="119">
        <f ca="1">COUNTIF('01'!$I$12:$I$132,"pago")</f>
        <v>0</v>
      </c>
      <c r="I80" s="119">
        <f t="shared" ca="1" si="13"/>
        <v>120</v>
      </c>
      <c r="J80" s="103" t="str">
        <f ca="1">'01'!$A$2</f>
        <v>Livre</v>
      </c>
      <c r="K80" s="119">
        <f ca="1">COUNTIF('01'!$I$13:$I$132,"&gt;30")</f>
        <v>120</v>
      </c>
      <c r="L80" s="119" t="str">
        <f t="shared" ca="1" si="12"/>
        <v>Livre</v>
      </c>
    </row>
    <row r="81" spans="1:12" s="107" customFormat="1" ht="9.9499999999999993" customHeight="1" x14ac:dyDescent="0.25">
      <c r="A81" s="106">
        <v>79</v>
      </c>
      <c r="B81" s="105">
        <f t="shared" si="8"/>
        <v>0</v>
      </c>
      <c r="C81" s="105">
        <f t="shared" si="9"/>
        <v>0</v>
      </c>
      <c r="D81" s="105" t="str">
        <f t="shared" si="10"/>
        <v>Cliente 79</v>
      </c>
      <c r="E81" s="118">
        <f>'01'!$E$133</f>
        <v>0</v>
      </c>
      <c r="F81" s="119" t="str">
        <f t="shared" ca="1" si="7"/>
        <v/>
      </c>
      <c r="G81" s="105">
        <f t="shared" si="11"/>
        <v>120</v>
      </c>
      <c r="H81" s="119">
        <f ca="1">COUNTIF('01'!$I$12:$I$132,"pago")</f>
        <v>0</v>
      </c>
      <c r="I81" s="119">
        <f t="shared" ca="1" si="13"/>
        <v>120</v>
      </c>
      <c r="J81" s="103" t="str">
        <f ca="1">'01'!$A$2</f>
        <v>Livre</v>
      </c>
      <c r="K81" s="119">
        <f ca="1">COUNTIF('01'!$I$13:$I$132,"&gt;30")</f>
        <v>120</v>
      </c>
      <c r="L81" s="119" t="str">
        <f t="shared" ca="1" si="12"/>
        <v>Livre</v>
      </c>
    </row>
    <row r="82" spans="1:12" s="107" customFormat="1" ht="9.9499999999999993" customHeight="1" x14ac:dyDescent="0.25">
      <c r="A82" s="106">
        <v>80</v>
      </c>
      <c r="B82" s="105">
        <f t="shared" si="8"/>
        <v>0</v>
      </c>
      <c r="C82" s="105">
        <f t="shared" si="9"/>
        <v>0</v>
      </c>
      <c r="D82" s="105" t="str">
        <f t="shared" si="10"/>
        <v>Cliente 80</v>
      </c>
      <c r="E82" s="118">
        <f>'01'!$E$133</f>
        <v>0</v>
      </c>
      <c r="F82" s="119" t="str">
        <f t="shared" ca="1" si="7"/>
        <v/>
      </c>
      <c r="G82" s="105">
        <f t="shared" si="11"/>
        <v>120</v>
      </c>
      <c r="H82" s="119">
        <f ca="1">COUNTIF('01'!$I$12:$I$132,"pago")</f>
        <v>0</v>
      </c>
      <c r="I82" s="119">
        <f t="shared" ca="1" si="13"/>
        <v>120</v>
      </c>
      <c r="J82" s="103" t="str">
        <f ca="1">'01'!$A$2</f>
        <v>Livre</v>
      </c>
      <c r="K82" s="119">
        <f ca="1">COUNTIF('01'!$I$13:$I$132,"&gt;30")</f>
        <v>120</v>
      </c>
      <c r="L82" s="119" t="str">
        <f t="shared" ca="1" si="12"/>
        <v>Livre</v>
      </c>
    </row>
    <row r="83" spans="1:12" s="107" customFormat="1" ht="9.9499999999999993" customHeight="1" x14ac:dyDescent="0.25">
      <c r="A83" s="106">
        <v>81</v>
      </c>
      <c r="B83" s="105">
        <f t="shared" si="8"/>
        <v>0</v>
      </c>
      <c r="C83" s="105">
        <f t="shared" si="9"/>
        <v>0</v>
      </c>
      <c r="D83" s="105" t="str">
        <f t="shared" si="10"/>
        <v>Cliente 81</v>
      </c>
      <c r="E83" s="118">
        <f>'01'!$E$133</f>
        <v>0</v>
      </c>
      <c r="F83" s="119" t="str">
        <f t="shared" ca="1" si="7"/>
        <v/>
      </c>
      <c r="G83" s="105">
        <f t="shared" si="11"/>
        <v>120</v>
      </c>
      <c r="H83" s="119">
        <f ca="1">COUNTIF('01'!$I$12:$I$132,"pago")</f>
        <v>0</v>
      </c>
      <c r="I83" s="119">
        <f t="shared" ca="1" si="13"/>
        <v>120</v>
      </c>
      <c r="J83" s="103" t="str">
        <f ca="1">'01'!$A$2</f>
        <v>Livre</v>
      </c>
      <c r="K83" s="119">
        <f ca="1">COUNTIF('01'!$I$13:$I$132,"&gt;30")</f>
        <v>120</v>
      </c>
      <c r="L83" s="119" t="str">
        <f t="shared" ca="1" si="12"/>
        <v>Livre</v>
      </c>
    </row>
    <row r="84" spans="1:12" s="107" customFormat="1" ht="9.9499999999999993" customHeight="1" x14ac:dyDescent="0.25">
      <c r="A84" s="106">
        <v>82</v>
      </c>
      <c r="B84" s="105">
        <f t="shared" si="8"/>
        <v>0</v>
      </c>
      <c r="C84" s="105">
        <f t="shared" si="9"/>
        <v>0</v>
      </c>
      <c r="D84" s="105" t="str">
        <f t="shared" si="10"/>
        <v>Cliente 82</v>
      </c>
      <c r="E84" s="118">
        <f>'01'!$E$133</f>
        <v>0</v>
      </c>
      <c r="F84" s="119" t="str">
        <f t="shared" ca="1" si="7"/>
        <v/>
      </c>
      <c r="G84" s="105">
        <f t="shared" si="11"/>
        <v>120</v>
      </c>
      <c r="H84" s="119">
        <f ca="1">COUNTIF('01'!$I$12:$I$132,"pago")</f>
        <v>0</v>
      </c>
      <c r="I84" s="119">
        <f t="shared" ca="1" si="13"/>
        <v>120</v>
      </c>
      <c r="J84" s="103" t="str">
        <f ca="1">'01'!$A$2</f>
        <v>Livre</v>
      </c>
      <c r="K84" s="119">
        <f ca="1">COUNTIF('01'!$I$13:$I$132,"&gt;30")</f>
        <v>120</v>
      </c>
      <c r="L84" s="119" t="str">
        <f t="shared" ca="1" si="12"/>
        <v>Livre</v>
      </c>
    </row>
    <row r="85" spans="1:12" s="107" customFormat="1" ht="9.9499999999999993" customHeight="1" x14ac:dyDescent="0.25">
      <c r="A85" s="106">
        <v>83</v>
      </c>
      <c r="B85" s="105">
        <f t="shared" si="8"/>
        <v>0</v>
      </c>
      <c r="C85" s="105">
        <f t="shared" si="9"/>
        <v>0</v>
      </c>
      <c r="D85" s="105" t="str">
        <f t="shared" si="10"/>
        <v>Cliente 83</v>
      </c>
      <c r="E85" s="118">
        <f>'01'!$E$133</f>
        <v>0</v>
      </c>
      <c r="F85" s="119" t="str">
        <f t="shared" ca="1" si="7"/>
        <v/>
      </c>
      <c r="G85" s="105">
        <f t="shared" si="11"/>
        <v>120</v>
      </c>
      <c r="H85" s="119">
        <f ca="1">COUNTIF('01'!$I$12:$I$132,"pago")</f>
        <v>0</v>
      </c>
      <c r="I85" s="119">
        <f t="shared" ca="1" si="13"/>
        <v>120</v>
      </c>
      <c r="J85" s="103" t="str">
        <f ca="1">'01'!$A$2</f>
        <v>Livre</v>
      </c>
      <c r="K85" s="119">
        <f ca="1">COUNTIF('01'!$I$13:$I$132,"&gt;30")</f>
        <v>120</v>
      </c>
      <c r="L85" s="119" t="str">
        <f t="shared" ca="1" si="12"/>
        <v>Livre</v>
      </c>
    </row>
    <row r="86" spans="1:12" s="107" customFormat="1" ht="9.9499999999999993" customHeight="1" x14ac:dyDescent="0.25">
      <c r="A86" s="106">
        <v>84</v>
      </c>
      <c r="B86" s="105">
        <f t="shared" si="8"/>
        <v>0</v>
      </c>
      <c r="C86" s="105">
        <f t="shared" si="9"/>
        <v>0</v>
      </c>
      <c r="D86" s="105" t="str">
        <f t="shared" si="10"/>
        <v>Cliente 84</v>
      </c>
      <c r="E86" s="118">
        <f>'01'!$E$133</f>
        <v>0</v>
      </c>
      <c r="F86" s="119" t="str">
        <f t="shared" ca="1" si="7"/>
        <v/>
      </c>
      <c r="G86" s="105">
        <f t="shared" si="11"/>
        <v>120</v>
      </c>
      <c r="H86" s="119">
        <f ca="1">COUNTIF('01'!$I$12:$I$132,"pago")</f>
        <v>0</v>
      </c>
      <c r="I86" s="119">
        <f t="shared" ca="1" si="13"/>
        <v>120</v>
      </c>
      <c r="J86" s="103" t="str">
        <f ca="1">'01'!$A$2</f>
        <v>Livre</v>
      </c>
      <c r="K86" s="119">
        <f ca="1">COUNTIF('01'!$I$13:$I$132,"&gt;30")</f>
        <v>120</v>
      </c>
      <c r="L86" s="119" t="str">
        <f t="shared" ca="1" si="12"/>
        <v>Livre</v>
      </c>
    </row>
    <row r="87" spans="1:12" s="107" customFormat="1" ht="9.9499999999999993" customHeight="1" x14ac:dyDescent="0.25">
      <c r="A87" s="106">
        <v>85</v>
      </c>
      <c r="B87" s="105">
        <f t="shared" si="8"/>
        <v>0</v>
      </c>
      <c r="C87" s="105">
        <f t="shared" si="9"/>
        <v>0</v>
      </c>
      <c r="D87" s="105" t="str">
        <f t="shared" si="10"/>
        <v>Cliente 85</v>
      </c>
      <c r="E87" s="118">
        <f>'01'!$E$133</f>
        <v>0</v>
      </c>
      <c r="F87" s="119" t="str">
        <f t="shared" ca="1" si="7"/>
        <v/>
      </c>
      <c r="G87" s="105">
        <f t="shared" si="11"/>
        <v>120</v>
      </c>
      <c r="H87" s="119">
        <f ca="1">COUNTIF('01'!$I$12:$I$132,"pago")</f>
        <v>0</v>
      </c>
      <c r="I87" s="119">
        <f t="shared" ca="1" si="13"/>
        <v>120</v>
      </c>
      <c r="J87" s="103" t="str">
        <f ca="1">'01'!$A$2</f>
        <v>Livre</v>
      </c>
      <c r="K87" s="119">
        <f ca="1">COUNTIF('01'!$I$13:$I$132,"&gt;30")</f>
        <v>120</v>
      </c>
      <c r="L87" s="119" t="str">
        <f t="shared" ca="1" si="12"/>
        <v>Livre</v>
      </c>
    </row>
    <row r="88" spans="1:12" s="107" customFormat="1" ht="9.9499999999999993" customHeight="1" x14ac:dyDescent="0.25">
      <c r="A88" s="106">
        <v>86</v>
      </c>
      <c r="B88" s="105">
        <f t="shared" si="8"/>
        <v>0</v>
      </c>
      <c r="C88" s="105">
        <f t="shared" si="9"/>
        <v>0</v>
      </c>
      <c r="D88" s="105" t="str">
        <f t="shared" si="10"/>
        <v>Cliente 86</v>
      </c>
      <c r="E88" s="118">
        <f>'01'!$E$133</f>
        <v>0</v>
      </c>
      <c r="F88" s="119" t="str">
        <f t="shared" ca="1" si="7"/>
        <v/>
      </c>
      <c r="G88" s="105">
        <f t="shared" si="11"/>
        <v>120</v>
      </c>
      <c r="H88" s="119">
        <f ca="1">COUNTIF('01'!$I$12:$I$132,"pago")</f>
        <v>0</v>
      </c>
      <c r="I88" s="119">
        <f t="shared" ca="1" si="13"/>
        <v>120</v>
      </c>
      <c r="J88" s="103" t="str">
        <f ca="1">'01'!$A$2</f>
        <v>Livre</v>
      </c>
      <c r="K88" s="119">
        <f ca="1">COUNTIF('01'!$I$13:$I$132,"&gt;30")</f>
        <v>120</v>
      </c>
      <c r="L88" s="119" t="str">
        <f t="shared" ca="1" si="12"/>
        <v>Livre</v>
      </c>
    </row>
    <row r="89" spans="1:12" s="107" customFormat="1" ht="9.9499999999999993" customHeight="1" x14ac:dyDescent="0.25">
      <c r="A89" s="106">
        <v>87</v>
      </c>
      <c r="B89" s="105">
        <f t="shared" si="8"/>
        <v>0</v>
      </c>
      <c r="C89" s="105">
        <f t="shared" si="9"/>
        <v>0</v>
      </c>
      <c r="D89" s="105" t="str">
        <f t="shared" si="10"/>
        <v>Cliente 87</v>
      </c>
      <c r="E89" s="118">
        <f>'01'!$E$133</f>
        <v>0</v>
      </c>
      <c r="F89" s="119" t="str">
        <f t="shared" ca="1" si="7"/>
        <v/>
      </c>
      <c r="G89" s="105">
        <f t="shared" si="11"/>
        <v>120</v>
      </c>
      <c r="H89" s="119">
        <f ca="1">COUNTIF('01'!$I$12:$I$132,"pago")</f>
        <v>0</v>
      </c>
      <c r="I89" s="119">
        <f t="shared" ca="1" si="13"/>
        <v>120</v>
      </c>
      <c r="J89" s="103" t="str">
        <f ca="1">'01'!$A$2</f>
        <v>Livre</v>
      </c>
      <c r="K89" s="119">
        <f ca="1">COUNTIF('01'!$I$13:$I$132,"&gt;30")</f>
        <v>120</v>
      </c>
      <c r="L89" s="119" t="str">
        <f t="shared" ca="1" si="12"/>
        <v>Livre</v>
      </c>
    </row>
    <row r="90" spans="1:12" s="107" customFormat="1" ht="9.9499999999999993" customHeight="1" x14ac:dyDescent="0.25">
      <c r="A90" s="106">
        <v>88</v>
      </c>
      <c r="B90" s="105">
        <f t="shared" si="8"/>
        <v>0</v>
      </c>
      <c r="C90" s="105">
        <f t="shared" si="9"/>
        <v>0</v>
      </c>
      <c r="D90" s="105" t="str">
        <f t="shared" si="10"/>
        <v>Cliente 88</v>
      </c>
      <c r="E90" s="118">
        <f>'01'!$E$133</f>
        <v>0</v>
      </c>
      <c r="F90" s="119" t="str">
        <f t="shared" ca="1" si="7"/>
        <v/>
      </c>
      <c r="G90" s="105">
        <f t="shared" si="11"/>
        <v>120</v>
      </c>
      <c r="H90" s="119">
        <f ca="1">COUNTIF('01'!$I$12:$I$132,"pago")</f>
        <v>0</v>
      </c>
      <c r="I90" s="119">
        <f t="shared" ca="1" si="13"/>
        <v>120</v>
      </c>
      <c r="J90" s="103" t="str">
        <f ca="1">'01'!$A$2</f>
        <v>Livre</v>
      </c>
      <c r="K90" s="119">
        <f ca="1">COUNTIF('01'!$I$13:$I$132,"&gt;30")</f>
        <v>120</v>
      </c>
      <c r="L90" s="119" t="str">
        <f t="shared" ca="1" si="12"/>
        <v>Livre</v>
      </c>
    </row>
    <row r="91" spans="1:12" s="107" customFormat="1" ht="9.9499999999999993" customHeight="1" x14ac:dyDescent="0.25">
      <c r="A91" s="106">
        <v>89</v>
      </c>
      <c r="B91" s="105">
        <f t="shared" si="8"/>
        <v>0</v>
      </c>
      <c r="C91" s="105">
        <f t="shared" si="9"/>
        <v>0</v>
      </c>
      <c r="D91" s="105" t="str">
        <f t="shared" si="10"/>
        <v>Cliente 89</v>
      </c>
      <c r="E91" s="118">
        <f>'01'!$E$133</f>
        <v>0</v>
      </c>
      <c r="F91" s="119" t="str">
        <f t="shared" ca="1" si="7"/>
        <v/>
      </c>
      <c r="G91" s="105">
        <f t="shared" si="11"/>
        <v>120</v>
      </c>
      <c r="H91" s="119">
        <f ca="1">COUNTIF('01'!$I$12:$I$132,"pago")</f>
        <v>0</v>
      </c>
      <c r="I91" s="119">
        <f t="shared" ca="1" si="13"/>
        <v>120</v>
      </c>
      <c r="J91" s="103" t="str">
        <f ca="1">'01'!$A$2</f>
        <v>Livre</v>
      </c>
      <c r="K91" s="119">
        <f ca="1">COUNTIF('01'!$I$13:$I$132,"&gt;30")</f>
        <v>120</v>
      </c>
      <c r="L91" s="119" t="str">
        <f t="shared" ca="1" si="12"/>
        <v>Livre</v>
      </c>
    </row>
    <row r="92" spans="1:12" s="107" customFormat="1" ht="9.9499999999999993" customHeight="1" x14ac:dyDescent="0.25">
      <c r="A92" s="106">
        <v>90</v>
      </c>
      <c r="B92" s="105">
        <f t="shared" si="8"/>
        <v>0</v>
      </c>
      <c r="C92" s="105">
        <f t="shared" si="9"/>
        <v>0</v>
      </c>
      <c r="D92" s="105" t="str">
        <f t="shared" si="10"/>
        <v>Cliente 90</v>
      </c>
      <c r="E92" s="118">
        <f>'01'!$E$133</f>
        <v>0</v>
      </c>
      <c r="F92" s="119" t="str">
        <f t="shared" ca="1" si="7"/>
        <v/>
      </c>
      <c r="G92" s="105">
        <f t="shared" si="11"/>
        <v>120</v>
      </c>
      <c r="H92" s="119">
        <f ca="1">COUNTIF('01'!$I$12:$I$132,"pago")</f>
        <v>0</v>
      </c>
      <c r="I92" s="119">
        <f t="shared" ca="1" si="13"/>
        <v>120</v>
      </c>
      <c r="J92" s="103" t="str">
        <f ca="1">'01'!$A$2</f>
        <v>Livre</v>
      </c>
      <c r="K92" s="119">
        <f ca="1">COUNTIF('01'!$I$13:$I$132,"&gt;30")</f>
        <v>120</v>
      </c>
      <c r="L92" s="119" t="str">
        <f t="shared" ca="1" si="12"/>
        <v>Livre</v>
      </c>
    </row>
    <row r="93" spans="1:12" s="107" customFormat="1" ht="9.9499999999999993" customHeight="1" x14ac:dyDescent="0.25">
      <c r="A93" s="106">
        <v>91</v>
      </c>
      <c r="B93" s="105">
        <f t="shared" si="8"/>
        <v>0</v>
      </c>
      <c r="C93" s="105">
        <f t="shared" si="9"/>
        <v>0</v>
      </c>
      <c r="D93" s="105" t="str">
        <f t="shared" si="10"/>
        <v>Cliente 91</v>
      </c>
      <c r="E93" s="118">
        <f>'01'!$E$133</f>
        <v>0</v>
      </c>
      <c r="F93" s="119" t="str">
        <f t="shared" ca="1" si="7"/>
        <v/>
      </c>
      <c r="G93" s="105">
        <f t="shared" si="11"/>
        <v>120</v>
      </c>
      <c r="H93" s="119">
        <f ca="1">COUNTIF('01'!$I$12:$I$132,"pago")</f>
        <v>0</v>
      </c>
      <c r="I93" s="119">
        <f t="shared" ca="1" si="13"/>
        <v>120</v>
      </c>
      <c r="J93" s="103" t="str">
        <f ca="1">'01'!$A$2</f>
        <v>Livre</v>
      </c>
      <c r="K93" s="119">
        <f ca="1">COUNTIF('01'!$I$13:$I$132,"&gt;30")</f>
        <v>120</v>
      </c>
      <c r="L93" s="119" t="str">
        <f t="shared" ca="1" si="12"/>
        <v>Livre</v>
      </c>
    </row>
    <row r="94" spans="1:12" s="107" customFormat="1" ht="9.9499999999999993" customHeight="1" x14ac:dyDescent="0.25">
      <c r="A94" s="106">
        <v>92</v>
      </c>
      <c r="B94" s="105">
        <f t="shared" si="8"/>
        <v>0</v>
      </c>
      <c r="C94" s="105">
        <f t="shared" si="9"/>
        <v>0</v>
      </c>
      <c r="D94" s="105" t="str">
        <f t="shared" si="10"/>
        <v>Cliente 92</v>
      </c>
      <c r="E94" s="118">
        <f>'01'!$E$133</f>
        <v>0</v>
      </c>
      <c r="F94" s="119" t="str">
        <f t="shared" ca="1" si="7"/>
        <v/>
      </c>
      <c r="G94" s="105">
        <f t="shared" si="11"/>
        <v>120</v>
      </c>
      <c r="H94" s="119">
        <f ca="1">COUNTIF('01'!$I$12:$I$132,"pago")</f>
        <v>0</v>
      </c>
      <c r="I94" s="119">
        <f t="shared" ca="1" si="13"/>
        <v>120</v>
      </c>
      <c r="J94" s="103" t="str">
        <f ca="1">'01'!$A$2</f>
        <v>Livre</v>
      </c>
      <c r="K94" s="119">
        <f ca="1">COUNTIF('01'!$I$13:$I$132,"&gt;30")</f>
        <v>120</v>
      </c>
      <c r="L94" s="119" t="str">
        <f t="shared" ca="1" si="12"/>
        <v>Livre</v>
      </c>
    </row>
    <row r="95" spans="1:12" s="107" customFormat="1" ht="9.9499999999999993" customHeight="1" x14ac:dyDescent="0.25">
      <c r="A95" s="106">
        <v>93</v>
      </c>
      <c r="B95" s="105">
        <f t="shared" si="8"/>
        <v>0</v>
      </c>
      <c r="C95" s="105">
        <f t="shared" si="9"/>
        <v>0</v>
      </c>
      <c r="D95" s="105" t="str">
        <f t="shared" si="10"/>
        <v>Cliente 93</v>
      </c>
      <c r="E95" s="118">
        <f>'01'!$E$133</f>
        <v>0</v>
      </c>
      <c r="F95" s="119" t="str">
        <f t="shared" ca="1" si="7"/>
        <v/>
      </c>
      <c r="G95" s="105">
        <f t="shared" si="11"/>
        <v>120</v>
      </c>
      <c r="H95" s="119">
        <f ca="1">COUNTIF('01'!$I$12:$I$132,"pago")</f>
        <v>0</v>
      </c>
      <c r="I95" s="119">
        <f t="shared" ca="1" si="13"/>
        <v>120</v>
      </c>
      <c r="J95" s="103" t="str">
        <f ca="1">'01'!$A$2</f>
        <v>Livre</v>
      </c>
      <c r="K95" s="119">
        <f ca="1">COUNTIF('01'!$I$13:$I$132,"&gt;30")</f>
        <v>120</v>
      </c>
      <c r="L95" s="119" t="str">
        <f t="shared" ca="1" si="12"/>
        <v>Livre</v>
      </c>
    </row>
    <row r="96" spans="1:12" s="107" customFormat="1" ht="9.9499999999999993" customHeight="1" x14ac:dyDescent="0.25">
      <c r="A96" s="106">
        <v>94</v>
      </c>
      <c r="B96" s="105">
        <f t="shared" si="8"/>
        <v>0</v>
      </c>
      <c r="C96" s="105">
        <f t="shared" si="9"/>
        <v>0</v>
      </c>
      <c r="D96" s="105" t="str">
        <f t="shared" si="10"/>
        <v>Cliente 94</v>
      </c>
      <c r="E96" s="118">
        <f>'01'!$E$133</f>
        <v>0</v>
      </c>
      <c r="F96" s="119" t="str">
        <f t="shared" ca="1" si="7"/>
        <v/>
      </c>
      <c r="G96" s="105">
        <f t="shared" si="11"/>
        <v>120</v>
      </c>
      <c r="H96" s="119">
        <f ca="1">COUNTIF('01'!$I$12:$I$132,"pago")</f>
        <v>0</v>
      </c>
      <c r="I96" s="119">
        <f t="shared" ca="1" si="13"/>
        <v>120</v>
      </c>
      <c r="J96" s="103" t="str">
        <f ca="1">'01'!$A$2</f>
        <v>Livre</v>
      </c>
      <c r="K96" s="119">
        <f ca="1">COUNTIF('01'!$I$13:$I$132,"&gt;30")</f>
        <v>120</v>
      </c>
      <c r="L96" s="119" t="str">
        <f t="shared" ca="1" si="12"/>
        <v>Livre</v>
      </c>
    </row>
    <row r="97" spans="1:12" s="107" customFormat="1" ht="9.9499999999999993" customHeight="1" x14ac:dyDescent="0.25">
      <c r="A97" s="106">
        <v>95</v>
      </c>
      <c r="B97" s="105">
        <f t="shared" si="8"/>
        <v>0</v>
      </c>
      <c r="C97" s="105">
        <f t="shared" si="9"/>
        <v>0</v>
      </c>
      <c r="D97" s="105" t="str">
        <f t="shared" si="10"/>
        <v>Cliente 95</v>
      </c>
      <c r="E97" s="118">
        <f>'01'!$E$133</f>
        <v>0</v>
      </c>
      <c r="F97" s="119" t="str">
        <f t="shared" ca="1" si="7"/>
        <v/>
      </c>
      <c r="G97" s="105">
        <f t="shared" si="11"/>
        <v>120</v>
      </c>
      <c r="H97" s="119">
        <f ca="1">COUNTIF('01'!$I$12:$I$132,"pago")</f>
        <v>0</v>
      </c>
      <c r="I97" s="119">
        <f t="shared" ca="1" si="13"/>
        <v>120</v>
      </c>
      <c r="J97" s="103" t="str">
        <f ca="1">'01'!$A$2</f>
        <v>Livre</v>
      </c>
      <c r="K97" s="119">
        <f ca="1">COUNTIF('01'!$I$13:$I$132,"&gt;30")</f>
        <v>120</v>
      </c>
      <c r="L97" s="119" t="str">
        <f t="shared" ca="1" si="12"/>
        <v>Livre</v>
      </c>
    </row>
    <row r="98" spans="1:12" s="107" customFormat="1" ht="9.9499999999999993" customHeight="1" x14ac:dyDescent="0.25">
      <c r="A98" s="106">
        <v>96</v>
      </c>
      <c r="B98" s="105">
        <f t="shared" si="8"/>
        <v>0</v>
      </c>
      <c r="C98" s="105">
        <f t="shared" si="9"/>
        <v>0</v>
      </c>
      <c r="D98" s="105" t="str">
        <f t="shared" si="10"/>
        <v>Cliente 96</v>
      </c>
      <c r="E98" s="118">
        <f>'01'!$E$133</f>
        <v>0</v>
      </c>
      <c r="F98" s="119" t="str">
        <f t="shared" ca="1" si="7"/>
        <v/>
      </c>
      <c r="G98" s="105">
        <f t="shared" si="11"/>
        <v>120</v>
      </c>
      <c r="H98" s="119">
        <f ca="1">COUNTIF('01'!$I$12:$I$132,"pago")</f>
        <v>0</v>
      </c>
      <c r="I98" s="119">
        <f t="shared" ca="1" si="13"/>
        <v>120</v>
      </c>
      <c r="J98" s="103" t="str">
        <f ca="1">'01'!$A$2</f>
        <v>Livre</v>
      </c>
      <c r="K98" s="119">
        <f ca="1">COUNTIF('01'!$I$13:$I$132,"&gt;30")</f>
        <v>120</v>
      </c>
      <c r="L98" s="119" t="str">
        <f t="shared" ca="1" si="12"/>
        <v>Livre</v>
      </c>
    </row>
    <row r="99" spans="1:12" s="107" customFormat="1" ht="9.9499999999999993" customHeight="1" x14ac:dyDescent="0.25">
      <c r="A99" s="106">
        <v>97</v>
      </c>
      <c r="B99" s="105">
        <f t="shared" si="8"/>
        <v>0</v>
      </c>
      <c r="C99" s="105">
        <f t="shared" si="9"/>
        <v>0</v>
      </c>
      <c r="D99" s="105" t="str">
        <f t="shared" si="10"/>
        <v>Cliente 97</v>
      </c>
      <c r="E99" s="118">
        <f>'01'!$E$133</f>
        <v>0</v>
      </c>
      <c r="F99" s="119" t="str">
        <f t="shared" ca="1" si="7"/>
        <v/>
      </c>
      <c r="G99" s="105">
        <f t="shared" si="11"/>
        <v>120</v>
      </c>
      <c r="H99" s="119">
        <f ca="1">COUNTIF('01'!$I$12:$I$132,"pago")</f>
        <v>0</v>
      </c>
      <c r="I99" s="119">
        <f t="shared" ca="1" si="13"/>
        <v>120</v>
      </c>
      <c r="J99" s="103" t="str">
        <f ca="1">'01'!$A$2</f>
        <v>Livre</v>
      </c>
      <c r="K99" s="119">
        <f ca="1">COUNTIF('01'!$I$13:$I$132,"&gt;30")</f>
        <v>120</v>
      </c>
      <c r="L99" s="119" t="str">
        <f t="shared" ca="1" si="12"/>
        <v>Livre</v>
      </c>
    </row>
    <row r="100" spans="1:12" s="107" customFormat="1" ht="9.9499999999999993" customHeight="1" x14ac:dyDescent="0.25">
      <c r="A100" s="106">
        <v>98</v>
      </c>
      <c r="B100" s="105">
        <f t="shared" si="8"/>
        <v>0</v>
      </c>
      <c r="C100" s="105">
        <f t="shared" si="9"/>
        <v>0</v>
      </c>
      <c r="D100" s="105" t="str">
        <f t="shared" si="10"/>
        <v>Cliente 98</v>
      </c>
      <c r="E100" s="118">
        <f>'01'!$E$133</f>
        <v>0</v>
      </c>
      <c r="F100" s="119" t="str">
        <f t="shared" ca="1" si="7"/>
        <v/>
      </c>
      <c r="G100" s="105">
        <f t="shared" si="11"/>
        <v>120</v>
      </c>
      <c r="H100" s="119">
        <f ca="1">COUNTIF('01'!$I$12:$I$132,"pago")</f>
        <v>0</v>
      </c>
      <c r="I100" s="119">
        <f t="shared" ca="1" si="13"/>
        <v>120</v>
      </c>
      <c r="J100" s="103" t="str">
        <f ca="1">'01'!$A$2</f>
        <v>Livre</v>
      </c>
      <c r="K100" s="119">
        <f ca="1">COUNTIF('01'!$I$13:$I$132,"&gt;30")</f>
        <v>120</v>
      </c>
      <c r="L100" s="119" t="str">
        <f t="shared" ca="1" si="12"/>
        <v>Livre</v>
      </c>
    </row>
    <row r="101" spans="1:12" s="107" customFormat="1" ht="9.9499999999999993" customHeight="1" x14ac:dyDescent="0.25">
      <c r="A101" s="106">
        <v>99</v>
      </c>
      <c r="B101" s="105">
        <f t="shared" si="8"/>
        <v>0</v>
      </c>
      <c r="C101" s="105">
        <f t="shared" si="9"/>
        <v>0</v>
      </c>
      <c r="D101" s="105" t="str">
        <f t="shared" si="10"/>
        <v>Cliente 99</v>
      </c>
      <c r="E101" s="118">
        <f>'01'!$E$133</f>
        <v>0</v>
      </c>
      <c r="F101" s="119" t="str">
        <f t="shared" ca="1" si="7"/>
        <v/>
      </c>
      <c r="G101" s="105">
        <f t="shared" si="11"/>
        <v>120</v>
      </c>
      <c r="H101" s="119">
        <f ca="1">COUNTIF('01'!$I$12:$I$132,"pago")</f>
        <v>0</v>
      </c>
      <c r="I101" s="119">
        <f t="shared" ca="1" si="13"/>
        <v>120</v>
      </c>
      <c r="J101" s="103" t="str">
        <f ca="1">'01'!$A$2</f>
        <v>Livre</v>
      </c>
      <c r="K101" s="119">
        <f ca="1">COUNTIF('01'!$I$13:$I$132,"&gt;30")</f>
        <v>120</v>
      </c>
      <c r="L101" s="119" t="str">
        <f t="shared" ca="1" si="12"/>
        <v>Livre</v>
      </c>
    </row>
    <row r="102" spans="1:12" s="107" customFormat="1" ht="9.9499999999999993" customHeight="1" x14ac:dyDescent="0.25">
      <c r="A102" s="106">
        <v>100</v>
      </c>
      <c r="B102" s="105">
        <f t="shared" si="8"/>
        <v>0</v>
      </c>
      <c r="C102" s="105">
        <f t="shared" si="9"/>
        <v>0</v>
      </c>
      <c r="D102" s="105" t="str">
        <f t="shared" si="10"/>
        <v>Cliente 100</v>
      </c>
      <c r="E102" s="118">
        <f>'01'!$E$133</f>
        <v>0</v>
      </c>
      <c r="F102" s="119" t="str">
        <f t="shared" ca="1" si="7"/>
        <v/>
      </c>
      <c r="G102" s="105">
        <f t="shared" si="11"/>
        <v>120</v>
      </c>
      <c r="H102" s="119">
        <f ca="1">COUNTIF('01'!$I$12:$I$132,"pago")</f>
        <v>0</v>
      </c>
      <c r="I102" s="119">
        <f t="shared" ca="1" si="13"/>
        <v>120</v>
      </c>
      <c r="J102" s="103" t="str">
        <f ca="1">'01'!$A$2</f>
        <v>Livre</v>
      </c>
      <c r="K102" s="119">
        <f ca="1">COUNTIF('01'!$I$13:$I$132,"&gt;30")</f>
        <v>120</v>
      </c>
      <c r="L102" s="119" t="str">
        <f t="shared" ca="1" si="12"/>
        <v>Livre</v>
      </c>
    </row>
    <row r="103" spans="1:12" s="107" customFormat="1" ht="9.9499999999999993" customHeight="1" x14ac:dyDescent="0.25">
      <c r="A103" s="106">
        <v>101</v>
      </c>
      <c r="B103" s="105">
        <f t="shared" si="8"/>
        <v>0</v>
      </c>
      <c r="C103" s="105">
        <f t="shared" si="9"/>
        <v>0</v>
      </c>
      <c r="D103" s="105" t="str">
        <f t="shared" si="10"/>
        <v>Cliente 101</v>
      </c>
      <c r="E103" s="118">
        <f>'01'!$E$133</f>
        <v>0</v>
      </c>
      <c r="F103" s="119" t="str">
        <f t="shared" ca="1" si="7"/>
        <v/>
      </c>
      <c r="G103" s="105">
        <f t="shared" si="11"/>
        <v>120</v>
      </c>
      <c r="H103" s="119">
        <f ca="1">COUNTIF('01'!$I$12:$I$132,"pago")</f>
        <v>0</v>
      </c>
      <c r="I103" s="119">
        <f t="shared" ca="1" si="13"/>
        <v>120</v>
      </c>
      <c r="J103" s="103" t="str">
        <f ca="1">'01'!$A$2</f>
        <v>Livre</v>
      </c>
      <c r="K103" s="119">
        <f ca="1">COUNTIF('01'!$I$13:$I$132,"&gt;30")</f>
        <v>120</v>
      </c>
      <c r="L103" s="119" t="str">
        <f t="shared" ca="1" si="12"/>
        <v>Livre</v>
      </c>
    </row>
    <row r="104" spans="1:12" s="107" customFormat="1" ht="9.9499999999999993" customHeight="1" x14ac:dyDescent="0.25">
      <c r="A104" s="106">
        <v>102</v>
      </c>
      <c r="B104" s="105">
        <f t="shared" si="8"/>
        <v>0</v>
      </c>
      <c r="C104" s="105">
        <f t="shared" si="9"/>
        <v>0</v>
      </c>
      <c r="D104" s="105" t="str">
        <f t="shared" si="10"/>
        <v>Cliente 102</v>
      </c>
      <c r="E104" s="118">
        <f>'01'!$E$133</f>
        <v>0</v>
      </c>
      <c r="F104" s="119" t="str">
        <f t="shared" ca="1" si="7"/>
        <v/>
      </c>
      <c r="G104" s="105">
        <f t="shared" si="11"/>
        <v>120</v>
      </c>
      <c r="H104" s="119">
        <f ca="1">COUNTIF('01'!$I$12:$I$132,"pago")</f>
        <v>0</v>
      </c>
      <c r="I104" s="119">
        <f t="shared" ca="1" si="13"/>
        <v>120</v>
      </c>
      <c r="J104" s="103" t="str">
        <f ca="1">'01'!$A$2</f>
        <v>Livre</v>
      </c>
      <c r="K104" s="119">
        <f ca="1">COUNTIF('01'!$I$13:$I$132,"&gt;30")</f>
        <v>120</v>
      </c>
      <c r="L104" s="119" t="str">
        <f t="shared" ca="1" si="12"/>
        <v>Livre</v>
      </c>
    </row>
    <row r="105" spans="1:12" s="107" customFormat="1" ht="9.9499999999999993" customHeight="1" x14ac:dyDescent="0.25">
      <c r="A105" s="106">
        <v>103</v>
      </c>
      <c r="B105" s="105">
        <f t="shared" si="8"/>
        <v>0</v>
      </c>
      <c r="C105" s="105">
        <f t="shared" si="9"/>
        <v>0</v>
      </c>
      <c r="D105" s="105" t="str">
        <f t="shared" si="10"/>
        <v>Cliente 103</v>
      </c>
      <c r="E105" s="118">
        <f>'01'!$E$133</f>
        <v>0</v>
      </c>
      <c r="F105" s="119" t="str">
        <f t="shared" ca="1" si="7"/>
        <v/>
      </c>
      <c r="G105" s="105">
        <f t="shared" si="11"/>
        <v>120</v>
      </c>
      <c r="H105" s="119">
        <f ca="1">COUNTIF('01'!$I$12:$I$132,"pago")</f>
        <v>0</v>
      </c>
      <c r="I105" s="119">
        <f t="shared" ca="1" si="13"/>
        <v>120</v>
      </c>
      <c r="J105" s="103" t="str">
        <f ca="1">'01'!$A$2</f>
        <v>Livre</v>
      </c>
      <c r="K105" s="119">
        <f ca="1">COUNTIF('01'!$I$13:$I$132,"&gt;30")</f>
        <v>120</v>
      </c>
      <c r="L105" s="119" t="str">
        <f t="shared" ca="1" si="12"/>
        <v>Livre</v>
      </c>
    </row>
    <row r="106" spans="1:12" s="107" customFormat="1" ht="9.9499999999999993" customHeight="1" x14ac:dyDescent="0.25">
      <c r="A106" s="106">
        <v>104</v>
      </c>
      <c r="B106" s="105">
        <f t="shared" si="8"/>
        <v>0</v>
      </c>
      <c r="C106" s="105">
        <f t="shared" si="9"/>
        <v>0</v>
      </c>
      <c r="D106" s="105" t="str">
        <f t="shared" si="10"/>
        <v>Cliente 104</v>
      </c>
      <c r="E106" s="118">
        <f>'01'!$E$133</f>
        <v>0</v>
      </c>
      <c r="F106" s="119" t="str">
        <f t="shared" ca="1" si="7"/>
        <v/>
      </c>
      <c r="G106" s="105">
        <f t="shared" si="11"/>
        <v>120</v>
      </c>
      <c r="H106" s="119">
        <f ca="1">COUNTIF('01'!$I$12:$I$132,"pago")</f>
        <v>0</v>
      </c>
      <c r="I106" s="119">
        <f t="shared" ca="1" si="13"/>
        <v>120</v>
      </c>
      <c r="J106" s="103" t="str">
        <f ca="1">'01'!$A$2</f>
        <v>Livre</v>
      </c>
      <c r="K106" s="119">
        <f ca="1">COUNTIF('01'!$I$13:$I$132,"&gt;30")</f>
        <v>120</v>
      </c>
      <c r="L106" s="119" t="str">
        <f t="shared" ca="1" si="12"/>
        <v>Livre</v>
      </c>
    </row>
    <row r="107" spans="1:12" s="107" customFormat="1" ht="9.9499999999999993" customHeight="1" x14ac:dyDescent="0.25">
      <c r="A107" s="106">
        <v>105</v>
      </c>
      <c r="B107" s="105">
        <f t="shared" si="8"/>
        <v>0</v>
      </c>
      <c r="C107" s="105">
        <f t="shared" si="9"/>
        <v>0</v>
      </c>
      <c r="D107" s="105" t="str">
        <f t="shared" si="10"/>
        <v>Cliente 105</v>
      </c>
      <c r="E107" s="118">
        <f>'01'!$E$133</f>
        <v>0</v>
      </c>
      <c r="F107" s="119" t="str">
        <f t="shared" ca="1" si="7"/>
        <v/>
      </c>
      <c r="G107" s="105">
        <f t="shared" si="11"/>
        <v>120</v>
      </c>
      <c r="H107" s="119">
        <f ca="1">COUNTIF('01'!$I$12:$I$132,"pago")</f>
        <v>0</v>
      </c>
      <c r="I107" s="119">
        <f t="shared" ca="1" si="13"/>
        <v>120</v>
      </c>
      <c r="J107" s="103" t="str">
        <f ca="1">'01'!$A$2</f>
        <v>Livre</v>
      </c>
      <c r="K107" s="119">
        <f ca="1">COUNTIF('01'!$I$13:$I$132,"&gt;30")</f>
        <v>120</v>
      </c>
      <c r="L107" s="119" t="str">
        <f t="shared" ca="1" si="12"/>
        <v>Livre</v>
      </c>
    </row>
    <row r="108" spans="1:12" s="107" customFormat="1" ht="9.9499999999999993" customHeight="1" x14ac:dyDescent="0.25">
      <c r="A108" s="106">
        <v>106</v>
      </c>
      <c r="B108" s="105">
        <f t="shared" si="8"/>
        <v>0</v>
      </c>
      <c r="C108" s="105">
        <f t="shared" si="9"/>
        <v>0</v>
      </c>
      <c r="D108" s="105" t="str">
        <f t="shared" si="10"/>
        <v>Cliente 106</v>
      </c>
      <c r="E108" s="118">
        <f>'01'!$E$133</f>
        <v>0</v>
      </c>
      <c r="F108" s="119" t="str">
        <f t="shared" ca="1" si="7"/>
        <v/>
      </c>
      <c r="G108" s="105">
        <f t="shared" si="11"/>
        <v>120</v>
      </c>
      <c r="H108" s="119">
        <f ca="1">COUNTIF('01'!$I$12:$I$132,"pago")</f>
        <v>0</v>
      </c>
      <c r="I108" s="119">
        <f t="shared" ca="1" si="13"/>
        <v>120</v>
      </c>
      <c r="J108" s="103" t="str">
        <f ca="1">'01'!$A$2</f>
        <v>Livre</v>
      </c>
      <c r="K108" s="119">
        <f ca="1">COUNTIF('01'!$I$13:$I$132,"&gt;30")</f>
        <v>120</v>
      </c>
      <c r="L108" s="119" t="str">
        <f t="shared" ca="1" si="12"/>
        <v>Livre</v>
      </c>
    </row>
    <row r="109" spans="1:12" s="107" customFormat="1" ht="9.9499999999999993" customHeight="1" x14ac:dyDescent="0.25">
      <c r="A109" s="106">
        <v>107</v>
      </c>
      <c r="B109" s="105">
        <f t="shared" si="8"/>
        <v>0</v>
      </c>
      <c r="C109" s="105">
        <f t="shared" si="9"/>
        <v>0</v>
      </c>
      <c r="D109" s="105" t="str">
        <f t="shared" si="10"/>
        <v>Cliente 107</v>
      </c>
      <c r="E109" s="118">
        <f>'01'!$E$133</f>
        <v>0</v>
      </c>
      <c r="F109" s="119" t="str">
        <f t="shared" ca="1" si="7"/>
        <v/>
      </c>
      <c r="G109" s="105">
        <f t="shared" si="11"/>
        <v>120</v>
      </c>
      <c r="H109" s="119">
        <f ca="1">COUNTIF('01'!$I$12:$I$132,"pago")</f>
        <v>0</v>
      </c>
      <c r="I109" s="119">
        <f t="shared" ca="1" si="13"/>
        <v>120</v>
      </c>
      <c r="J109" s="103" t="str">
        <f ca="1">'01'!$A$2</f>
        <v>Livre</v>
      </c>
      <c r="K109" s="119">
        <f ca="1">COUNTIF('01'!$I$13:$I$132,"&gt;30")</f>
        <v>120</v>
      </c>
      <c r="L109" s="119" t="str">
        <f t="shared" ca="1" si="12"/>
        <v>Livre</v>
      </c>
    </row>
    <row r="110" spans="1:12" s="107" customFormat="1" ht="9.9499999999999993" customHeight="1" x14ac:dyDescent="0.25">
      <c r="A110" s="106">
        <v>108</v>
      </c>
      <c r="B110" s="105">
        <f t="shared" si="8"/>
        <v>0</v>
      </c>
      <c r="C110" s="105">
        <f t="shared" si="9"/>
        <v>0</v>
      </c>
      <c r="D110" s="105" t="str">
        <f t="shared" si="10"/>
        <v>Cliente 108</v>
      </c>
      <c r="E110" s="118">
        <f>'01'!$E$133</f>
        <v>0</v>
      </c>
      <c r="F110" s="119" t="str">
        <f t="shared" ca="1" si="7"/>
        <v/>
      </c>
      <c r="G110" s="105">
        <f t="shared" si="11"/>
        <v>120</v>
      </c>
      <c r="H110" s="119">
        <f ca="1">COUNTIF('01'!$I$12:$I$132,"pago")</f>
        <v>0</v>
      </c>
      <c r="I110" s="119">
        <f t="shared" ca="1" si="13"/>
        <v>120</v>
      </c>
      <c r="J110" s="103" t="str">
        <f ca="1">'01'!$A$2</f>
        <v>Livre</v>
      </c>
      <c r="K110" s="119">
        <f ca="1">COUNTIF('01'!$I$13:$I$132,"&gt;30")</f>
        <v>120</v>
      </c>
      <c r="L110" s="119" t="str">
        <f t="shared" ca="1" si="12"/>
        <v>Livre</v>
      </c>
    </row>
    <row r="111" spans="1:12" s="107" customFormat="1" ht="9.9499999999999993" customHeight="1" x14ac:dyDescent="0.25">
      <c r="A111" s="106">
        <v>109</v>
      </c>
      <c r="B111" s="105">
        <f t="shared" si="8"/>
        <v>0</v>
      </c>
      <c r="C111" s="105">
        <f t="shared" si="9"/>
        <v>0</v>
      </c>
      <c r="D111" s="105" t="str">
        <f t="shared" si="10"/>
        <v>Cliente 109</v>
      </c>
      <c r="E111" s="118">
        <f>'01'!$E$133</f>
        <v>0</v>
      </c>
      <c r="F111" s="119" t="str">
        <f t="shared" ca="1" si="7"/>
        <v/>
      </c>
      <c r="G111" s="105">
        <f t="shared" si="11"/>
        <v>120</v>
      </c>
      <c r="H111" s="119">
        <f ca="1">COUNTIF('01'!$I$12:$I$132,"pago")</f>
        <v>0</v>
      </c>
      <c r="I111" s="119">
        <f t="shared" ca="1" si="13"/>
        <v>120</v>
      </c>
      <c r="J111" s="103" t="str">
        <f ca="1">'01'!$A$2</f>
        <v>Livre</v>
      </c>
      <c r="K111" s="119">
        <f ca="1">COUNTIF('01'!$I$13:$I$132,"&gt;30")</f>
        <v>120</v>
      </c>
      <c r="L111" s="119" t="str">
        <f t="shared" ca="1" si="12"/>
        <v>Livre</v>
      </c>
    </row>
    <row r="112" spans="1:12" s="107" customFormat="1" ht="9.9499999999999993" customHeight="1" x14ac:dyDescent="0.25">
      <c r="A112" s="106">
        <v>110</v>
      </c>
      <c r="B112" s="105">
        <f t="shared" si="8"/>
        <v>0</v>
      </c>
      <c r="C112" s="105">
        <f t="shared" si="9"/>
        <v>0</v>
      </c>
      <c r="D112" s="105" t="str">
        <f t="shared" si="10"/>
        <v>Cliente 110</v>
      </c>
      <c r="E112" s="118">
        <f>'01'!$E$133</f>
        <v>0</v>
      </c>
      <c r="F112" s="119" t="str">
        <f t="shared" ca="1" si="7"/>
        <v/>
      </c>
      <c r="G112" s="105">
        <f t="shared" si="11"/>
        <v>120</v>
      </c>
      <c r="H112" s="119">
        <f ca="1">COUNTIF('01'!$I$12:$I$132,"pago")</f>
        <v>0</v>
      </c>
      <c r="I112" s="119">
        <f t="shared" ca="1" si="13"/>
        <v>120</v>
      </c>
      <c r="J112" s="103" t="str">
        <f ca="1">'01'!$A$2</f>
        <v>Livre</v>
      </c>
      <c r="K112" s="119">
        <f ca="1">COUNTIF('01'!$I$13:$I$132,"&gt;30")</f>
        <v>120</v>
      </c>
      <c r="L112" s="119" t="str">
        <f t="shared" ca="1" si="12"/>
        <v>Livre</v>
      </c>
    </row>
    <row r="113" spans="1:12" s="107" customFormat="1" ht="9.9499999999999993" customHeight="1" x14ac:dyDescent="0.25">
      <c r="A113" s="106">
        <v>111</v>
      </c>
      <c r="B113" s="105">
        <f t="shared" si="8"/>
        <v>0</v>
      </c>
      <c r="C113" s="105">
        <f t="shared" si="9"/>
        <v>0</v>
      </c>
      <c r="D113" s="105" t="str">
        <f t="shared" si="10"/>
        <v>Cliente 111</v>
      </c>
      <c r="E113" s="118">
        <f>'01'!$E$133</f>
        <v>0</v>
      </c>
      <c r="F113" s="119"/>
      <c r="G113" s="105">
        <f t="shared" si="11"/>
        <v>120</v>
      </c>
      <c r="H113" s="119">
        <f ca="1">COUNTIF('01'!$I$12:$I$132,"pago")</f>
        <v>0</v>
      </c>
      <c r="I113" s="119">
        <f t="shared" ca="1" si="13"/>
        <v>120</v>
      </c>
      <c r="J113" s="103" t="str">
        <f ca="1">'01'!$A$2</f>
        <v>Livre</v>
      </c>
      <c r="K113" s="119">
        <f ca="1">COUNTIF('01'!$I$13:$I$132,"&gt;30")</f>
        <v>120</v>
      </c>
      <c r="L113" s="119" t="str">
        <f t="shared" ca="1" si="12"/>
        <v>Livre</v>
      </c>
    </row>
    <row r="114" spans="1:12" s="107" customFormat="1" ht="9.9499999999999993" customHeight="1" x14ac:dyDescent="0.25">
      <c r="A114" s="106">
        <v>112</v>
      </c>
      <c r="B114" s="105">
        <f t="shared" si="8"/>
        <v>0</v>
      </c>
      <c r="C114" s="105">
        <f t="shared" si="9"/>
        <v>0</v>
      </c>
      <c r="D114" s="105" t="str">
        <f t="shared" si="10"/>
        <v>Cliente 112</v>
      </c>
      <c r="E114" s="118">
        <f>'01'!$E$133</f>
        <v>0</v>
      </c>
      <c r="F114" s="119"/>
      <c r="G114" s="105">
        <f t="shared" si="11"/>
        <v>120</v>
      </c>
      <c r="H114" s="119">
        <f ca="1">COUNTIF('01'!$I$12:$I$132,"pago")</f>
        <v>0</v>
      </c>
      <c r="I114" s="119">
        <f t="shared" ca="1" si="13"/>
        <v>120</v>
      </c>
      <c r="J114" s="103" t="str">
        <f ca="1">'01'!$A$2</f>
        <v>Livre</v>
      </c>
      <c r="K114" s="119">
        <f ca="1">COUNTIF('01'!$I$13:$I$132,"&gt;30")</f>
        <v>120</v>
      </c>
      <c r="L114" s="119" t="str">
        <f t="shared" ca="1" si="12"/>
        <v>Livre</v>
      </c>
    </row>
    <row r="115" spans="1:12" s="107" customFormat="1" ht="9.9499999999999993" customHeight="1" x14ac:dyDescent="0.25">
      <c r="A115" s="106">
        <v>113</v>
      </c>
      <c r="B115" s="105">
        <f t="shared" si="8"/>
        <v>0</v>
      </c>
      <c r="C115" s="105">
        <f t="shared" si="9"/>
        <v>0</v>
      </c>
      <c r="D115" s="105" t="str">
        <f t="shared" si="10"/>
        <v>Cliente 113</v>
      </c>
      <c r="E115" s="118">
        <f>'01'!$E$133</f>
        <v>0</v>
      </c>
      <c r="F115" s="119" t="str">
        <f t="shared" ca="1" si="7"/>
        <v/>
      </c>
      <c r="G115" s="105">
        <f t="shared" si="11"/>
        <v>120</v>
      </c>
      <c r="H115" s="119">
        <f ca="1">COUNTIF('01'!$I$12:$I$132,"pago")</f>
        <v>0</v>
      </c>
      <c r="I115" s="119">
        <f t="shared" ca="1" si="13"/>
        <v>120</v>
      </c>
      <c r="J115" s="103" t="str">
        <f ca="1">'01'!$A$2</f>
        <v>Livre</v>
      </c>
      <c r="K115" s="119">
        <f ca="1">COUNTIF('01'!$I$13:$I$132,"&gt;30")</f>
        <v>120</v>
      </c>
      <c r="L115" s="119" t="str">
        <f t="shared" ca="1" si="12"/>
        <v>Livre</v>
      </c>
    </row>
    <row r="116" spans="1:12" s="107" customFormat="1" ht="9.9499999999999993" customHeight="1" x14ac:dyDescent="0.25">
      <c r="A116" s="106">
        <v>114</v>
      </c>
      <c r="B116" s="105">
        <f t="shared" si="8"/>
        <v>0</v>
      </c>
      <c r="C116" s="105">
        <f t="shared" si="9"/>
        <v>0</v>
      </c>
      <c r="D116" s="105" t="str">
        <f t="shared" si="10"/>
        <v>Cliente 114</v>
      </c>
      <c r="E116" s="118">
        <f>'01'!$E$133</f>
        <v>0</v>
      </c>
      <c r="F116" s="119" t="str">
        <f t="shared" ca="1" si="7"/>
        <v/>
      </c>
      <c r="G116" s="105">
        <f t="shared" si="11"/>
        <v>120</v>
      </c>
      <c r="H116" s="119">
        <f ca="1">COUNTIF('01'!$I$12:$I$132,"pago")</f>
        <v>0</v>
      </c>
      <c r="I116" s="119">
        <f t="shared" ca="1" si="13"/>
        <v>120</v>
      </c>
      <c r="J116" s="103" t="str">
        <f ca="1">'01'!$A$2</f>
        <v>Livre</v>
      </c>
      <c r="K116" s="119">
        <f ca="1">COUNTIF('01'!$I$13:$I$132,"&gt;30")</f>
        <v>120</v>
      </c>
      <c r="L116" s="119" t="str">
        <f t="shared" ca="1" si="12"/>
        <v>Livre</v>
      </c>
    </row>
    <row r="117" spans="1:12" s="107" customFormat="1" ht="9.9499999999999993" customHeight="1" x14ac:dyDescent="0.25">
      <c r="A117" s="106">
        <v>115</v>
      </c>
      <c r="B117" s="105">
        <f t="shared" si="8"/>
        <v>0</v>
      </c>
      <c r="C117" s="105">
        <f t="shared" si="9"/>
        <v>0</v>
      </c>
      <c r="D117" s="105" t="str">
        <f t="shared" si="10"/>
        <v>Cliente 115</v>
      </c>
      <c r="E117" s="118">
        <f>'01'!$E$133</f>
        <v>0</v>
      </c>
      <c r="F117" s="119" t="str">
        <f t="shared" ca="1" si="7"/>
        <v/>
      </c>
      <c r="G117" s="105">
        <f t="shared" si="11"/>
        <v>120</v>
      </c>
      <c r="H117" s="119">
        <f ca="1">COUNTIF('01'!$I$12:$I$132,"pago")</f>
        <v>0</v>
      </c>
      <c r="I117" s="119">
        <f t="shared" ca="1" si="13"/>
        <v>120</v>
      </c>
      <c r="J117" s="103" t="str">
        <f ca="1">'01'!$A$2</f>
        <v>Livre</v>
      </c>
      <c r="K117" s="119">
        <f ca="1">COUNTIF('01'!$I$13:$I$132,"&gt;30")</f>
        <v>120</v>
      </c>
      <c r="L117" s="119" t="str">
        <f t="shared" ca="1" si="12"/>
        <v>Livre</v>
      </c>
    </row>
    <row r="118" spans="1:12" s="107" customFormat="1" ht="9.9499999999999993" customHeight="1" x14ac:dyDescent="0.25">
      <c r="A118" s="106">
        <v>116</v>
      </c>
      <c r="B118" s="105">
        <f t="shared" si="8"/>
        <v>0</v>
      </c>
      <c r="C118" s="105">
        <f t="shared" si="9"/>
        <v>0</v>
      </c>
      <c r="D118" s="105" t="str">
        <f t="shared" si="10"/>
        <v>Cliente 116</v>
      </c>
      <c r="E118" s="118">
        <f>'01'!$E$133</f>
        <v>0</v>
      </c>
      <c r="F118" s="119" t="str">
        <f t="shared" ca="1" si="7"/>
        <v/>
      </c>
      <c r="G118" s="105">
        <f t="shared" si="11"/>
        <v>120</v>
      </c>
      <c r="H118" s="119">
        <f ca="1">COUNTIF('01'!$I$12:$I$132,"pago")</f>
        <v>0</v>
      </c>
      <c r="I118" s="119">
        <f t="shared" ca="1" si="13"/>
        <v>120</v>
      </c>
      <c r="J118" s="103" t="str">
        <f ca="1">'01'!$A$2</f>
        <v>Livre</v>
      </c>
      <c r="K118" s="119">
        <f ca="1">COUNTIF('01'!$I$13:$I$132,"&gt;30")</f>
        <v>120</v>
      </c>
      <c r="L118" s="119" t="str">
        <f t="shared" ca="1" si="12"/>
        <v>Livre</v>
      </c>
    </row>
    <row r="119" spans="1:12" s="107" customFormat="1" ht="9.9499999999999993" customHeight="1" x14ac:dyDescent="0.25">
      <c r="A119" s="106">
        <v>117</v>
      </c>
      <c r="B119" s="105">
        <f t="shared" si="8"/>
        <v>0</v>
      </c>
      <c r="C119" s="105">
        <f t="shared" si="9"/>
        <v>0</v>
      </c>
      <c r="D119" s="105" t="str">
        <f t="shared" si="10"/>
        <v>Cliente 117</v>
      </c>
      <c r="E119" s="118">
        <f>'01'!$E$133</f>
        <v>0</v>
      </c>
      <c r="F119" s="119" t="str">
        <f t="shared" ca="1" si="7"/>
        <v/>
      </c>
      <c r="G119" s="105">
        <f t="shared" si="11"/>
        <v>120</v>
      </c>
      <c r="H119" s="119">
        <f ca="1">COUNTIF('01'!$I$12:$I$132,"pago")</f>
        <v>0</v>
      </c>
      <c r="I119" s="119">
        <f t="shared" ca="1" si="13"/>
        <v>120</v>
      </c>
      <c r="J119" s="103" t="str">
        <f ca="1">'01'!$A$2</f>
        <v>Livre</v>
      </c>
      <c r="K119" s="119">
        <f ca="1">COUNTIF('01'!$I$13:$I$132,"&gt;30")</f>
        <v>120</v>
      </c>
      <c r="L119" s="119" t="str">
        <f t="shared" ca="1" si="12"/>
        <v>Livre</v>
      </c>
    </row>
    <row r="120" spans="1:12" s="107" customFormat="1" ht="9.9499999999999993" customHeight="1" x14ac:dyDescent="0.25">
      <c r="A120" s="106">
        <v>118</v>
      </c>
      <c r="B120" s="105">
        <f t="shared" si="8"/>
        <v>0</v>
      </c>
      <c r="C120" s="105">
        <f t="shared" si="9"/>
        <v>0</v>
      </c>
      <c r="D120" s="105" t="str">
        <f t="shared" si="10"/>
        <v>Cliente 118</v>
      </c>
      <c r="E120" s="118">
        <f>'01'!$E$133</f>
        <v>0</v>
      </c>
      <c r="F120" s="119" t="str">
        <f t="shared" ca="1" si="7"/>
        <v/>
      </c>
      <c r="G120" s="105">
        <f t="shared" si="11"/>
        <v>120</v>
      </c>
      <c r="H120" s="119">
        <f ca="1">COUNTIF('01'!$I$12:$I$132,"pago")</f>
        <v>0</v>
      </c>
      <c r="I120" s="119">
        <f t="shared" ca="1" si="13"/>
        <v>120</v>
      </c>
      <c r="J120" s="103" t="str">
        <f ca="1">'01'!$A$2</f>
        <v>Livre</v>
      </c>
      <c r="K120" s="119">
        <f ca="1">COUNTIF('01'!$I$13:$I$132,"&gt;30")</f>
        <v>120</v>
      </c>
      <c r="L120" s="119" t="str">
        <f t="shared" ca="1" si="12"/>
        <v>Livre</v>
      </c>
    </row>
    <row r="121" spans="1:12" s="107" customFormat="1" ht="9.9499999999999993" customHeight="1" x14ac:dyDescent="0.25">
      <c r="A121" s="106">
        <v>119</v>
      </c>
      <c r="B121" s="105">
        <f t="shared" si="8"/>
        <v>0</v>
      </c>
      <c r="C121" s="105">
        <f t="shared" si="9"/>
        <v>0</v>
      </c>
      <c r="D121" s="105" t="str">
        <f t="shared" si="10"/>
        <v>Cliente 119</v>
      </c>
      <c r="E121" s="118">
        <f>'01'!$E$133</f>
        <v>0</v>
      </c>
      <c r="F121" s="119" t="str">
        <f t="shared" ca="1" si="7"/>
        <v/>
      </c>
      <c r="G121" s="105">
        <f t="shared" si="11"/>
        <v>120</v>
      </c>
      <c r="H121" s="119">
        <f ca="1">COUNTIF('01'!$I$12:$I$132,"pago")</f>
        <v>0</v>
      </c>
      <c r="I121" s="119">
        <f t="shared" ca="1" si="13"/>
        <v>120</v>
      </c>
      <c r="J121" s="103" t="str">
        <f ca="1">'01'!$A$2</f>
        <v>Livre</v>
      </c>
      <c r="K121" s="119">
        <f ca="1">COUNTIF('01'!$I$13:$I$132,"&gt;30")</f>
        <v>120</v>
      </c>
      <c r="L121" s="119" t="str">
        <f t="shared" ca="1" si="12"/>
        <v>Livre</v>
      </c>
    </row>
    <row r="122" spans="1:12" s="107" customFormat="1" ht="9.9499999999999993" customHeight="1" x14ac:dyDescent="0.25">
      <c r="A122" s="106">
        <v>120</v>
      </c>
      <c r="B122" s="105">
        <f t="shared" si="8"/>
        <v>0</v>
      </c>
      <c r="C122" s="105">
        <f t="shared" si="9"/>
        <v>0</v>
      </c>
      <c r="D122" s="105" t="str">
        <f t="shared" si="10"/>
        <v>Cliente 120</v>
      </c>
      <c r="E122" s="118">
        <f>'01'!$E$133</f>
        <v>0</v>
      </c>
      <c r="F122" s="119" t="str">
        <f t="shared" ca="1" si="7"/>
        <v/>
      </c>
      <c r="G122" s="105">
        <f t="shared" si="11"/>
        <v>120</v>
      </c>
      <c r="H122" s="119">
        <f ca="1">COUNTIF('01'!$I$12:$I$132,"pago")</f>
        <v>0</v>
      </c>
      <c r="I122" s="119">
        <f t="shared" ca="1" si="13"/>
        <v>120</v>
      </c>
      <c r="J122" s="103" t="str">
        <f ca="1">'01'!$A$2</f>
        <v>Livre</v>
      </c>
      <c r="K122" s="119">
        <f ca="1">COUNTIF('01'!$I$13:$I$132,"&gt;30")</f>
        <v>120</v>
      </c>
      <c r="L122" s="119" t="str">
        <f t="shared" ca="1" si="12"/>
        <v>Livre</v>
      </c>
    </row>
    <row r="123" spans="1:12" s="107" customFormat="1" ht="9.9499999999999993" customHeight="1" x14ac:dyDescent="0.25">
      <c r="A123" s="106">
        <v>121</v>
      </c>
      <c r="B123" s="105">
        <f t="shared" si="8"/>
        <v>0</v>
      </c>
      <c r="C123" s="105">
        <f t="shared" si="9"/>
        <v>0</v>
      </c>
      <c r="D123" s="105" t="str">
        <f t="shared" si="10"/>
        <v>Cliente 121</v>
      </c>
      <c r="E123" s="118">
        <f>'01'!$E$133</f>
        <v>0</v>
      </c>
      <c r="F123" s="119" t="str">
        <f t="shared" ca="1" si="7"/>
        <v/>
      </c>
      <c r="G123" s="105">
        <f t="shared" si="11"/>
        <v>120</v>
      </c>
      <c r="H123" s="119">
        <f ca="1">COUNTIF('01'!$I$12:$I$132,"pago")</f>
        <v>0</v>
      </c>
      <c r="I123" s="119">
        <f t="shared" ca="1" si="13"/>
        <v>120</v>
      </c>
      <c r="J123" s="103" t="str">
        <f ca="1">'01'!$A$2</f>
        <v>Livre</v>
      </c>
      <c r="K123" s="119">
        <f ca="1">COUNTIF('01'!$I$13:$I$132,"&gt;30")</f>
        <v>120</v>
      </c>
      <c r="L123" s="119" t="str">
        <f t="shared" ca="1" si="12"/>
        <v>Livre</v>
      </c>
    </row>
    <row r="124" spans="1:12" s="107" customFormat="1" ht="9.9499999999999993" customHeight="1" x14ac:dyDescent="0.25">
      <c r="A124" s="106">
        <v>122</v>
      </c>
      <c r="B124" s="105">
        <f t="shared" si="8"/>
        <v>0</v>
      </c>
      <c r="C124" s="105">
        <f t="shared" si="9"/>
        <v>0</v>
      </c>
      <c r="D124" s="105" t="str">
        <f t="shared" si="10"/>
        <v>Cliente 122</v>
      </c>
      <c r="E124" s="118">
        <f>'01'!$E$133</f>
        <v>0</v>
      </c>
      <c r="F124" s="119" t="str">
        <f t="shared" ca="1" si="7"/>
        <v/>
      </c>
      <c r="G124" s="105">
        <f t="shared" si="11"/>
        <v>120</v>
      </c>
      <c r="H124" s="119">
        <f ca="1">COUNTIF('01'!$I$12:$I$132,"pago")</f>
        <v>0</v>
      </c>
      <c r="I124" s="119">
        <f t="shared" ca="1" si="13"/>
        <v>120</v>
      </c>
      <c r="J124" s="103" t="str">
        <f ca="1">'01'!$A$2</f>
        <v>Livre</v>
      </c>
      <c r="K124" s="119">
        <f ca="1">COUNTIF('01'!$I$13:$I$132,"&gt;30")</f>
        <v>120</v>
      </c>
      <c r="L124" s="119" t="str">
        <f t="shared" ca="1" si="12"/>
        <v>Livre</v>
      </c>
    </row>
    <row r="125" spans="1:12" s="107" customFormat="1" ht="9.9499999999999993" customHeight="1" x14ac:dyDescent="0.25">
      <c r="A125" s="106">
        <v>123</v>
      </c>
      <c r="B125" s="105">
        <f t="shared" si="8"/>
        <v>0</v>
      </c>
      <c r="C125" s="105">
        <f t="shared" si="9"/>
        <v>0</v>
      </c>
      <c r="D125" s="105" t="str">
        <f t="shared" si="10"/>
        <v>Cliente 123</v>
      </c>
      <c r="E125" s="118">
        <f>'01'!$E$133</f>
        <v>0</v>
      </c>
      <c r="F125" s="119" t="str">
        <f t="shared" ca="1" si="7"/>
        <v/>
      </c>
      <c r="G125" s="105">
        <f t="shared" si="11"/>
        <v>120</v>
      </c>
      <c r="H125" s="119">
        <f ca="1">COUNTIF('01'!$I$12:$I$132,"pago")</f>
        <v>0</v>
      </c>
      <c r="I125" s="119">
        <f t="shared" ca="1" si="13"/>
        <v>120</v>
      </c>
      <c r="J125" s="103" t="str">
        <f ca="1">'01'!$A$2</f>
        <v>Livre</v>
      </c>
      <c r="K125" s="119">
        <f ca="1">COUNTIF('01'!$I$13:$I$132,"&gt;30")</f>
        <v>120</v>
      </c>
      <c r="L125" s="119" t="str">
        <f t="shared" ca="1" si="12"/>
        <v>Livre</v>
      </c>
    </row>
    <row r="126" spans="1:12" s="107" customFormat="1" ht="9.9499999999999993" customHeight="1" x14ac:dyDescent="0.25">
      <c r="A126" s="106">
        <v>124</v>
      </c>
      <c r="B126" s="105">
        <f t="shared" si="8"/>
        <v>0</v>
      </c>
      <c r="C126" s="105">
        <f t="shared" si="9"/>
        <v>0</v>
      </c>
      <c r="D126" s="105" t="str">
        <f t="shared" si="10"/>
        <v>Cliente 124</v>
      </c>
      <c r="E126" s="118">
        <f>'01'!$E$133</f>
        <v>0</v>
      </c>
      <c r="F126" s="119" t="str">
        <f t="shared" ca="1" si="7"/>
        <v/>
      </c>
      <c r="G126" s="105">
        <f t="shared" si="11"/>
        <v>120</v>
      </c>
      <c r="H126" s="119">
        <f ca="1">COUNTIF('01'!$I$12:$I$132,"pago")</f>
        <v>0</v>
      </c>
      <c r="I126" s="119">
        <f t="shared" ca="1" si="13"/>
        <v>120</v>
      </c>
      <c r="J126" s="103" t="str">
        <f ca="1">'01'!$A$2</f>
        <v>Livre</v>
      </c>
      <c r="K126" s="119">
        <f ca="1">COUNTIF('01'!$I$13:$I$132,"&gt;30")</f>
        <v>120</v>
      </c>
      <c r="L126" s="119" t="str">
        <f t="shared" ca="1" si="12"/>
        <v>Livre</v>
      </c>
    </row>
    <row r="127" spans="1:12" s="107" customFormat="1" ht="9.9499999999999993" customHeight="1" x14ac:dyDescent="0.25">
      <c r="A127" s="106">
        <v>125</v>
      </c>
      <c r="B127" s="105">
        <f t="shared" si="8"/>
        <v>0</v>
      </c>
      <c r="C127" s="105">
        <f t="shared" si="9"/>
        <v>0</v>
      </c>
      <c r="D127" s="105" t="str">
        <f t="shared" si="10"/>
        <v>Cliente 125</v>
      </c>
      <c r="E127" s="118">
        <f>'01'!$E$133</f>
        <v>0</v>
      </c>
      <c r="F127" s="119" t="str">
        <f t="shared" ca="1" si="7"/>
        <v/>
      </c>
      <c r="G127" s="105">
        <f t="shared" si="11"/>
        <v>120</v>
      </c>
      <c r="H127" s="119">
        <f ca="1">COUNTIF('01'!$I$12:$I$132,"pago")</f>
        <v>0</v>
      </c>
      <c r="I127" s="119">
        <f t="shared" ca="1" si="13"/>
        <v>120</v>
      </c>
      <c r="J127" s="103" t="str">
        <f ca="1">'01'!$A$2</f>
        <v>Livre</v>
      </c>
      <c r="K127" s="119">
        <f ca="1">COUNTIF('01'!$I$13:$I$132,"&gt;30")</f>
        <v>120</v>
      </c>
      <c r="L127" s="119" t="str">
        <f t="shared" ca="1" si="12"/>
        <v>Livre</v>
      </c>
    </row>
    <row r="128" spans="1:12" s="107" customFormat="1" ht="9.9499999999999993" customHeight="1" x14ac:dyDescent="0.25">
      <c r="A128" s="106">
        <v>126</v>
      </c>
      <c r="B128" s="105">
        <f t="shared" si="8"/>
        <v>0</v>
      </c>
      <c r="C128" s="105">
        <f t="shared" si="9"/>
        <v>0</v>
      </c>
      <c r="D128" s="105" t="str">
        <f t="shared" si="10"/>
        <v>Cliente 126</v>
      </c>
      <c r="E128" s="118">
        <f>'01'!$E$133</f>
        <v>0</v>
      </c>
      <c r="F128" s="119" t="str">
        <f t="shared" ca="1" si="7"/>
        <v/>
      </c>
      <c r="G128" s="105">
        <f t="shared" si="11"/>
        <v>120</v>
      </c>
      <c r="H128" s="119">
        <f ca="1">COUNTIF('01'!$I$12:$I$132,"pago")</f>
        <v>0</v>
      </c>
      <c r="I128" s="119">
        <f t="shared" ca="1" si="13"/>
        <v>120</v>
      </c>
      <c r="J128" s="103" t="str">
        <f ca="1">'01'!$A$2</f>
        <v>Livre</v>
      </c>
      <c r="K128" s="119">
        <f ca="1">COUNTIF('01'!$I$13:$I$132,"&gt;30")</f>
        <v>120</v>
      </c>
      <c r="L128" s="119" t="str">
        <f t="shared" ca="1" si="12"/>
        <v>Livre</v>
      </c>
    </row>
    <row r="129" spans="1:12" s="107" customFormat="1" ht="9.9499999999999993" customHeight="1" x14ac:dyDescent="0.25">
      <c r="A129" s="106">
        <v>127</v>
      </c>
      <c r="B129" s="105">
        <f t="shared" si="8"/>
        <v>0</v>
      </c>
      <c r="C129" s="105">
        <f t="shared" si="9"/>
        <v>0</v>
      </c>
      <c r="D129" s="105" t="str">
        <f t="shared" si="10"/>
        <v>Cliente 127</v>
      </c>
      <c r="E129" s="118">
        <f>'01'!$E$133</f>
        <v>0</v>
      </c>
      <c r="F129" s="119" t="str">
        <f t="shared" ref="F129:F192" ca="1" si="14">IFERROR((IF(E129&lt;40000,"",(E129-TODAY()))),"")</f>
        <v/>
      </c>
      <c r="G129" s="105">
        <f t="shared" si="11"/>
        <v>120</v>
      </c>
      <c r="H129" s="119">
        <f ca="1">COUNTIF('01'!$I$12:$I$132,"pago")</f>
        <v>0</v>
      </c>
      <c r="I129" s="119">
        <f t="shared" ca="1" si="13"/>
        <v>120</v>
      </c>
      <c r="J129" s="103" t="str">
        <f ca="1">'01'!$A$2</f>
        <v>Livre</v>
      </c>
      <c r="K129" s="119">
        <f ca="1">COUNTIF('01'!$I$13:$I$132,"&gt;30")</f>
        <v>120</v>
      </c>
      <c r="L129" s="119" t="str">
        <f t="shared" ca="1" si="12"/>
        <v>Livre</v>
      </c>
    </row>
    <row r="130" spans="1:12" s="107" customFormat="1" ht="9.9499999999999993" customHeight="1" x14ac:dyDescent="0.25">
      <c r="A130" s="106">
        <v>128</v>
      </c>
      <c r="B130" s="105">
        <f t="shared" si="8"/>
        <v>0</v>
      </c>
      <c r="C130" s="105">
        <f t="shared" si="9"/>
        <v>0</v>
      </c>
      <c r="D130" s="105" t="str">
        <f t="shared" si="10"/>
        <v>Cliente 128</v>
      </c>
      <c r="E130" s="118">
        <f>'01'!$E$133</f>
        <v>0</v>
      </c>
      <c r="F130" s="119" t="str">
        <f t="shared" ca="1" si="14"/>
        <v/>
      </c>
      <c r="G130" s="105">
        <f t="shared" si="11"/>
        <v>120</v>
      </c>
      <c r="H130" s="119">
        <f ca="1">COUNTIF('01'!$I$12:$I$132,"pago")</f>
        <v>0</v>
      </c>
      <c r="I130" s="119">
        <f t="shared" ca="1" si="13"/>
        <v>120</v>
      </c>
      <c r="J130" s="103" t="str">
        <f ca="1">'01'!$A$2</f>
        <v>Livre</v>
      </c>
      <c r="K130" s="119">
        <f ca="1">COUNTIF('01'!$I$13:$I$132,"&gt;30")</f>
        <v>120</v>
      </c>
      <c r="L130" s="119" t="str">
        <f t="shared" ca="1" si="12"/>
        <v>Livre</v>
      </c>
    </row>
    <row r="131" spans="1:12" s="107" customFormat="1" ht="9.9499999999999993" customHeight="1" x14ac:dyDescent="0.25">
      <c r="A131" s="106">
        <v>129</v>
      </c>
      <c r="B131" s="105">
        <f t="shared" ref="B131:B194" si="15">VLOOKUP(A131,bd,2,0)</f>
        <v>0</v>
      </c>
      <c r="C131" s="105">
        <f t="shared" ref="C131:C194" si="16">VLOOKUP(A131,bd,3,0)</f>
        <v>0</v>
      </c>
      <c r="D131" s="105" t="str">
        <f t="shared" ref="D131:D194" si="17">VLOOKUP(A131,bd,4,0)</f>
        <v>Cliente 129</v>
      </c>
      <c r="E131" s="118">
        <f>'01'!$E$133</f>
        <v>0</v>
      </c>
      <c r="F131" s="119" t="str">
        <f t="shared" ca="1" si="14"/>
        <v/>
      </c>
      <c r="G131" s="105">
        <f t="shared" ref="G131:G194" si="18">VLOOKUP(A131,bd,15,0)</f>
        <v>120</v>
      </c>
      <c r="H131" s="119">
        <f ca="1">COUNTIF('01'!$I$12:$I$132,"pago")</f>
        <v>0</v>
      </c>
      <c r="I131" s="119">
        <f t="shared" ca="1" si="13"/>
        <v>120</v>
      </c>
      <c r="J131" s="103" t="str">
        <f ca="1">'01'!$A$2</f>
        <v>Livre</v>
      </c>
      <c r="K131" s="119">
        <f ca="1">COUNTIF('01'!$I$13:$I$132,"&gt;30")</f>
        <v>120</v>
      </c>
      <c r="L131" s="119" t="str">
        <f t="shared" ref="L131:L194" ca="1" si="19">IF(K131=0,"Em dias",(IF(K131=1,"CARTA N° 01",IF(K131=2,"CARTA N° 02",IF(K131=3,"CARTA N° 03",IF(K131=4,"DISTRATAR",IF(K131=5,"DISTRATAR",IF(K131=6,"DISTRATAR",IF(K131=7,"DISTRATAR",IF(K131=8,"DISTRATAR",IF(K131=9,"DISTRATAR",IF(K131=10,"DISTRATAR",IF(K131=11,"DISTRATAR",IF(K131=12,"DISTRATAR",IF(K131=13,"DISTRATAR",IF(K131=14,"DISTRATAR",IF(K131=15,"DISTRATAR",IF(K131=120,"Livre",))))))))))))))))))</f>
        <v>Livre</v>
      </c>
    </row>
    <row r="132" spans="1:12" s="107" customFormat="1" ht="9.9499999999999993" customHeight="1" x14ac:dyDescent="0.25">
      <c r="A132" s="106">
        <v>130</v>
      </c>
      <c r="B132" s="105">
        <f t="shared" si="15"/>
        <v>0</v>
      </c>
      <c r="C132" s="105">
        <f t="shared" si="16"/>
        <v>0</v>
      </c>
      <c r="D132" s="105" t="str">
        <f t="shared" si="17"/>
        <v>Cliente 130</v>
      </c>
      <c r="E132" s="118">
        <f>'01'!$E$133</f>
        <v>0</v>
      </c>
      <c r="F132" s="119"/>
      <c r="G132" s="105">
        <f t="shared" si="18"/>
        <v>120</v>
      </c>
      <c r="H132" s="119">
        <f ca="1">COUNTIF('01'!$I$12:$I$132,"pago")</f>
        <v>0</v>
      </c>
      <c r="I132" s="119">
        <f t="shared" ref="I132:I195" ca="1" si="20">ABS(H132-G132)</f>
        <v>120</v>
      </c>
      <c r="J132" s="103" t="str">
        <f ca="1">'01'!$A$2</f>
        <v>Livre</v>
      </c>
      <c r="K132" s="119">
        <f ca="1">COUNTIF('01'!$I$13:$I$132,"&gt;30")</f>
        <v>120</v>
      </c>
      <c r="L132" s="119" t="str">
        <f t="shared" ca="1" si="19"/>
        <v>Livre</v>
      </c>
    </row>
    <row r="133" spans="1:12" s="107" customFormat="1" ht="9.9499999999999993" customHeight="1" x14ac:dyDescent="0.25">
      <c r="A133" s="106">
        <v>131</v>
      </c>
      <c r="B133" s="105">
        <f t="shared" si="15"/>
        <v>0</v>
      </c>
      <c r="C133" s="105">
        <f t="shared" si="16"/>
        <v>0</v>
      </c>
      <c r="D133" s="105" t="str">
        <f t="shared" si="17"/>
        <v>Cliente 131</v>
      </c>
      <c r="E133" s="118">
        <f>'01'!$E$133</f>
        <v>0</v>
      </c>
      <c r="F133" s="119"/>
      <c r="G133" s="105">
        <f t="shared" si="18"/>
        <v>120</v>
      </c>
      <c r="H133" s="119">
        <f ca="1">COUNTIF('01'!$I$12:$I$132,"pago")</f>
        <v>0</v>
      </c>
      <c r="I133" s="119">
        <f t="shared" ca="1" si="20"/>
        <v>120</v>
      </c>
      <c r="J133" s="103" t="str">
        <f ca="1">'01'!$A$2</f>
        <v>Livre</v>
      </c>
      <c r="K133" s="119">
        <f ca="1">COUNTIF('01'!$I$13:$I$132,"&gt;30")</f>
        <v>120</v>
      </c>
      <c r="L133" s="119" t="str">
        <f t="shared" ca="1" si="19"/>
        <v>Livre</v>
      </c>
    </row>
    <row r="134" spans="1:12" s="107" customFormat="1" ht="9.9499999999999993" customHeight="1" x14ac:dyDescent="0.25">
      <c r="A134" s="106">
        <v>132</v>
      </c>
      <c r="B134" s="105">
        <f t="shared" si="15"/>
        <v>0</v>
      </c>
      <c r="C134" s="105">
        <f t="shared" si="16"/>
        <v>0</v>
      </c>
      <c r="D134" s="105" t="str">
        <f t="shared" si="17"/>
        <v>Cliente 132</v>
      </c>
      <c r="E134" s="118">
        <f>'01'!$E$133</f>
        <v>0</v>
      </c>
      <c r="F134" s="119" t="str">
        <f t="shared" ca="1" si="14"/>
        <v/>
      </c>
      <c r="G134" s="105">
        <f t="shared" si="18"/>
        <v>120</v>
      </c>
      <c r="H134" s="119">
        <f ca="1">COUNTIF('01'!$I$12:$I$132,"pago")</f>
        <v>0</v>
      </c>
      <c r="I134" s="119">
        <f t="shared" ca="1" si="20"/>
        <v>120</v>
      </c>
      <c r="J134" s="103" t="str">
        <f ca="1">'01'!$A$2</f>
        <v>Livre</v>
      </c>
      <c r="K134" s="119">
        <f ca="1">COUNTIF('01'!$I$13:$I$132,"&gt;30")</f>
        <v>120</v>
      </c>
      <c r="L134" s="119" t="str">
        <f t="shared" ca="1" si="19"/>
        <v>Livre</v>
      </c>
    </row>
    <row r="135" spans="1:12" s="107" customFormat="1" ht="9.9499999999999993" customHeight="1" x14ac:dyDescent="0.25">
      <c r="A135" s="106">
        <v>133</v>
      </c>
      <c r="B135" s="105">
        <f t="shared" si="15"/>
        <v>0</v>
      </c>
      <c r="C135" s="105">
        <f t="shared" si="16"/>
        <v>0</v>
      </c>
      <c r="D135" s="105" t="str">
        <f t="shared" si="17"/>
        <v>Cliente 133</v>
      </c>
      <c r="E135" s="118">
        <f>'01'!$E$133</f>
        <v>0</v>
      </c>
      <c r="F135" s="119" t="str">
        <f t="shared" ca="1" si="14"/>
        <v/>
      </c>
      <c r="G135" s="105">
        <f t="shared" si="18"/>
        <v>120</v>
      </c>
      <c r="H135" s="119">
        <f ca="1">COUNTIF('01'!$I$12:$I$132,"pago")</f>
        <v>0</v>
      </c>
      <c r="I135" s="119">
        <f t="shared" ca="1" si="20"/>
        <v>120</v>
      </c>
      <c r="J135" s="103" t="str">
        <f ca="1">'01'!$A$2</f>
        <v>Livre</v>
      </c>
      <c r="K135" s="119">
        <f ca="1">COUNTIF('01'!$I$13:$I$132,"&gt;30")</f>
        <v>120</v>
      </c>
      <c r="L135" s="119" t="str">
        <f t="shared" ca="1" si="19"/>
        <v>Livre</v>
      </c>
    </row>
    <row r="136" spans="1:12" s="107" customFormat="1" ht="9.9499999999999993" customHeight="1" x14ac:dyDescent="0.25">
      <c r="A136" s="106">
        <v>134</v>
      </c>
      <c r="B136" s="105">
        <f t="shared" si="15"/>
        <v>0</v>
      </c>
      <c r="C136" s="105">
        <f t="shared" si="16"/>
        <v>0</v>
      </c>
      <c r="D136" s="105" t="str">
        <f t="shared" si="17"/>
        <v>Cliente 134</v>
      </c>
      <c r="E136" s="118">
        <f>'01'!$E$133</f>
        <v>0</v>
      </c>
      <c r="F136" s="119"/>
      <c r="G136" s="105">
        <f t="shared" si="18"/>
        <v>120</v>
      </c>
      <c r="H136" s="119">
        <f ca="1">COUNTIF('01'!$I$12:$I$132,"pago")</f>
        <v>0</v>
      </c>
      <c r="I136" s="119">
        <f t="shared" ca="1" si="20"/>
        <v>120</v>
      </c>
      <c r="J136" s="103" t="str">
        <f ca="1">'01'!$A$2</f>
        <v>Livre</v>
      </c>
      <c r="K136" s="119">
        <f ca="1">COUNTIF('01'!$I$13:$I$132,"&gt;30")</f>
        <v>120</v>
      </c>
      <c r="L136" s="119" t="str">
        <f t="shared" ca="1" si="19"/>
        <v>Livre</v>
      </c>
    </row>
    <row r="137" spans="1:12" s="107" customFormat="1" ht="9.9499999999999993" customHeight="1" x14ac:dyDescent="0.25">
      <c r="A137" s="106">
        <v>135</v>
      </c>
      <c r="B137" s="105">
        <f t="shared" si="15"/>
        <v>0</v>
      </c>
      <c r="C137" s="105">
        <f t="shared" si="16"/>
        <v>0</v>
      </c>
      <c r="D137" s="105" t="str">
        <f t="shared" si="17"/>
        <v>Cliente 135</v>
      </c>
      <c r="E137" s="118">
        <f>'01'!$E$133</f>
        <v>0</v>
      </c>
      <c r="F137" s="119" t="str">
        <f t="shared" ca="1" si="14"/>
        <v/>
      </c>
      <c r="G137" s="105">
        <f t="shared" si="18"/>
        <v>120</v>
      </c>
      <c r="H137" s="119">
        <f ca="1">COUNTIF('01'!$I$12:$I$132,"pago")</f>
        <v>0</v>
      </c>
      <c r="I137" s="119">
        <f t="shared" ca="1" si="20"/>
        <v>120</v>
      </c>
      <c r="J137" s="103" t="str">
        <f ca="1">'01'!$A$2</f>
        <v>Livre</v>
      </c>
      <c r="K137" s="119">
        <f ca="1">COUNTIF('01'!$I$13:$I$132,"&gt;30")</f>
        <v>120</v>
      </c>
      <c r="L137" s="119" t="str">
        <f t="shared" ca="1" si="19"/>
        <v>Livre</v>
      </c>
    </row>
    <row r="138" spans="1:12" s="107" customFormat="1" ht="9.9499999999999993" customHeight="1" x14ac:dyDescent="0.25">
      <c r="A138" s="106">
        <v>136</v>
      </c>
      <c r="B138" s="105">
        <f t="shared" si="15"/>
        <v>0</v>
      </c>
      <c r="C138" s="105">
        <f t="shared" si="16"/>
        <v>0</v>
      </c>
      <c r="D138" s="105" t="str">
        <f t="shared" si="17"/>
        <v>Cliente 136</v>
      </c>
      <c r="E138" s="118">
        <f>'01'!$E$133</f>
        <v>0</v>
      </c>
      <c r="F138" s="119" t="str">
        <f t="shared" ca="1" si="14"/>
        <v/>
      </c>
      <c r="G138" s="105">
        <f t="shared" si="18"/>
        <v>120</v>
      </c>
      <c r="H138" s="119">
        <f ca="1">COUNTIF('01'!$I$12:$I$132,"pago")</f>
        <v>0</v>
      </c>
      <c r="I138" s="119">
        <f t="shared" ca="1" si="20"/>
        <v>120</v>
      </c>
      <c r="J138" s="103" t="str">
        <f ca="1">'01'!$A$2</f>
        <v>Livre</v>
      </c>
      <c r="K138" s="119">
        <f ca="1">COUNTIF('01'!$I$13:$I$132,"&gt;30")</f>
        <v>120</v>
      </c>
      <c r="L138" s="119" t="str">
        <f t="shared" ca="1" si="19"/>
        <v>Livre</v>
      </c>
    </row>
    <row r="139" spans="1:12" s="107" customFormat="1" ht="9.9499999999999993" customHeight="1" x14ac:dyDescent="0.25">
      <c r="A139" s="106">
        <v>137</v>
      </c>
      <c r="B139" s="105">
        <f t="shared" si="15"/>
        <v>0</v>
      </c>
      <c r="C139" s="105">
        <f t="shared" si="16"/>
        <v>0</v>
      </c>
      <c r="D139" s="105" t="str">
        <f t="shared" si="17"/>
        <v>Cliente 137</v>
      </c>
      <c r="E139" s="118">
        <f>'01'!$E$133</f>
        <v>0</v>
      </c>
      <c r="F139" s="119" t="str">
        <f t="shared" ca="1" si="14"/>
        <v/>
      </c>
      <c r="G139" s="105">
        <f t="shared" si="18"/>
        <v>120</v>
      </c>
      <c r="H139" s="119">
        <f ca="1">COUNTIF('01'!$I$12:$I$132,"pago")</f>
        <v>0</v>
      </c>
      <c r="I139" s="119">
        <f t="shared" ca="1" si="20"/>
        <v>120</v>
      </c>
      <c r="J139" s="103" t="str">
        <f ca="1">'01'!$A$2</f>
        <v>Livre</v>
      </c>
      <c r="K139" s="119">
        <f ca="1">COUNTIF('01'!$I$13:$I$132,"&gt;30")</f>
        <v>120</v>
      </c>
      <c r="L139" s="119" t="str">
        <f t="shared" ca="1" si="19"/>
        <v>Livre</v>
      </c>
    </row>
    <row r="140" spans="1:12" s="107" customFormat="1" ht="9.9499999999999993" customHeight="1" x14ac:dyDescent="0.25">
      <c r="A140" s="106">
        <v>138</v>
      </c>
      <c r="B140" s="105">
        <f t="shared" si="15"/>
        <v>0</v>
      </c>
      <c r="C140" s="105">
        <f t="shared" si="16"/>
        <v>0</v>
      </c>
      <c r="D140" s="105" t="str">
        <f t="shared" si="17"/>
        <v>Cliente 138</v>
      </c>
      <c r="E140" s="118">
        <f>'01'!$E$133</f>
        <v>0</v>
      </c>
      <c r="F140" s="119" t="str">
        <f t="shared" ca="1" si="14"/>
        <v/>
      </c>
      <c r="G140" s="105">
        <f t="shared" si="18"/>
        <v>120</v>
      </c>
      <c r="H140" s="119">
        <f ca="1">COUNTIF('01'!$I$12:$I$132,"pago")</f>
        <v>0</v>
      </c>
      <c r="I140" s="119">
        <f t="shared" ca="1" si="20"/>
        <v>120</v>
      </c>
      <c r="J140" s="103" t="str">
        <f ca="1">'01'!$A$2</f>
        <v>Livre</v>
      </c>
      <c r="K140" s="119">
        <f ca="1">COUNTIF('01'!$I$13:$I$132,"&gt;30")</f>
        <v>120</v>
      </c>
      <c r="L140" s="119" t="str">
        <f t="shared" ca="1" si="19"/>
        <v>Livre</v>
      </c>
    </row>
    <row r="141" spans="1:12" s="107" customFormat="1" ht="9.9499999999999993" customHeight="1" x14ac:dyDescent="0.25">
      <c r="A141" s="106">
        <v>139</v>
      </c>
      <c r="B141" s="105">
        <f t="shared" si="15"/>
        <v>0</v>
      </c>
      <c r="C141" s="105">
        <f t="shared" si="16"/>
        <v>0</v>
      </c>
      <c r="D141" s="105" t="str">
        <f t="shared" si="17"/>
        <v>Cliente 139</v>
      </c>
      <c r="E141" s="118">
        <f>'01'!$E$133</f>
        <v>0</v>
      </c>
      <c r="F141" s="119" t="str">
        <f t="shared" ca="1" si="14"/>
        <v/>
      </c>
      <c r="G141" s="105">
        <f t="shared" si="18"/>
        <v>120</v>
      </c>
      <c r="H141" s="119">
        <f ca="1">COUNTIF('01'!$I$12:$I$132,"pago")</f>
        <v>0</v>
      </c>
      <c r="I141" s="119">
        <f t="shared" ca="1" si="20"/>
        <v>120</v>
      </c>
      <c r="J141" s="103" t="str">
        <f ca="1">'01'!$A$2</f>
        <v>Livre</v>
      </c>
      <c r="K141" s="119">
        <f ca="1">COUNTIF('01'!$I$13:$I$132,"&gt;30")</f>
        <v>120</v>
      </c>
      <c r="L141" s="119" t="str">
        <f t="shared" ca="1" si="19"/>
        <v>Livre</v>
      </c>
    </row>
    <row r="142" spans="1:12" s="107" customFormat="1" ht="9.9499999999999993" customHeight="1" x14ac:dyDescent="0.25">
      <c r="A142" s="106">
        <v>140</v>
      </c>
      <c r="B142" s="105">
        <f t="shared" si="15"/>
        <v>0</v>
      </c>
      <c r="C142" s="105">
        <f t="shared" si="16"/>
        <v>0</v>
      </c>
      <c r="D142" s="105" t="str">
        <f t="shared" si="17"/>
        <v>Cliente 140</v>
      </c>
      <c r="E142" s="118">
        <f>'01'!$E$133</f>
        <v>0</v>
      </c>
      <c r="F142" s="119" t="str">
        <f t="shared" ca="1" si="14"/>
        <v/>
      </c>
      <c r="G142" s="105">
        <f t="shared" si="18"/>
        <v>120</v>
      </c>
      <c r="H142" s="119">
        <f ca="1">COUNTIF('01'!$I$12:$I$132,"pago")</f>
        <v>0</v>
      </c>
      <c r="I142" s="119">
        <f t="shared" ca="1" si="20"/>
        <v>120</v>
      </c>
      <c r="J142" s="103" t="str">
        <f ca="1">'01'!$A$2</f>
        <v>Livre</v>
      </c>
      <c r="K142" s="119">
        <f ca="1">COUNTIF('01'!$I$13:$I$132,"&gt;30")</f>
        <v>120</v>
      </c>
      <c r="L142" s="119" t="str">
        <f t="shared" ca="1" si="19"/>
        <v>Livre</v>
      </c>
    </row>
    <row r="143" spans="1:12" s="107" customFormat="1" ht="9.9499999999999993" customHeight="1" x14ac:dyDescent="0.25">
      <c r="A143" s="106">
        <v>141</v>
      </c>
      <c r="B143" s="105">
        <f t="shared" si="15"/>
        <v>0</v>
      </c>
      <c r="C143" s="105">
        <f t="shared" si="16"/>
        <v>0</v>
      </c>
      <c r="D143" s="105" t="str">
        <f t="shared" si="17"/>
        <v>Cliente 141</v>
      </c>
      <c r="E143" s="118">
        <f>'01'!$E$133</f>
        <v>0</v>
      </c>
      <c r="F143" s="119" t="str">
        <f t="shared" ca="1" si="14"/>
        <v/>
      </c>
      <c r="G143" s="105">
        <f t="shared" si="18"/>
        <v>120</v>
      </c>
      <c r="H143" s="119">
        <f ca="1">COUNTIF('01'!$I$12:$I$132,"pago")</f>
        <v>0</v>
      </c>
      <c r="I143" s="119">
        <f t="shared" ca="1" si="20"/>
        <v>120</v>
      </c>
      <c r="J143" s="103" t="str">
        <f ca="1">'01'!$A$2</f>
        <v>Livre</v>
      </c>
      <c r="K143" s="119">
        <f ca="1">COUNTIF('01'!$I$13:$I$132,"&gt;30")</f>
        <v>120</v>
      </c>
      <c r="L143" s="119" t="str">
        <f t="shared" ca="1" si="19"/>
        <v>Livre</v>
      </c>
    </row>
    <row r="144" spans="1:12" s="107" customFormat="1" ht="9.9499999999999993" customHeight="1" x14ac:dyDescent="0.25">
      <c r="A144" s="106">
        <v>142</v>
      </c>
      <c r="B144" s="105">
        <f t="shared" si="15"/>
        <v>0</v>
      </c>
      <c r="C144" s="105">
        <f t="shared" si="16"/>
        <v>0</v>
      </c>
      <c r="D144" s="105" t="str">
        <f t="shared" si="17"/>
        <v>Cliente 142</v>
      </c>
      <c r="E144" s="118">
        <f>'01'!$E$133</f>
        <v>0</v>
      </c>
      <c r="F144" s="119" t="str">
        <f t="shared" ca="1" si="14"/>
        <v/>
      </c>
      <c r="G144" s="105">
        <f t="shared" si="18"/>
        <v>120</v>
      </c>
      <c r="H144" s="119">
        <f ca="1">COUNTIF('01'!$I$12:$I$132,"pago")</f>
        <v>0</v>
      </c>
      <c r="I144" s="119">
        <f t="shared" ca="1" si="20"/>
        <v>120</v>
      </c>
      <c r="J144" s="103" t="str">
        <f ca="1">'01'!$A$2</f>
        <v>Livre</v>
      </c>
      <c r="K144" s="119">
        <f ca="1">COUNTIF('01'!$I$13:$I$132,"&gt;30")</f>
        <v>120</v>
      </c>
      <c r="L144" s="119" t="str">
        <f t="shared" ca="1" si="19"/>
        <v>Livre</v>
      </c>
    </row>
    <row r="145" spans="1:12" s="107" customFormat="1" ht="9.9499999999999993" customHeight="1" x14ac:dyDescent="0.25">
      <c r="A145" s="106">
        <v>143</v>
      </c>
      <c r="B145" s="105">
        <f t="shared" si="15"/>
        <v>0</v>
      </c>
      <c r="C145" s="105">
        <f t="shared" si="16"/>
        <v>0</v>
      </c>
      <c r="D145" s="105" t="str">
        <f t="shared" si="17"/>
        <v>Cliente 143</v>
      </c>
      <c r="E145" s="118">
        <f>'01'!$E$133</f>
        <v>0</v>
      </c>
      <c r="F145" s="119" t="str">
        <f t="shared" ca="1" si="14"/>
        <v/>
      </c>
      <c r="G145" s="105">
        <f t="shared" si="18"/>
        <v>120</v>
      </c>
      <c r="H145" s="119">
        <f ca="1">COUNTIF('01'!$I$12:$I$132,"pago")</f>
        <v>0</v>
      </c>
      <c r="I145" s="119">
        <f t="shared" ca="1" si="20"/>
        <v>120</v>
      </c>
      <c r="J145" s="103" t="str">
        <f ca="1">'01'!$A$2</f>
        <v>Livre</v>
      </c>
      <c r="K145" s="119">
        <f ca="1">COUNTIF('01'!$I$13:$I$132,"&gt;30")</f>
        <v>120</v>
      </c>
      <c r="L145" s="119" t="str">
        <f t="shared" ca="1" si="19"/>
        <v>Livre</v>
      </c>
    </row>
    <row r="146" spans="1:12" s="107" customFormat="1" ht="9.9499999999999993" customHeight="1" x14ac:dyDescent="0.25">
      <c r="A146" s="106">
        <v>144</v>
      </c>
      <c r="B146" s="105">
        <f t="shared" si="15"/>
        <v>0</v>
      </c>
      <c r="C146" s="105">
        <f t="shared" si="16"/>
        <v>0</v>
      </c>
      <c r="D146" s="105" t="str">
        <f t="shared" si="17"/>
        <v>Cliente 144</v>
      </c>
      <c r="E146" s="118">
        <f>'01'!$E$133</f>
        <v>0</v>
      </c>
      <c r="F146" s="119" t="str">
        <f t="shared" ca="1" si="14"/>
        <v/>
      </c>
      <c r="G146" s="105">
        <f t="shared" si="18"/>
        <v>120</v>
      </c>
      <c r="H146" s="119">
        <f ca="1">COUNTIF('01'!$I$12:$I$132,"pago")</f>
        <v>0</v>
      </c>
      <c r="I146" s="119">
        <f t="shared" ca="1" si="20"/>
        <v>120</v>
      </c>
      <c r="J146" s="103" t="str">
        <f ca="1">'01'!$A$2</f>
        <v>Livre</v>
      </c>
      <c r="K146" s="119">
        <f ca="1">COUNTIF('01'!$I$13:$I$132,"&gt;30")</f>
        <v>120</v>
      </c>
      <c r="L146" s="119" t="str">
        <f t="shared" ca="1" si="19"/>
        <v>Livre</v>
      </c>
    </row>
    <row r="147" spans="1:12" s="107" customFormat="1" ht="9.9499999999999993" customHeight="1" x14ac:dyDescent="0.25">
      <c r="A147" s="106">
        <v>145</v>
      </c>
      <c r="B147" s="105">
        <f t="shared" si="15"/>
        <v>0</v>
      </c>
      <c r="C147" s="105">
        <f t="shared" si="16"/>
        <v>0</v>
      </c>
      <c r="D147" s="105" t="str">
        <f t="shared" si="17"/>
        <v>Cliente 145</v>
      </c>
      <c r="E147" s="118">
        <f>'01'!$E$133</f>
        <v>0</v>
      </c>
      <c r="F147" s="119" t="str">
        <f t="shared" ca="1" si="14"/>
        <v/>
      </c>
      <c r="G147" s="105">
        <f t="shared" si="18"/>
        <v>120</v>
      </c>
      <c r="H147" s="119">
        <f ca="1">COUNTIF('01'!$I$12:$I$132,"pago")</f>
        <v>0</v>
      </c>
      <c r="I147" s="119">
        <f t="shared" ca="1" si="20"/>
        <v>120</v>
      </c>
      <c r="J147" s="103" t="str">
        <f ca="1">'01'!$A$2</f>
        <v>Livre</v>
      </c>
      <c r="K147" s="119">
        <f ca="1">COUNTIF('01'!$I$13:$I$132,"&gt;30")</f>
        <v>120</v>
      </c>
      <c r="L147" s="119" t="str">
        <f t="shared" ca="1" si="19"/>
        <v>Livre</v>
      </c>
    </row>
    <row r="148" spans="1:12" s="107" customFormat="1" ht="9.9499999999999993" customHeight="1" x14ac:dyDescent="0.25">
      <c r="A148" s="106">
        <v>146</v>
      </c>
      <c r="B148" s="105">
        <f t="shared" si="15"/>
        <v>0</v>
      </c>
      <c r="C148" s="105">
        <f t="shared" si="16"/>
        <v>0</v>
      </c>
      <c r="D148" s="105" t="str">
        <f t="shared" si="17"/>
        <v>Cliente 146</v>
      </c>
      <c r="E148" s="118">
        <f>'01'!$E$133</f>
        <v>0</v>
      </c>
      <c r="F148" s="119" t="str">
        <f t="shared" ca="1" si="14"/>
        <v/>
      </c>
      <c r="G148" s="105">
        <f t="shared" si="18"/>
        <v>120</v>
      </c>
      <c r="H148" s="119">
        <f ca="1">COUNTIF('01'!$I$12:$I$132,"pago")</f>
        <v>0</v>
      </c>
      <c r="I148" s="119">
        <f t="shared" ca="1" si="20"/>
        <v>120</v>
      </c>
      <c r="J148" s="103" t="str">
        <f ca="1">'01'!$A$2</f>
        <v>Livre</v>
      </c>
      <c r="K148" s="119">
        <f ca="1">COUNTIF('01'!$I$13:$I$132,"&gt;30")</f>
        <v>120</v>
      </c>
      <c r="L148" s="119" t="str">
        <f t="shared" ca="1" si="19"/>
        <v>Livre</v>
      </c>
    </row>
    <row r="149" spans="1:12" s="107" customFormat="1" ht="9.9499999999999993" customHeight="1" x14ac:dyDescent="0.25">
      <c r="A149" s="106">
        <v>147</v>
      </c>
      <c r="B149" s="105">
        <f t="shared" si="15"/>
        <v>0</v>
      </c>
      <c r="C149" s="105">
        <f t="shared" si="16"/>
        <v>0</v>
      </c>
      <c r="D149" s="105" t="str">
        <f t="shared" si="17"/>
        <v>Cliente 147</v>
      </c>
      <c r="E149" s="118">
        <f>'01'!$E$133</f>
        <v>0</v>
      </c>
      <c r="F149" s="119" t="str">
        <f t="shared" ca="1" si="14"/>
        <v/>
      </c>
      <c r="G149" s="105">
        <f t="shared" si="18"/>
        <v>120</v>
      </c>
      <c r="H149" s="119">
        <f ca="1">COUNTIF('01'!$I$12:$I$132,"pago")</f>
        <v>0</v>
      </c>
      <c r="I149" s="119">
        <f t="shared" ca="1" si="20"/>
        <v>120</v>
      </c>
      <c r="J149" s="103" t="str">
        <f ca="1">'01'!$A$2</f>
        <v>Livre</v>
      </c>
      <c r="K149" s="119">
        <f ca="1">COUNTIF('01'!$I$13:$I$132,"&gt;30")</f>
        <v>120</v>
      </c>
      <c r="L149" s="119" t="str">
        <f t="shared" ca="1" si="19"/>
        <v>Livre</v>
      </c>
    </row>
    <row r="150" spans="1:12" s="107" customFormat="1" ht="9.9499999999999993" customHeight="1" x14ac:dyDescent="0.25">
      <c r="A150" s="106">
        <v>148</v>
      </c>
      <c r="B150" s="105">
        <f t="shared" si="15"/>
        <v>0</v>
      </c>
      <c r="C150" s="105">
        <f t="shared" si="16"/>
        <v>0</v>
      </c>
      <c r="D150" s="105" t="str">
        <f t="shared" si="17"/>
        <v>Cliente 148</v>
      </c>
      <c r="E150" s="118">
        <f>'01'!$E$133</f>
        <v>0</v>
      </c>
      <c r="F150" s="119" t="str">
        <f t="shared" ca="1" si="14"/>
        <v/>
      </c>
      <c r="G150" s="105">
        <f t="shared" si="18"/>
        <v>120</v>
      </c>
      <c r="H150" s="119">
        <f ca="1">COUNTIF('01'!$I$12:$I$132,"pago")</f>
        <v>0</v>
      </c>
      <c r="I150" s="119">
        <f t="shared" ca="1" si="20"/>
        <v>120</v>
      </c>
      <c r="J150" s="103" t="str">
        <f ca="1">'01'!$A$2</f>
        <v>Livre</v>
      </c>
      <c r="K150" s="119">
        <f ca="1">COUNTIF('01'!$I$13:$I$132,"&gt;30")</f>
        <v>120</v>
      </c>
      <c r="L150" s="119" t="str">
        <f t="shared" ca="1" si="19"/>
        <v>Livre</v>
      </c>
    </row>
    <row r="151" spans="1:12" s="107" customFormat="1" ht="9.9499999999999993" customHeight="1" x14ac:dyDescent="0.25">
      <c r="A151" s="106">
        <v>149</v>
      </c>
      <c r="B151" s="105">
        <f t="shared" si="15"/>
        <v>0</v>
      </c>
      <c r="C151" s="105">
        <f t="shared" si="16"/>
        <v>0</v>
      </c>
      <c r="D151" s="105" t="str">
        <f t="shared" si="17"/>
        <v>Cliente 149</v>
      </c>
      <c r="E151" s="118">
        <f>'01'!$E$133</f>
        <v>0</v>
      </c>
      <c r="F151" s="119" t="str">
        <f t="shared" ca="1" si="14"/>
        <v/>
      </c>
      <c r="G151" s="105">
        <f t="shared" si="18"/>
        <v>120</v>
      </c>
      <c r="H151" s="119">
        <f ca="1">COUNTIF('01'!$I$12:$I$132,"pago")</f>
        <v>0</v>
      </c>
      <c r="I151" s="119">
        <f t="shared" ca="1" si="20"/>
        <v>120</v>
      </c>
      <c r="J151" s="103" t="str">
        <f ca="1">'01'!$A$2</f>
        <v>Livre</v>
      </c>
      <c r="K151" s="119">
        <f ca="1">COUNTIF('01'!$I$13:$I$132,"&gt;30")</f>
        <v>120</v>
      </c>
      <c r="L151" s="119" t="str">
        <f t="shared" ca="1" si="19"/>
        <v>Livre</v>
      </c>
    </row>
    <row r="152" spans="1:12" s="107" customFormat="1" ht="9.9499999999999993" customHeight="1" x14ac:dyDescent="0.25">
      <c r="A152" s="106">
        <v>150</v>
      </c>
      <c r="B152" s="105">
        <f t="shared" si="15"/>
        <v>0</v>
      </c>
      <c r="C152" s="105">
        <f t="shared" si="16"/>
        <v>0</v>
      </c>
      <c r="D152" s="105" t="str">
        <f t="shared" si="17"/>
        <v>Cliente 150</v>
      </c>
      <c r="E152" s="118">
        <f>'01'!$E$133</f>
        <v>0</v>
      </c>
      <c r="F152" s="119"/>
      <c r="G152" s="105">
        <f t="shared" si="18"/>
        <v>120</v>
      </c>
      <c r="H152" s="119">
        <f ca="1">COUNTIF('01'!$I$12:$I$132,"pago")</f>
        <v>0</v>
      </c>
      <c r="I152" s="119">
        <f t="shared" ca="1" si="20"/>
        <v>120</v>
      </c>
      <c r="J152" s="103" t="str">
        <f ca="1">'01'!$A$2</f>
        <v>Livre</v>
      </c>
      <c r="K152" s="119">
        <f ca="1">COUNTIF('01'!$I$13:$I$132,"&gt;30")</f>
        <v>120</v>
      </c>
      <c r="L152" s="119" t="str">
        <f t="shared" ca="1" si="19"/>
        <v>Livre</v>
      </c>
    </row>
    <row r="153" spans="1:12" s="107" customFormat="1" ht="9.9499999999999993" customHeight="1" x14ac:dyDescent="0.25">
      <c r="A153" s="106">
        <v>151</v>
      </c>
      <c r="B153" s="105">
        <f t="shared" si="15"/>
        <v>0</v>
      </c>
      <c r="C153" s="105">
        <f t="shared" si="16"/>
        <v>0</v>
      </c>
      <c r="D153" s="105" t="str">
        <f t="shared" si="17"/>
        <v>Cliente 151</v>
      </c>
      <c r="E153" s="118">
        <f>'01'!$E$133</f>
        <v>0</v>
      </c>
      <c r="F153" s="119" t="str">
        <f t="shared" ca="1" si="14"/>
        <v/>
      </c>
      <c r="G153" s="105">
        <f t="shared" si="18"/>
        <v>120</v>
      </c>
      <c r="H153" s="119">
        <f ca="1">COUNTIF('01'!$I$12:$I$132,"pago")</f>
        <v>0</v>
      </c>
      <c r="I153" s="119">
        <f t="shared" ca="1" si="20"/>
        <v>120</v>
      </c>
      <c r="J153" s="103" t="str">
        <f ca="1">'01'!$A$2</f>
        <v>Livre</v>
      </c>
      <c r="K153" s="119">
        <f ca="1">COUNTIF('01'!$I$13:$I$132,"&gt;30")</f>
        <v>120</v>
      </c>
      <c r="L153" s="119" t="str">
        <f t="shared" ca="1" si="19"/>
        <v>Livre</v>
      </c>
    </row>
    <row r="154" spans="1:12" s="107" customFormat="1" ht="9.9499999999999993" customHeight="1" x14ac:dyDescent="0.25">
      <c r="A154" s="106">
        <v>152</v>
      </c>
      <c r="B154" s="105">
        <f t="shared" si="15"/>
        <v>0</v>
      </c>
      <c r="C154" s="105">
        <f t="shared" si="16"/>
        <v>0</v>
      </c>
      <c r="D154" s="105" t="str">
        <f t="shared" si="17"/>
        <v>Cliente 152</v>
      </c>
      <c r="E154" s="118">
        <f>'01'!$E$133</f>
        <v>0</v>
      </c>
      <c r="F154" s="119" t="str">
        <f t="shared" ca="1" si="14"/>
        <v/>
      </c>
      <c r="G154" s="105">
        <f t="shared" si="18"/>
        <v>120</v>
      </c>
      <c r="H154" s="119">
        <f ca="1">COUNTIF('01'!$I$12:$I$132,"pago")</f>
        <v>0</v>
      </c>
      <c r="I154" s="119">
        <f t="shared" ca="1" si="20"/>
        <v>120</v>
      </c>
      <c r="J154" s="103" t="str">
        <f ca="1">'01'!$A$2</f>
        <v>Livre</v>
      </c>
      <c r="K154" s="119">
        <f ca="1">COUNTIF('01'!$I$13:$I$132,"&gt;30")</f>
        <v>120</v>
      </c>
      <c r="L154" s="119" t="str">
        <f t="shared" ca="1" si="19"/>
        <v>Livre</v>
      </c>
    </row>
    <row r="155" spans="1:12" s="107" customFormat="1" ht="9.9499999999999993" customHeight="1" x14ac:dyDescent="0.25">
      <c r="A155" s="106">
        <v>153</v>
      </c>
      <c r="B155" s="105">
        <f t="shared" si="15"/>
        <v>0</v>
      </c>
      <c r="C155" s="105">
        <f t="shared" si="16"/>
        <v>0</v>
      </c>
      <c r="D155" s="105" t="str">
        <f t="shared" si="17"/>
        <v>Cliente 153</v>
      </c>
      <c r="E155" s="118">
        <f>'01'!$E$133</f>
        <v>0</v>
      </c>
      <c r="F155" s="119" t="str">
        <f t="shared" ca="1" si="14"/>
        <v/>
      </c>
      <c r="G155" s="105">
        <f t="shared" si="18"/>
        <v>120</v>
      </c>
      <c r="H155" s="119">
        <f ca="1">COUNTIF('01'!$I$12:$I$132,"pago")</f>
        <v>0</v>
      </c>
      <c r="I155" s="119">
        <f t="shared" ca="1" si="20"/>
        <v>120</v>
      </c>
      <c r="J155" s="103" t="str">
        <f ca="1">'01'!$A$2</f>
        <v>Livre</v>
      </c>
      <c r="K155" s="119">
        <f ca="1">COUNTIF('01'!$I$13:$I$132,"&gt;30")</f>
        <v>120</v>
      </c>
      <c r="L155" s="119" t="str">
        <f t="shared" ca="1" si="19"/>
        <v>Livre</v>
      </c>
    </row>
    <row r="156" spans="1:12" s="107" customFormat="1" ht="9.9499999999999993" customHeight="1" x14ac:dyDescent="0.25">
      <c r="A156" s="106">
        <v>154</v>
      </c>
      <c r="B156" s="105">
        <f t="shared" si="15"/>
        <v>0</v>
      </c>
      <c r="C156" s="105">
        <f t="shared" si="16"/>
        <v>0</v>
      </c>
      <c r="D156" s="105" t="str">
        <f t="shared" si="17"/>
        <v>Cliente 154</v>
      </c>
      <c r="E156" s="118">
        <f>'01'!$E$133</f>
        <v>0</v>
      </c>
      <c r="F156" s="119" t="str">
        <f t="shared" ca="1" si="14"/>
        <v/>
      </c>
      <c r="G156" s="105">
        <f t="shared" si="18"/>
        <v>120</v>
      </c>
      <c r="H156" s="119">
        <f ca="1">COUNTIF('01'!$I$12:$I$132,"pago")</f>
        <v>0</v>
      </c>
      <c r="I156" s="119">
        <f t="shared" ca="1" si="20"/>
        <v>120</v>
      </c>
      <c r="J156" s="103" t="str">
        <f ca="1">'01'!$A$2</f>
        <v>Livre</v>
      </c>
      <c r="K156" s="119">
        <f ca="1">COUNTIF('01'!$I$13:$I$132,"&gt;30")</f>
        <v>120</v>
      </c>
      <c r="L156" s="119" t="str">
        <f t="shared" ca="1" si="19"/>
        <v>Livre</v>
      </c>
    </row>
    <row r="157" spans="1:12" s="107" customFormat="1" ht="9.9499999999999993" customHeight="1" x14ac:dyDescent="0.25">
      <c r="A157" s="106">
        <v>155</v>
      </c>
      <c r="B157" s="105">
        <f t="shared" si="15"/>
        <v>0</v>
      </c>
      <c r="C157" s="105">
        <f t="shared" si="16"/>
        <v>0</v>
      </c>
      <c r="D157" s="105" t="str">
        <f t="shared" si="17"/>
        <v>Cliente 155</v>
      </c>
      <c r="E157" s="118">
        <f>'01'!$E$133</f>
        <v>0</v>
      </c>
      <c r="F157" s="119" t="str">
        <f t="shared" ca="1" si="14"/>
        <v/>
      </c>
      <c r="G157" s="105">
        <f t="shared" si="18"/>
        <v>120</v>
      </c>
      <c r="H157" s="119">
        <f ca="1">COUNTIF('01'!$I$12:$I$132,"pago")</f>
        <v>0</v>
      </c>
      <c r="I157" s="119">
        <f t="shared" ca="1" si="20"/>
        <v>120</v>
      </c>
      <c r="J157" s="103" t="str">
        <f ca="1">'01'!$A$2</f>
        <v>Livre</v>
      </c>
      <c r="K157" s="119">
        <f ca="1">COUNTIF('01'!$I$13:$I$132,"&gt;30")</f>
        <v>120</v>
      </c>
      <c r="L157" s="119" t="str">
        <f t="shared" ca="1" si="19"/>
        <v>Livre</v>
      </c>
    </row>
    <row r="158" spans="1:12" s="107" customFormat="1" ht="9.9499999999999993" customHeight="1" x14ac:dyDescent="0.25">
      <c r="A158" s="106">
        <v>156</v>
      </c>
      <c r="B158" s="105">
        <f t="shared" si="15"/>
        <v>0</v>
      </c>
      <c r="C158" s="105">
        <f t="shared" si="16"/>
        <v>0</v>
      </c>
      <c r="D158" s="105" t="str">
        <f t="shared" si="17"/>
        <v>Cliente 156</v>
      </c>
      <c r="E158" s="118">
        <f>'01'!$E$133</f>
        <v>0</v>
      </c>
      <c r="F158" s="119" t="str">
        <f t="shared" ca="1" si="14"/>
        <v/>
      </c>
      <c r="G158" s="105">
        <f t="shared" si="18"/>
        <v>120</v>
      </c>
      <c r="H158" s="119">
        <f ca="1">COUNTIF('01'!$I$12:$I$132,"pago")</f>
        <v>0</v>
      </c>
      <c r="I158" s="119">
        <f t="shared" ca="1" si="20"/>
        <v>120</v>
      </c>
      <c r="J158" s="103" t="str">
        <f ca="1">'01'!$A$2</f>
        <v>Livre</v>
      </c>
      <c r="K158" s="119">
        <f ca="1">COUNTIF('01'!$I$13:$I$132,"&gt;30")</f>
        <v>120</v>
      </c>
      <c r="L158" s="119" t="str">
        <f t="shared" ca="1" si="19"/>
        <v>Livre</v>
      </c>
    </row>
    <row r="159" spans="1:12" s="107" customFormat="1" ht="9.9499999999999993" customHeight="1" x14ac:dyDescent="0.25">
      <c r="A159" s="106">
        <v>157</v>
      </c>
      <c r="B159" s="105">
        <f t="shared" si="15"/>
        <v>0</v>
      </c>
      <c r="C159" s="105">
        <f t="shared" si="16"/>
        <v>0</v>
      </c>
      <c r="D159" s="105" t="str">
        <f t="shared" si="17"/>
        <v>Cliente 157</v>
      </c>
      <c r="E159" s="118">
        <f>'01'!$E$133</f>
        <v>0</v>
      </c>
      <c r="F159" s="119" t="str">
        <f t="shared" ca="1" si="14"/>
        <v/>
      </c>
      <c r="G159" s="105">
        <f t="shared" si="18"/>
        <v>120</v>
      </c>
      <c r="H159" s="119">
        <f ca="1">COUNTIF('01'!$I$12:$I$132,"pago")</f>
        <v>0</v>
      </c>
      <c r="I159" s="119">
        <f t="shared" ca="1" si="20"/>
        <v>120</v>
      </c>
      <c r="J159" s="103" t="str">
        <f ca="1">'01'!$A$2</f>
        <v>Livre</v>
      </c>
      <c r="K159" s="119">
        <f ca="1">COUNTIF('01'!$I$13:$I$132,"&gt;30")</f>
        <v>120</v>
      </c>
      <c r="L159" s="119" t="str">
        <f t="shared" ca="1" si="19"/>
        <v>Livre</v>
      </c>
    </row>
    <row r="160" spans="1:12" s="107" customFormat="1" ht="9.9499999999999993" customHeight="1" x14ac:dyDescent="0.25">
      <c r="A160" s="106">
        <v>158</v>
      </c>
      <c r="B160" s="105">
        <f t="shared" si="15"/>
        <v>0</v>
      </c>
      <c r="C160" s="105">
        <f t="shared" si="16"/>
        <v>0</v>
      </c>
      <c r="D160" s="105" t="str">
        <f t="shared" si="17"/>
        <v>Cliente 158</v>
      </c>
      <c r="E160" s="118">
        <f>'01'!$E$133</f>
        <v>0</v>
      </c>
      <c r="F160" s="119" t="str">
        <f t="shared" ca="1" si="14"/>
        <v/>
      </c>
      <c r="G160" s="105">
        <f t="shared" si="18"/>
        <v>120</v>
      </c>
      <c r="H160" s="119">
        <f ca="1">COUNTIF('01'!$I$12:$I$132,"pago")</f>
        <v>0</v>
      </c>
      <c r="I160" s="119">
        <f t="shared" ca="1" si="20"/>
        <v>120</v>
      </c>
      <c r="J160" s="103" t="str">
        <f ca="1">'01'!$A$2</f>
        <v>Livre</v>
      </c>
      <c r="K160" s="119">
        <f ca="1">COUNTIF('01'!$I$13:$I$132,"&gt;30")</f>
        <v>120</v>
      </c>
      <c r="L160" s="119" t="str">
        <f t="shared" ca="1" si="19"/>
        <v>Livre</v>
      </c>
    </row>
    <row r="161" spans="1:12" s="107" customFormat="1" ht="9.9499999999999993" customHeight="1" x14ac:dyDescent="0.25">
      <c r="A161" s="106">
        <v>159</v>
      </c>
      <c r="B161" s="105">
        <f t="shared" si="15"/>
        <v>0</v>
      </c>
      <c r="C161" s="105">
        <f t="shared" si="16"/>
        <v>0</v>
      </c>
      <c r="D161" s="105" t="str">
        <f t="shared" si="17"/>
        <v>Cliente 159</v>
      </c>
      <c r="E161" s="118">
        <f>'01'!$E$133</f>
        <v>0</v>
      </c>
      <c r="F161" s="119" t="str">
        <f t="shared" ca="1" si="14"/>
        <v/>
      </c>
      <c r="G161" s="105">
        <f t="shared" si="18"/>
        <v>120</v>
      </c>
      <c r="H161" s="119">
        <f ca="1">COUNTIF('01'!$I$12:$I$132,"pago")</f>
        <v>0</v>
      </c>
      <c r="I161" s="119">
        <f t="shared" ca="1" si="20"/>
        <v>120</v>
      </c>
      <c r="J161" s="103" t="str">
        <f ca="1">'01'!$A$2</f>
        <v>Livre</v>
      </c>
      <c r="K161" s="119">
        <f ca="1">COUNTIF('01'!$I$13:$I$132,"&gt;30")</f>
        <v>120</v>
      </c>
      <c r="L161" s="119" t="str">
        <f t="shared" ca="1" si="19"/>
        <v>Livre</v>
      </c>
    </row>
    <row r="162" spans="1:12" s="107" customFormat="1" ht="9.9499999999999993" customHeight="1" x14ac:dyDescent="0.25">
      <c r="A162" s="106">
        <v>160</v>
      </c>
      <c r="B162" s="105">
        <f t="shared" si="15"/>
        <v>0</v>
      </c>
      <c r="C162" s="105">
        <f t="shared" si="16"/>
        <v>0</v>
      </c>
      <c r="D162" s="105" t="str">
        <f t="shared" si="17"/>
        <v>Cliente 160</v>
      </c>
      <c r="E162" s="118">
        <f>'01'!$E$133</f>
        <v>0</v>
      </c>
      <c r="F162" s="119" t="str">
        <f t="shared" ca="1" si="14"/>
        <v/>
      </c>
      <c r="G162" s="105">
        <f t="shared" si="18"/>
        <v>120</v>
      </c>
      <c r="H162" s="119">
        <f ca="1">COUNTIF('01'!$I$12:$I$132,"pago")</f>
        <v>0</v>
      </c>
      <c r="I162" s="119">
        <f t="shared" ca="1" si="20"/>
        <v>120</v>
      </c>
      <c r="J162" s="103" t="str">
        <f ca="1">'01'!$A$2</f>
        <v>Livre</v>
      </c>
      <c r="K162" s="119">
        <f ca="1">COUNTIF('01'!$I$13:$I$132,"&gt;30")</f>
        <v>120</v>
      </c>
      <c r="L162" s="119" t="str">
        <f t="shared" ca="1" si="19"/>
        <v>Livre</v>
      </c>
    </row>
    <row r="163" spans="1:12" s="107" customFormat="1" ht="9.9499999999999993" customHeight="1" x14ac:dyDescent="0.25">
      <c r="A163" s="106">
        <v>161</v>
      </c>
      <c r="B163" s="105">
        <f t="shared" si="15"/>
        <v>0</v>
      </c>
      <c r="C163" s="105">
        <f t="shared" si="16"/>
        <v>0</v>
      </c>
      <c r="D163" s="105" t="str">
        <f t="shared" si="17"/>
        <v>Cliente 161</v>
      </c>
      <c r="E163" s="118">
        <f>'01'!$E$133</f>
        <v>0</v>
      </c>
      <c r="F163" s="119"/>
      <c r="G163" s="105">
        <f t="shared" si="18"/>
        <v>120</v>
      </c>
      <c r="H163" s="119">
        <f ca="1">COUNTIF('01'!$I$12:$I$132,"pago")</f>
        <v>0</v>
      </c>
      <c r="I163" s="119">
        <f t="shared" ca="1" si="20"/>
        <v>120</v>
      </c>
      <c r="J163" s="103" t="str">
        <f ca="1">'01'!$A$2</f>
        <v>Livre</v>
      </c>
      <c r="K163" s="119">
        <f ca="1">COUNTIF('01'!$I$13:$I$132,"&gt;30")</f>
        <v>120</v>
      </c>
      <c r="L163" s="119" t="str">
        <f t="shared" ca="1" si="19"/>
        <v>Livre</v>
      </c>
    </row>
    <row r="164" spans="1:12" s="107" customFormat="1" ht="9.9499999999999993" customHeight="1" x14ac:dyDescent="0.25">
      <c r="A164" s="106">
        <v>162</v>
      </c>
      <c r="B164" s="105">
        <f t="shared" si="15"/>
        <v>0</v>
      </c>
      <c r="C164" s="105">
        <f t="shared" si="16"/>
        <v>0</v>
      </c>
      <c r="D164" s="105" t="str">
        <f t="shared" si="17"/>
        <v>Cliente 162</v>
      </c>
      <c r="E164" s="118">
        <f>'01'!$E$133</f>
        <v>0</v>
      </c>
      <c r="F164" s="119" t="str">
        <f t="shared" ca="1" si="14"/>
        <v/>
      </c>
      <c r="G164" s="105">
        <f t="shared" si="18"/>
        <v>120</v>
      </c>
      <c r="H164" s="119">
        <f ca="1">COUNTIF('01'!$I$12:$I$132,"pago")</f>
        <v>0</v>
      </c>
      <c r="I164" s="119">
        <f t="shared" ca="1" si="20"/>
        <v>120</v>
      </c>
      <c r="J164" s="103" t="str">
        <f ca="1">'01'!$A$2</f>
        <v>Livre</v>
      </c>
      <c r="K164" s="119">
        <f ca="1">COUNTIF('01'!$I$13:$I$132,"&gt;30")</f>
        <v>120</v>
      </c>
      <c r="L164" s="119" t="str">
        <f t="shared" ca="1" si="19"/>
        <v>Livre</v>
      </c>
    </row>
    <row r="165" spans="1:12" s="107" customFormat="1" ht="9.9499999999999993" customHeight="1" x14ac:dyDescent="0.25">
      <c r="A165" s="106">
        <v>163</v>
      </c>
      <c r="B165" s="105">
        <f t="shared" si="15"/>
        <v>0</v>
      </c>
      <c r="C165" s="105">
        <f t="shared" si="16"/>
        <v>0</v>
      </c>
      <c r="D165" s="105" t="str">
        <f t="shared" si="17"/>
        <v>Cliente 163</v>
      </c>
      <c r="E165" s="118">
        <f>'01'!$E$133</f>
        <v>0</v>
      </c>
      <c r="F165" s="119" t="str">
        <f t="shared" ca="1" si="14"/>
        <v/>
      </c>
      <c r="G165" s="105">
        <f t="shared" si="18"/>
        <v>120</v>
      </c>
      <c r="H165" s="119">
        <f ca="1">COUNTIF('01'!$I$12:$I$132,"pago")</f>
        <v>0</v>
      </c>
      <c r="I165" s="119">
        <f t="shared" ca="1" si="20"/>
        <v>120</v>
      </c>
      <c r="J165" s="103" t="str">
        <f ca="1">'01'!$A$2</f>
        <v>Livre</v>
      </c>
      <c r="K165" s="119">
        <f ca="1">COUNTIF('01'!$I$13:$I$132,"&gt;30")</f>
        <v>120</v>
      </c>
      <c r="L165" s="119" t="str">
        <f t="shared" ca="1" si="19"/>
        <v>Livre</v>
      </c>
    </row>
    <row r="166" spans="1:12" s="107" customFormat="1" ht="9.9499999999999993" customHeight="1" x14ac:dyDescent="0.25">
      <c r="A166" s="106">
        <v>164</v>
      </c>
      <c r="B166" s="105">
        <f t="shared" si="15"/>
        <v>0</v>
      </c>
      <c r="C166" s="105">
        <f t="shared" si="16"/>
        <v>0</v>
      </c>
      <c r="D166" s="105" t="str">
        <f t="shared" si="17"/>
        <v>Cliente 164</v>
      </c>
      <c r="E166" s="118">
        <f>'01'!$E$133</f>
        <v>0</v>
      </c>
      <c r="F166" s="119" t="str">
        <f t="shared" ca="1" si="14"/>
        <v/>
      </c>
      <c r="G166" s="105">
        <f t="shared" si="18"/>
        <v>120</v>
      </c>
      <c r="H166" s="119">
        <f ca="1">COUNTIF('01'!$I$12:$I$132,"pago")</f>
        <v>0</v>
      </c>
      <c r="I166" s="119">
        <f t="shared" ca="1" si="20"/>
        <v>120</v>
      </c>
      <c r="J166" s="103" t="str">
        <f ca="1">'01'!$A$2</f>
        <v>Livre</v>
      </c>
      <c r="K166" s="119">
        <f ca="1">COUNTIF('01'!$I$13:$I$132,"&gt;30")</f>
        <v>120</v>
      </c>
      <c r="L166" s="119" t="str">
        <f t="shared" ca="1" si="19"/>
        <v>Livre</v>
      </c>
    </row>
    <row r="167" spans="1:12" s="107" customFormat="1" ht="9.9499999999999993" customHeight="1" x14ac:dyDescent="0.25">
      <c r="A167" s="106">
        <v>165</v>
      </c>
      <c r="B167" s="105">
        <f t="shared" si="15"/>
        <v>0</v>
      </c>
      <c r="C167" s="105">
        <f t="shared" si="16"/>
        <v>0</v>
      </c>
      <c r="D167" s="105" t="str">
        <f t="shared" si="17"/>
        <v>Cliente 165</v>
      </c>
      <c r="E167" s="118">
        <f>'01'!$E$133</f>
        <v>0</v>
      </c>
      <c r="F167" s="119" t="str">
        <f t="shared" ca="1" si="14"/>
        <v/>
      </c>
      <c r="G167" s="105">
        <f t="shared" si="18"/>
        <v>120</v>
      </c>
      <c r="H167" s="119">
        <f ca="1">COUNTIF('01'!$I$12:$I$132,"pago")</f>
        <v>0</v>
      </c>
      <c r="I167" s="119">
        <f t="shared" ca="1" si="20"/>
        <v>120</v>
      </c>
      <c r="J167" s="103" t="str">
        <f ca="1">'01'!$A$2</f>
        <v>Livre</v>
      </c>
      <c r="K167" s="119">
        <f ca="1">COUNTIF('01'!$I$13:$I$132,"&gt;30")</f>
        <v>120</v>
      </c>
      <c r="L167" s="119" t="str">
        <f t="shared" ca="1" si="19"/>
        <v>Livre</v>
      </c>
    </row>
    <row r="168" spans="1:12" s="107" customFormat="1" ht="9.9499999999999993" customHeight="1" x14ac:dyDescent="0.25">
      <c r="A168" s="106">
        <v>166</v>
      </c>
      <c r="B168" s="105">
        <f t="shared" si="15"/>
        <v>0</v>
      </c>
      <c r="C168" s="105">
        <f t="shared" si="16"/>
        <v>0</v>
      </c>
      <c r="D168" s="105" t="str">
        <f t="shared" si="17"/>
        <v>Cliente 166</v>
      </c>
      <c r="E168" s="118">
        <f>'01'!$E$133</f>
        <v>0</v>
      </c>
      <c r="F168" s="119" t="str">
        <f t="shared" ca="1" si="14"/>
        <v/>
      </c>
      <c r="G168" s="105">
        <f t="shared" si="18"/>
        <v>120</v>
      </c>
      <c r="H168" s="119">
        <f ca="1">COUNTIF('01'!$I$12:$I$132,"pago")</f>
        <v>0</v>
      </c>
      <c r="I168" s="119">
        <f t="shared" ca="1" si="20"/>
        <v>120</v>
      </c>
      <c r="J168" s="103" t="str">
        <f ca="1">'01'!$A$2</f>
        <v>Livre</v>
      </c>
      <c r="K168" s="119">
        <f ca="1">COUNTIF('01'!$I$13:$I$132,"&gt;30")</f>
        <v>120</v>
      </c>
      <c r="L168" s="119" t="str">
        <f t="shared" ca="1" si="19"/>
        <v>Livre</v>
      </c>
    </row>
    <row r="169" spans="1:12" s="107" customFormat="1" ht="9.9499999999999993" customHeight="1" x14ac:dyDescent="0.25">
      <c r="A169" s="106">
        <v>167</v>
      </c>
      <c r="B169" s="105">
        <f t="shared" si="15"/>
        <v>0</v>
      </c>
      <c r="C169" s="105">
        <f t="shared" si="16"/>
        <v>0</v>
      </c>
      <c r="D169" s="105" t="str">
        <f t="shared" si="17"/>
        <v>Cliente 167</v>
      </c>
      <c r="E169" s="118">
        <f>'01'!$E$133</f>
        <v>0</v>
      </c>
      <c r="F169" s="119" t="str">
        <f t="shared" ca="1" si="14"/>
        <v/>
      </c>
      <c r="G169" s="105">
        <f t="shared" si="18"/>
        <v>120</v>
      </c>
      <c r="H169" s="119">
        <f ca="1">COUNTIF('01'!$I$12:$I$132,"pago")</f>
        <v>0</v>
      </c>
      <c r="I169" s="119">
        <f t="shared" ca="1" si="20"/>
        <v>120</v>
      </c>
      <c r="J169" s="103" t="str">
        <f ca="1">'01'!$A$2</f>
        <v>Livre</v>
      </c>
      <c r="K169" s="119">
        <f ca="1">COUNTIF('01'!$I$13:$I$132,"&gt;30")</f>
        <v>120</v>
      </c>
      <c r="L169" s="119" t="str">
        <f t="shared" ca="1" si="19"/>
        <v>Livre</v>
      </c>
    </row>
    <row r="170" spans="1:12" s="107" customFormat="1" ht="9.9499999999999993" customHeight="1" x14ac:dyDescent="0.25">
      <c r="A170" s="106">
        <v>168</v>
      </c>
      <c r="B170" s="105">
        <f t="shared" si="15"/>
        <v>0</v>
      </c>
      <c r="C170" s="105">
        <f t="shared" si="16"/>
        <v>0</v>
      </c>
      <c r="D170" s="105" t="str">
        <f t="shared" si="17"/>
        <v>Cliente 168</v>
      </c>
      <c r="E170" s="118">
        <f>'01'!$E$133</f>
        <v>0</v>
      </c>
      <c r="F170" s="119" t="str">
        <f t="shared" ca="1" si="14"/>
        <v/>
      </c>
      <c r="G170" s="105">
        <f t="shared" si="18"/>
        <v>120</v>
      </c>
      <c r="H170" s="119">
        <f ca="1">COUNTIF('01'!$I$12:$I$132,"pago")</f>
        <v>0</v>
      </c>
      <c r="I170" s="119">
        <f t="shared" ca="1" si="20"/>
        <v>120</v>
      </c>
      <c r="J170" s="103" t="str">
        <f ca="1">'01'!$A$2</f>
        <v>Livre</v>
      </c>
      <c r="K170" s="119">
        <f ca="1">COUNTIF('01'!$I$13:$I$132,"&gt;30")</f>
        <v>120</v>
      </c>
      <c r="L170" s="119" t="str">
        <f t="shared" ca="1" si="19"/>
        <v>Livre</v>
      </c>
    </row>
    <row r="171" spans="1:12" s="107" customFormat="1" ht="9.9499999999999993" customHeight="1" x14ac:dyDescent="0.25">
      <c r="A171" s="106">
        <v>169</v>
      </c>
      <c r="B171" s="105">
        <f t="shared" si="15"/>
        <v>0</v>
      </c>
      <c r="C171" s="105">
        <f t="shared" si="16"/>
        <v>0</v>
      </c>
      <c r="D171" s="105" t="str">
        <f t="shared" si="17"/>
        <v>Cliente 169</v>
      </c>
      <c r="E171" s="118">
        <f>'01'!$E$133</f>
        <v>0</v>
      </c>
      <c r="F171" s="119" t="str">
        <f t="shared" ca="1" si="14"/>
        <v/>
      </c>
      <c r="G171" s="105">
        <f t="shared" si="18"/>
        <v>120</v>
      </c>
      <c r="H171" s="119">
        <f ca="1">COUNTIF('01'!$I$12:$I$132,"pago")</f>
        <v>0</v>
      </c>
      <c r="I171" s="119">
        <f t="shared" ca="1" si="20"/>
        <v>120</v>
      </c>
      <c r="J171" s="103" t="str">
        <f ca="1">'01'!$A$2</f>
        <v>Livre</v>
      </c>
      <c r="K171" s="119">
        <f ca="1">COUNTIF('01'!$I$13:$I$132,"&gt;30")</f>
        <v>120</v>
      </c>
      <c r="L171" s="119" t="str">
        <f t="shared" ca="1" si="19"/>
        <v>Livre</v>
      </c>
    </row>
    <row r="172" spans="1:12" s="107" customFormat="1" ht="9.9499999999999993" customHeight="1" x14ac:dyDescent="0.25">
      <c r="A172" s="106">
        <v>170</v>
      </c>
      <c r="B172" s="105">
        <f t="shared" si="15"/>
        <v>0</v>
      </c>
      <c r="C172" s="105">
        <f t="shared" si="16"/>
        <v>0</v>
      </c>
      <c r="D172" s="105" t="str">
        <f t="shared" si="17"/>
        <v>Cliente 170</v>
      </c>
      <c r="E172" s="118">
        <f>'01'!$E$133</f>
        <v>0</v>
      </c>
      <c r="F172" s="119" t="str">
        <f t="shared" ca="1" si="14"/>
        <v/>
      </c>
      <c r="G172" s="105">
        <f t="shared" si="18"/>
        <v>120</v>
      </c>
      <c r="H172" s="119">
        <f ca="1">COUNTIF('01'!$I$12:$I$132,"pago")</f>
        <v>0</v>
      </c>
      <c r="I172" s="119">
        <f t="shared" ca="1" si="20"/>
        <v>120</v>
      </c>
      <c r="J172" s="103" t="str">
        <f ca="1">'01'!$A$2</f>
        <v>Livre</v>
      </c>
      <c r="K172" s="119">
        <f ca="1">COUNTIF('01'!$I$13:$I$132,"&gt;30")</f>
        <v>120</v>
      </c>
      <c r="L172" s="119" t="str">
        <f t="shared" ca="1" si="19"/>
        <v>Livre</v>
      </c>
    </row>
    <row r="173" spans="1:12" s="107" customFormat="1" ht="9.9499999999999993" customHeight="1" x14ac:dyDescent="0.25">
      <c r="A173" s="106">
        <v>171</v>
      </c>
      <c r="B173" s="105">
        <f t="shared" si="15"/>
        <v>0</v>
      </c>
      <c r="C173" s="105">
        <f t="shared" si="16"/>
        <v>0</v>
      </c>
      <c r="D173" s="105" t="str">
        <f t="shared" si="17"/>
        <v>Cliente 171</v>
      </c>
      <c r="E173" s="118">
        <f>'01'!$E$133</f>
        <v>0</v>
      </c>
      <c r="F173" s="119" t="str">
        <f t="shared" ca="1" si="14"/>
        <v/>
      </c>
      <c r="G173" s="105">
        <f t="shared" si="18"/>
        <v>120</v>
      </c>
      <c r="H173" s="119">
        <f ca="1">COUNTIF('01'!$I$12:$I$132,"pago")</f>
        <v>0</v>
      </c>
      <c r="I173" s="119">
        <f t="shared" ca="1" si="20"/>
        <v>120</v>
      </c>
      <c r="J173" s="103" t="str">
        <f ca="1">'01'!$A$2</f>
        <v>Livre</v>
      </c>
      <c r="K173" s="119">
        <f ca="1">COUNTIF('01'!$I$13:$I$132,"&gt;30")</f>
        <v>120</v>
      </c>
      <c r="L173" s="119" t="str">
        <f t="shared" ca="1" si="19"/>
        <v>Livre</v>
      </c>
    </row>
    <row r="174" spans="1:12" s="107" customFormat="1" ht="9.9499999999999993" customHeight="1" x14ac:dyDescent="0.25">
      <c r="A174" s="106">
        <v>172</v>
      </c>
      <c r="B174" s="105">
        <f t="shared" si="15"/>
        <v>0</v>
      </c>
      <c r="C174" s="105">
        <f t="shared" si="16"/>
        <v>0</v>
      </c>
      <c r="D174" s="105" t="str">
        <f t="shared" si="17"/>
        <v>Cliente 172</v>
      </c>
      <c r="E174" s="118">
        <f>'01'!$E$133</f>
        <v>0</v>
      </c>
      <c r="F174" s="119" t="str">
        <f t="shared" ca="1" si="14"/>
        <v/>
      </c>
      <c r="G174" s="105">
        <f t="shared" si="18"/>
        <v>120</v>
      </c>
      <c r="H174" s="119">
        <f ca="1">COUNTIF('01'!$I$12:$I$132,"pago")</f>
        <v>0</v>
      </c>
      <c r="I174" s="119">
        <f t="shared" ca="1" si="20"/>
        <v>120</v>
      </c>
      <c r="J174" s="103" t="str">
        <f ca="1">'01'!$A$2</f>
        <v>Livre</v>
      </c>
      <c r="K174" s="119">
        <f ca="1">COUNTIF('01'!$I$13:$I$132,"&gt;30")</f>
        <v>120</v>
      </c>
      <c r="L174" s="119" t="str">
        <f t="shared" ca="1" si="19"/>
        <v>Livre</v>
      </c>
    </row>
    <row r="175" spans="1:12" s="107" customFormat="1" ht="9.9499999999999993" customHeight="1" x14ac:dyDescent="0.25">
      <c r="A175" s="106">
        <v>173</v>
      </c>
      <c r="B175" s="105">
        <f t="shared" si="15"/>
        <v>0</v>
      </c>
      <c r="C175" s="105">
        <f t="shared" si="16"/>
        <v>0</v>
      </c>
      <c r="D175" s="105" t="str">
        <f t="shared" si="17"/>
        <v>Cliente 173</v>
      </c>
      <c r="E175" s="118">
        <f>'01'!$E$133</f>
        <v>0</v>
      </c>
      <c r="F175" s="119" t="str">
        <f t="shared" ca="1" si="14"/>
        <v/>
      </c>
      <c r="G175" s="105">
        <f t="shared" si="18"/>
        <v>120</v>
      </c>
      <c r="H175" s="119">
        <f ca="1">COUNTIF('01'!$I$12:$I$132,"pago")</f>
        <v>0</v>
      </c>
      <c r="I175" s="119">
        <f t="shared" ca="1" si="20"/>
        <v>120</v>
      </c>
      <c r="J175" s="103" t="str">
        <f ca="1">'01'!$A$2</f>
        <v>Livre</v>
      </c>
      <c r="K175" s="119">
        <f ca="1">COUNTIF('01'!$I$13:$I$132,"&gt;30")</f>
        <v>120</v>
      </c>
      <c r="L175" s="119" t="str">
        <f t="shared" ca="1" si="19"/>
        <v>Livre</v>
      </c>
    </row>
    <row r="176" spans="1:12" s="107" customFormat="1" ht="9.9499999999999993" customHeight="1" x14ac:dyDescent="0.25">
      <c r="A176" s="106">
        <v>174</v>
      </c>
      <c r="B176" s="105">
        <f t="shared" si="15"/>
        <v>0</v>
      </c>
      <c r="C176" s="105">
        <f t="shared" si="16"/>
        <v>0</v>
      </c>
      <c r="D176" s="105" t="str">
        <f t="shared" si="17"/>
        <v>Cliente 174</v>
      </c>
      <c r="E176" s="118">
        <f>'01'!$E$133</f>
        <v>0</v>
      </c>
      <c r="F176" s="119" t="str">
        <f t="shared" ca="1" si="14"/>
        <v/>
      </c>
      <c r="G176" s="105">
        <f t="shared" si="18"/>
        <v>120</v>
      </c>
      <c r="H176" s="119">
        <f ca="1">COUNTIF('01'!$I$12:$I$132,"pago")</f>
        <v>0</v>
      </c>
      <c r="I176" s="119">
        <f t="shared" ca="1" si="20"/>
        <v>120</v>
      </c>
      <c r="J176" s="103" t="str">
        <f ca="1">'01'!$A$2</f>
        <v>Livre</v>
      </c>
      <c r="K176" s="119">
        <f ca="1">COUNTIF('01'!$I$13:$I$132,"&gt;30")</f>
        <v>120</v>
      </c>
      <c r="L176" s="119" t="str">
        <f t="shared" ca="1" si="19"/>
        <v>Livre</v>
      </c>
    </row>
    <row r="177" spans="1:12" s="107" customFormat="1" ht="9.9499999999999993" customHeight="1" x14ac:dyDescent="0.25">
      <c r="A177" s="106">
        <v>175</v>
      </c>
      <c r="B177" s="105">
        <f t="shared" si="15"/>
        <v>0</v>
      </c>
      <c r="C177" s="105">
        <f t="shared" si="16"/>
        <v>0</v>
      </c>
      <c r="D177" s="105" t="str">
        <f t="shared" si="17"/>
        <v>Cliente 175</v>
      </c>
      <c r="E177" s="118">
        <f>'01'!$E$133</f>
        <v>0</v>
      </c>
      <c r="F177" s="119"/>
      <c r="G177" s="105">
        <f t="shared" si="18"/>
        <v>120</v>
      </c>
      <c r="H177" s="119">
        <f ca="1">COUNTIF('01'!$I$12:$I$132,"pago")</f>
        <v>0</v>
      </c>
      <c r="I177" s="119">
        <f t="shared" ca="1" si="20"/>
        <v>120</v>
      </c>
      <c r="J177" s="103" t="str">
        <f ca="1">'01'!$A$2</f>
        <v>Livre</v>
      </c>
      <c r="K177" s="119">
        <f ca="1">COUNTIF('01'!$I$13:$I$132,"&gt;30")</f>
        <v>120</v>
      </c>
      <c r="L177" s="119" t="str">
        <f t="shared" ca="1" si="19"/>
        <v>Livre</v>
      </c>
    </row>
    <row r="178" spans="1:12" s="107" customFormat="1" ht="9.9499999999999993" customHeight="1" x14ac:dyDescent="0.25">
      <c r="A178" s="106">
        <v>176</v>
      </c>
      <c r="B178" s="105">
        <f t="shared" si="15"/>
        <v>0</v>
      </c>
      <c r="C178" s="105">
        <f t="shared" si="16"/>
        <v>0</v>
      </c>
      <c r="D178" s="105" t="str">
        <f t="shared" si="17"/>
        <v>Cliente 176</v>
      </c>
      <c r="E178" s="118">
        <f>'01'!$E$133</f>
        <v>0</v>
      </c>
      <c r="F178" s="119" t="str">
        <f t="shared" ca="1" si="14"/>
        <v/>
      </c>
      <c r="G178" s="105">
        <f t="shared" si="18"/>
        <v>120</v>
      </c>
      <c r="H178" s="119">
        <f ca="1">COUNTIF('01'!$I$12:$I$132,"pago")</f>
        <v>0</v>
      </c>
      <c r="I178" s="119">
        <f t="shared" ca="1" si="20"/>
        <v>120</v>
      </c>
      <c r="J178" s="103" t="str">
        <f ca="1">'01'!$A$2</f>
        <v>Livre</v>
      </c>
      <c r="K178" s="119">
        <f ca="1">COUNTIF('01'!$I$13:$I$132,"&gt;30")</f>
        <v>120</v>
      </c>
      <c r="L178" s="119" t="str">
        <f t="shared" ca="1" si="19"/>
        <v>Livre</v>
      </c>
    </row>
    <row r="179" spans="1:12" s="107" customFormat="1" ht="9.9499999999999993" customHeight="1" x14ac:dyDescent="0.25">
      <c r="A179" s="106">
        <v>177</v>
      </c>
      <c r="B179" s="105">
        <f t="shared" si="15"/>
        <v>0</v>
      </c>
      <c r="C179" s="105">
        <f t="shared" si="16"/>
        <v>0</v>
      </c>
      <c r="D179" s="105" t="str">
        <f t="shared" si="17"/>
        <v>Cliente 177</v>
      </c>
      <c r="E179" s="118">
        <f>'01'!$E$133</f>
        <v>0</v>
      </c>
      <c r="F179" s="119" t="str">
        <f t="shared" ca="1" si="14"/>
        <v/>
      </c>
      <c r="G179" s="105">
        <f t="shared" si="18"/>
        <v>120</v>
      </c>
      <c r="H179" s="119">
        <f ca="1">COUNTIF('01'!$I$12:$I$132,"pago")</f>
        <v>0</v>
      </c>
      <c r="I179" s="119">
        <f t="shared" ca="1" si="20"/>
        <v>120</v>
      </c>
      <c r="J179" s="103" t="str">
        <f ca="1">'01'!$A$2</f>
        <v>Livre</v>
      </c>
      <c r="K179" s="119">
        <f ca="1">COUNTIF('01'!$I$13:$I$132,"&gt;30")</f>
        <v>120</v>
      </c>
      <c r="L179" s="119" t="str">
        <f t="shared" ca="1" si="19"/>
        <v>Livre</v>
      </c>
    </row>
    <row r="180" spans="1:12" s="107" customFormat="1" ht="9.9499999999999993" customHeight="1" x14ac:dyDescent="0.25">
      <c r="A180" s="106">
        <v>178</v>
      </c>
      <c r="B180" s="105">
        <f t="shared" si="15"/>
        <v>0</v>
      </c>
      <c r="C180" s="105">
        <f t="shared" si="16"/>
        <v>0</v>
      </c>
      <c r="D180" s="105" t="str">
        <f t="shared" si="17"/>
        <v>Cliente 178</v>
      </c>
      <c r="E180" s="118">
        <f>'01'!$E$133</f>
        <v>0</v>
      </c>
      <c r="F180" s="119"/>
      <c r="G180" s="105">
        <f t="shared" si="18"/>
        <v>120</v>
      </c>
      <c r="H180" s="119">
        <f ca="1">COUNTIF('01'!$I$12:$I$132,"pago")</f>
        <v>0</v>
      </c>
      <c r="I180" s="119">
        <f t="shared" ca="1" si="20"/>
        <v>120</v>
      </c>
      <c r="J180" s="103" t="str">
        <f ca="1">'01'!$A$2</f>
        <v>Livre</v>
      </c>
      <c r="K180" s="119">
        <f ca="1">COUNTIF('01'!$I$13:$I$132,"&gt;30")</f>
        <v>120</v>
      </c>
      <c r="L180" s="119" t="str">
        <f t="shared" ca="1" si="19"/>
        <v>Livre</v>
      </c>
    </row>
    <row r="181" spans="1:12" s="107" customFormat="1" ht="9.9499999999999993" customHeight="1" x14ac:dyDescent="0.25">
      <c r="A181" s="106">
        <v>179</v>
      </c>
      <c r="B181" s="105">
        <f t="shared" si="15"/>
        <v>0</v>
      </c>
      <c r="C181" s="105">
        <f t="shared" si="16"/>
        <v>0</v>
      </c>
      <c r="D181" s="105" t="str">
        <f t="shared" si="17"/>
        <v>Cliente 179</v>
      </c>
      <c r="E181" s="118">
        <f>'01'!$E$133</f>
        <v>0</v>
      </c>
      <c r="F181" s="119" t="str">
        <f t="shared" ca="1" si="14"/>
        <v/>
      </c>
      <c r="G181" s="105">
        <f t="shared" si="18"/>
        <v>120</v>
      </c>
      <c r="H181" s="119">
        <f ca="1">COUNTIF('01'!$I$12:$I$132,"pago")</f>
        <v>0</v>
      </c>
      <c r="I181" s="119">
        <f t="shared" ca="1" si="20"/>
        <v>120</v>
      </c>
      <c r="J181" s="103" t="str">
        <f ca="1">'01'!$A$2</f>
        <v>Livre</v>
      </c>
      <c r="K181" s="119">
        <f ca="1">COUNTIF('01'!$I$13:$I$132,"&gt;30")</f>
        <v>120</v>
      </c>
      <c r="L181" s="119" t="str">
        <f t="shared" ca="1" si="19"/>
        <v>Livre</v>
      </c>
    </row>
    <row r="182" spans="1:12" s="107" customFormat="1" ht="9.9499999999999993" customHeight="1" x14ac:dyDescent="0.25">
      <c r="A182" s="106">
        <v>180</v>
      </c>
      <c r="B182" s="105">
        <f t="shared" si="15"/>
        <v>0</v>
      </c>
      <c r="C182" s="105">
        <f t="shared" si="16"/>
        <v>0</v>
      </c>
      <c r="D182" s="105" t="str">
        <f t="shared" si="17"/>
        <v>Cliente 180</v>
      </c>
      <c r="E182" s="118">
        <f>'01'!$E$133</f>
        <v>0</v>
      </c>
      <c r="F182" s="119" t="str">
        <f t="shared" ca="1" si="14"/>
        <v/>
      </c>
      <c r="G182" s="105">
        <f t="shared" si="18"/>
        <v>120</v>
      </c>
      <c r="H182" s="119">
        <f ca="1">COUNTIF('01'!$I$12:$I$132,"pago")</f>
        <v>0</v>
      </c>
      <c r="I182" s="119">
        <f t="shared" ca="1" si="20"/>
        <v>120</v>
      </c>
      <c r="J182" s="103" t="str">
        <f ca="1">'01'!$A$2</f>
        <v>Livre</v>
      </c>
      <c r="K182" s="119">
        <f ca="1">COUNTIF('01'!$I$13:$I$132,"&gt;30")</f>
        <v>120</v>
      </c>
      <c r="L182" s="119" t="str">
        <f t="shared" ca="1" si="19"/>
        <v>Livre</v>
      </c>
    </row>
    <row r="183" spans="1:12" s="107" customFormat="1" ht="9.9499999999999993" customHeight="1" x14ac:dyDescent="0.25">
      <c r="A183" s="106">
        <v>181</v>
      </c>
      <c r="B183" s="105">
        <f t="shared" si="15"/>
        <v>0</v>
      </c>
      <c r="C183" s="105">
        <f t="shared" si="16"/>
        <v>0</v>
      </c>
      <c r="D183" s="105" t="str">
        <f t="shared" si="17"/>
        <v>Cliente 181</v>
      </c>
      <c r="E183" s="118">
        <f>'01'!$E$133</f>
        <v>0</v>
      </c>
      <c r="F183" s="119" t="str">
        <f t="shared" ca="1" si="14"/>
        <v/>
      </c>
      <c r="G183" s="105">
        <f t="shared" si="18"/>
        <v>120</v>
      </c>
      <c r="H183" s="119">
        <f ca="1">COUNTIF('01'!$I$12:$I$132,"pago")</f>
        <v>0</v>
      </c>
      <c r="I183" s="119">
        <f t="shared" ca="1" si="20"/>
        <v>120</v>
      </c>
      <c r="J183" s="103" t="str">
        <f ca="1">'01'!$A$2</f>
        <v>Livre</v>
      </c>
      <c r="K183" s="119">
        <f ca="1">COUNTIF('01'!$I$13:$I$132,"&gt;30")</f>
        <v>120</v>
      </c>
      <c r="L183" s="119" t="str">
        <f t="shared" ca="1" si="19"/>
        <v>Livre</v>
      </c>
    </row>
    <row r="184" spans="1:12" s="107" customFormat="1" ht="9.9499999999999993" customHeight="1" x14ac:dyDescent="0.25">
      <c r="A184" s="106">
        <v>182</v>
      </c>
      <c r="B184" s="105">
        <f t="shared" si="15"/>
        <v>0</v>
      </c>
      <c r="C184" s="105">
        <f t="shared" si="16"/>
        <v>0</v>
      </c>
      <c r="D184" s="105" t="str">
        <f t="shared" si="17"/>
        <v>Cliente 182</v>
      </c>
      <c r="E184" s="118">
        <f>'01'!$E$133</f>
        <v>0</v>
      </c>
      <c r="F184" s="119" t="str">
        <f t="shared" ca="1" si="14"/>
        <v/>
      </c>
      <c r="G184" s="105">
        <f t="shared" si="18"/>
        <v>120</v>
      </c>
      <c r="H184" s="119">
        <f ca="1">COUNTIF('01'!$I$12:$I$132,"pago")</f>
        <v>0</v>
      </c>
      <c r="I184" s="119">
        <f t="shared" ca="1" si="20"/>
        <v>120</v>
      </c>
      <c r="J184" s="103" t="str">
        <f ca="1">'01'!$A$2</f>
        <v>Livre</v>
      </c>
      <c r="K184" s="119">
        <f ca="1">COUNTIF('01'!$I$13:$I$132,"&gt;30")</f>
        <v>120</v>
      </c>
      <c r="L184" s="119" t="str">
        <f t="shared" ca="1" si="19"/>
        <v>Livre</v>
      </c>
    </row>
    <row r="185" spans="1:12" s="107" customFormat="1" ht="9.9499999999999993" customHeight="1" x14ac:dyDescent="0.25">
      <c r="A185" s="106">
        <v>183</v>
      </c>
      <c r="B185" s="105">
        <f t="shared" si="15"/>
        <v>0</v>
      </c>
      <c r="C185" s="105">
        <f t="shared" si="16"/>
        <v>0</v>
      </c>
      <c r="D185" s="105" t="str">
        <f t="shared" si="17"/>
        <v>Cliente 183</v>
      </c>
      <c r="E185" s="118">
        <f>'01'!$E$133</f>
        <v>0</v>
      </c>
      <c r="F185" s="119" t="str">
        <f t="shared" ca="1" si="14"/>
        <v/>
      </c>
      <c r="G185" s="105">
        <f t="shared" si="18"/>
        <v>120</v>
      </c>
      <c r="H185" s="119">
        <f ca="1">COUNTIF('01'!$I$12:$I$132,"pago")</f>
        <v>0</v>
      </c>
      <c r="I185" s="119">
        <f t="shared" ca="1" si="20"/>
        <v>120</v>
      </c>
      <c r="J185" s="103" t="str">
        <f ca="1">'01'!$A$2</f>
        <v>Livre</v>
      </c>
      <c r="K185" s="119">
        <f ca="1">COUNTIF('01'!$I$13:$I$132,"&gt;30")</f>
        <v>120</v>
      </c>
      <c r="L185" s="119" t="str">
        <f t="shared" ca="1" si="19"/>
        <v>Livre</v>
      </c>
    </row>
    <row r="186" spans="1:12" s="107" customFormat="1" ht="9.9499999999999993" customHeight="1" x14ac:dyDescent="0.25">
      <c r="A186" s="106">
        <v>184</v>
      </c>
      <c r="B186" s="105">
        <f t="shared" si="15"/>
        <v>0</v>
      </c>
      <c r="C186" s="105">
        <f t="shared" si="16"/>
        <v>0</v>
      </c>
      <c r="D186" s="105" t="str">
        <f t="shared" si="17"/>
        <v>Cliente 184</v>
      </c>
      <c r="E186" s="118">
        <f>'01'!$E$133</f>
        <v>0</v>
      </c>
      <c r="F186" s="119" t="str">
        <f t="shared" ca="1" si="14"/>
        <v/>
      </c>
      <c r="G186" s="105">
        <f t="shared" si="18"/>
        <v>120</v>
      </c>
      <c r="H186" s="119">
        <f ca="1">COUNTIF('01'!$I$12:$I$132,"pago")</f>
        <v>0</v>
      </c>
      <c r="I186" s="119">
        <f t="shared" ca="1" si="20"/>
        <v>120</v>
      </c>
      <c r="J186" s="103" t="str">
        <f ca="1">'01'!$A$2</f>
        <v>Livre</v>
      </c>
      <c r="K186" s="119">
        <f ca="1">COUNTIF('01'!$I$13:$I$132,"&gt;30")</f>
        <v>120</v>
      </c>
      <c r="L186" s="119" t="str">
        <f t="shared" ca="1" si="19"/>
        <v>Livre</v>
      </c>
    </row>
    <row r="187" spans="1:12" s="107" customFormat="1" ht="9.9499999999999993" customHeight="1" x14ac:dyDescent="0.25">
      <c r="A187" s="106">
        <v>185</v>
      </c>
      <c r="B187" s="105">
        <f t="shared" si="15"/>
        <v>0</v>
      </c>
      <c r="C187" s="105">
        <f t="shared" si="16"/>
        <v>0</v>
      </c>
      <c r="D187" s="105" t="str">
        <f t="shared" si="17"/>
        <v>Cliente 185</v>
      </c>
      <c r="E187" s="118">
        <f>'01'!$E$133</f>
        <v>0</v>
      </c>
      <c r="F187" s="119" t="str">
        <f t="shared" ca="1" si="14"/>
        <v/>
      </c>
      <c r="G187" s="105">
        <f t="shared" si="18"/>
        <v>120</v>
      </c>
      <c r="H187" s="119">
        <f ca="1">COUNTIF('01'!$I$12:$I$132,"pago")</f>
        <v>0</v>
      </c>
      <c r="I187" s="119">
        <f t="shared" ca="1" si="20"/>
        <v>120</v>
      </c>
      <c r="J187" s="103" t="str">
        <f ca="1">'01'!$A$2</f>
        <v>Livre</v>
      </c>
      <c r="K187" s="119">
        <f ca="1">COUNTIF('01'!$I$13:$I$132,"&gt;30")</f>
        <v>120</v>
      </c>
      <c r="L187" s="119" t="str">
        <f t="shared" ca="1" si="19"/>
        <v>Livre</v>
      </c>
    </row>
    <row r="188" spans="1:12" s="107" customFormat="1" ht="9.9499999999999993" customHeight="1" x14ac:dyDescent="0.25">
      <c r="A188" s="106">
        <v>186</v>
      </c>
      <c r="B188" s="105">
        <f t="shared" si="15"/>
        <v>0</v>
      </c>
      <c r="C188" s="105">
        <f t="shared" si="16"/>
        <v>0</v>
      </c>
      <c r="D188" s="105" t="str">
        <f t="shared" si="17"/>
        <v>Cliente 186</v>
      </c>
      <c r="E188" s="118">
        <f>'01'!$E$133</f>
        <v>0</v>
      </c>
      <c r="F188" s="119" t="str">
        <f t="shared" ca="1" si="14"/>
        <v/>
      </c>
      <c r="G188" s="105">
        <f t="shared" si="18"/>
        <v>120</v>
      </c>
      <c r="H188" s="119">
        <f ca="1">COUNTIF('01'!$I$12:$I$132,"pago")</f>
        <v>0</v>
      </c>
      <c r="I188" s="119">
        <f t="shared" ca="1" si="20"/>
        <v>120</v>
      </c>
      <c r="J188" s="103" t="str">
        <f ca="1">'01'!$A$2</f>
        <v>Livre</v>
      </c>
      <c r="K188" s="119">
        <f ca="1">COUNTIF('01'!$I$13:$I$132,"&gt;30")</f>
        <v>120</v>
      </c>
      <c r="L188" s="119" t="str">
        <f t="shared" ca="1" si="19"/>
        <v>Livre</v>
      </c>
    </row>
    <row r="189" spans="1:12" s="107" customFormat="1" ht="9.9499999999999993" customHeight="1" x14ac:dyDescent="0.25">
      <c r="A189" s="106">
        <v>187</v>
      </c>
      <c r="B189" s="105">
        <f t="shared" si="15"/>
        <v>0</v>
      </c>
      <c r="C189" s="105">
        <f t="shared" si="16"/>
        <v>0</v>
      </c>
      <c r="D189" s="105" t="str">
        <f t="shared" si="17"/>
        <v>Cliente 187</v>
      </c>
      <c r="E189" s="118">
        <f>'01'!$E$133</f>
        <v>0</v>
      </c>
      <c r="F189" s="119" t="str">
        <f t="shared" ca="1" si="14"/>
        <v/>
      </c>
      <c r="G189" s="105">
        <f t="shared" si="18"/>
        <v>120</v>
      </c>
      <c r="H189" s="119">
        <f ca="1">COUNTIF('01'!$I$12:$I$132,"pago")</f>
        <v>0</v>
      </c>
      <c r="I189" s="119">
        <f t="shared" ca="1" si="20"/>
        <v>120</v>
      </c>
      <c r="J189" s="103" t="str">
        <f ca="1">'01'!$A$2</f>
        <v>Livre</v>
      </c>
      <c r="K189" s="119">
        <f ca="1">COUNTIF('01'!$I$13:$I$132,"&gt;30")</f>
        <v>120</v>
      </c>
      <c r="L189" s="119" t="str">
        <f t="shared" ca="1" si="19"/>
        <v>Livre</v>
      </c>
    </row>
    <row r="190" spans="1:12" s="107" customFormat="1" ht="9.9499999999999993" customHeight="1" x14ac:dyDescent="0.25">
      <c r="A190" s="106">
        <v>188</v>
      </c>
      <c r="B190" s="105">
        <f t="shared" si="15"/>
        <v>0</v>
      </c>
      <c r="C190" s="105">
        <f t="shared" si="16"/>
        <v>0</v>
      </c>
      <c r="D190" s="105" t="str">
        <f t="shared" si="17"/>
        <v>Cliente 188</v>
      </c>
      <c r="E190" s="118">
        <f>'01'!$E$133</f>
        <v>0</v>
      </c>
      <c r="F190" s="119" t="str">
        <f t="shared" ca="1" si="14"/>
        <v/>
      </c>
      <c r="G190" s="105">
        <f t="shared" si="18"/>
        <v>120</v>
      </c>
      <c r="H190" s="119">
        <f ca="1">COUNTIF('01'!$I$12:$I$132,"pago")</f>
        <v>0</v>
      </c>
      <c r="I190" s="119">
        <f t="shared" ca="1" si="20"/>
        <v>120</v>
      </c>
      <c r="J190" s="103" t="str">
        <f ca="1">'01'!$A$2</f>
        <v>Livre</v>
      </c>
      <c r="K190" s="119">
        <f ca="1">COUNTIF('01'!$I$13:$I$132,"&gt;30")</f>
        <v>120</v>
      </c>
      <c r="L190" s="119" t="str">
        <f t="shared" ca="1" si="19"/>
        <v>Livre</v>
      </c>
    </row>
    <row r="191" spans="1:12" s="107" customFormat="1" ht="9.9499999999999993" customHeight="1" x14ac:dyDescent="0.25">
      <c r="A191" s="106">
        <v>189</v>
      </c>
      <c r="B191" s="105">
        <f t="shared" si="15"/>
        <v>0</v>
      </c>
      <c r="C191" s="105">
        <f t="shared" si="16"/>
        <v>0</v>
      </c>
      <c r="D191" s="105" t="str">
        <f t="shared" si="17"/>
        <v>Cliente 189</v>
      </c>
      <c r="E191" s="118">
        <f>'01'!$E$133</f>
        <v>0</v>
      </c>
      <c r="F191" s="119" t="str">
        <f t="shared" ca="1" si="14"/>
        <v/>
      </c>
      <c r="G191" s="105">
        <f t="shared" si="18"/>
        <v>120</v>
      </c>
      <c r="H191" s="119">
        <f ca="1">COUNTIF('01'!$I$12:$I$132,"pago")</f>
        <v>0</v>
      </c>
      <c r="I191" s="119">
        <f t="shared" ca="1" si="20"/>
        <v>120</v>
      </c>
      <c r="J191" s="103" t="str">
        <f ca="1">'01'!$A$2</f>
        <v>Livre</v>
      </c>
      <c r="K191" s="119">
        <f ca="1">COUNTIF('01'!$I$13:$I$132,"&gt;30")</f>
        <v>120</v>
      </c>
      <c r="L191" s="119" t="str">
        <f t="shared" ca="1" si="19"/>
        <v>Livre</v>
      </c>
    </row>
    <row r="192" spans="1:12" s="107" customFormat="1" ht="9.9499999999999993" customHeight="1" x14ac:dyDescent="0.25">
      <c r="A192" s="106">
        <v>190</v>
      </c>
      <c r="B192" s="105">
        <f t="shared" si="15"/>
        <v>0</v>
      </c>
      <c r="C192" s="105">
        <f t="shared" si="16"/>
        <v>0</v>
      </c>
      <c r="D192" s="105" t="str">
        <f t="shared" si="17"/>
        <v>Cliente 190</v>
      </c>
      <c r="E192" s="118">
        <f>'01'!$E$133</f>
        <v>0</v>
      </c>
      <c r="F192" s="119" t="str">
        <f t="shared" ca="1" si="14"/>
        <v/>
      </c>
      <c r="G192" s="105">
        <f t="shared" si="18"/>
        <v>120</v>
      </c>
      <c r="H192" s="119">
        <f ca="1">COUNTIF('01'!$I$12:$I$132,"pago")</f>
        <v>0</v>
      </c>
      <c r="I192" s="119">
        <f t="shared" ca="1" si="20"/>
        <v>120</v>
      </c>
      <c r="J192" s="103" t="str">
        <f ca="1">'01'!$A$2</f>
        <v>Livre</v>
      </c>
      <c r="K192" s="119">
        <f ca="1">COUNTIF('01'!$I$13:$I$132,"&gt;30")</f>
        <v>120</v>
      </c>
      <c r="L192" s="119" t="str">
        <f t="shared" ca="1" si="19"/>
        <v>Livre</v>
      </c>
    </row>
    <row r="193" spans="1:12" s="107" customFormat="1" ht="9.9499999999999993" customHeight="1" x14ac:dyDescent="0.25">
      <c r="A193" s="106">
        <v>191</v>
      </c>
      <c r="B193" s="105">
        <f t="shared" si="15"/>
        <v>0</v>
      </c>
      <c r="C193" s="105">
        <f t="shared" si="16"/>
        <v>0</v>
      </c>
      <c r="D193" s="105" t="str">
        <f t="shared" si="17"/>
        <v>Cliente 191</v>
      </c>
      <c r="E193" s="118">
        <f>'01'!$E$133</f>
        <v>0</v>
      </c>
      <c r="F193" s="119" t="str">
        <f t="shared" ref="F193:F219" ca="1" si="21">IFERROR((IF(E193&lt;40000,"",(E193-TODAY()))),"")</f>
        <v/>
      </c>
      <c r="G193" s="105">
        <f t="shared" si="18"/>
        <v>120</v>
      </c>
      <c r="H193" s="119">
        <f ca="1">COUNTIF('01'!$I$12:$I$132,"pago")</f>
        <v>0</v>
      </c>
      <c r="I193" s="119">
        <f t="shared" ca="1" si="20"/>
        <v>120</v>
      </c>
      <c r="J193" s="103" t="str">
        <f ca="1">'01'!$A$2</f>
        <v>Livre</v>
      </c>
      <c r="K193" s="119">
        <f ca="1">COUNTIF('01'!$I$13:$I$132,"&gt;30")</f>
        <v>120</v>
      </c>
      <c r="L193" s="119" t="str">
        <f t="shared" ca="1" si="19"/>
        <v>Livre</v>
      </c>
    </row>
    <row r="194" spans="1:12" s="107" customFormat="1" ht="9.9499999999999993" customHeight="1" x14ac:dyDescent="0.25">
      <c r="A194" s="106">
        <v>192</v>
      </c>
      <c r="B194" s="105">
        <f t="shared" si="15"/>
        <v>0</v>
      </c>
      <c r="C194" s="105">
        <f t="shared" si="16"/>
        <v>0</v>
      </c>
      <c r="D194" s="105" t="str">
        <f t="shared" si="17"/>
        <v>Cliente 192</v>
      </c>
      <c r="E194" s="118">
        <f>'01'!$E$133</f>
        <v>0</v>
      </c>
      <c r="F194" s="119" t="str">
        <f t="shared" ca="1" si="21"/>
        <v/>
      </c>
      <c r="G194" s="105">
        <f t="shared" si="18"/>
        <v>120</v>
      </c>
      <c r="H194" s="119">
        <f ca="1">COUNTIF('01'!$I$12:$I$132,"pago")</f>
        <v>0</v>
      </c>
      <c r="I194" s="119">
        <f t="shared" ca="1" si="20"/>
        <v>120</v>
      </c>
      <c r="J194" s="103" t="str">
        <f ca="1">'01'!$A$2</f>
        <v>Livre</v>
      </c>
      <c r="K194" s="119">
        <f ca="1">COUNTIF('01'!$I$13:$I$132,"&gt;30")</f>
        <v>120</v>
      </c>
      <c r="L194" s="119" t="str">
        <f t="shared" ca="1" si="19"/>
        <v>Livre</v>
      </c>
    </row>
    <row r="195" spans="1:12" s="107" customFormat="1" ht="9.9499999999999993" customHeight="1" x14ac:dyDescent="0.25">
      <c r="A195" s="106">
        <v>193</v>
      </c>
      <c r="B195" s="105">
        <f t="shared" ref="B195:B258" si="22">VLOOKUP(A195,bd,2,0)</f>
        <v>0</v>
      </c>
      <c r="C195" s="105">
        <f t="shared" ref="C195:C258" si="23">VLOOKUP(A195,bd,3,0)</f>
        <v>0</v>
      </c>
      <c r="D195" s="105" t="str">
        <f t="shared" ref="D195:D258" si="24">VLOOKUP(A195,bd,4,0)</f>
        <v>Cliente 193</v>
      </c>
      <c r="E195" s="118">
        <f>'01'!$E$133</f>
        <v>0</v>
      </c>
      <c r="F195" s="119" t="str">
        <f t="shared" ca="1" si="21"/>
        <v/>
      </c>
      <c r="G195" s="105">
        <f t="shared" ref="G195:G258" si="25">VLOOKUP(A195,bd,15,0)</f>
        <v>120</v>
      </c>
      <c r="H195" s="119">
        <f ca="1">COUNTIF('01'!$I$12:$I$132,"pago")</f>
        <v>0</v>
      </c>
      <c r="I195" s="119">
        <f t="shared" ca="1" si="20"/>
        <v>120</v>
      </c>
      <c r="J195" s="103" t="str">
        <f ca="1">'01'!$A$2</f>
        <v>Livre</v>
      </c>
      <c r="K195" s="119">
        <f ca="1">COUNTIF('01'!$I$13:$I$132,"&gt;30")</f>
        <v>120</v>
      </c>
      <c r="L195" s="119" t="str">
        <f t="shared" ref="L195:L258" ca="1" si="26">IF(K195=0,"Em dias",(IF(K195=1,"CARTA N° 01",IF(K195=2,"CARTA N° 02",IF(K195=3,"CARTA N° 03",IF(K195=4,"DISTRATAR",IF(K195=5,"DISTRATAR",IF(K195=6,"DISTRATAR",IF(K195=7,"DISTRATAR",IF(K195=8,"DISTRATAR",IF(K195=9,"DISTRATAR",IF(K195=10,"DISTRATAR",IF(K195=11,"DISTRATAR",IF(K195=12,"DISTRATAR",IF(K195=13,"DISTRATAR",IF(K195=14,"DISTRATAR",IF(K195=15,"DISTRATAR",IF(K195=120,"Livre",))))))))))))))))))</f>
        <v>Livre</v>
      </c>
    </row>
    <row r="196" spans="1:12" s="107" customFormat="1" ht="9.9499999999999993" customHeight="1" x14ac:dyDescent="0.25">
      <c r="A196" s="106">
        <v>194</v>
      </c>
      <c r="B196" s="105">
        <f t="shared" si="22"/>
        <v>0</v>
      </c>
      <c r="C196" s="105">
        <f t="shared" si="23"/>
        <v>0</v>
      </c>
      <c r="D196" s="105" t="str">
        <f t="shared" si="24"/>
        <v>Cliente 194</v>
      </c>
      <c r="E196" s="118">
        <f>'01'!$E$133</f>
        <v>0</v>
      </c>
      <c r="F196" s="119" t="str">
        <f t="shared" ca="1" si="21"/>
        <v/>
      </c>
      <c r="G196" s="105">
        <f t="shared" si="25"/>
        <v>120</v>
      </c>
      <c r="H196" s="119">
        <f ca="1">COUNTIF('01'!$I$12:$I$132,"pago")</f>
        <v>0</v>
      </c>
      <c r="I196" s="119">
        <f t="shared" ref="I196:I259" ca="1" si="27">ABS(H196-G196)</f>
        <v>120</v>
      </c>
      <c r="J196" s="103" t="str">
        <f ca="1">'01'!$A$2</f>
        <v>Livre</v>
      </c>
      <c r="K196" s="119">
        <f ca="1">COUNTIF('01'!$I$13:$I$132,"&gt;30")</f>
        <v>120</v>
      </c>
      <c r="L196" s="119" t="str">
        <f t="shared" ca="1" si="26"/>
        <v>Livre</v>
      </c>
    </row>
    <row r="197" spans="1:12" s="107" customFormat="1" ht="9.9499999999999993" customHeight="1" x14ac:dyDescent="0.25">
      <c r="A197" s="106">
        <v>195</v>
      </c>
      <c r="B197" s="105">
        <f t="shared" si="22"/>
        <v>0</v>
      </c>
      <c r="C197" s="105">
        <f t="shared" si="23"/>
        <v>0</v>
      </c>
      <c r="D197" s="105" t="str">
        <f t="shared" si="24"/>
        <v>Cliente 195</v>
      </c>
      <c r="E197" s="118">
        <f>'01'!$E$133</f>
        <v>0</v>
      </c>
      <c r="F197" s="119"/>
      <c r="G197" s="105">
        <f t="shared" si="25"/>
        <v>120</v>
      </c>
      <c r="H197" s="119">
        <f ca="1">COUNTIF('01'!$I$12:$I$132,"pago")</f>
        <v>0</v>
      </c>
      <c r="I197" s="119">
        <f t="shared" ca="1" si="27"/>
        <v>120</v>
      </c>
      <c r="J197" s="103" t="str">
        <f ca="1">'01'!$A$2</f>
        <v>Livre</v>
      </c>
      <c r="K197" s="119">
        <f ca="1">COUNTIF('01'!$I$13:$I$132,"&gt;30")</f>
        <v>120</v>
      </c>
      <c r="L197" s="119" t="str">
        <f t="shared" ca="1" si="26"/>
        <v>Livre</v>
      </c>
    </row>
    <row r="198" spans="1:12" s="107" customFormat="1" ht="9.9499999999999993" customHeight="1" x14ac:dyDescent="0.25">
      <c r="A198" s="106">
        <v>196</v>
      </c>
      <c r="B198" s="105">
        <f t="shared" si="22"/>
        <v>0</v>
      </c>
      <c r="C198" s="105">
        <f t="shared" si="23"/>
        <v>0</v>
      </c>
      <c r="D198" s="105" t="str">
        <f t="shared" si="24"/>
        <v>Cliente 196</v>
      </c>
      <c r="E198" s="118">
        <f>'01'!$E$133</f>
        <v>0</v>
      </c>
      <c r="F198" s="119"/>
      <c r="G198" s="105">
        <f t="shared" si="25"/>
        <v>120</v>
      </c>
      <c r="H198" s="119">
        <f ca="1">COUNTIF('01'!$I$12:$I$132,"pago")</f>
        <v>0</v>
      </c>
      <c r="I198" s="119">
        <f t="shared" ca="1" si="27"/>
        <v>120</v>
      </c>
      <c r="J198" s="103" t="str">
        <f ca="1">'01'!$A$2</f>
        <v>Livre</v>
      </c>
      <c r="K198" s="119">
        <f ca="1">COUNTIF('01'!$I$13:$I$132,"&gt;30")</f>
        <v>120</v>
      </c>
      <c r="L198" s="119" t="str">
        <f t="shared" ca="1" si="26"/>
        <v>Livre</v>
      </c>
    </row>
    <row r="199" spans="1:12" s="107" customFormat="1" ht="9.9499999999999993" customHeight="1" x14ac:dyDescent="0.25">
      <c r="A199" s="106">
        <v>197</v>
      </c>
      <c r="B199" s="105">
        <f t="shared" si="22"/>
        <v>0</v>
      </c>
      <c r="C199" s="105">
        <f t="shared" si="23"/>
        <v>0</v>
      </c>
      <c r="D199" s="105" t="str">
        <f t="shared" si="24"/>
        <v>Cliente 197</v>
      </c>
      <c r="E199" s="118">
        <f>'01'!$E$133</f>
        <v>0</v>
      </c>
      <c r="F199" s="119" t="str">
        <f t="shared" ca="1" si="21"/>
        <v/>
      </c>
      <c r="G199" s="105">
        <f t="shared" si="25"/>
        <v>120</v>
      </c>
      <c r="H199" s="119">
        <f ca="1">COUNTIF('01'!$I$12:$I$132,"pago")</f>
        <v>0</v>
      </c>
      <c r="I199" s="119">
        <f t="shared" ca="1" si="27"/>
        <v>120</v>
      </c>
      <c r="J199" s="103" t="str">
        <f ca="1">'01'!$A$2</f>
        <v>Livre</v>
      </c>
      <c r="K199" s="119">
        <f ca="1">COUNTIF('01'!$I$13:$I$132,"&gt;30")</f>
        <v>120</v>
      </c>
      <c r="L199" s="119" t="str">
        <f t="shared" ca="1" si="26"/>
        <v>Livre</v>
      </c>
    </row>
    <row r="200" spans="1:12" s="107" customFormat="1" ht="9.9499999999999993" customHeight="1" x14ac:dyDescent="0.25">
      <c r="A200" s="106">
        <v>198</v>
      </c>
      <c r="B200" s="105">
        <f t="shared" si="22"/>
        <v>0</v>
      </c>
      <c r="C200" s="105">
        <f t="shared" si="23"/>
        <v>0</v>
      </c>
      <c r="D200" s="105" t="str">
        <f t="shared" si="24"/>
        <v>Cliente 198</v>
      </c>
      <c r="E200" s="118">
        <f>'01'!$E$133</f>
        <v>0</v>
      </c>
      <c r="F200" s="119" t="str">
        <f t="shared" ca="1" si="21"/>
        <v/>
      </c>
      <c r="G200" s="105">
        <f t="shared" si="25"/>
        <v>120</v>
      </c>
      <c r="H200" s="119">
        <f ca="1">COUNTIF('01'!$I$12:$I$132,"pago")</f>
        <v>0</v>
      </c>
      <c r="I200" s="119">
        <f t="shared" ca="1" si="27"/>
        <v>120</v>
      </c>
      <c r="J200" s="103" t="str">
        <f ca="1">'01'!$A$2</f>
        <v>Livre</v>
      </c>
      <c r="K200" s="119">
        <f ca="1">COUNTIF('01'!$I$13:$I$132,"&gt;30")</f>
        <v>120</v>
      </c>
      <c r="L200" s="119" t="str">
        <f t="shared" ca="1" si="26"/>
        <v>Livre</v>
      </c>
    </row>
    <row r="201" spans="1:12" s="107" customFormat="1" ht="9.9499999999999993" customHeight="1" x14ac:dyDescent="0.25">
      <c r="A201" s="106">
        <v>199</v>
      </c>
      <c r="B201" s="105">
        <f t="shared" si="22"/>
        <v>0</v>
      </c>
      <c r="C201" s="105">
        <f t="shared" si="23"/>
        <v>0</v>
      </c>
      <c r="D201" s="105" t="str">
        <f t="shared" si="24"/>
        <v>Cliente 199</v>
      </c>
      <c r="E201" s="118">
        <f>'01'!$E$133</f>
        <v>0</v>
      </c>
      <c r="F201" s="119" t="str">
        <f t="shared" ca="1" si="21"/>
        <v/>
      </c>
      <c r="G201" s="105">
        <f t="shared" si="25"/>
        <v>120</v>
      </c>
      <c r="H201" s="119">
        <f ca="1">COUNTIF('01'!$I$12:$I$132,"pago")</f>
        <v>0</v>
      </c>
      <c r="I201" s="119">
        <f t="shared" ca="1" si="27"/>
        <v>120</v>
      </c>
      <c r="J201" s="103" t="str">
        <f ca="1">'01'!$A$2</f>
        <v>Livre</v>
      </c>
      <c r="K201" s="119">
        <f ca="1">COUNTIF('01'!$I$13:$I$132,"&gt;30")</f>
        <v>120</v>
      </c>
      <c r="L201" s="119" t="str">
        <f t="shared" ca="1" si="26"/>
        <v>Livre</v>
      </c>
    </row>
    <row r="202" spans="1:12" s="107" customFormat="1" ht="9.9499999999999993" customHeight="1" x14ac:dyDescent="0.25">
      <c r="A202" s="106">
        <v>200</v>
      </c>
      <c r="B202" s="105">
        <f t="shared" si="22"/>
        <v>0</v>
      </c>
      <c r="C202" s="105">
        <f t="shared" si="23"/>
        <v>0</v>
      </c>
      <c r="D202" s="105" t="str">
        <f t="shared" si="24"/>
        <v>Cliente 200</v>
      </c>
      <c r="E202" s="118">
        <f>'01'!$E$133</f>
        <v>0</v>
      </c>
      <c r="F202" s="119" t="str">
        <f t="shared" ca="1" si="21"/>
        <v/>
      </c>
      <c r="G202" s="105">
        <f t="shared" si="25"/>
        <v>120</v>
      </c>
      <c r="H202" s="119">
        <f ca="1">COUNTIF('01'!$I$12:$I$132,"pago")</f>
        <v>0</v>
      </c>
      <c r="I202" s="119">
        <f t="shared" ca="1" si="27"/>
        <v>120</v>
      </c>
      <c r="J202" s="103" t="str">
        <f ca="1">'01'!$A$2</f>
        <v>Livre</v>
      </c>
      <c r="K202" s="119">
        <f ca="1">COUNTIF('01'!$I$13:$I$132,"&gt;30")</f>
        <v>120</v>
      </c>
      <c r="L202" s="119" t="str">
        <f t="shared" ca="1" si="26"/>
        <v>Livre</v>
      </c>
    </row>
    <row r="203" spans="1:12" s="107" customFormat="1" ht="9.9499999999999993" customHeight="1" x14ac:dyDescent="0.25">
      <c r="A203" s="106">
        <v>201</v>
      </c>
      <c r="B203" s="105">
        <f t="shared" si="22"/>
        <v>0</v>
      </c>
      <c r="C203" s="105">
        <f t="shared" si="23"/>
        <v>0</v>
      </c>
      <c r="D203" s="105" t="str">
        <f t="shared" si="24"/>
        <v>Cliente 201</v>
      </c>
      <c r="E203" s="118">
        <f>'01'!$E$133</f>
        <v>0</v>
      </c>
      <c r="F203" s="119" t="str">
        <f t="shared" ca="1" si="21"/>
        <v/>
      </c>
      <c r="G203" s="105">
        <f t="shared" si="25"/>
        <v>120</v>
      </c>
      <c r="H203" s="119">
        <f ca="1">COUNTIF('01'!$I$12:$I$132,"pago")</f>
        <v>0</v>
      </c>
      <c r="I203" s="119">
        <f t="shared" ca="1" si="27"/>
        <v>120</v>
      </c>
      <c r="J203" s="103" t="str">
        <f ca="1">'01'!$A$2</f>
        <v>Livre</v>
      </c>
      <c r="K203" s="119">
        <f ca="1">COUNTIF('01'!$I$13:$I$132,"&gt;30")</f>
        <v>120</v>
      </c>
      <c r="L203" s="119" t="str">
        <f t="shared" ca="1" si="26"/>
        <v>Livre</v>
      </c>
    </row>
    <row r="204" spans="1:12" s="107" customFormat="1" ht="9.9499999999999993" customHeight="1" x14ac:dyDescent="0.25">
      <c r="A204" s="106">
        <v>202</v>
      </c>
      <c r="B204" s="105">
        <f t="shared" si="22"/>
        <v>0</v>
      </c>
      <c r="C204" s="105">
        <f t="shared" si="23"/>
        <v>0</v>
      </c>
      <c r="D204" s="105" t="str">
        <f t="shared" si="24"/>
        <v>Cliente 202</v>
      </c>
      <c r="E204" s="118">
        <f>'01'!$E$133</f>
        <v>0</v>
      </c>
      <c r="F204" s="119" t="str">
        <f t="shared" ca="1" si="21"/>
        <v/>
      </c>
      <c r="G204" s="105">
        <f t="shared" si="25"/>
        <v>120</v>
      </c>
      <c r="H204" s="119">
        <f ca="1">COUNTIF('01'!$I$12:$I$132,"pago")</f>
        <v>0</v>
      </c>
      <c r="I204" s="119">
        <f t="shared" ca="1" si="27"/>
        <v>120</v>
      </c>
      <c r="J204" s="103" t="str">
        <f ca="1">'01'!$A$2</f>
        <v>Livre</v>
      </c>
      <c r="K204" s="119">
        <f ca="1">COUNTIF('01'!$I$13:$I$132,"&gt;30")</f>
        <v>120</v>
      </c>
      <c r="L204" s="119" t="str">
        <f t="shared" ca="1" si="26"/>
        <v>Livre</v>
      </c>
    </row>
    <row r="205" spans="1:12" s="107" customFormat="1" ht="9.9499999999999993" customHeight="1" x14ac:dyDescent="0.25">
      <c r="A205" s="106">
        <v>203</v>
      </c>
      <c r="B205" s="105">
        <f t="shared" si="22"/>
        <v>0</v>
      </c>
      <c r="C205" s="105">
        <f t="shared" si="23"/>
        <v>0</v>
      </c>
      <c r="D205" s="105" t="str">
        <f t="shared" si="24"/>
        <v>Cliente 203</v>
      </c>
      <c r="E205" s="118">
        <f>'01'!$E$133</f>
        <v>0</v>
      </c>
      <c r="F205" s="119" t="str">
        <f t="shared" ca="1" si="21"/>
        <v/>
      </c>
      <c r="G205" s="105">
        <f t="shared" si="25"/>
        <v>120</v>
      </c>
      <c r="H205" s="119">
        <f ca="1">COUNTIF('01'!$I$12:$I$132,"pago")</f>
        <v>0</v>
      </c>
      <c r="I205" s="119">
        <f t="shared" ca="1" si="27"/>
        <v>120</v>
      </c>
      <c r="J205" s="103" t="str">
        <f ca="1">'01'!$A$2</f>
        <v>Livre</v>
      </c>
      <c r="K205" s="119">
        <f ca="1">COUNTIF('01'!$I$13:$I$132,"&gt;30")</f>
        <v>120</v>
      </c>
      <c r="L205" s="119" t="str">
        <f t="shared" ca="1" si="26"/>
        <v>Livre</v>
      </c>
    </row>
    <row r="206" spans="1:12" s="107" customFormat="1" ht="9.9499999999999993" customHeight="1" x14ac:dyDescent="0.25">
      <c r="A206" s="106">
        <v>204</v>
      </c>
      <c r="B206" s="105">
        <f t="shared" si="22"/>
        <v>0</v>
      </c>
      <c r="C206" s="105">
        <f t="shared" si="23"/>
        <v>0</v>
      </c>
      <c r="D206" s="105" t="str">
        <f t="shared" si="24"/>
        <v>Cliente 204</v>
      </c>
      <c r="E206" s="118">
        <f>'01'!$E$133</f>
        <v>0</v>
      </c>
      <c r="F206" s="119" t="str">
        <f t="shared" ca="1" si="21"/>
        <v/>
      </c>
      <c r="G206" s="105">
        <f t="shared" si="25"/>
        <v>120</v>
      </c>
      <c r="H206" s="119">
        <f ca="1">COUNTIF('01'!$I$12:$I$132,"pago")</f>
        <v>0</v>
      </c>
      <c r="I206" s="119">
        <f t="shared" ca="1" si="27"/>
        <v>120</v>
      </c>
      <c r="J206" s="103" t="str">
        <f ca="1">'01'!$A$2</f>
        <v>Livre</v>
      </c>
      <c r="K206" s="119">
        <f ca="1">COUNTIF('01'!$I$13:$I$132,"&gt;30")</f>
        <v>120</v>
      </c>
      <c r="L206" s="119" t="str">
        <f t="shared" ca="1" si="26"/>
        <v>Livre</v>
      </c>
    </row>
    <row r="207" spans="1:12" s="107" customFormat="1" ht="9.9499999999999993" customHeight="1" x14ac:dyDescent="0.25">
      <c r="A207" s="106">
        <v>205</v>
      </c>
      <c r="B207" s="105">
        <f t="shared" si="22"/>
        <v>0</v>
      </c>
      <c r="C207" s="105">
        <f t="shared" si="23"/>
        <v>0</v>
      </c>
      <c r="D207" s="105" t="str">
        <f t="shared" si="24"/>
        <v>Cliente 205</v>
      </c>
      <c r="E207" s="118">
        <f>'01'!$E$133</f>
        <v>0</v>
      </c>
      <c r="F207" s="119" t="str">
        <f t="shared" ca="1" si="21"/>
        <v/>
      </c>
      <c r="G207" s="105">
        <f t="shared" si="25"/>
        <v>120</v>
      </c>
      <c r="H207" s="119">
        <f ca="1">COUNTIF('01'!$I$12:$I$132,"pago")</f>
        <v>0</v>
      </c>
      <c r="I207" s="119">
        <f t="shared" ca="1" si="27"/>
        <v>120</v>
      </c>
      <c r="J207" s="103" t="str">
        <f ca="1">'01'!$A$2</f>
        <v>Livre</v>
      </c>
      <c r="K207" s="119">
        <f ca="1">COUNTIF('01'!$I$13:$I$132,"&gt;30")</f>
        <v>120</v>
      </c>
      <c r="L207" s="119" t="str">
        <f t="shared" ca="1" si="26"/>
        <v>Livre</v>
      </c>
    </row>
    <row r="208" spans="1:12" s="107" customFormat="1" ht="9.9499999999999993" customHeight="1" x14ac:dyDescent="0.25">
      <c r="A208" s="106">
        <v>206</v>
      </c>
      <c r="B208" s="105">
        <f t="shared" si="22"/>
        <v>0</v>
      </c>
      <c r="C208" s="105">
        <f t="shared" si="23"/>
        <v>0</v>
      </c>
      <c r="D208" s="105" t="str">
        <f t="shared" si="24"/>
        <v>Cliente 206</v>
      </c>
      <c r="E208" s="118">
        <f>'01'!$E$133</f>
        <v>0</v>
      </c>
      <c r="F208" s="119" t="str">
        <f t="shared" ca="1" si="21"/>
        <v/>
      </c>
      <c r="G208" s="105">
        <f t="shared" si="25"/>
        <v>120</v>
      </c>
      <c r="H208" s="119">
        <f ca="1">COUNTIF('01'!$I$12:$I$132,"pago")</f>
        <v>0</v>
      </c>
      <c r="I208" s="119">
        <f t="shared" ca="1" si="27"/>
        <v>120</v>
      </c>
      <c r="J208" s="103" t="str">
        <f ca="1">'01'!$A$2</f>
        <v>Livre</v>
      </c>
      <c r="K208" s="119">
        <f ca="1">COUNTIF('01'!$I$13:$I$132,"&gt;30")</f>
        <v>120</v>
      </c>
      <c r="L208" s="119" t="str">
        <f t="shared" ca="1" si="26"/>
        <v>Livre</v>
      </c>
    </row>
    <row r="209" spans="1:12" s="107" customFormat="1" ht="9.9499999999999993" customHeight="1" x14ac:dyDescent="0.25">
      <c r="A209" s="106">
        <v>207</v>
      </c>
      <c r="B209" s="105">
        <f t="shared" si="22"/>
        <v>0</v>
      </c>
      <c r="C209" s="105">
        <f t="shared" si="23"/>
        <v>0</v>
      </c>
      <c r="D209" s="105" t="str">
        <f t="shared" si="24"/>
        <v>Cliente 207</v>
      </c>
      <c r="E209" s="118">
        <f>'01'!$E$133</f>
        <v>0</v>
      </c>
      <c r="F209" s="119" t="str">
        <f t="shared" ca="1" si="21"/>
        <v/>
      </c>
      <c r="G209" s="105">
        <f t="shared" si="25"/>
        <v>120</v>
      </c>
      <c r="H209" s="119">
        <f ca="1">COUNTIF('01'!$I$12:$I$132,"pago")</f>
        <v>0</v>
      </c>
      <c r="I209" s="119">
        <f t="shared" ca="1" si="27"/>
        <v>120</v>
      </c>
      <c r="J209" s="103" t="str">
        <f ca="1">'01'!$A$2</f>
        <v>Livre</v>
      </c>
      <c r="K209" s="119">
        <f ca="1">COUNTIF('01'!$I$13:$I$132,"&gt;30")</f>
        <v>120</v>
      </c>
      <c r="L209" s="119" t="str">
        <f t="shared" ca="1" si="26"/>
        <v>Livre</v>
      </c>
    </row>
    <row r="210" spans="1:12" s="107" customFormat="1" ht="9.9499999999999993" customHeight="1" x14ac:dyDescent="0.25">
      <c r="A210" s="106">
        <v>208</v>
      </c>
      <c r="B210" s="105">
        <f t="shared" si="22"/>
        <v>0</v>
      </c>
      <c r="C210" s="105">
        <f t="shared" si="23"/>
        <v>0</v>
      </c>
      <c r="D210" s="105" t="str">
        <f t="shared" si="24"/>
        <v>Cliente 208</v>
      </c>
      <c r="E210" s="118">
        <f>'01'!$E$133</f>
        <v>0</v>
      </c>
      <c r="F210" s="119" t="str">
        <f t="shared" ca="1" si="21"/>
        <v/>
      </c>
      <c r="G210" s="105">
        <f t="shared" si="25"/>
        <v>120</v>
      </c>
      <c r="H210" s="119">
        <f ca="1">COUNTIF('01'!$I$12:$I$132,"pago")</f>
        <v>0</v>
      </c>
      <c r="I210" s="119">
        <f t="shared" ca="1" si="27"/>
        <v>120</v>
      </c>
      <c r="J210" s="103" t="str">
        <f ca="1">'01'!$A$2</f>
        <v>Livre</v>
      </c>
      <c r="K210" s="119">
        <f ca="1">COUNTIF('01'!$I$13:$I$132,"&gt;30")</f>
        <v>120</v>
      </c>
      <c r="L210" s="119" t="str">
        <f t="shared" ca="1" si="26"/>
        <v>Livre</v>
      </c>
    </row>
    <row r="211" spans="1:12" s="107" customFormat="1" ht="9.9499999999999993" customHeight="1" x14ac:dyDescent="0.25">
      <c r="A211" s="106">
        <v>209</v>
      </c>
      <c r="B211" s="105">
        <f t="shared" si="22"/>
        <v>0</v>
      </c>
      <c r="C211" s="105">
        <f t="shared" si="23"/>
        <v>0</v>
      </c>
      <c r="D211" s="105" t="str">
        <f t="shared" si="24"/>
        <v>Cliente 209</v>
      </c>
      <c r="E211" s="118">
        <f>'01'!$E$133</f>
        <v>0</v>
      </c>
      <c r="F211" s="119" t="str">
        <f t="shared" ca="1" si="21"/>
        <v/>
      </c>
      <c r="G211" s="105">
        <f t="shared" si="25"/>
        <v>120</v>
      </c>
      <c r="H211" s="119">
        <f ca="1">COUNTIF('01'!$I$12:$I$132,"pago")</f>
        <v>0</v>
      </c>
      <c r="I211" s="119">
        <f t="shared" ca="1" si="27"/>
        <v>120</v>
      </c>
      <c r="J211" s="103" t="str">
        <f ca="1">'01'!$A$2</f>
        <v>Livre</v>
      </c>
      <c r="K211" s="119">
        <f ca="1">COUNTIF('01'!$I$13:$I$132,"&gt;30")</f>
        <v>120</v>
      </c>
      <c r="L211" s="119" t="str">
        <f t="shared" ca="1" si="26"/>
        <v>Livre</v>
      </c>
    </row>
    <row r="212" spans="1:12" s="107" customFormat="1" ht="9.9499999999999993" customHeight="1" x14ac:dyDescent="0.25">
      <c r="A212" s="106">
        <v>210</v>
      </c>
      <c r="B212" s="105">
        <f t="shared" si="22"/>
        <v>0</v>
      </c>
      <c r="C212" s="105">
        <f t="shared" si="23"/>
        <v>0</v>
      </c>
      <c r="D212" s="105" t="str">
        <f t="shared" si="24"/>
        <v>Cliente 210</v>
      </c>
      <c r="E212" s="118">
        <f>'01'!$E$133</f>
        <v>0</v>
      </c>
      <c r="F212" s="119" t="str">
        <f t="shared" ca="1" si="21"/>
        <v/>
      </c>
      <c r="G212" s="105">
        <f t="shared" si="25"/>
        <v>120</v>
      </c>
      <c r="H212" s="119">
        <f ca="1">COUNTIF('01'!$I$12:$I$132,"pago")</f>
        <v>0</v>
      </c>
      <c r="I212" s="119">
        <f t="shared" ca="1" si="27"/>
        <v>120</v>
      </c>
      <c r="J212" s="103" t="str">
        <f ca="1">'01'!$A$2</f>
        <v>Livre</v>
      </c>
      <c r="K212" s="119">
        <f ca="1">COUNTIF('01'!$I$13:$I$132,"&gt;30")</f>
        <v>120</v>
      </c>
      <c r="L212" s="119" t="str">
        <f t="shared" ca="1" si="26"/>
        <v>Livre</v>
      </c>
    </row>
    <row r="213" spans="1:12" s="107" customFormat="1" ht="9.9499999999999993" customHeight="1" x14ac:dyDescent="0.25">
      <c r="A213" s="106">
        <v>211</v>
      </c>
      <c r="B213" s="105">
        <f t="shared" si="22"/>
        <v>0</v>
      </c>
      <c r="C213" s="105">
        <f t="shared" si="23"/>
        <v>0</v>
      </c>
      <c r="D213" s="105" t="str">
        <f t="shared" si="24"/>
        <v>Cliente 211</v>
      </c>
      <c r="E213" s="118">
        <f>'01'!$E$133</f>
        <v>0</v>
      </c>
      <c r="F213" s="119" t="str">
        <f t="shared" ca="1" si="21"/>
        <v/>
      </c>
      <c r="G213" s="105">
        <f t="shared" si="25"/>
        <v>120</v>
      </c>
      <c r="H213" s="119">
        <f ca="1">COUNTIF('01'!$I$12:$I$132,"pago")</f>
        <v>0</v>
      </c>
      <c r="I213" s="119">
        <f t="shared" ca="1" si="27"/>
        <v>120</v>
      </c>
      <c r="J213" s="103" t="str">
        <f ca="1">'01'!$A$2</f>
        <v>Livre</v>
      </c>
      <c r="K213" s="119">
        <f ca="1">COUNTIF('01'!$I$13:$I$132,"&gt;30")</f>
        <v>120</v>
      </c>
      <c r="L213" s="119" t="str">
        <f t="shared" ca="1" si="26"/>
        <v>Livre</v>
      </c>
    </row>
    <row r="214" spans="1:12" s="107" customFormat="1" ht="9.9499999999999993" customHeight="1" x14ac:dyDescent="0.25">
      <c r="A214" s="106">
        <v>212</v>
      </c>
      <c r="B214" s="105">
        <f t="shared" si="22"/>
        <v>0</v>
      </c>
      <c r="C214" s="105">
        <f t="shared" si="23"/>
        <v>0</v>
      </c>
      <c r="D214" s="105" t="str">
        <f t="shared" si="24"/>
        <v>Cliente 212</v>
      </c>
      <c r="E214" s="118">
        <f>'01'!$E$133</f>
        <v>0</v>
      </c>
      <c r="F214" s="119" t="str">
        <f t="shared" ca="1" si="21"/>
        <v/>
      </c>
      <c r="G214" s="105">
        <f t="shared" si="25"/>
        <v>120</v>
      </c>
      <c r="H214" s="119">
        <f ca="1">COUNTIF('01'!$I$12:$I$132,"pago")</f>
        <v>0</v>
      </c>
      <c r="I214" s="119">
        <f t="shared" ca="1" si="27"/>
        <v>120</v>
      </c>
      <c r="J214" s="103" t="str">
        <f ca="1">'01'!$A$2</f>
        <v>Livre</v>
      </c>
      <c r="K214" s="119">
        <f ca="1">COUNTIF('01'!$I$13:$I$132,"&gt;30")</f>
        <v>120</v>
      </c>
      <c r="L214" s="119" t="str">
        <f t="shared" ca="1" si="26"/>
        <v>Livre</v>
      </c>
    </row>
    <row r="215" spans="1:12" s="107" customFormat="1" ht="9.9499999999999993" customHeight="1" x14ac:dyDescent="0.25">
      <c r="A215" s="106">
        <v>213</v>
      </c>
      <c r="B215" s="105">
        <f t="shared" si="22"/>
        <v>0</v>
      </c>
      <c r="C215" s="105">
        <f t="shared" si="23"/>
        <v>0</v>
      </c>
      <c r="D215" s="105" t="str">
        <f t="shared" si="24"/>
        <v>Cliente 213</v>
      </c>
      <c r="E215" s="118">
        <f>'01'!$E$133</f>
        <v>0</v>
      </c>
      <c r="F215" s="119" t="str">
        <f t="shared" ca="1" si="21"/>
        <v/>
      </c>
      <c r="G215" s="105">
        <f t="shared" si="25"/>
        <v>120</v>
      </c>
      <c r="H215" s="119">
        <f ca="1">COUNTIF('01'!$I$12:$I$132,"pago")</f>
        <v>0</v>
      </c>
      <c r="I215" s="119">
        <f t="shared" ca="1" si="27"/>
        <v>120</v>
      </c>
      <c r="J215" s="103" t="str">
        <f ca="1">'01'!$A$2</f>
        <v>Livre</v>
      </c>
      <c r="K215" s="119">
        <f ca="1">COUNTIF('01'!$I$13:$I$132,"&gt;30")</f>
        <v>120</v>
      </c>
      <c r="L215" s="119" t="str">
        <f t="shared" ca="1" si="26"/>
        <v>Livre</v>
      </c>
    </row>
    <row r="216" spans="1:12" s="107" customFormat="1" ht="9.9499999999999993" customHeight="1" x14ac:dyDescent="0.25">
      <c r="A216" s="106">
        <v>214</v>
      </c>
      <c r="B216" s="105">
        <f t="shared" si="22"/>
        <v>0</v>
      </c>
      <c r="C216" s="105">
        <f t="shared" si="23"/>
        <v>0</v>
      </c>
      <c r="D216" s="105" t="str">
        <f t="shared" si="24"/>
        <v>Cliente 214</v>
      </c>
      <c r="E216" s="118">
        <f>'01'!$E$133</f>
        <v>0</v>
      </c>
      <c r="F216" s="119" t="str">
        <f t="shared" ca="1" si="21"/>
        <v/>
      </c>
      <c r="G216" s="105">
        <f t="shared" si="25"/>
        <v>120</v>
      </c>
      <c r="H216" s="119">
        <f ca="1">COUNTIF('01'!$I$12:$I$132,"pago")</f>
        <v>0</v>
      </c>
      <c r="I216" s="119">
        <f t="shared" ca="1" si="27"/>
        <v>120</v>
      </c>
      <c r="J216" s="103" t="str">
        <f ca="1">'01'!$A$2</f>
        <v>Livre</v>
      </c>
      <c r="K216" s="119">
        <f ca="1">COUNTIF('01'!$I$13:$I$132,"&gt;30")</f>
        <v>120</v>
      </c>
      <c r="L216" s="119" t="str">
        <f t="shared" ca="1" si="26"/>
        <v>Livre</v>
      </c>
    </row>
    <row r="217" spans="1:12" s="107" customFormat="1" ht="9.9499999999999993" customHeight="1" x14ac:dyDescent="0.25">
      <c r="A217" s="106">
        <v>215</v>
      </c>
      <c r="B217" s="105">
        <f t="shared" si="22"/>
        <v>0</v>
      </c>
      <c r="C217" s="105">
        <f t="shared" si="23"/>
        <v>0</v>
      </c>
      <c r="D217" s="105" t="str">
        <f t="shared" si="24"/>
        <v>Cliente 215</v>
      </c>
      <c r="E217" s="118">
        <f>'01'!$E$133</f>
        <v>0</v>
      </c>
      <c r="F217" s="119" t="str">
        <f t="shared" ca="1" si="21"/>
        <v/>
      </c>
      <c r="G217" s="105">
        <f t="shared" si="25"/>
        <v>120</v>
      </c>
      <c r="H217" s="119">
        <f ca="1">COUNTIF('01'!$I$12:$I$132,"pago")</f>
        <v>0</v>
      </c>
      <c r="I217" s="119">
        <f t="shared" ca="1" si="27"/>
        <v>120</v>
      </c>
      <c r="J217" s="103" t="str">
        <f ca="1">'01'!$A$2</f>
        <v>Livre</v>
      </c>
      <c r="K217" s="119">
        <f ca="1">COUNTIF('01'!$I$13:$I$132,"&gt;30")</f>
        <v>120</v>
      </c>
      <c r="L217" s="119" t="str">
        <f t="shared" ca="1" si="26"/>
        <v>Livre</v>
      </c>
    </row>
    <row r="218" spans="1:12" s="107" customFormat="1" ht="9.9499999999999993" customHeight="1" x14ac:dyDescent="0.25">
      <c r="A218" s="106">
        <v>216</v>
      </c>
      <c r="B218" s="105">
        <f t="shared" si="22"/>
        <v>0</v>
      </c>
      <c r="C218" s="105">
        <f t="shared" si="23"/>
        <v>0</v>
      </c>
      <c r="D218" s="105" t="str">
        <f t="shared" si="24"/>
        <v>Cliente 216</v>
      </c>
      <c r="E218" s="118">
        <f>'01'!$E$133</f>
        <v>0</v>
      </c>
      <c r="F218" s="119" t="str">
        <f t="shared" ca="1" si="21"/>
        <v/>
      </c>
      <c r="G218" s="105">
        <f t="shared" si="25"/>
        <v>120</v>
      </c>
      <c r="H218" s="119">
        <f ca="1">COUNTIF('01'!$I$12:$I$132,"pago")</f>
        <v>0</v>
      </c>
      <c r="I218" s="119">
        <f t="shared" ca="1" si="27"/>
        <v>120</v>
      </c>
      <c r="J218" s="103" t="str">
        <f ca="1">'01'!$A$2</f>
        <v>Livre</v>
      </c>
      <c r="K218" s="119">
        <f ca="1">COUNTIF('01'!$I$13:$I$132,"&gt;30")</f>
        <v>120</v>
      </c>
      <c r="L218" s="119" t="str">
        <f t="shared" ca="1" si="26"/>
        <v>Livre</v>
      </c>
    </row>
    <row r="219" spans="1:12" s="107" customFormat="1" ht="9.9499999999999993" customHeight="1" x14ac:dyDescent="0.25">
      <c r="A219" s="106">
        <v>217</v>
      </c>
      <c r="B219" s="105">
        <f t="shared" si="22"/>
        <v>0</v>
      </c>
      <c r="C219" s="105">
        <f t="shared" si="23"/>
        <v>0</v>
      </c>
      <c r="D219" s="105" t="str">
        <f t="shared" si="24"/>
        <v>Cliente 217</v>
      </c>
      <c r="E219" s="118">
        <f>'01'!$E$133</f>
        <v>0</v>
      </c>
      <c r="F219" s="119" t="str">
        <f t="shared" ca="1" si="21"/>
        <v/>
      </c>
      <c r="G219" s="105">
        <f t="shared" si="25"/>
        <v>120</v>
      </c>
      <c r="H219" s="119">
        <f ca="1">COUNTIF('01'!$I$12:$I$132,"pago")</f>
        <v>0</v>
      </c>
      <c r="I219" s="119">
        <f t="shared" ca="1" si="27"/>
        <v>120</v>
      </c>
      <c r="J219" s="103" t="str">
        <f ca="1">'01'!$A$2</f>
        <v>Livre</v>
      </c>
      <c r="K219" s="119">
        <f ca="1">COUNTIF('01'!$I$13:$I$132,"&gt;30")</f>
        <v>120</v>
      </c>
      <c r="L219" s="119" t="str">
        <f t="shared" ca="1" si="26"/>
        <v>Livre</v>
      </c>
    </row>
    <row r="220" spans="1:12" s="107" customFormat="1" ht="9.9499999999999993" customHeight="1" x14ac:dyDescent="0.25">
      <c r="A220" s="106">
        <v>218</v>
      </c>
      <c r="B220" s="105">
        <f t="shared" si="22"/>
        <v>0</v>
      </c>
      <c r="C220" s="105">
        <f t="shared" si="23"/>
        <v>0</v>
      </c>
      <c r="D220" s="105" t="str">
        <f t="shared" si="24"/>
        <v>Cliente 218</v>
      </c>
      <c r="E220" s="118">
        <f>'01'!$E$133</f>
        <v>0</v>
      </c>
      <c r="F220" s="120"/>
      <c r="G220" s="105">
        <f t="shared" si="25"/>
        <v>120</v>
      </c>
      <c r="H220" s="119">
        <f ca="1">COUNTIF('01'!$I$12:$I$132,"pago")</f>
        <v>0</v>
      </c>
      <c r="I220" s="119">
        <f t="shared" ca="1" si="27"/>
        <v>120</v>
      </c>
      <c r="J220" s="103" t="str">
        <f ca="1">'01'!$A$2</f>
        <v>Livre</v>
      </c>
      <c r="K220" s="119">
        <f ca="1">COUNTIF('01'!$I$13:$I$132,"&gt;30")</f>
        <v>120</v>
      </c>
      <c r="L220" s="119" t="str">
        <f t="shared" ca="1" si="26"/>
        <v>Livre</v>
      </c>
    </row>
    <row r="221" spans="1:12" s="107" customFormat="1" ht="9.9499999999999993" customHeight="1" x14ac:dyDescent="0.25">
      <c r="A221" s="106">
        <v>219</v>
      </c>
      <c r="B221" s="105">
        <f t="shared" si="22"/>
        <v>0</v>
      </c>
      <c r="C221" s="105">
        <f t="shared" si="23"/>
        <v>0</v>
      </c>
      <c r="D221" s="105" t="str">
        <f t="shared" si="24"/>
        <v>Cliente 219</v>
      </c>
      <c r="E221" s="118">
        <f>'01'!$E$133</f>
        <v>0</v>
      </c>
      <c r="F221" s="120"/>
      <c r="G221" s="105">
        <f t="shared" si="25"/>
        <v>120</v>
      </c>
      <c r="H221" s="119">
        <f ca="1">COUNTIF('01'!$I$12:$I$132,"pago")</f>
        <v>0</v>
      </c>
      <c r="I221" s="119">
        <f t="shared" ca="1" si="27"/>
        <v>120</v>
      </c>
      <c r="J221" s="103" t="str">
        <f ca="1">'01'!$A$2</f>
        <v>Livre</v>
      </c>
      <c r="K221" s="119">
        <f ca="1">COUNTIF('01'!$I$13:$I$132,"&gt;30")</f>
        <v>120</v>
      </c>
      <c r="L221" s="119" t="str">
        <f t="shared" ca="1" si="26"/>
        <v>Livre</v>
      </c>
    </row>
    <row r="222" spans="1:12" s="107" customFormat="1" ht="9.9499999999999993" customHeight="1" x14ac:dyDescent="0.25">
      <c r="A222" s="106">
        <v>220</v>
      </c>
      <c r="B222" s="105">
        <f t="shared" si="22"/>
        <v>0</v>
      </c>
      <c r="C222" s="105">
        <f t="shared" si="23"/>
        <v>0</v>
      </c>
      <c r="D222" s="105" t="str">
        <f t="shared" si="24"/>
        <v>Cliente 220</v>
      </c>
      <c r="E222" s="118">
        <f>'01'!$E$133</f>
        <v>0</v>
      </c>
      <c r="F222" s="120"/>
      <c r="G222" s="105">
        <f t="shared" si="25"/>
        <v>120</v>
      </c>
      <c r="H222" s="119">
        <f ca="1">COUNTIF('01'!$I$12:$I$132,"pago")</f>
        <v>0</v>
      </c>
      <c r="I222" s="119">
        <f t="shared" ca="1" si="27"/>
        <v>120</v>
      </c>
      <c r="J222" s="103" t="str">
        <f ca="1">'01'!$A$2</f>
        <v>Livre</v>
      </c>
      <c r="K222" s="119">
        <f ca="1">COUNTIF('01'!$I$13:$I$132,"&gt;30")</f>
        <v>120</v>
      </c>
      <c r="L222" s="119" t="str">
        <f t="shared" ca="1" si="26"/>
        <v>Livre</v>
      </c>
    </row>
    <row r="223" spans="1:12" s="107" customFormat="1" ht="9.9499999999999993" customHeight="1" x14ac:dyDescent="0.25">
      <c r="A223" s="106">
        <v>221</v>
      </c>
      <c r="B223" s="105">
        <f t="shared" si="22"/>
        <v>0</v>
      </c>
      <c r="C223" s="105">
        <f t="shared" si="23"/>
        <v>0</v>
      </c>
      <c r="D223" s="105" t="str">
        <f t="shared" si="24"/>
        <v>Cliente 221</v>
      </c>
      <c r="E223" s="118">
        <f>'01'!$E$133</f>
        <v>0</v>
      </c>
      <c r="F223" s="120"/>
      <c r="G223" s="105">
        <f t="shared" si="25"/>
        <v>120</v>
      </c>
      <c r="H223" s="119">
        <f ca="1">COUNTIF('01'!$I$12:$I$132,"pago")</f>
        <v>0</v>
      </c>
      <c r="I223" s="119">
        <f t="shared" ca="1" si="27"/>
        <v>120</v>
      </c>
      <c r="J223" s="103" t="str">
        <f ca="1">'01'!$A$2</f>
        <v>Livre</v>
      </c>
      <c r="K223" s="119">
        <f ca="1">COUNTIF('01'!$I$13:$I$132,"&gt;30")</f>
        <v>120</v>
      </c>
      <c r="L223" s="119" t="str">
        <f t="shared" ca="1" si="26"/>
        <v>Livre</v>
      </c>
    </row>
    <row r="224" spans="1:12" s="107" customFormat="1" ht="9.9499999999999993" customHeight="1" x14ac:dyDescent="0.25">
      <c r="A224" s="106">
        <v>222</v>
      </c>
      <c r="B224" s="105">
        <f t="shared" si="22"/>
        <v>0</v>
      </c>
      <c r="C224" s="105">
        <f t="shared" si="23"/>
        <v>0</v>
      </c>
      <c r="D224" s="105" t="str">
        <f t="shared" si="24"/>
        <v>Cliente 222</v>
      </c>
      <c r="E224" s="118">
        <f>'01'!$E$133</f>
        <v>0</v>
      </c>
      <c r="F224" s="120"/>
      <c r="G224" s="105">
        <f t="shared" si="25"/>
        <v>120</v>
      </c>
      <c r="H224" s="119">
        <f ca="1">COUNTIF('01'!$I$12:$I$132,"pago")</f>
        <v>0</v>
      </c>
      <c r="I224" s="119">
        <f t="shared" ca="1" si="27"/>
        <v>120</v>
      </c>
      <c r="J224" s="103" t="str">
        <f ca="1">'01'!$A$2</f>
        <v>Livre</v>
      </c>
      <c r="K224" s="119">
        <f ca="1">COUNTIF('01'!$I$13:$I$132,"&gt;30")</f>
        <v>120</v>
      </c>
      <c r="L224" s="119" t="str">
        <f t="shared" ca="1" si="26"/>
        <v>Livre</v>
      </c>
    </row>
    <row r="225" spans="1:12" s="107" customFormat="1" ht="9.9499999999999993" customHeight="1" x14ac:dyDescent="0.25">
      <c r="A225" s="106">
        <v>223</v>
      </c>
      <c r="B225" s="105">
        <f t="shared" si="22"/>
        <v>0</v>
      </c>
      <c r="C225" s="105">
        <f t="shared" si="23"/>
        <v>0</v>
      </c>
      <c r="D225" s="105" t="str">
        <f t="shared" si="24"/>
        <v>Cliente 223</v>
      </c>
      <c r="E225" s="118">
        <f>'01'!$E$133</f>
        <v>0</v>
      </c>
      <c r="F225" s="120"/>
      <c r="G225" s="105">
        <f t="shared" si="25"/>
        <v>120</v>
      </c>
      <c r="H225" s="119">
        <f ca="1">COUNTIF('01'!$I$12:$I$132,"pago")</f>
        <v>0</v>
      </c>
      <c r="I225" s="119">
        <f t="shared" ca="1" si="27"/>
        <v>120</v>
      </c>
      <c r="J225" s="103" t="str">
        <f ca="1">'01'!$A$2</f>
        <v>Livre</v>
      </c>
      <c r="K225" s="119">
        <f ca="1">COUNTIF('01'!$I$13:$I$132,"&gt;30")</f>
        <v>120</v>
      </c>
      <c r="L225" s="119" t="str">
        <f t="shared" ca="1" si="26"/>
        <v>Livre</v>
      </c>
    </row>
    <row r="226" spans="1:12" s="107" customFormat="1" ht="9.9499999999999993" customHeight="1" x14ac:dyDescent="0.25">
      <c r="A226" s="106">
        <v>224</v>
      </c>
      <c r="B226" s="105">
        <f t="shared" si="22"/>
        <v>0</v>
      </c>
      <c r="C226" s="105">
        <f t="shared" si="23"/>
        <v>0</v>
      </c>
      <c r="D226" s="105" t="str">
        <f t="shared" si="24"/>
        <v>Cliente 224</v>
      </c>
      <c r="E226" s="118">
        <f>'01'!$E$133</f>
        <v>0</v>
      </c>
      <c r="F226" s="120"/>
      <c r="G226" s="105">
        <f t="shared" si="25"/>
        <v>120</v>
      </c>
      <c r="H226" s="119">
        <f ca="1">COUNTIF('01'!$I$12:$I$132,"pago")</f>
        <v>0</v>
      </c>
      <c r="I226" s="119">
        <f t="shared" ca="1" si="27"/>
        <v>120</v>
      </c>
      <c r="J226" s="103" t="str">
        <f ca="1">'01'!$A$2</f>
        <v>Livre</v>
      </c>
      <c r="K226" s="119">
        <f ca="1">COUNTIF('01'!$I$13:$I$132,"&gt;30")</f>
        <v>120</v>
      </c>
      <c r="L226" s="119" t="str">
        <f t="shared" ca="1" si="26"/>
        <v>Livre</v>
      </c>
    </row>
    <row r="227" spans="1:12" s="107" customFormat="1" ht="9.9499999999999993" customHeight="1" x14ac:dyDescent="0.25">
      <c r="A227" s="106">
        <v>225</v>
      </c>
      <c r="B227" s="105">
        <f t="shared" si="22"/>
        <v>0</v>
      </c>
      <c r="C227" s="105">
        <f t="shared" si="23"/>
        <v>0</v>
      </c>
      <c r="D227" s="105" t="str">
        <f t="shared" si="24"/>
        <v>Cliente 225</v>
      </c>
      <c r="E227" s="118">
        <f>'01'!$E$133</f>
        <v>0</v>
      </c>
      <c r="F227" s="120"/>
      <c r="G227" s="105">
        <f t="shared" si="25"/>
        <v>120</v>
      </c>
      <c r="H227" s="119">
        <f ca="1">COUNTIF('01'!$I$12:$I$132,"pago")</f>
        <v>0</v>
      </c>
      <c r="I227" s="119">
        <f t="shared" ca="1" si="27"/>
        <v>120</v>
      </c>
      <c r="J227" s="103" t="str">
        <f ca="1">'01'!$A$2</f>
        <v>Livre</v>
      </c>
      <c r="K227" s="119">
        <f ca="1">COUNTIF('01'!$I$13:$I$132,"&gt;30")</f>
        <v>120</v>
      </c>
      <c r="L227" s="119" t="str">
        <f t="shared" ca="1" si="26"/>
        <v>Livre</v>
      </c>
    </row>
    <row r="228" spans="1:12" s="107" customFormat="1" ht="9.9499999999999993" customHeight="1" x14ac:dyDescent="0.25">
      <c r="A228" s="106">
        <v>226</v>
      </c>
      <c r="B228" s="105">
        <f t="shared" si="22"/>
        <v>0</v>
      </c>
      <c r="C228" s="105">
        <f t="shared" si="23"/>
        <v>0</v>
      </c>
      <c r="D228" s="105" t="str">
        <f t="shared" si="24"/>
        <v>Cliente 226</v>
      </c>
      <c r="E228" s="118">
        <f>'01'!$E$133</f>
        <v>0</v>
      </c>
      <c r="F228" s="120"/>
      <c r="G228" s="105">
        <f t="shared" si="25"/>
        <v>120</v>
      </c>
      <c r="H228" s="119">
        <f ca="1">COUNTIF('01'!$I$12:$I$132,"pago")</f>
        <v>0</v>
      </c>
      <c r="I228" s="119">
        <f t="shared" ca="1" si="27"/>
        <v>120</v>
      </c>
      <c r="J228" s="103" t="str">
        <f ca="1">'01'!$A$2</f>
        <v>Livre</v>
      </c>
      <c r="K228" s="119">
        <f ca="1">COUNTIF('01'!$I$13:$I$132,"&gt;30")</f>
        <v>120</v>
      </c>
      <c r="L228" s="119" t="str">
        <f t="shared" ca="1" si="26"/>
        <v>Livre</v>
      </c>
    </row>
    <row r="229" spans="1:12" s="107" customFormat="1" ht="9.9499999999999993" customHeight="1" x14ac:dyDescent="0.25">
      <c r="A229" s="106">
        <v>227</v>
      </c>
      <c r="B229" s="105">
        <f t="shared" si="22"/>
        <v>0</v>
      </c>
      <c r="C229" s="105">
        <f t="shared" si="23"/>
        <v>0</v>
      </c>
      <c r="D229" s="105" t="str">
        <f t="shared" si="24"/>
        <v>Cliente 227</v>
      </c>
      <c r="E229" s="118">
        <f>'01'!$E$133</f>
        <v>0</v>
      </c>
      <c r="F229" s="120"/>
      <c r="G229" s="105">
        <f t="shared" si="25"/>
        <v>120</v>
      </c>
      <c r="H229" s="119">
        <f ca="1">COUNTIF('01'!$I$12:$I$132,"pago")</f>
        <v>0</v>
      </c>
      <c r="I229" s="119">
        <f t="shared" ca="1" si="27"/>
        <v>120</v>
      </c>
      <c r="J229" s="103" t="str">
        <f ca="1">'01'!$A$2</f>
        <v>Livre</v>
      </c>
      <c r="K229" s="119">
        <f ca="1">COUNTIF('01'!$I$13:$I$132,"&gt;30")</f>
        <v>120</v>
      </c>
      <c r="L229" s="119" t="str">
        <f t="shared" ca="1" si="26"/>
        <v>Livre</v>
      </c>
    </row>
    <row r="230" spans="1:12" s="107" customFormat="1" ht="9.9499999999999993" customHeight="1" x14ac:dyDescent="0.25">
      <c r="A230" s="106">
        <v>228</v>
      </c>
      <c r="B230" s="105">
        <f t="shared" si="22"/>
        <v>0</v>
      </c>
      <c r="C230" s="105">
        <f t="shared" si="23"/>
        <v>0</v>
      </c>
      <c r="D230" s="105" t="str">
        <f t="shared" si="24"/>
        <v>Cliente 228</v>
      </c>
      <c r="E230" s="118">
        <f>'01'!$E$133</f>
        <v>0</v>
      </c>
      <c r="F230" s="120"/>
      <c r="G230" s="105">
        <f t="shared" si="25"/>
        <v>120</v>
      </c>
      <c r="H230" s="119">
        <f ca="1">COUNTIF('01'!$I$12:$I$132,"pago")</f>
        <v>0</v>
      </c>
      <c r="I230" s="119">
        <f t="shared" ca="1" si="27"/>
        <v>120</v>
      </c>
      <c r="J230" s="103" t="str">
        <f ca="1">'01'!$A$2</f>
        <v>Livre</v>
      </c>
      <c r="K230" s="119">
        <f ca="1">COUNTIF('01'!$I$13:$I$132,"&gt;30")</f>
        <v>120</v>
      </c>
      <c r="L230" s="119" t="str">
        <f t="shared" ca="1" si="26"/>
        <v>Livre</v>
      </c>
    </row>
    <row r="231" spans="1:12" s="107" customFormat="1" ht="9.9499999999999993" customHeight="1" x14ac:dyDescent="0.25">
      <c r="A231" s="106">
        <v>229</v>
      </c>
      <c r="B231" s="105">
        <f t="shared" si="22"/>
        <v>0</v>
      </c>
      <c r="C231" s="105">
        <f t="shared" si="23"/>
        <v>0</v>
      </c>
      <c r="D231" s="105" t="str">
        <f t="shared" si="24"/>
        <v>Cliente 229</v>
      </c>
      <c r="E231" s="118">
        <f>'01'!$E$133</f>
        <v>0</v>
      </c>
      <c r="F231" s="120"/>
      <c r="G231" s="105">
        <f t="shared" si="25"/>
        <v>120</v>
      </c>
      <c r="H231" s="119">
        <f ca="1">COUNTIF('01'!$I$12:$I$132,"pago")</f>
        <v>0</v>
      </c>
      <c r="I231" s="119">
        <f t="shared" ca="1" si="27"/>
        <v>120</v>
      </c>
      <c r="J231" s="103" t="str">
        <f ca="1">'01'!$A$2</f>
        <v>Livre</v>
      </c>
      <c r="K231" s="119">
        <f ca="1">COUNTIF('01'!$I$13:$I$132,"&gt;30")</f>
        <v>120</v>
      </c>
      <c r="L231" s="119" t="str">
        <f t="shared" ca="1" si="26"/>
        <v>Livre</v>
      </c>
    </row>
    <row r="232" spans="1:12" s="107" customFormat="1" ht="9.9499999999999993" customHeight="1" x14ac:dyDescent="0.25">
      <c r="A232" s="106">
        <v>230</v>
      </c>
      <c r="B232" s="105">
        <f t="shared" si="22"/>
        <v>0</v>
      </c>
      <c r="C232" s="105">
        <f t="shared" si="23"/>
        <v>0</v>
      </c>
      <c r="D232" s="105" t="str">
        <f t="shared" si="24"/>
        <v>Cliente 230</v>
      </c>
      <c r="E232" s="118">
        <f>'01'!$E$133</f>
        <v>0</v>
      </c>
      <c r="F232" s="120"/>
      <c r="G232" s="105">
        <f t="shared" si="25"/>
        <v>120</v>
      </c>
      <c r="H232" s="119">
        <f ca="1">COUNTIF('01'!$I$12:$I$132,"pago")</f>
        <v>0</v>
      </c>
      <c r="I232" s="119">
        <f t="shared" ca="1" si="27"/>
        <v>120</v>
      </c>
      <c r="J232" s="103" t="str">
        <f ca="1">'01'!$A$2</f>
        <v>Livre</v>
      </c>
      <c r="K232" s="119">
        <f ca="1">COUNTIF('01'!$I$13:$I$132,"&gt;30")</f>
        <v>120</v>
      </c>
      <c r="L232" s="119" t="str">
        <f t="shared" ca="1" si="26"/>
        <v>Livre</v>
      </c>
    </row>
    <row r="233" spans="1:12" s="107" customFormat="1" ht="9.9499999999999993" customHeight="1" x14ac:dyDescent="0.25">
      <c r="A233" s="106">
        <v>231</v>
      </c>
      <c r="B233" s="105">
        <f t="shared" si="22"/>
        <v>0</v>
      </c>
      <c r="C233" s="105">
        <f t="shared" si="23"/>
        <v>0</v>
      </c>
      <c r="D233" s="105" t="str">
        <f t="shared" si="24"/>
        <v>Cliente 231</v>
      </c>
      <c r="E233" s="118">
        <f>'01'!$E$133</f>
        <v>0</v>
      </c>
      <c r="F233" s="120"/>
      <c r="G233" s="105">
        <f t="shared" si="25"/>
        <v>120</v>
      </c>
      <c r="H233" s="119">
        <f ca="1">COUNTIF('01'!$I$12:$I$132,"pago")</f>
        <v>0</v>
      </c>
      <c r="I233" s="119">
        <f t="shared" ca="1" si="27"/>
        <v>120</v>
      </c>
      <c r="J233" s="103" t="str">
        <f ca="1">'01'!$A$2</f>
        <v>Livre</v>
      </c>
      <c r="K233" s="119">
        <f ca="1">COUNTIF('01'!$I$13:$I$132,"&gt;30")</f>
        <v>120</v>
      </c>
      <c r="L233" s="119" t="str">
        <f t="shared" ca="1" si="26"/>
        <v>Livre</v>
      </c>
    </row>
    <row r="234" spans="1:12" s="107" customFormat="1" ht="9.9499999999999993" customHeight="1" x14ac:dyDescent="0.25">
      <c r="A234" s="106">
        <v>232</v>
      </c>
      <c r="B234" s="105">
        <f t="shared" si="22"/>
        <v>0</v>
      </c>
      <c r="C234" s="105">
        <f t="shared" si="23"/>
        <v>0</v>
      </c>
      <c r="D234" s="105" t="str">
        <f t="shared" si="24"/>
        <v>Cliente 232</v>
      </c>
      <c r="E234" s="118">
        <f>'01'!$E$133</f>
        <v>0</v>
      </c>
      <c r="F234" s="120"/>
      <c r="G234" s="105">
        <f t="shared" si="25"/>
        <v>120</v>
      </c>
      <c r="H234" s="119">
        <f ca="1">COUNTIF('01'!$I$12:$I$132,"pago")</f>
        <v>0</v>
      </c>
      <c r="I234" s="119">
        <f t="shared" ca="1" si="27"/>
        <v>120</v>
      </c>
      <c r="J234" s="103" t="str">
        <f ca="1">'01'!$A$2</f>
        <v>Livre</v>
      </c>
      <c r="K234" s="119">
        <f ca="1">COUNTIF('01'!$I$13:$I$132,"&gt;30")</f>
        <v>120</v>
      </c>
      <c r="L234" s="119" t="str">
        <f t="shared" ca="1" si="26"/>
        <v>Livre</v>
      </c>
    </row>
    <row r="235" spans="1:12" s="107" customFormat="1" ht="9.9499999999999993" customHeight="1" x14ac:dyDescent="0.25">
      <c r="A235" s="106">
        <v>233</v>
      </c>
      <c r="B235" s="105">
        <f t="shared" si="22"/>
        <v>0</v>
      </c>
      <c r="C235" s="105">
        <f t="shared" si="23"/>
        <v>0</v>
      </c>
      <c r="D235" s="105" t="str">
        <f t="shared" si="24"/>
        <v>Cliente 233</v>
      </c>
      <c r="E235" s="118">
        <f>'01'!$E$133</f>
        <v>0</v>
      </c>
      <c r="F235" s="120"/>
      <c r="G235" s="105">
        <f t="shared" si="25"/>
        <v>120</v>
      </c>
      <c r="H235" s="119">
        <f ca="1">COUNTIF('01'!$I$12:$I$132,"pago")</f>
        <v>0</v>
      </c>
      <c r="I235" s="119">
        <f t="shared" ca="1" si="27"/>
        <v>120</v>
      </c>
      <c r="J235" s="103" t="str">
        <f ca="1">'01'!$A$2</f>
        <v>Livre</v>
      </c>
      <c r="K235" s="119">
        <f ca="1">COUNTIF('01'!$I$13:$I$132,"&gt;30")</f>
        <v>120</v>
      </c>
      <c r="L235" s="119" t="str">
        <f t="shared" ca="1" si="26"/>
        <v>Livre</v>
      </c>
    </row>
    <row r="236" spans="1:12" s="107" customFormat="1" ht="9.9499999999999993" customHeight="1" x14ac:dyDescent="0.25">
      <c r="A236" s="106">
        <v>234</v>
      </c>
      <c r="B236" s="105">
        <f t="shared" si="22"/>
        <v>0</v>
      </c>
      <c r="C236" s="105">
        <f t="shared" si="23"/>
        <v>0</v>
      </c>
      <c r="D236" s="105" t="str">
        <f t="shared" si="24"/>
        <v>Cliente 234</v>
      </c>
      <c r="E236" s="118">
        <f>'01'!$E$133</f>
        <v>0</v>
      </c>
      <c r="F236" s="120"/>
      <c r="G236" s="105">
        <f t="shared" si="25"/>
        <v>120</v>
      </c>
      <c r="H236" s="119">
        <f ca="1">COUNTIF('01'!$I$12:$I$132,"pago")</f>
        <v>0</v>
      </c>
      <c r="I236" s="119">
        <f t="shared" ca="1" si="27"/>
        <v>120</v>
      </c>
      <c r="J236" s="103" t="str">
        <f ca="1">'01'!$A$2</f>
        <v>Livre</v>
      </c>
      <c r="K236" s="119">
        <f ca="1">COUNTIF('01'!$I$13:$I$132,"&gt;30")</f>
        <v>120</v>
      </c>
      <c r="L236" s="119" t="str">
        <f t="shared" ca="1" si="26"/>
        <v>Livre</v>
      </c>
    </row>
    <row r="237" spans="1:12" s="107" customFormat="1" ht="9.9499999999999993" customHeight="1" x14ac:dyDescent="0.25">
      <c r="A237" s="106">
        <v>235</v>
      </c>
      <c r="B237" s="105">
        <f t="shared" si="22"/>
        <v>0</v>
      </c>
      <c r="C237" s="105">
        <f t="shared" si="23"/>
        <v>0</v>
      </c>
      <c r="D237" s="105" t="str">
        <f t="shared" si="24"/>
        <v>Cliente 235</v>
      </c>
      <c r="E237" s="118">
        <f>'01'!$E$133</f>
        <v>0</v>
      </c>
      <c r="F237" s="120"/>
      <c r="G237" s="105">
        <f t="shared" si="25"/>
        <v>120</v>
      </c>
      <c r="H237" s="119">
        <f ca="1">COUNTIF('01'!$I$12:$I$132,"pago")</f>
        <v>0</v>
      </c>
      <c r="I237" s="119">
        <f t="shared" ca="1" si="27"/>
        <v>120</v>
      </c>
      <c r="J237" s="103" t="str">
        <f ca="1">'01'!$A$2</f>
        <v>Livre</v>
      </c>
      <c r="K237" s="119">
        <f ca="1">COUNTIF('01'!$I$13:$I$132,"&gt;30")</f>
        <v>120</v>
      </c>
      <c r="L237" s="119" t="str">
        <f t="shared" ca="1" si="26"/>
        <v>Livre</v>
      </c>
    </row>
    <row r="238" spans="1:12" s="107" customFormat="1" ht="9.9499999999999993" customHeight="1" x14ac:dyDescent="0.25">
      <c r="A238" s="106">
        <v>236</v>
      </c>
      <c r="B238" s="105">
        <f t="shared" si="22"/>
        <v>0</v>
      </c>
      <c r="C238" s="105">
        <f t="shared" si="23"/>
        <v>0</v>
      </c>
      <c r="D238" s="105" t="str">
        <f t="shared" si="24"/>
        <v>Cliente 236</v>
      </c>
      <c r="E238" s="118">
        <f>'01'!$E$133</f>
        <v>0</v>
      </c>
      <c r="F238" s="120"/>
      <c r="G238" s="105">
        <f t="shared" si="25"/>
        <v>120</v>
      </c>
      <c r="H238" s="119">
        <f ca="1">COUNTIF('01'!$I$12:$I$132,"pago")</f>
        <v>0</v>
      </c>
      <c r="I238" s="119">
        <f t="shared" ca="1" si="27"/>
        <v>120</v>
      </c>
      <c r="J238" s="103" t="str">
        <f ca="1">'01'!$A$2</f>
        <v>Livre</v>
      </c>
      <c r="K238" s="119">
        <f ca="1">COUNTIF('01'!$I$13:$I$132,"&gt;30")</f>
        <v>120</v>
      </c>
      <c r="L238" s="119" t="str">
        <f t="shared" ca="1" si="26"/>
        <v>Livre</v>
      </c>
    </row>
    <row r="239" spans="1:12" s="107" customFormat="1" ht="9.9499999999999993" customHeight="1" x14ac:dyDescent="0.25">
      <c r="A239" s="106">
        <v>237</v>
      </c>
      <c r="B239" s="105">
        <f t="shared" si="22"/>
        <v>0</v>
      </c>
      <c r="C239" s="105">
        <f t="shared" si="23"/>
        <v>0</v>
      </c>
      <c r="D239" s="105" t="str">
        <f t="shared" si="24"/>
        <v>Cliente 237</v>
      </c>
      <c r="E239" s="118">
        <f>'01'!$E$133</f>
        <v>0</v>
      </c>
      <c r="F239" s="120"/>
      <c r="G239" s="105">
        <f t="shared" si="25"/>
        <v>120</v>
      </c>
      <c r="H239" s="119">
        <f ca="1">COUNTIF('01'!$I$12:$I$132,"pago")</f>
        <v>0</v>
      </c>
      <c r="I239" s="119">
        <f t="shared" ca="1" si="27"/>
        <v>120</v>
      </c>
      <c r="J239" s="103" t="str">
        <f ca="1">'01'!$A$2</f>
        <v>Livre</v>
      </c>
      <c r="K239" s="119">
        <f ca="1">COUNTIF('01'!$I$13:$I$132,"&gt;30")</f>
        <v>120</v>
      </c>
      <c r="L239" s="119" t="str">
        <f t="shared" ca="1" si="26"/>
        <v>Livre</v>
      </c>
    </row>
    <row r="240" spans="1:12" s="107" customFormat="1" ht="9.9499999999999993" customHeight="1" x14ac:dyDescent="0.25">
      <c r="A240" s="106">
        <v>238</v>
      </c>
      <c r="B240" s="105">
        <f t="shared" si="22"/>
        <v>0</v>
      </c>
      <c r="C240" s="105">
        <f t="shared" si="23"/>
        <v>0</v>
      </c>
      <c r="D240" s="105" t="str">
        <f t="shared" si="24"/>
        <v>Cliente 238</v>
      </c>
      <c r="E240" s="118">
        <f>'01'!$E$133</f>
        <v>0</v>
      </c>
      <c r="F240" s="120"/>
      <c r="G240" s="105">
        <f t="shared" si="25"/>
        <v>120</v>
      </c>
      <c r="H240" s="119">
        <f ca="1">COUNTIF('01'!$I$12:$I$132,"pago")</f>
        <v>0</v>
      </c>
      <c r="I240" s="119">
        <f t="shared" ca="1" si="27"/>
        <v>120</v>
      </c>
      <c r="J240" s="103" t="str">
        <f ca="1">'01'!$A$2</f>
        <v>Livre</v>
      </c>
      <c r="K240" s="119">
        <f ca="1">COUNTIF('01'!$I$13:$I$132,"&gt;30")</f>
        <v>120</v>
      </c>
      <c r="L240" s="119" t="str">
        <f t="shared" ca="1" si="26"/>
        <v>Livre</v>
      </c>
    </row>
    <row r="241" spans="1:12" s="107" customFormat="1" ht="9.9499999999999993" customHeight="1" x14ac:dyDescent="0.25">
      <c r="A241" s="106">
        <v>239</v>
      </c>
      <c r="B241" s="105">
        <f t="shared" si="22"/>
        <v>0</v>
      </c>
      <c r="C241" s="105">
        <f t="shared" si="23"/>
        <v>0</v>
      </c>
      <c r="D241" s="105" t="str">
        <f t="shared" si="24"/>
        <v>Cliente 239</v>
      </c>
      <c r="E241" s="118">
        <f>'01'!$E$133</f>
        <v>0</v>
      </c>
      <c r="F241" s="120"/>
      <c r="G241" s="105">
        <f t="shared" si="25"/>
        <v>120</v>
      </c>
      <c r="H241" s="119">
        <f ca="1">COUNTIF('01'!$I$12:$I$132,"pago")</f>
        <v>0</v>
      </c>
      <c r="I241" s="119">
        <f t="shared" ca="1" si="27"/>
        <v>120</v>
      </c>
      <c r="J241" s="103" t="str">
        <f ca="1">'01'!$A$2</f>
        <v>Livre</v>
      </c>
      <c r="K241" s="119">
        <f ca="1">COUNTIF('01'!$I$13:$I$132,"&gt;30")</f>
        <v>120</v>
      </c>
      <c r="L241" s="119" t="str">
        <f t="shared" ca="1" si="26"/>
        <v>Livre</v>
      </c>
    </row>
    <row r="242" spans="1:12" s="107" customFormat="1" ht="9.9499999999999993" customHeight="1" x14ac:dyDescent="0.25">
      <c r="A242" s="106">
        <v>240</v>
      </c>
      <c r="B242" s="105">
        <f t="shared" si="22"/>
        <v>0</v>
      </c>
      <c r="C242" s="105">
        <f t="shared" si="23"/>
        <v>0</v>
      </c>
      <c r="D242" s="105" t="str">
        <f t="shared" si="24"/>
        <v>Cliente 240</v>
      </c>
      <c r="E242" s="118">
        <f>'01'!$E$133</f>
        <v>0</v>
      </c>
      <c r="F242" s="120"/>
      <c r="G242" s="105">
        <f t="shared" si="25"/>
        <v>120</v>
      </c>
      <c r="H242" s="119">
        <f ca="1">COUNTIF('01'!$I$12:$I$132,"pago")</f>
        <v>0</v>
      </c>
      <c r="I242" s="119">
        <f t="shared" ca="1" si="27"/>
        <v>120</v>
      </c>
      <c r="J242" s="103" t="str">
        <f ca="1">'01'!$A$2</f>
        <v>Livre</v>
      </c>
      <c r="K242" s="119">
        <f ca="1">COUNTIF('01'!$I$13:$I$132,"&gt;30")</f>
        <v>120</v>
      </c>
      <c r="L242" s="119" t="str">
        <f t="shared" ca="1" si="26"/>
        <v>Livre</v>
      </c>
    </row>
    <row r="243" spans="1:12" s="107" customFormat="1" ht="9.9499999999999993" customHeight="1" x14ac:dyDescent="0.25">
      <c r="A243" s="106">
        <v>241</v>
      </c>
      <c r="B243" s="105">
        <f t="shared" si="22"/>
        <v>0</v>
      </c>
      <c r="C243" s="105">
        <f t="shared" si="23"/>
        <v>0</v>
      </c>
      <c r="D243" s="105" t="str">
        <f t="shared" si="24"/>
        <v>Cliente 241</v>
      </c>
      <c r="E243" s="118">
        <f>'01'!$E$133</f>
        <v>0</v>
      </c>
      <c r="F243" s="120"/>
      <c r="G243" s="105">
        <f t="shared" si="25"/>
        <v>120</v>
      </c>
      <c r="H243" s="119">
        <f ca="1">COUNTIF('01'!$I$12:$I$132,"pago")</f>
        <v>0</v>
      </c>
      <c r="I243" s="119">
        <f t="shared" ca="1" si="27"/>
        <v>120</v>
      </c>
      <c r="J243" s="103" t="str">
        <f ca="1">'01'!$A$2</f>
        <v>Livre</v>
      </c>
      <c r="K243" s="119">
        <f ca="1">COUNTIF('01'!$I$13:$I$132,"&gt;30")</f>
        <v>120</v>
      </c>
      <c r="L243" s="119" t="str">
        <f t="shared" ca="1" si="26"/>
        <v>Livre</v>
      </c>
    </row>
    <row r="244" spans="1:12" s="107" customFormat="1" ht="9.9499999999999993" customHeight="1" x14ac:dyDescent="0.25">
      <c r="A244" s="106">
        <v>242</v>
      </c>
      <c r="B244" s="105">
        <f t="shared" si="22"/>
        <v>0</v>
      </c>
      <c r="C244" s="105">
        <f t="shared" si="23"/>
        <v>0</v>
      </c>
      <c r="D244" s="105" t="str">
        <f t="shared" si="24"/>
        <v>Cliente 242</v>
      </c>
      <c r="E244" s="118">
        <f>'01'!$E$133</f>
        <v>0</v>
      </c>
      <c r="F244" s="120"/>
      <c r="G244" s="105">
        <f t="shared" si="25"/>
        <v>120</v>
      </c>
      <c r="H244" s="119">
        <f ca="1">COUNTIF('01'!$I$12:$I$132,"pago")</f>
        <v>0</v>
      </c>
      <c r="I244" s="119">
        <f t="shared" ca="1" si="27"/>
        <v>120</v>
      </c>
      <c r="J244" s="103" t="str">
        <f ca="1">'01'!$A$2</f>
        <v>Livre</v>
      </c>
      <c r="K244" s="119">
        <f ca="1">COUNTIF('01'!$I$13:$I$132,"&gt;30")</f>
        <v>120</v>
      </c>
      <c r="L244" s="119" t="str">
        <f t="shared" ca="1" si="26"/>
        <v>Livre</v>
      </c>
    </row>
    <row r="245" spans="1:12" s="107" customFormat="1" ht="9.9499999999999993" customHeight="1" x14ac:dyDescent="0.25">
      <c r="A245" s="106">
        <v>243</v>
      </c>
      <c r="B245" s="105">
        <f t="shared" si="22"/>
        <v>0</v>
      </c>
      <c r="C245" s="105">
        <f t="shared" si="23"/>
        <v>0</v>
      </c>
      <c r="D245" s="105" t="str">
        <f t="shared" si="24"/>
        <v>Cliente 243</v>
      </c>
      <c r="E245" s="118">
        <f>'01'!$E$133</f>
        <v>0</v>
      </c>
      <c r="F245" s="120"/>
      <c r="G245" s="105">
        <f t="shared" si="25"/>
        <v>120</v>
      </c>
      <c r="H245" s="119">
        <f ca="1">COUNTIF('01'!$I$12:$I$132,"pago")</f>
        <v>0</v>
      </c>
      <c r="I245" s="119">
        <f t="shared" ca="1" si="27"/>
        <v>120</v>
      </c>
      <c r="J245" s="103" t="str">
        <f ca="1">'01'!$A$2</f>
        <v>Livre</v>
      </c>
      <c r="K245" s="119">
        <f ca="1">COUNTIF('01'!$I$13:$I$132,"&gt;30")</f>
        <v>120</v>
      </c>
      <c r="L245" s="119" t="str">
        <f t="shared" ca="1" si="26"/>
        <v>Livre</v>
      </c>
    </row>
    <row r="246" spans="1:12" s="107" customFormat="1" ht="9.9499999999999993" customHeight="1" x14ac:dyDescent="0.25">
      <c r="A246" s="106">
        <v>244</v>
      </c>
      <c r="B246" s="105">
        <f t="shared" si="22"/>
        <v>0</v>
      </c>
      <c r="C246" s="105">
        <f t="shared" si="23"/>
        <v>0</v>
      </c>
      <c r="D246" s="105" t="str">
        <f t="shared" si="24"/>
        <v>Cliente 244</v>
      </c>
      <c r="E246" s="118">
        <f>'01'!$E$133</f>
        <v>0</v>
      </c>
      <c r="F246" s="120"/>
      <c r="G246" s="105">
        <f t="shared" si="25"/>
        <v>120</v>
      </c>
      <c r="H246" s="119">
        <f ca="1">COUNTIF('01'!$I$12:$I$132,"pago")</f>
        <v>0</v>
      </c>
      <c r="I246" s="119">
        <f t="shared" ca="1" si="27"/>
        <v>120</v>
      </c>
      <c r="J246" s="103" t="str">
        <f ca="1">'01'!$A$2</f>
        <v>Livre</v>
      </c>
      <c r="K246" s="119">
        <f ca="1">COUNTIF('01'!$I$13:$I$132,"&gt;30")</f>
        <v>120</v>
      </c>
      <c r="L246" s="119" t="str">
        <f t="shared" ca="1" si="26"/>
        <v>Livre</v>
      </c>
    </row>
    <row r="247" spans="1:12" s="107" customFormat="1" ht="9.9499999999999993" customHeight="1" x14ac:dyDescent="0.25">
      <c r="A247" s="106">
        <v>245</v>
      </c>
      <c r="B247" s="105">
        <f t="shared" si="22"/>
        <v>0</v>
      </c>
      <c r="C247" s="105">
        <f t="shared" si="23"/>
        <v>0</v>
      </c>
      <c r="D247" s="105" t="str">
        <f t="shared" si="24"/>
        <v>Cliente 245</v>
      </c>
      <c r="E247" s="118">
        <f>'01'!$E$133</f>
        <v>0</v>
      </c>
      <c r="F247" s="120"/>
      <c r="G247" s="105">
        <f t="shared" si="25"/>
        <v>120</v>
      </c>
      <c r="H247" s="119">
        <f ca="1">COUNTIF('01'!$I$12:$I$132,"pago")</f>
        <v>0</v>
      </c>
      <c r="I247" s="119">
        <f t="shared" ca="1" si="27"/>
        <v>120</v>
      </c>
      <c r="J247" s="103" t="str">
        <f ca="1">'01'!$A$2</f>
        <v>Livre</v>
      </c>
      <c r="K247" s="119">
        <f ca="1">COUNTIF('01'!$I$13:$I$132,"&gt;30")</f>
        <v>120</v>
      </c>
      <c r="L247" s="119" t="str">
        <f t="shared" ca="1" si="26"/>
        <v>Livre</v>
      </c>
    </row>
    <row r="248" spans="1:12" s="107" customFormat="1" ht="9.9499999999999993" customHeight="1" x14ac:dyDescent="0.25">
      <c r="A248" s="106">
        <v>246</v>
      </c>
      <c r="B248" s="105">
        <f t="shared" si="22"/>
        <v>0</v>
      </c>
      <c r="C248" s="105">
        <f t="shared" si="23"/>
        <v>0</v>
      </c>
      <c r="D248" s="105" t="str">
        <f t="shared" si="24"/>
        <v>Cliente 246</v>
      </c>
      <c r="E248" s="118">
        <f>'01'!$E$133</f>
        <v>0</v>
      </c>
      <c r="F248" s="120"/>
      <c r="G248" s="105">
        <f t="shared" si="25"/>
        <v>120</v>
      </c>
      <c r="H248" s="119">
        <f ca="1">COUNTIF('01'!$I$12:$I$132,"pago")</f>
        <v>0</v>
      </c>
      <c r="I248" s="119">
        <f t="shared" ca="1" si="27"/>
        <v>120</v>
      </c>
      <c r="J248" s="103" t="str">
        <f ca="1">'01'!$A$2</f>
        <v>Livre</v>
      </c>
      <c r="K248" s="119">
        <f ca="1">COUNTIF('01'!$I$13:$I$132,"&gt;30")</f>
        <v>120</v>
      </c>
      <c r="L248" s="119" t="str">
        <f t="shared" ca="1" si="26"/>
        <v>Livre</v>
      </c>
    </row>
    <row r="249" spans="1:12" s="107" customFormat="1" ht="9.9499999999999993" customHeight="1" x14ac:dyDescent="0.25">
      <c r="A249" s="106">
        <v>247</v>
      </c>
      <c r="B249" s="105">
        <f t="shared" si="22"/>
        <v>0</v>
      </c>
      <c r="C249" s="105">
        <f t="shared" si="23"/>
        <v>0</v>
      </c>
      <c r="D249" s="105" t="str">
        <f t="shared" si="24"/>
        <v>Cliente 247</v>
      </c>
      <c r="E249" s="118">
        <f>'01'!$E$133</f>
        <v>0</v>
      </c>
      <c r="F249" s="120"/>
      <c r="G249" s="105">
        <f t="shared" si="25"/>
        <v>120</v>
      </c>
      <c r="H249" s="119">
        <f ca="1">COUNTIF('01'!$I$12:$I$132,"pago")</f>
        <v>0</v>
      </c>
      <c r="I249" s="119">
        <f t="shared" ca="1" si="27"/>
        <v>120</v>
      </c>
      <c r="J249" s="103" t="str">
        <f ca="1">'01'!$A$2</f>
        <v>Livre</v>
      </c>
      <c r="K249" s="119">
        <f ca="1">COUNTIF('01'!$I$13:$I$132,"&gt;30")</f>
        <v>120</v>
      </c>
      <c r="L249" s="119" t="str">
        <f t="shared" ca="1" si="26"/>
        <v>Livre</v>
      </c>
    </row>
    <row r="250" spans="1:12" s="107" customFormat="1" ht="9.9499999999999993" customHeight="1" x14ac:dyDescent="0.25">
      <c r="A250" s="106">
        <v>248</v>
      </c>
      <c r="B250" s="105">
        <f t="shared" si="22"/>
        <v>0</v>
      </c>
      <c r="C250" s="105">
        <f t="shared" si="23"/>
        <v>0</v>
      </c>
      <c r="D250" s="105" t="str">
        <f t="shared" si="24"/>
        <v>Cliente 248</v>
      </c>
      <c r="E250" s="118">
        <f>'01'!$E$133</f>
        <v>0</v>
      </c>
      <c r="F250" s="120"/>
      <c r="G250" s="105">
        <f t="shared" si="25"/>
        <v>120</v>
      </c>
      <c r="H250" s="119">
        <f ca="1">COUNTIF('01'!$I$12:$I$132,"pago")</f>
        <v>0</v>
      </c>
      <c r="I250" s="119">
        <f t="shared" ca="1" si="27"/>
        <v>120</v>
      </c>
      <c r="J250" s="103" t="str">
        <f ca="1">'01'!$A$2</f>
        <v>Livre</v>
      </c>
      <c r="K250" s="119">
        <f ca="1">COUNTIF('01'!$I$13:$I$132,"&gt;30")</f>
        <v>120</v>
      </c>
      <c r="L250" s="119" t="str">
        <f t="shared" ca="1" si="26"/>
        <v>Livre</v>
      </c>
    </row>
    <row r="251" spans="1:12" s="107" customFormat="1" ht="9.9499999999999993" customHeight="1" x14ac:dyDescent="0.25">
      <c r="A251" s="106">
        <v>249</v>
      </c>
      <c r="B251" s="105">
        <f t="shared" si="22"/>
        <v>0</v>
      </c>
      <c r="C251" s="105">
        <f t="shared" si="23"/>
        <v>0</v>
      </c>
      <c r="D251" s="105" t="str">
        <f t="shared" si="24"/>
        <v>Cliente 249</v>
      </c>
      <c r="E251" s="118">
        <f>'01'!$E$133</f>
        <v>0</v>
      </c>
      <c r="F251" s="120"/>
      <c r="G251" s="105">
        <f t="shared" si="25"/>
        <v>120</v>
      </c>
      <c r="H251" s="119">
        <f ca="1">COUNTIF('01'!$I$12:$I$132,"pago")</f>
        <v>0</v>
      </c>
      <c r="I251" s="119">
        <f t="shared" ca="1" si="27"/>
        <v>120</v>
      </c>
      <c r="J251" s="103" t="str">
        <f ca="1">'01'!$A$2</f>
        <v>Livre</v>
      </c>
      <c r="K251" s="119">
        <f ca="1">COUNTIF('01'!$I$13:$I$132,"&gt;30")</f>
        <v>120</v>
      </c>
      <c r="L251" s="119" t="str">
        <f t="shared" ca="1" si="26"/>
        <v>Livre</v>
      </c>
    </row>
    <row r="252" spans="1:12" s="107" customFormat="1" ht="9.9499999999999993" customHeight="1" x14ac:dyDescent="0.25">
      <c r="A252" s="106">
        <v>250</v>
      </c>
      <c r="B252" s="105">
        <f t="shared" si="22"/>
        <v>0</v>
      </c>
      <c r="C252" s="105">
        <f t="shared" si="23"/>
        <v>0</v>
      </c>
      <c r="D252" s="105" t="str">
        <f t="shared" si="24"/>
        <v>Cliente 250</v>
      </c>
      <c r="E252" s="118">
        <f>'01'!$E$133</f>
        <v>0</v>
      </c>
      <c r="F252" s="120"/>
      <c r="G252" s="105">
        <f t="shared" si="25"/>
        <v>120</v>
      </c>
      <c r="H252" s="119">
        <f ca="1">COUNTIF('01'!$I$12:$I$132,"pago")</f>
        <v>0</v>
      </c>
      <c r="I252" s="119">
        <f t="shared" ca="1" si="27"/>
        <v>120</v>
      </c>
      <c r="J252" s="103" t="str">
        <f ca="1">'01'!$A$2</f>
        <v>Livre</v>
      </c>
      <c r="K252" s="119">
        <f ca="1">COUNTIF('01'!$I$13:$I$132,"&gt;30")</f>
        <v>120</v>
      </c>
      <c r="L252" s="119" t="str">
        <f t="shared" ca="1" si="26"/>
        <v>Livre</v>
      </c>
    </row>
    <row r="253" spans="1:12" s="107" customFormat="1" ht="9.9499999999999993" customHeight="1" x14ac:dyDescent="0.25">
      <c r="A253" s="106">
        <v>251</v>
      </c>
      <c r="B253" s="105">
        <f t="shared" si="22"/>
        <v>0</v>
      </c>
      <c r="C253" s="105">
        <f t="shared" si="23"/>
        <v>0</v>
      </c>
      <c r="D253" s="105" t="str">
        <f t="shared" si="24"/>
        <v>Cliente 251</v>
      </c>
      <c r="E253" s="118">
        <f>'01'!$E$133</f>
        <v>0</v>
      </c>
      <c r="F253" s="120"/>
      <c r="G253" s="105">
        <f t="shared" si="25"/>
        <v>120</v>
      </c>
      <c r="H253" s="119">
        <f ca="1">COUNTIF('01'!$I$12:$I$132,"pago")</f>
        <v>0</v>
      </c>
      <c r="I253" s="119">
        <f t="shared" ca="1" si="27"/>
        <v>120</v>
      </c>
      <c r="J253" s="103" t="str">
        <f ca="1">'01'!$A$2</f>
        <v>Livre</v>
      </c>
      <c r="K253" s="119">
        <f ca="1">COUNTIF('01'!$I$13:$I$132,"&gt;30")</f>
        <v>120</v>
      </c>
      <c r="L253" s="119" t="str">
        <f t="shared" ca="1" si="26"/>
        <v>Livre</v>
      </c>
    </row>
    <row r="254" spans="1:12" s="107" customFormat="1" ht="9.9499999999999993" customHeight="1" x14ac:dyDescent="0.25">
      <c r="A254" s="106">
        <v>252</v>
      </c>
      <c r="B254" s="105">
        <f t="shared" si="22"/>
        <v>0</v>
      </c>
      <c r="C254" s="105">
        <f t="shared" si="23"/>
        <v>0</v>
      </c>
      <c r="D254" s="105" t="str">
        <f t="shared" si="24"/>
        <v>Cliente 252</v>
      </c>
      <c r="E254" s="118">
        <f>'01'!$E$133</f>
        <v>0</v>
      </c>
      <c r="F254" s="120"/>
      <c r="G254" s="105">
        <f t="shared" si="25"/>
        <v>120</v>
      </c>
      <c r="H254" s="119">
        <f ca="1">COUNTIF('01'!$I$12:$I$132,"pago")</f>
        <v>0</v>
      </c>
      <c r="I254" s="119">
        <f t="shared" ca="1" si="27"/>
        <v>120</v>
      </c>
      <c r="J254" s="103" t="str">
        <f ca="1">'01'!$A$2</f>
        <v>Livre</v>
      </c>
      <c r="K254" s="119">
        <f ca="1">COUNTIF('01'!$I$13:$I$132,"&gt;30")</f>
        <v>120</v>
      </c>
      <c r="L254" s="119" t="str">
        <f t="shared" ca="1" si="26"/>
        <v>Livre</v>
      </c>
    </row>
    <row r="255" spans="1:12" s="107" customFormat="1" ht="9.9499999999999993" customHeight="1" x14ac:dyDescent="0.25">
      <c r="A255" s="106">
        <v>253</v>
      </c>
      <c r="B255" s="105">
        <f t="shared" si="22"/>
        <v>0</v>
      </c>
      <c r="C255" s="105">
        <f t="shared" si="23"/>
        <v>0</v>
      </c>
      <c r="D255" s="105" t="str">
        <f t="shared" si="24"/>
        <v>Cliente 253</v>
      </c>
      <c r="E255" s="118">
        <f>'01'!$E$133</f>
        <v>0</v>
      </c>
      <c r="F255" s="120"/>
      <c r="G255" s="105">
        <f t="shared" si="25"/>
        <v>120</v>
      </c>
      <c r="H255" s="119">
        <f ca="1">COUNTIF('01'!$I$12:$I$132,"pago")</f>
        <v>0</v>
      </c>
      <c r="I255" s="119">
        <f t="shared" ca="1" si="27"/>
        <v>120</v>
      </c>
      <c r="J255" s="103" t="str">
        <f ca="1">'01'!$A$2</f>
        <v>Livre</v>
      </c>
      <c r="K255" s="119">
        <f ca="1">COUNTIF('01'!$I$13:$I$132,"&gt;30")</f>
        <v>120</v>
      </c>
      <c r="L255" s="119" t="str">
        <f t="shared" ca="1" si="26"/>
        <v>Livre</v>
      </c>
    </row>
    <row r="256" spans="1:12" s="107" customFormat="1" ht="9.9499999999999993" customHeight="1" x14ac:dyDescent="0.25">
      <c r="A256" s="106">
        <v>254</v>
      </c>
      <c r="B256" s="105">
        <f t="shared" si="22"/>
        <v>0</v>
      </c>
      <c r="C256" s="105">
        <f t="shared" si="23"/>
        <v>0</v>
      </c>
      <c r="D256" s="105" t="str">
        <f t="shared" si="24"/>
        <v>Cliente 254</v>
      </c>
      <c r="E256" s="118">
        <f>'01'!$E$133</f>
        <v>0</v>
      </c>
      <c r="F256" s="120"/>
      <c r="G256" s="105">
        <f t="shared" si="25"/>
        <v>120</v>
      </c>
      <c r="H256" s="119">
        <f ca="1">COUNTIF('01'!$I$12:$I$132,"pago")</f>
        <v>0</v>
      </c>
      <c r="I256" s="119">
        <f t="shared" ca="1" si="27"/>
        <v>120</v>
      </c>
      <c r="J256" s="103" t="str">
        <f ca="1">'01'!$A$2</f>
        <v>Livre</v>
      </c>
      <c r="K256" s="119">
        <f ca="1">COUNTIF('01'!$I$13:$I$132,"&gt;30")</f>
        <v>120</v>
      </c>
      <c r="L256" s="119" t="str">
        <f t="shared" ca="1" si="26"/>
        <v>Livre</v>
      </c>
    </row>
    <row r="257" spans="1:12" s="107" customFormat="1" ht="9.9499999999999993" customHeight="1" x14ac:dyDescent="0.25">
      <c r="A257" s="106">
        <v>255</v>
      </c>
      <c r="B257" s="105">
        <f t="shared" si="22"/>
        <v>0</v>
      </c>
      <c r="C257" s="105">
        <f t="shared" si="23"/>
        <v>0</v>
      </c>
      <c r="D257" s="105" t="str">
        <f t="shared" si="24"/>
        <v>Cliente 255</v>
      </c>
      <c r="E257" s="118">
        <f>'01'!$E$133</f>
        <v>0</v>
      </c>
      <c r="F257" s="120"/>
      <c r="G257" s="105">
        <f t="shared" si="25"/>
        <v>120</v>
      </c>
      <c r="H257" s="119">
        <f ca="1">COUNTIF('01'!$I$12:$I$132,"pago")</f>
        <v>0</v>
      </c>
      <c r="I257" s="119">
        <f t="shared" ca="1" si="27"/>
        <v>120</v>
      </c>
      <c r="J257" s="103" t="str">
        <f ca="1">'01'!$A$2</f>
        <v>Livre</v>
      </c>
      <c r="K257" s="119">
        <f ca="1">COUNTIF('01'!$I$13:$I$132,"&gt;30")</f>
        <v>120</v>
      </c>
      <c r="L257" s="119" t="str">
        <f t="shared" ca="1" si="26"/>
        <v>Livre</v>
      </c>
    </row>
    <row r="258" spans="1:12" s="107" customFormat="1" ht="9.9499999999999993" customHeight="1" x14ac:dyDescent="0.25">
      <c r="A258" s="106">
        <v>256</v>
      </c>
      <c r="B258" s="105">
        <f t="shared" si="22"/>
        <v>0</v>
      </c>
      <c r="C258" s="105">
        <f t="shared" si="23"/>
        <v>0</v>
      </c>
      <c r="D258" s="105" t="str">
        <f t="shared" si="24"/>
        <v>Cliente 256</v>
      </c>
      <c r="E258" s="118">
        <f>'01'!$E$133</f>
        <v>0</v>
      </c>
      <c r="F258" s="120"/>
      <c r="G258" s="105">
        <f t="shared" si="25"/>
        <v>120</v>
      </c>
      <c r="H258" s="119">
        <f ca="1">COUNTIF('01'!$I$12:$I$132,"pago")</f>
        <v>0</v>
      </c>
      <c r="I258" s="119">
        <f t="shared" ca="1" si="27"/>
        <v>120</v>
      </c>
      <c r="J258" s="103" t="str">
        <f ca="1">'01'!$A$2</f>
        <v>Livre</v>
      </c>
      <c r="K258" s="119">
        <f ca="1">COUNTIF('01'!$I$13:$I$132,"&gt;30")</f>
        <v>120</v>
      </c>
      <c r="L258" s="119" t="str">
        <f t="shared" ca="1" si="26"/>
        <v>Livre</v>
      </c>
    </row>
    <row r="259" spans="1:12" s="107" customFormat="1" ht="9.9499999999999993" customHeight="1" x14ac:dyDescent="0.25">
      <c r="A259" s="106">
        <v>257</v>
      </c>
      <c r="B259" s="105">
        <f t="shared" ref="B259:B322" si="28">VLOOKUP(A259,bd,2,0)</f>
        <v>0</v>
      </c>
      <c r="C259" s="105">
        <f t="shared" ref="C259:C322" si="29">VLOOKUP(A259,bd,3,0)</f>
        <v>0</v>
      </c>
      <c r="D259" s="105" t="str">
        <f t="shared" ref="D259:D322" si="30">VLOOKUP(A259,bd,4,0)</f>
        <v>Cliente 257</v>
      </c>
      <c r="E259" s="118">
        <f>'01'!$E$133</f>
        <v>0</v>
      </c>
      <c r="F259" s="120"/>
      <c r="G259" s="105">
        <f t="shared" ref="G259:G322" si="31">VLOOKUP(A259,bd,15,0)</f>
        <v>120</v>
      </c>
      <c r="H259" s="119">
        <f ca="1">COUNTIF('01'!$I$12:$I$132,"pago")</f>
        <v>0</v>
      </c>
      <c r="I259" s="119">
        <f t="shared" ca="1" si="27"/>
        <v>120</v>
      </c>
      <c r="J259" s="103" t="str">
        <f ca="1">'01'!$A$2</f>
        <v>Livre</v>
      </c>
      <c r="K259" s="119">
        <f ca="1">COUNTIF('01'!$I$13:$I$132,"&gt;30")</f>
        <v>120</v>
      </c>
      <c r="L259" s="119" t="str">
        <f t="shared" ref="L259:L322" ca="1" si="32">IF(K259=0,"Em dias",(IF(K259=1,"CARTA N° 01",IF(K259=2,"CARTA N° 02",IF(K259=3,"CARTA N° 03",IF(K259=4,"DISTRATAR",IF(K259=5,"DISTRATAR",IF(K259=6,"DISTRATAR",IF(K259=7,"DISTRATAR",IF(K259=8,"DISTRATAR",IF(K259=9,"DISTRATAR",IF(K259=10,"DISTRATAR",IF(K259=11,"DISTRATAR",IF(K259=12,"DISTRATAR",IF(K259=13,"DISTRATAR",IF(K259=14,"DISTRATAR",IF(K259=15,"DISTRATAR",IF(K259=120,"Livre",))))))))))))))))))</f>
        <v>Livre</v>
      </c>
    </row>
    <row r="260" spans="1:12" s="107" customFormat="1" ht="9.9499999999999993" customHeight="1" x14ac:dyDescent="0.25">
      <c r="A260" s="106">
        <v>258</v>
      </c>
      <c r="B260" s="105">
        <f t="shared" si="28"/>
        <v>0</v>
      </c>
      <c r="C260" s="105">
        <f t="shared" si="29"/>
        <v>0</v>
      </c>
      <c r="D260" s="105" t="str">
        <f t="shared" si="30"/>
        <v>Cliente 258</v>
      </c>
      <c r="E260" s="118">
        <f>'01'!$E$133</f>
        <v>0</v>
      </c>
      <c r="F260" s="120"/>
      <c r="G260" s="105">
        <f t="shared" si="31"/>
        <v>120</v>
      </c>
      <c r="H260" s="119">
        <f ca="1">COUNTIF('01'!$I$12:$I$132,"pago")</f>
        <v>0</v>
      </c>
      <c r="I260" s="119">
        <f t="shared" ref="I260:I323" ca="1" si="33">ABS(H260-G260)</f>
        <v>120</v>
      </c>
      <c r="J260" s="103" t="str">
        <f ca="1">'01'!$A$2</f>
        <v>Livre</v>
      </c>
      <c r="K260" s="119">
        <f ca="1">COUNTIF('01'!$I$13:$I$132,"&gt;30")</f>
        <v>120</v>
      </c>
      <c r="L260" s="119" t="str">
        <f t="shared" ca="1" si="32"/>
        <v>Livre</v>
      </c>
    </row>
    <row r="261" spans="1:12" s="107" customFormat="1" ht="9.9499999999999993" customHeight="1" x14ac:dyDescent="0.25">
      <c r="A261" s="106">
        <v>259</v>
      </c>
      <c r="B261" s="105">
        <f t="shared" si="28"/>
        <v>0</v>
      </c>
      <c r="C261" s="105">
        <f t="shared" si="29"/>
        <v>0</v>
      </c>
      <c r="D261" s="105" t="str">
        <f t="shared" si="30"/>
        <v>Cliente 259</v>
      </c>
      <c r="E261" s="118">
        <f>'01'!$E$133</f>
        <v>0</v>
      </c>
      <c r="F261" s="120"/>
      <c r="G261" s="105">
        <f t="shared" si="31"/>
        <v>120</v>
      </c>
      <c r="H261" s="119">
        <f ca="1">COUNTIF('01'!$I$12:$I$132,"pago")</f>
        <v>0</v>
      </c>
      <c r="I261" s="119">
        <f t="shared" ca="1" si="33"/>
        <v>120</v>
      </c>
      <c r="J261" s="103" t="str">
        <f ca="1">'01'!$A$2</f>
        <v>Livre</v>
      </c>
      <c r="K261" s="119">
        <f ca="1">COUNTIF('01'!$I$13:$I$132,"&gt;30")</f>
        <v>120</v>
      </c>
      <c r="L261" s="119" t="str">
        <f t="shared" ca="1" si="32"/>
        <v>Livre</v>
      </c>
    </row>
    <row r="262" spans="1:12" s="107" customFormat="1" ht="9.9499999999999993" customHeight="1" x14ac:dyDescent="0.25">
      <c r="A262" s="106">
        <v>260</v>
      </c>
      <c r="B262" s="105">
        <f t="shared" si="28"/>
        <v>0</v>
      </c>
      <c r="C262" s="105">
        <f t="shared" si="29"/>
        <v>0</v>
      </c>
      <c r="D262" s="105" t="str">
        <f t="shared" si="30"/>
        <v>Cliente 260</v>
      </c>
      <c r="E262" s="118">
        <f>'01'!$E$133</f>
        <v>0</v>
      </c>
      <c r="F262" s="120"/>
      <c r="G262" s="105">
        <f t="shared" si="31"/>
        <v>120</v>
      </c>
      <c r="H262" s="119">
        <f ca="1">COUNTIF('01'!$I$12:$I$132,"pago")</f>
        <v>0</v>
      </c>
      <c r="I262" s="119">
        <f t="shared" ca="1" si="33"/>
        <v>120</v>
      </c>
      <c r="J262" s="103" t="str">
        <f ca="1">'01'!$A$2</f>
        <v>Livre</v>
      </c>
      <c r="K262" s="119">
        <f ca="1">COUNTIF('01'!$I$13:$I$132,"&gt;30")</f>
        <v>120</v>
      </c>
      <c r="L262" s="119" t="str">
        <f t="shared" ca="1" si="32"/>
        <v>Livre</v>
      </c>
    </row>
    <row r="263" spans="1:12" s="107" customFormat="1" ht="9.9499999999999993" customHeight="1" x14ac:dyDescent="0.25">
      <c r="A263" s="106">
        <v>261</v>
      </c>
      <c r="B263" s="105">
        <f t="shared" si="28"/>
        <v>0</v>
      </c>
      <c r="C263" s="105">
        <f t="shared" si="29"/>
        <v>0</v>
      </c>
      <c r="D263" s="105" t="str">
        <f t="shared" si="30"/>
        <v>Cliente 261</v>
      </c>
      <c r="E263" s="118">
        <f>'01'!$E$133</f>
        <v>0</v>
      </c>
      <c r="F263" s="120"/>
      <c r="G263" s="105">
        <f t="shared" si="31"/>
        <v>120</v>
      </c>
      <c r="H263" s="119">
        <f ca="1">COUNTIF('01'!$I$12:$I$132,"pago")</f>
        <v>0</v>
      </c>
      <c r="I263" s="119">
        <f t="shared" ca="1" si="33"/>
        <v>120</v>
      </c>
      <c r="J263" s="103" t="str">
        <f ca="1">'01'!$A$2</f>
        <v>Livre</v>
      </c>
      <c r="K263" s="119">
        <f ca="1">COUNTIF('01'!$I$13:$I$132,"&gt;30")</f>
        <v>120</v>
      </c>
      <c r="L263" s="119" t="str">
        <f t="shared" ca="1" si="32"/>
        <v>Livre</v>
      </c>
    </row>
    <row r="264" spans="1:12" s="107" customFormat="1" ht="9.9499999999999993" customHeight="1" x14ac:dyDescent="0.25">
      <c r="A264" s="106">
        <v>262</v>
      </c>
      <c r="B264" s="105">
        <f t="shared" si="28"/>
        <v>0</v>
      </c>
      <c r="C264" s="105">
        <f t="shared" si="29"/>
        <v>0</v>
      </c>
      <c r="D264" s="105" t="str">
        <f t="shared" si="30"/>
        <v>Cliente 262</v>
      </c>
      <c r="E264" s="118">
        <f>'01'!$E$133</f>
        <v>0</v>
      </c>
      <c r="F264" s="120"/>
      <c r="G264" s="105">
        <f t="shared" si="31"/>
        <v>120</v>
      </c>
      <c r="H264" s="119">
        <f ca="1">COUNTIF('01'!$I$12:$I$132,"pago")</f>
        <v>0</v>
      </c>
      <c r="I264" s="119">
        <f t="shared" ca="1" si="33"/>
        <v>120</v>
      </c>
      <c r="J264" s="103" t="str">
        <f ca="1">'01'!$A$2</f>
        <v>Livre</v>
      </c>
      <c r="K264" s="119">
        <f ca="1">COUNTIF('01'!$I$13:$I$132,"&gt;30")</f>
        <v>120</v>
      </c>
      <c r="L264" s="119" t="str">
        <f t="shared" ca="1" si="32"/>
        <v>Livre</v>
      </c>
    </row>
    <row r="265" spans="1:12" s="107" customFormat="1" ht="9.9499999999999993" customHeight="1" x14ac:dyDescent="0.25">
      <c r="A265" s="106">
        <v>263</v>
      </c>
      <c r="B265" s="105">
        <f t="shared" si="28"/>
        <v>0</v>
      </c>
      <c r="C265" s="105">
        <f t="shared" si="29"/>
        <v>0</v>
      </c>
      <c r="D265" s="105" t="str">
        <f t="shared" si="30"/>
        <v>Cliente 263</v>
      </c>
      <c r="E265" s="118">
        <f>'01'!$E$133</f>
        <v>0</v>
      </c>
      <c r="F265" s="120"/>
      <c r="G265" s="105">
        <f t="shared" si="31"/>
        <v>120</v>
      </c>
      <c r="H265" s="119">
        <f ca="1">COUNTIF('01'!$I$12:$I$132,"pago")</f>
        <v>0</v>
      </c>
      <c r="I265" s="119">
        <f t="shared" ca="1" si="33"/>
        <v>120</v>
      </c>
      <c r="J265" s="103" t="str">
        <f ca="1">'01'!$A$2</f>
        <v>Livre</v>
      </c>
      <c r="K265" s="119">
        <f ca="1">COUNTIF('01'!$I$13:$I$132,"&gt;30")</f>
        <v>120</v>
      </c>
      <c r="L265" s="119" t="str">
        <f t="shared" ca="1" si="32"/>
        <v>Livre</v>
      </c>
    </row>
    <row r="266" spans="1:12" s="107" customFormat="1" ht="9.9499999999999993" customHeight="1" x14ac:dyDescent="0.25">
      <c r="A266" s="106">
        <v>264</v>
      </c>
      <c r="B266" s="105">
        <f t="shared" si="28"/>
        <v>0</v>
      </c>
      <c r="C266" s="105">
        <f t="shared" si="29"/>
        <v>0</v>
      </c>
      <c r="D266" s="105" t="str">
        <f t="shared" si="30"/>
        <v>Cliente 264</v>
      </c>
      <c r="E266" s="118">
        <f>'01'!$E$133</f>
        <v>0</v>
      </c>
      <c r="F266" s="120"/>
      <c r="G266" s="105">
        <f t="shared" si="31"/>
        <v>120</v>
      </c>
      <c r="H266" s="119">
        <f ca="1">COUNTIF('01'!$I$12:$I$132,"pago")</f>
        <v>0</v>
      </c>
      <c r="I266" s="119">
        <f t="shared" ca="1" si="33"/>
        <v>120</v>
      </c>
      <c r="J266" s="103" t="str">
        <f ca="1">'01'!$A$2</f>
        <v>Livre</v>
      </c>
      <c r="K266" s="119">
        <f ca="1">COUNTIF('01'!$I$13:$I$132,"&gt;30")</f>
        <v>120</v>
      </c>
      <c r="L266" s="119" t="str">
        <f t="shared" ca="1" si="32"/>
        <v>Livre</v>
      </c>
    </row>
    <row r="267" spans="1:12" s="107" customFormat="1" ht="9.9499999999999993" customHeight="1" x14ac:dyDescent="0.25">
      <c r="A267" s="106">
        <v>265</v>
      </c>
      <c r="B267" s="105">
        <f t="shared" si="28"/>
        <v>0</v>
      </c>
      <c r="C267" s="105">
        <f t="shared" si="29"/>
        <v>0</v>
      </c>
      <c r="D267" s="105" t="str">
        <f t="shared" si="30"/>
        <v>Cliente 265</v>
      </c>
      <c r="E267" s="118">
        <f>'01'!$E$133</f>
        <v>0</v>
      </c>
      <c r="F267" s="120"/>
      <c r="G267" s="105">
        <f t="shared" si="31"/>
        <v>120</v>
      </c>
      <c r="H267" s="119">
        <f ca="1">COUNTIF('01'!$I$12:$I$132,"pago")</f>
        <v>0</v>
      </c>
      <c r="I267" s="119">
        <f t="shared" ca="1" si="33"/>
        <v>120</v>
      </c>
      <c r="J267" s="103" t="str">
        <f ca="1">'01'!$A$2</f>
        <v>Livre</v>
      </c>
      <c r="K267" s="119">
        <f ca="1">COUNTIF('01'!$I$13:$I$132,"&gt;30")</f>
        <v>120</v>
      </c>
      <c r="L267" s="119" t="str">
        <f t="shared" ca="1" si="32"/>
        <v>Livre</v>
      </c>
    </row>
    <row r="268" spans="1:12" s="107" customFormat="1" ht="9.9499999999999993" customHeight="1" x14ac:dyDescent="0.25">
      <c r="A268" s="106">
        <v>266</v>
      </c>
      <c r="B268" s="105">
        <f t="shared" si="28"/>
        <v>0</v>
      </c>
      <c r="C268" s="105">
        <f t="shared" si="29"/>
        <v>0</v>
      </c>
      <c r="D268" s="105" t="str">
        <f t="shared" si="30"/>
        <v>Cliente 266</v>
      </c>
      <c r="E268" s="118">
        <f>'01'!$E$133</f>
        <v>0</v>
      </c>
      <c r="F268" s="120"/>
      <c r="G268" s="105">
        <f t="shared" si="31"/>
        <v>120</v>
      </c>
      <c r="H268" s="119">
        <f ca="1">COUNTIF('01'!$I$12:$I$132,"pago")</f>
        <v>0</v>
      </c>
      <c r="I268" s="119">
        <f t="shared" ca="1" si="33"/>
        <v>120</v>
      </c>
      <c r="J268" s="103" t="str">
        <f ca="1">'01'!$A$2</f>
        <v>Livre</v>
      </c>
      <c r="K268" s="119">
        <f ca="1">COUNTIF('01'!$I$13:$I$132,"&gt;30")</f>
        <v>120</v>
      </c>
      <c r="L268" s="119" t="str">
        <f t="shared" ca="1" si="32"/>
        <v>Livre</v>
      </c>
    </row>
    <row r="269" spans="1:12" s="107" customFormat="1" ht="9.9499999999999993" customHeight="1" x14ac:dyDescent="0.25">
      <c r="A269" s="106">
        <v>267</v>
      </c>
      <c r="B269" s="105">
        <f t="shared" si="28"/>
        <v>0</v>
      </c>
      <c r="C269" s="105">
        <f t="shared" si="29"/>
        <v>0</v>
      </c>
      <c r="D269" s="105" t="str">
        <f t="shared" si="30"/>
        <v>Cliente 267</v>
      </c>
      <c r="E269" s="118">
        <f>'01'!$E$133</f>
        <v>0</v>
      </c>
      <c r="F269" s="120"/>
      <c r="G269" s="105">
        <f t="shared" si="31"/>
        <v>120</v>
      </c>
      <c r="H269" s="119">
        <f ca="1">COUNTIF('01'!$I$12:$I$132,"pago")</f>
        <v>0</v>
      </c>
      <c r="I269" s="119">
        <f t="shared" ca="1" si="33"/>
        <v>120</v>
      </c>
      <c r="J269" s="103" t="str">
        <f ca="1">'01'!$A$2</f>
        <v>Livre</v>
      </c>
      <c r="K269" s="119">
        <f ca="1">COUNTIF('01'!$I$13:$I$132,"&gt;30")</f>
        <v>120</v>
      </c>
      <c r="L269" s="119" t="str">
        <f t="shared" ca="1" si="32"/>
        <v>Livre</v>
      </c>
    </row>
    <row r="270" spans="1:12" s="107" customFormat="1" ht="9.9499999999999993" customHeight="1" x14ac:dyDescent="0.25">
      <c r="A270" s="106">
        <v>268</v>
      </c>
      <c r="B270" s="105">
        <f t="shared" si="28"/>
        <v>0</v>
      </c>
      <c r="C270" s="105">
        <f t="shared" si="29"/>
        <v>0</v>
      </c>
      <c r="D270" s="105" t="str">
        <f t="shared" si="30"/>
        <v>Cliente 268</v>
      </c>
      <c r="E270" s="118">
        <f>'01'!$E$133</f>
        <v>0</v>
      </c>
      <c r="F270" s="120"/>
      <c r="G270" s="105">
        <f t="shared" si="31"/>
        <v>120</v>
      </c>
      <c r="H270" s="119">
        <f ca="1">COUNTIF('01'!$I$12:$I$132,"pago")</f>
        <v>0</v>
      </c>
      <c r="I270" s="119">
        <f t="shared" ca="1" si="33"/>
        <v>120</v>
      </c>
      <c r="J270" s="103" t="str">
        <f ca="1">'01'!$A$2</f>
        <v>Livre</v>
      </c>
      <c r="K270" s="119">
        <f ca="1">COUNTIF('01'!$I$13:$I$132,"&gt;30")</f>
        <v>120</v>
      </c>
      <c r="L270" s="119" t="str">
        <f t="shared" ca="1" si="32"/>
        <v>Livre</v>
      </c>
    </row>
    <row r="271" spans="1:12" s="107" customFormat="1" ht="9.9499999999999993" customHeight="1" x14ac:dyDescent="0.25">
      <c r="A271" s="106">
        <v>269</v>
      </c>
      <c r="B271" s="105">
        <f t="shared" si="28"/>
        <v>0</v>
      </c>
      <c r="C271" s="105">
        <f t="shared" si="29"/>
        <v>0</v>
      </c>
      <c r="D271" s="105" t="str">
        <f t="shared" si="30"/>
        <v>Cliente 269</v>
      </c>
      <c r="E271" s="118">
        <f>'01'!$E$133</f>
        <v>0</v>
      </c>
      <c r="F271" s="120"/>
      <c r="G271" s="105">
        <f t="shared" si="31"/>
        <v>120</v>
      </c>
      <c r="H271" s="119">
        <f ca="1">COUNTIF('01'!$I$12:$I$132,"pago")</f>
        <v>0</v>
      </c>
      <c r="I271" s="119">
        <f t="shared" ca="1" si="33"/>
        <v>120</v>
      </c>
      <c r="J271" s="103" t="str">
        <f ca="1">'01'!$A$2</f>
        <v>Livre</v>
      </c>
      <c r="K271" s="119">
        <f ca="1">COUNTIF('01'!$I$13:$I$132,"&gt;30")</f>
        <v>120</v>
      </c>
      <c r="L271" s="119" t="str">
        <f t="shared" ca="1" si="32"/>
        <v>Livre</v>
      </c>
    </row>
    <row r="272" spans="1:12" s="107" customFormat="1" ht="9.9499999999999993" customHeight="1" x14ac:dyDescent="0.25">
      <c r="A272" s="106">
        <v>270</v>
      </c>
      <c r="B272" s="105">
        <f t="shared" si="28"/>
        <v>0</v>
      </c>
      <c r="C272" s="105">
        <f t="shared" si="29"/>
        <v>0</v>
      </c>
      <c r="D272" s="105" t="str">
        <f t="shared" si="30"/>
        <v>Cliente 270</v>
      </c>
      <c r="E272" s="118">
        <f>'01'!$E$133</f>
        <v>0</v>
      </c>
      <c r="F272" s="120"/>
      <c r="G272" s="105">
        <f t="shared" si="31"/>
        <v>120</v>
      </c>
      <c r="H272" s="119">
        <f ca="1">COUNTIF('01'!$I$12:$I$132,"pago")</f>
        <v>0</v>
      </c>
      <c r="I272" s="119">
        <f t="shared" ca="1" si="33"/>
        <v>120</v>
      </c>
      <c r="J272" s="103" t="str">
        <f ca="1">'01'!$A$2</f>
        <v>Livre</v>
      </c>
      <c r="K272" s="119">
        <f ca="1">COUNTIF('01'!$I$13:$I$132,"&gt;30")</f>
        <v>120</v>
      </c>
      <c r="L272" s="119" t="str">
        <f t="shared" ca="1" si="32"/>
        <v>Livre</v>
      </c>
    </row>
    <row r="273" spans="1:12" s="107" customFormat="1" ht="9.9499999999999993" customHeight="1" x14ac:dyDescent="0.25">
      <c r="A273" s="106">
        <v>271</v>
      </c>
      <c r="B273" s="105">
        <f t="shared" si="28"/>
        <v>0</v>
      </c>
      <c r="C273" s="105">
        <f t="shared" si="29"/>
        <v>0</v>
      </c>
      <c r="D273" s="105" t="str">
        <f t="shared" si="30"/>
        <v>Cliente 271</v>
      </c>
      <c r="E273" s="118">
        <f>'01'!$E$133</f>
        <v>0</v>
      </c>
      <c r="F273" s="120"/>
      <c r="G273" s="105">
        <f t="shared" si="31"/>
        <v>120</v>
      </c>
      <c r="H273" s="119">
        <f ca="1">COUNTIF('01'!$I$12:$I$132,"pago")</f>
        <v>0</v>
      </c>
      <c r="I273" s="119">
        <f t="shared" ca="1" si="33"/>
        <v>120</v>
      </c>
      <c r="J273" s="103" t="str">
        <f ca="1">'01'!$A$2</f>
        <v>Livre</v>
      </c>
      <c r="K273" s="119">
        <f ca="1">COUNTIF('01'!$I$13:$I$132,"&gt;30")</f>
        <v>120</v>
      </c>
      <c r="L273" s="119" t="str">
        <f t="shared" ca="1" si="32"/>
        <v>Livre</v>
      </c>
    </row>
    <row r="274" spans="1:12" s="107" customFormat="1" ht="9.9499999999999993" customHeight="1" x14ac:dyDescent="0.25">
      <c r="A274" s="106">
        <v>272</v>
      </c>
      <c r="B274" s="105">
        <f t="shared" si="28"/>
        <v>0</v>
      </c>
      <c r="C274" s="105">
        <f t="shared" si="29"/>
        <v>0</v>
      </c>
      <c r="D274" s="105" t="str">
        <f t="shared" si="30"/>
        <v>Cliente 272</v>
      </c>
      <c r="E274" s="118">
        <f>'01'!$E$133</f>
        <v>0</v>
      </c>
      <c r="F274" s="120"/>
      <c r="G274" s="105">
        <f t="shared" si="31"/>
        <v>120</v>
      </c>
      <c r="H274" s="119">
        <f ca="1">COUNTIF('01'!$I$12:$I$132,"pago")</f>
        <v>0</v>
      </c>
      <c r="I274" s="119">
        <f t="shared" ca="1" si="33"/>
        <v>120</v>
      </c>
      <c r="J274" s="103" t="str">
        <f ca="1">'01'!$A$2</f>
        <v>Livre</v>
      </c>
      <c r="K274" s="119">
        <f ca="1">COUNTIF('01'!$I$13:$I$132,"&gt;30")</f>
        <v>120</v>
      </c>
      <c r="L274" s="119" t="str">
        <f t="shared" ca="1" si="32"/>
        <v>Livre</v>
      </c>
    </row>
    <row r="275" spans="1:12" s="107" customFormat="1" ht="9.9499999999999993" customHeight="1" x14ac:dyDescent="0.25">
      <c r="A275" s="106">
        <v>273</v>
      </c>
      <c r="B275" s="105">
        <f t="shared" si="28"/>
        <v>0</v>
      </c>
      <c r="C275" s="105">
        <f t="shared" si="29"/>
        <v>0</v>
      </c>
      <c r="D275" s="105" t="str">
        <f t="shared" si="30"/>
        <v>Cliente 273</v>
      </c>
      <c r="E275" s="118">
        <f>'01'!$E$133</f>
        <v>0</v>
      </c>
      <c r="F275" s="120"/>
      <c r="G275" s="105">
        <f t="shared" si="31"/>
        <v>120</v>
      </c>
      <c r="H275" s="119">
        <f ca="1">COUNTIF('01'!$I$12:$I$132,"pago")</f>
        <v>0</v>
      </c>
      <c r="I275" s="119">
        <f t="shared" ca="1" si="33"/>
        <v>120</v>
      </c>
      <c r="J275" s="103" t="str">
        <f ca="1">'01'!$A$2</f>
        <v>Livre</v>
      </c>
      <c r="K275" s="119">
        <f ca="1">COUNTIF('01'!$I$13:$I$132,"&gt;30")</f>
        <v>120</v>
      </c>
      <c r="L275" s="119" t="str">
        <f t="shared" ca="1" si="32"/>
        <v>Livre</v>
      </c>
    </row>
    <row r="276" spans="1:12" s="107" customFormat="1" ht="9.9499999999999993" customHeight="1" x14ac:dyDescent="0.25">
      <c r="A276" s="106">
        <v>274</v>
      </c>
      <c r="B276" s="105">
        <f t="shared" si="28"/>
        <v>0</v>
      </c>
      <c r="C276" s="105">
        <f t="shared" si="29"/>
        <v>0</v>
      </c>
      <c r="D276" s="105" t="str">
        <f t="shared" si="30"/>
        <v>Cliente 274</v>
      </c>
      <c r="E276" s="118">
        <f>'01'!$E$133</f>
        <v>0</v>
      </c>
      <c r="F276" s="120"/>
      <c r="G276" s="105">
        <f t="shared" si="31"/>
        <v>120</v>
      </c>
      <c r="H276" s="119">
        <f ca="1">COUNTIF('01'!$I$12:$I$132,"pago")</f>
        <v>0</v>
      </c>
      <c r="I276" s="119">
        <f t="shared" ca="1" si="33"/>
        <v>120</v>
      </c>
      <c r="J276" s="103" t="str">
        <f ca="1">'01'!$A$2</f>
        <v>Livre</v>
      </c>
      <c r="K276" s="119">
        <f ca="1">COUNTIF('01'!$I$13:$I$132,"&gt;30")</f>
        <v>120</v>
      </c>
      <c r="L276" s="119" t="str">
        <f t="shared" ca="1" si="32"/>
        <v>Livre</v>
      </c>
    </row>
    <row r="277" spans="1:12" s="107" customFormat="1" ht="9.9499999999999993" customHeight="1" x14ac:dyDescent="0.25">
      <c r="A277" s="106">
        <v>275</v>
      </c>
      <c r="B277" s="105">
        <f t="shared" si="28"/>
        <v>0</v>
      </c>
      <c r="C277" s="105">
        <f t="shared" si="29"/>
        <v>0</v>
      </c>
      <c r="D277" s="105" t="str">
        <f t="shared" si="30"/>
        <v>Cliente 275</v>
      </c>
      <c r="E277" s="118">
        <f>'01'!$E$133</f>
        <v>0</v>
      </c>
      <c r="F277" s="120"/>
      <c r="G277" s="105">
        <f t="shared" si="31"/>
        <v>120</v>
      </c>
      <c r="H277" s="119">
        <f ca="1">COUNTIF('01'!$I$12:$I$132,"pago")</f>
        <v>0</v>
      </c>
      <c r="I277" s="119">
        <f t="shared" ca="1" si="33"/>
        <v>120</v>
      </c>
      <c r="J277" s="103" t="str">
        <f ca="1">'01'!$A$2</f>
        <v>Livre</v>
      </c>
      <c r="K277" s="119">
        <f ca="1">COUNTIF('01'!$I$13:$I$132,"&gt;30")</f>
        <v>120</v>
      </c>
      <c r="L277" s="119" t="str">
        <f t="shared" ca="1" si="32"/>
        <v>Livre</v>
      </c>
    </row>
    <row r="278" spans="1:12" s="107" customFormat="1" ht="9.9499999999999993" customHeight="1" x14ac:dyDescent="0.25">
      <c r="A278" s="106">
        <v>276</v>
      </c>
      <c r="B278" s="105">
        <f t="shared" si="28"/>
        <v>0</v>
      </c>
      <c r="C278" s="105">
        <f t="shared" si="29"/>
        <v>0</v>
      </c>
      <c r="D278" s="105" t="str">
        <f t="shared" si="30"/>
        <v>Cliente 276</v>
      </c>
      <c r="E278" s="118">
        <f>'01'!$E$133</f>
        <v>0</v>
      </c>
      <c r="F278" s="120"/>
      <c r="G278" s="105">
        <f t="shared" si="31"/>
        <v>120</v>
      </c>
      <c r="H278" s="119">
        <f ca="1">COUNTIF('01'!$I$12:$I$132,"pago")</f>
        <v>0</v>
      </c>
      <c r="I278" s="119">
        <f t="shared" ca="1" si="33"/>
        <v>120</v>
      </c>
      <c r="J278" s="103" t="str">
        <f ca="1">'01'!$A$2</f>
        <v>Livre</v>
      </c>
      <c r="K278" s="119">
        <f ca="1">COUNTIF('01'!$I$13:$I$132,"&gt;30")</f>
        <v>120</v>
      </c>
      <c r="L278" s="119" t="str">
        <f t="shared" ca="1" si="32"/>
        <v>Livre</v>
      </c>
    </row>
    <row r="279" spans="1:12" s="107" customFormat="1" ht="9.9499999999999993" customHeight="1" x14ac:dyDescent="0.25">
      <c r="A279" s="106">
        <v>277</v>
      </c>
      <c r="B279" s="105">
        <f t="shared" si="28"/>
        <v>0</v>
      </c>
      <c r="C279" s="105">
        <f t="shared" si="29"/>
        <v>0</v>
      </c>
      <c r="D279" s="105" t="str">
        <f t="shared" si="30"/>
        <v>Cliente 277</v>
      </c>
      <c r="E279" s="118">
        <f>'01'!$E$133</f>
        <v>0</v>
      </c>
      <c r="F279" s="120"/>
      <c r="G279" s="105">
        <f t="shared" si="31"/>
        <v>120</v>
      </c>
      <c r="H279" s="119">
        <f ca="1">COUNTIF('01'!$I$12:$I$132,"pago")</f>
        <v>0</v>
      </c>
      <c r="I279" s="119">
        <f t="shared" ca="1" si="33"/>
        <v>120</v>
      </c>
      <c r="J279" s="103" t="str">
        <f ca="1">'01'!$A$2</f>
        <v>Livre</v>
      </c>
      <c r="K279" s="119">
        <f ca="1">COUNTIF('01'!$I$13:$I$132,"&gt;30")</f>
        <v>120</v>
      </c>
      <c r="L279" s="119" t="str">
        <f t="shared" ca="1" si="32"/>
        <v>Livre</v>
      </c>
    </row>
    <row r="280" spans="1:12" s="107" customFormat="1" ht="9.9499999999999993" customHeight="1" x14ac:dyDescent="0.25">
      <c r="A280" s="106">
        <v>278</v>
      </c>
      <c r="B280" s="105">
        <f t="shared" si="28"/>
        <v>0</v>
      </c>
      <c r="C280" s="105">
        <f t="shared" si="29"/>
        <v>0</v>
      </c>
      <c r="D280" s="105" t="str">
        <f t="shared" si="30"/>
        <v>Cliente 278</v>
      </c>
      <c r="E280" s="118">
        <f>'01'!$E$133</f>
        <v>0</v>
      </c>
      <c r="F280" s="120"/>
      <c r="G280" s="105">
        <f t="shared" si="31"/>
        <v>120</v>
      </c>
      <c r="H280" s="119">
        <f ca="1">COUNTIF('01'!$I$12:$I$132,"pago")</f>
        <v>0</v>
      </c>
      <c r="I280" s="119">
        <f t="shared" ca="1" si="33"/>
        <v>120</v>
      </c>
      <c r="J280" s="103" t="str">
        <f ca="1">'01'!$A$2</f>
        <v>Livre</v>
      </c>
      <c r="K280" s="119">
        <f ca="1">COUNTIF('01'!$I$13:$I$132,"&gt;30")</f>
        <v>120</v>
      </c>
      <c r="L280" s="119" t="str">
        <f t="shared" ca="1" si="32"/>
        <v>Livre</v>
      </c>
    </row>
    <row r="281" spans="1:12" s="107" customFormat="1" ht="9.9499999999999993" customHeight="1" x14ac:dyDescent="0.25">
      <c r="A281" s="106">
        <v>279</v>
      </c>
      <c r="B281" s="105">
        <f t="shared" si="28"/>
        <v>0</v>
      </c>
      <c r="C281" s="105">
        <f t="shared" si="29"/>
        <v>0</v>
      </c>
      <c r="D281" s="105" t="str">
        <f t="shared" si="30"/>
        <v>Cliente 279</v>
      </c>
      <c r="E281" s="118">
        <f>'01'!$E$133</f>
        <v>0</v>
      </c>
      <c r="F281" s="120"/>
      <c r="G281" s="105">
        <f t="shared" si="31"/>
        <v>120</v>
      </c>
      <c r="H281" s="119">
        <f ca="1">COUNTIF('01'!$I$12:$I$132,"pago")</f>
        <v>0</v>
      </c>
      <c r="I281" s="119">
        <f t="shared" ca="1" si="33"/>
        <v>120</v>
      </c>
      <c r="J281" s="103" t="str">
        <f ca="1">'01'!$A$2</f>
        <v>Livre</v>
      </c>
      <c r="K281" s="119">
        <f ca="1">COUNTIF('01'!$I$13:$I$132,"&gt;30")</f>
        <v>120</v>
      </c>
      <c r="L281" s="119" t="str">
        <f t="shared" ca="1" si="32"/>
        <v>Livre</v>
      </c>
    </row>
    <row r="282" spans="1:12" s="107" customFormat="1" ht="9.9499999999999993" customHeight="1" x14ac:dyDescent="0.25">
      <c r="A282" s="106">
        <v>280</v>
      </c>
      <c r="B282" s="105">
        <f t="shared" si="28"/>
        <v>0</v>
      </c>
      <c r="C282" s="105">
        <f t="shared" si="29"/>
        <v>0</v>
      </c>
      <c r="D282" s="105" t="str">
        <f t="shared" si="30"/>
        <v>Cliente 280</v>
      </c>
      <c r="E282" s="118">
        <f>'01'!$E$133</f>
        <v>0</v>
      </c>
      <c r="F282" s="120"/>
      <c r="G282" s="105">
        <f t="shared" si="31"/>
        <v>120</v>
      </c>
      <c r="H282" s="119">
        <f ca="1">COUNTIF('01'!$I$12:$I$132,"pago")</f>
        <v>0</v>
      </c>
      <c r="I282" s="119">
        <f t="shared" ca="1" si="33"/>
        <v>120</v>
      </c>
      <c r="J282" s="103" t="str">
        <f ca="1">'01'!$A$2</f>
        <v>Livre</v>
      </c>
      <c r="K282" s="119">
        <f ca="1">COUNTIF('01'!$I$13:$I$132,"&gt;30")</f>
        <v>120</v>
      </c>
      <c r="L282" s="119" t="str">
        <f t="shared" ca="1" si="32"/>
        <v>Livre</v>
      </c>
    </row>
    <row r="283" spans="1:12" s="107" customFormat="1" ht="9.9499999999999993" customHeight="1" x14ac:dyDescent="0.25">
      <c r="A283" s="106">
        <v>281</v>
      </c>
      <c r="B283" s="105">
        <f t="shared" si="28"/>
        <v>0</v>
      </c>
      <c r="C283" s="105">
        <f t="shared" si="29"/>
        <v>0</v>
      </c>
      <c r="D283" s="105" t="str">
        <f t="shared" si="30"/>
        <v>Cliente 281</v>
      </c>
      <c r="E283" s="118">
        <f>'01'!$E$133</f>
        <v>0</v>
      </c>
      <c r="F283" s="120"/>
      <c r="G283" s="105">
        <f t="shared" si="31"/>
        <v>120</v>
      </c>
      <c r="H283" s="119">
        <f ca="1">COUNTIF('01'!$I$12:$I$132,"pago")</f>
        <v>0</v>
      </c>
      <c r="I283" s="119">
        <f t="shared" ca="1" si="33"/>
        <v>120</v>
      </c>
      <c r="J283" s="103" t="str">
        <f ca="1">'01'!$A$2</f>
        <v>Livre</v>
      </c>
      <c r="K283" s="119">
        <f ca="1">COUNTIF('01'!$I$13:$I$132,"&gt;30")</f>
        <v>120</v>
      </c>
      <c r="L283" s="119" t="str">
        <f t="shared" ca="1" si="32"/>
        <v>Livre</v>
      </c>
    </row>
    <row r="284" spans="1:12" s="107" customFormat="1" ht="9.9499999999999993" customHeight="1" x14ac:dyDescent="0.25">
      <c r="A284" s="106">
        <v>282</v>
      </c>
      <c r="B284" s="105">
        <f t="shared" si="28"/>
        <v>0</v>
      </c>
      <c r="C284" s="105">
        <f t="shared" si="29"/>
        <v>0</v>
      </c>
      <c r="D284" s="105" t="str">
        <f t="shared" si="30"/>
        <v>Cliente 282</v>
      </c>
      <c r="E284" s="118">
        <f>'01'!$E$133</f>
        <v>0</v>
      </c>
      <c r="F284" s="120"/>
      <c r="G284" s="105">
        <f t="shared" si="31"/>
        <v>120</v>
      </c>
      <c r="H284" s="119">
        <f ca="1">COUNTIF('01'!$I$12:$I$132,"pago")</f>
        <v>0</v>
      </c>
      <c r="I284" s="119">
        <f t="shared" ca="1" si="33"/>
        <v>120</v>
      </c>
      <c r="J284" s="103" t="str">
        <f ca="1">'01'!$A$2</f>
        <v>Livre</v>
      </c>
      <c r="K284" s="119">
        <f ca="1">COUNTIF('01'!$I$13:$I$132,"&gt;30")</f>
        <v>120</v>
      </c>
      <c r="L284" s="119" t="str">
        <f t="shared" ca="1" si="32"/>
        <v>Livre</v>
      </c>
    </row>
    <row r="285" spans="1:12" s="107" customFormat="1" ht="9.9499999999999993" customHeight="1" x14ac:dyDescent="0.25">
      <c r="A285" s="106">
        <v>283</v>
      </c>
      <c r="B285" s="105">
        <f t="shared" si="28"/>
        <v>0</v>
      </c>
      <c r="C285" s="105">
        <f t="shared" si="29"/>
        <v>0</v>
      </c>
      <c r="D285" s="105" t="str">
        <f t="shared" si="30"/>
        <v>Cliente 283</v>
      </c>
      <c r="E285" s="118">
        <f>'01'!$E$133</f>
        <v>0</v>
      </c>
      <c r="F285" s="120"/>
      <c r="G285" s="105">
        <f t="shared" si="31"/>
        <v>120</v>
      </c>
      <c r="H285" s="119">
        <f ca="1">COUNTIF('01'!$I$12:$I$132,"pago")</f>
        <v>0</v>
      </c>
      <c r="I285" s="119">
        <f t="shared" ca="1" si="33"/>
        <v>120</v>
      </c>
      <c r="J285" s="103" t="str">
        <f ca="1">'01'!$A$2</f>
        <v>Livre</v>
      </c>
      <c r="K285" s="119">
        <f ca="1">COUNTIF('01'!$I$13:$I$132,"&gt;30")</f>
        <v>120</v>
      </c>
      <c r="L285" s="119" t="str">
        <f t="shared" ca="1" si="32"/>
        <v>Livre</v>
      </c>
    </row>
    <row r="286" spans="1:12" s="107" customFormat="1" ht="9.9499999999999993" customHeight="1" x14ac:dyDescent="0.25">
      <c r="A286" s="106">
        <v>284</v>
      </c>
      <c r="B286" s="105">
        <f t="shared" si="28"/>
        <v>0</v>
      </c>
      <c r="C286" s="105">
        <f t="shared" si="29"/>
        <v>0</v>
      </c>
      <c r="D286" s="105" t="str">
        <f t="shared" si="30"/>
        <v>Cliente 284</v>
      </c>
      <c r="E286" s="118">
        <f>'01'!$E$133</f>
        <v>0</v>
      </c>
      <c r="F286" s="120"/>
      <c r="G286" s="105">
        <f t="shared" si="31"/>
        <v>120</v>
      </c>
      <c r="H286" s="119">
        <f ca="1">COUNTIF('01'!$I$12:$I$132,"pago")</f>
        <v>0</v>
      </c>
      <c r="I286" s="119">
        <f t="shared" ca="1" si="33"/>
        <v>120</v>
      </c>
      <c r="J286" s="103" t="str">
        <f ca="1">'01'!$A$2</f>
        <v>Livre</v>
      </c>
      <c r="K286" s="119">
        <f ca="1">COUNTIF('01'!$I$13:$I$132,"&gt;30")</f>
        <v>120</v>
      </c>
      <c r="L286" s="119" t="str">
        <f t="shared" ca="1" si="32"/>
        <v>Livre</v>
      </c>
    </row>
    <row r="287" spans="1:12" s="107" customFormat="1" ht="9.9499999999999993" customHeight="1" x14ac:dyDescent="0.25">
      <c r="A287" s="106">
        <v>285</v>
      </c>
      <c r="B287" s="105">
        <f t="shared" si="28"/>
        <v>0</v>
      </c>
      <c r="C287" s="105">
        <f t="shared" si="29"/>
        <v>0</v>
      </c>
      <c r="D287" s="105" t="str">
        <f t="shared" si="30"/>
        <v>Cliente 285</v>
      </c>
      <c r="E287" s="118">
        <f>'01'!$E$133</f>
        <v>0</v>
      </c>
      <c r="F287" s="120"/>
      <c r="G287" s="105">
        <f t="shared" si="31"/>
        <v>120</v>
      </c>
      <c r="H287" s="119">
        <f ca="1">COUNTIF('01'!$I$12:$I$132,"pago")</f>
        <v>0</v>
      </c>
      <c r="I287" s="119">
        <f t="shared" ca="1" si="33"/>
        <v>120</v>
      </c>
      <c r="J287" s="103" t="str">
        <f ca="1">'01'!$A$2</f>
        <v>Livre</v>
      </c>
      <c r="K287" s="119">
        <f ca="1">COUNTIF('01'!$I$13:$I$132,"&gt;30")</f>
        <v>120</v>
      </c>
      <c r="L287" s="119" t="str">
        <f t="shared" ca="1" si="32"/>
        <v>Livre</v>
      </c>
    </row>
    <row r="288" spans="1:12" s="107" customFormat="1" ht="9.9499999999999993" customHeight="1" x14ac:dyDescent="0.25">
      <c r="A288" s="106">
        <v>286</v>
      </c>
      <c r="B288" s="105">
        <f t="shared" si="28"/>
        <v>0</v>
      </c>
      <c r="C288" s="105">
        <f t="shared" si="29"/>
        <v>0</v>
      </c>
      <c r="D288" s="105" t="str">
        <f t="shared" si="30"/>
        <v>Cliente 286</v>
      </c>
      <c r="E288" s="118">
        <f>'01'!$E$133</f>
        <v>0</v>
      </c>
      <c r="F288" s="120"/>
      <c r="G288" s="105">
        <f t="shared" si="31"/>
        <v>120</v>
      </c>
      <c r="H288" s="119">
        <f ca="1">COUNTIF('01'!$I$12:$I$132,"pago")</f>
        <v>0</v>
      </c>
      <c r="I288" s="119">
        <f t="shared" ca="1" si="33"/>
        <v>120</v>
      </c>
      <c r="J288" s="103" t="str">
        <f ca="1">'01'!$A$2</f>
        <v>Livre</v>
      </c>
      <c r="K288" s="119">
        <f ca="1">COUNTIF('01'!$I$13:$I$132,"&gt;30")</f>
        <v>120</v>
      </c>
      <c r="L288" s="119" t="str">
        <f t="shared" ca="1" si="32"/>
        <v>Livre</v>
      </c>
    </row>
    <row r="289" spans="1:12" s="107" customFormat="1" ht="9.9499999999999993" customHeight="1" x14ac:dyDescent="0.25">
      <c r="A289" s="106">
        <v>287</v>
      </c>
      <c r="B289" s="105">
        <f t="shared" si="28"/>
        <v>0</v>
      </c>
      <c r="C289" s="105">
        <f t="shared" si="29"/>
        <v>0</v>
      </c>
      <c r="D289" s="105" t="str">
        <f t="shared" si="30"/>
        <v>Cliente 287</v>
      </c>
      <c r="E289" s="118">
        <f>'01'!$E$133</f>
        <v>0</v>
      </c>
      <c r="F289" s="120"/>
      <c r="G289" s="105">
        <f t="shared" si="31"/>
        <v>120</v>
      </c>
      <c r="H289" s="119">
        <f ca="1">COUNTIF('01'!$I$12:$I$132,"pago")</f>
        <v>0</v>
      </c>
      <c r="I289" s="119">
        <f t="shared" ca="1" si="33"/>
        <v>120</v>
      </c>
      <c r="J289" s="103" t="str">
        <f ca="1">'01'!$A$2</f>
        <v>Livre</v>
      </c>
      <c r="K289" s="119">
        <f ca="1">COUNTIF('01'!$I$13:$I$132,"&gt;30")</f>
        <v>120</v>
      </c>
      <c r="L289" s="119" t="str">
        <f t="shared" ca="1" si="32"/>
        <v>Livre</v>
      </c>
    </row>
    <row r="290" spans="1:12" s="107" customFormat="1" ht="9.9499999999999993" customHeight="1" x14ac:dyDescent="0.25">
      <c r="A290" s="106">
        <v>288</v>
      </c>
      <c r="B290" s="105">
        <f t="shared" si="28"/>
        <v>0</v>
      </c>
      <c r="C290" s="105">
        <f t="shared" si="29"/>
        <v>0</v>
      </c>
      <c r="D290" s="105" t="str">
        <f t="shared" si="30"/>
        <v>Cliente 288</v>
      </c>
      <c r="E290" s="118">
        <f>'01'!$E$133</f>
        <v>0</v>
      </c>
      <c r="F290" s="120"/>
      <c r="G290" s="105">
        <f t="shared" si="31"/>
        <v>120</v>
      </c>
      <c r="H290" s="119">
        <f ca="1">COUNTIF('01'!$I$12:$I$132,"pago")</f>
        <v>0</v>
      </c>
      <c r="I290" s="119">
        <f t="shared" ca="1" si="33"/>
        <v>120</v>
      </c>
      <c r="J290" s="103" t="str">
        <f ca="1">'01'!$A$2</f>
        <v>Livre</v>
      </c>
      <c r="K290" s="119">
        <f ca="1">COUNTIF('01'!$I$13:$I$132,"&gt;30")</f>
        <v>120</v>
      </c>
      <c r="L290" s="119" t="str">
        <f t="shared" ca="1" si="32"/>
        <v>Livre</v>
      </c>
    </row>
    <row r="291" spans="1:12" s="107" customFormat="1" ht="9.9499999999999993" customHeight="1" x14ac:dyDescent="0.25">
      <c r="A291" s="106">
        <v>289</v>
      </c>
      <c r="B291" s="105">
        <f t="shared" si="28"/>
        <v>0</v>
      </c>
      <c r="C291" s="105">
        <f t="shared" si="29"/>
        <v>0</v>
      </c>
      <c r="D291" s="105" t="str">
        <f t="shared" si="30"/>
        <v>Cliente 289</v>
      </c>
      <c r="E291" s="118">
        <f>'01'!$E$133</f>
        <v>0</v>
      </c>
      <c r="F291" s="120"/>
      <c r="G291" s="105">
        <f t="shared" si="31"/>
        <v>120</v>
      </c>
      <c r="H291" s="119">
        <f ca="1">COUNTIF('01'!$I$12:$I$132,"pago")</f>
        <v>0</v>
      </c>
      <c r="I291" s="119">
        <f t="shared" ca="1" si="33"/>
        <v>120</v>
      </c>
      <c r="J291" s="103" t="str">
        <f ca="1">'01'!$A$2</f>
        <v>Livre</v>
      </c>
      <c r="K291" s="119">
        <f ca="1">COUNTIF('01'!$I$13:$I$132,"&gt;30")</f>
        <v>120</v>
      </c>
      <c r="L291" s="119" t="str">
        <f t="shared" ca="1" si="32"/>
        <v>Livre</v>
      </c>
    </row>
    <row r="292" spans="1:12" s="107" customFormat="1" ht="9.9499999999999993" customHeight="1" x14ac:dyDescent="0.25">
      <c r="A292" s="106">
        <v>290</v>
      </c>
      <c r="B292" s="105">
        <f t="shared" si="28"/>
        <v>0</v>
      </c>
      <c r="C292" s="105">
        <f t="shared" si="29"/>
        <v>0</v>
      </c>
      <c r="D292" s="105" t="str">
        <f t="shared" si="30"/>
        <v>Cliente 290</v>
      </c>
      <c r="E292" s="118">
        <f>'01'!$E$133</f>
        <v>0</v>
      </c>
      <c r="F292" s="120"/>
      <c r="G292" s="105">
        <f t="shared" si="31"/>
        <v>120</v>
      </c>
      <c r="H292" s="119">
        <f ca="1">COUNTIF('01'!$I$12:$I$132,"pago")</f>
        <v>0</v>
      </c>
      <c r="I292" s="119">
        <f t="shared" ca="1" si="33"/>
        <v>120</v>
      </c>
      <c r="J292" s="103" t="str">
        <f ca="1">'01'!$A$2</f>
        <v>Livre</v>
      </c>
      <c r="K292" s="119">
        <f ca="1">COUNTIF('01'!$I$13:$I$132,"&gt;30")</f>
        <v>120</v>
      </c>
      <c r="L292" s="119" t="str">
        <f t="shared" ca="1" si="32"/>
        <v>Livre</v>
      </c>
    </row>
    <row r="293" spans="1:12" s="107" customFormat="1" ht="9.9499999999999993" customHeight="1" x14ac:dyDescent="0.25">
      <c r="A293" s="106">
        <v>291</v>
      </c>
      <c r="B293" s="105">
        <f t="shared" si="28"/>
        <v>0</v>
      </c>
      <c r="C293" s="105">
        <f t="shared" si="29"/>
        <v>0</v>
      </c>
      <c r="D293" s="105" t="str">
        <f t="shared" si="30"/>
        <v>Cliente 291</v>
      </c>
      <c r="E293" s="118">
        <f>'01'!$E$133</f>
        <v>0</v>
      </c>
      <c r="F293" s="120"/>
      <c r="G293" s="105">
        <f t="shared" si="31"/>
        <v>120</v>
      </c>
      <c r="H293" s="119">
        <f ca="1">COUNTIF('01'!$I$12:$I$132,"pago")</f>
        <v>0</v>
      </c>
      <c r="I293" s="119">
        <f t="shared" ca="1" si="33"/>
        <v>120</v>
      </c>
      <c r="J293" s="103" t="str">
        <f ca="1">'01'!$A$2</f>
        <v>Livre</v>
      </c>
      <c r="K293" s="119">
        <f ca="1">COUNTIF('01'!$I$13:$I$132,"&gt;30")</f>
        <v>120</v>
      </c>
      <c r="L293" s="119" t="str">
        <f t="shared" ca="1" si="32"/>
        <v>Livre</v>
      </c>
    </row>
    <row r="294" spans="1:12" s="107" customFormat="1" ht="9.9499999999999993" customHeight="1" x14ac:dyDescent="0.25">
      <c r="A294" s="106">
        <v>292</v>
      </c>
      <c r="B294" s="105">
        <f t="shared" si="28"/>
        <v>0</v>
      </c>
      <c r="C294" s="105">
        <f t="shared" si="29"/>
        <v>0</v>
      </c>
      <c r="D294" s="105" t="str">
        <f t="shared" si="30"/>
        <v>Cliente 292</v>
      </c>
      <c r="E294" s="118">
        <f>'01'!$E$133</f>
        <v>0</v>
      </c>
      <c r="F294" s="120"/>
      <c r="G294" s="105">
        <f t="shared" si="31"/>
        <v>120</v>
      </c>
      <c r="H294" s="119">
        <f ca="1">COUNTIF('01'!$I$12:$I$132,"pago")</f>
        <v>0</v>
      </c>
      <c r="I294" s="119">
        <f t="shared" ca="1" si="33"/>
        <v>120</v>
      </c>
      <c r="J294" s="103" t="str">
        <f ca="1">'01'!$A$2</f>
        <v>Livre</v>
      </c>
      <c r="K294" s="119">
        <f ca="1">COUNTIF('01'!$I$13:$I$132,"&gt;30")</f>
        <v>120</v>
      </c>
      <c r="L294" s="119" t="str">
        <f t="shared" ca="1" si="32"/>
        <v>Livre</v>
      </c>
    </row>
    <row r="295" spans="1:12" s="107" customFormat="1" ht="9.9499999999999993" customHeight="1" x14ac:dyDescent="0.25">
      <c r="A295" s="106">
        <v>293</v>
      </c>
      <c r="B295" s="105">
        <f t="shared" si="28"/>
        <v>0</v>
      </c>
      <c r="C295" s="105">
        <f t="shared" si="29"/>
        <v>0</v>
      </c>
      <c r="D295" s="105" t="str">
        <f t="shared" si="30"/>
        <v>Cliente 293</v>
      </c>
      <c r="E295" s="118">
        <f>'01'!$E$133</f>
        <v>0</v>
      </c>
      <c r="F295" s="120"/>
      <c r="G295" s="105">
        <f t="shared" si="31"/>
        <v>120</v>
      </c>
      <c r="H295" s="119">
        <f ca="1">COUNTIF('01'!$I$12:$I$132,"pago")</f>
        <v>0</v>
      </c>
      <c r="I295" s="119">
        <f t="shared" ca="1" si="33"/>
        <v>120</v>
      </c>
      <c r="J295" s="103" t="str">
        <f ca="1">'01'!$A$2</f>
        <v>Livre</v>
      </c>
      <c r="K295" s="119">
        <f ca="1">COUNTIF('01'!$I$13:$I$132,"&gt;30")</f>
        <v>120</v>
      </c>
      <c r="L295" s="119" t="str">
        <f t="shared" ca="1" si="32"/>
        <v>Livre</v>
      </c>
    </row>
    <row r="296" spans="1:12" s="107" customFormat="1" ht="9.9499999999999993" customHeight="1" x14ac:dyDescent="0.25">
      <c r="A296" s="106">
        <v>294</v>
      </c>
      <c r="B296" s="105">
        <f t="shared" si="28"/>
        <v>0</v>
      </c>
      <c r="C296" s="105">
        <f t="shared" si="29"/>
        <v>0</v>
      </c>
      <c r="D296" s="105" t="str">
        <f t="shared" si="30"/>
        <v>Cliente 294</v>
      </c>
      <c r="E296" s="118">
        <f>'01'!$E$133</f>
        <v>0</v>
      </c>
      <c r="F296" s="120"/>
      <c r="G296" s="105">
        <f t="shared" si="31"/>
        <v>120</v>
      </c>
      <c r="H296" s="119">
        <f ca="1">COUNTIF('01'!$I$12:$I$132,"pago")</f>
        <v>0</v>
      </c>
      <c r="I296" s="119">
        <f t="shared" ca="1" si="33"/>
        <v>120</v>
      </c>
      <c r="J296" s="103" t="str">
        <f ca="1">'01'!$A$2</f>
        <v>Livre</v>
      </c>
      <c r="K296" s="119">
        <f ca="1">COUNTIF('01'!$I$13:$I$132,"&gt;30")</f>
        <v>120</v>
      </c>
      <c r="L296" s="119" t="str">
        <f t="shared" ca="1" si="32"/>
        <v>Livre</v>
      </c>
    </row>
    <row r="297" spans="1:12" s="107" customFormat="1" ht="9.9499999999999993" customHeight="1" x14ac:dyDescent="0.25">
      <c r="A297" s="106">
        <v>295</v>
      </c>
      <c r="B297" s="105">
        <f t="shared" si="28"/>
        <v>0</v>
      </c>
      <c r="C297" s="105">
        <f t="shared" si="29"/>
        <v>0</v>
      </c>
      <c r="D297" s="105" t="str">
        <f t="shared" si="30"/>
        <v>Cliente 295</v>
      </c>
      <c r="E297" s="118">
        <f>'01'!$E$133</f>
        <v>0</v>
      </c>
      <c r="F297" s="120"/>
      <c r="G297" s="105">
        <f t="shared" si="31"/>
        <v>120</v>
      </c>
      <c r="H297" s="119">
        <f ca="1">COUNTIF('01'!$I$12:$I$132,"pago")</f>
        <v>0</v>
      </c>
      <c r="I297" s="119">
        <f t="shared" ca="1" si="33"/>
        <v>120</v>
      </c>
      <c r="J297" s="103" t="str">
        <f ca="1">'01'!$A$2</f>
        <v>Livre</v>
      </c>
      <c r="K297" s="119">
        <f ca="1">COUNTIF('01'!$I$13:$I$132,"&gt;30")</f>
        <v>120</v>
      </c>
      <c r="L297" s="119" t="str">
        <f t="shared" ca="1" si="32"/>
        <v>Livre</v>
      </c>
    </row>
    <row r="298" spans="1:12" s="107" customFormat="1" ht="9.9499999999999993" customHeight="1" x14ac:dyDescent="0.25">
      <c r="A298" s="106">
        <v>296</v>
      </c>
      <c r="B298" s="105">
        <f t="shared" si="28"/>
        <v>0</v>
      </c>
      <c r="C298" s="105">
        <f t="shared" si="29"/>
        <v>0</v>
      </c>
      <c r="D298" s="105" t="str">
        <f t="shared" si="30"/>
        <v>Cliente 296</v>
      </c>
      <c r="E298" s="118">
        <f>'01'!$E$133</f>
        <v>0</v>
      </c>
      <c r="F298" s="120"/>
      <c r="G298" s="105">
        <f t="shared" si="31"/>
        <v>120</v>
      </c>
      <c r="H298" s="119">
        <f ca="1">COUNTIF('01'!$I$12:$I$132,"pago")</f>
        <v>0</v>
      </c>
      <c r="I298" s="119">
        <f t="shared" ca="1" si="33"/>
        <v>120</v>
      </c>
      <c r="J298" s="103" t="str">
        <f ca="1">'01'!$A$2</f>
        <v>Livre</v>
      </c>
      <c r="K298" s="119">
        <f ca="1">COUNTIF('01'!$I$13:$I$132,"&gt;30")</f>
        <v>120</v>
      </c>
      <c r="L298" s="119" t="str">
        <f t="shared" ca="1" si="32"/>
        <v>Livre</v>
      </c>
    </row>
    <row r="299" spans="1:12" s="107" customFormat="1" ht="9.9499999999999993" customHeight="1" x14ac:dyDescent="0.25">
      <c r="A299" s="106">
        <v>297</v>
      </c>
      <c r="B299" s="105">
        <f t="shared" si="28"/>
        <v>0</v>
      </c>
      <c r="C299" s="105">
        <f t="shared" si="29"/>
        <v>0</v>
      </c>
      <c r="D299" s="105" t="str">
        <f t="shared" si="30"/>
        <v>Cliente 297</v>
      </c>
      <c r="E299" s="118">
        <f>'01'!$E$133</f>
        <v>0</v>
      </c>
      <c r="F299" s="120"/>
      <c r="G299" s="105">
        <f t="shared" si="31"/>
        <v>120</v>
      </c>
      <c r="H299" s="119">
        <f ca="1">COUNTIF('01'!$I$12:$I$132,"pago")</f>
        <v>0</v>
      </c>
      <c r="I299" s="119">
        <f t="shared" ca="1" si="33"/>
        <v>120</v>
      </c>
      <c r="J299" s="103" t="str">
        <f ca="1">'01'!$A$2</f>
        <v>Livre</v>
      </c>
      <c r="K299" s="119">
        <f ca="1">COUNTIF('01'!$I$13:$I$132,"&gt;30")</f>
        <v>120</v>
      </c>
      <c r="L299" s="119" t="str">
        <f t="shared" ca="1" si="32"/>
        <v>Livre</v>
      </c>
    </row>
    <row r="300" spans="1:12" s="107" customFormat="1" ht="9.9499999999999993" customHeight="1" x14ac:dyDescent="0.25">
      <c r="A300" s="106">
        <v>298</v>
      </c>
      <c r="B300" s="105">
        <f t="shared" si="28"/>
        <v>0</v>
      </c>
      <c r="C300" s="105">
        <f t="shared" si="29"/>
        <v>0</v>
      </c>
      <c r="D300" s="105" t="str">
        <f t="shared" si="30"/>
        <v>Cliente 298</v>
      </c>
      <c r="E300" s="118">
        <f>'01'!$E$133</f>
        <v>0</v>
      </c>
      <c r="F300" s="120"/>
      <c r="G300" s="105">
        <f t="shared" si="31"/>
        <v>120</v>
      </c>
      <c r="H300" s="119">
        <f ca="1">COUNTIF('01'!$I$12:$I$132,"pago")</f>
        <v>0</v>
      </c>
      <c r="I300" s="119">
        <f t="shared" ca="1" si="33"/>
        <v>120</v>
      </c>
      <c r="J300" s="103" t="str">
        <f ca="1">'01'!$A$2</f>
        <v>Livre</v>
      </c>
      <c r="K300" s="119">
        <f ca="1">COUNTIF('01'!$I$13:$I$132,"&gt;30")</f>
        <v>120</v>
      </c>
      <c r="L300" s="119" t="str">
        <f t="shared" ca="1" si="32"/>
        <v>Livre</v>
      </c>
    </row>
    <row r="301" spans="1:12" s="107" customFormat="1" ht="9.9499999999999993" customHeight="1" x14ac:dyDescent="0.25">
      <c r="A301" s="106">
        <v>299</v>
      </c>
      <c r="B301" s="105">
        <f t="shared" si="28"/>
        <v>0</v>
      </c>
      <c r="C301" s="105">
        <f t="shared" si="29"/>
        <v>0</v>
      </c>
      <c r="D301" s="105" t="str">
        <f t="shared" si="30"/>
        <v>Cliente 299</v>
      </c>
      <c r="E301" s="118">
        <f>'01'!$E$133</f>
        <v>0</v>
      </c>
      <c r="F301" s="120"/>
      <c r="G301" s="105">
        <f t="shared" si="31"/>
        <v>120</v>
      </c>
      <c r="H301" s="119">
        <f ca="1">COUNTIF('01'!$I$12:$I$132,"pago")</f>
        <v>0</v>
      </c>
      <c r="I301" s="119">
        <f t="shared" ca="1" si="33"/>
        <v>120</v>
      </c>
      <c r="J301" s="103" t="str">
        <f ca="1">'01'!$A$2</f>
        <v>Livre</v>
      </c>
      <c r="K301" s="119">
        <f ca="1">COUNTIF('01'!$I$13:$I$132,"&gt;30")</f>
        <v>120</v>
      </c>
      <c r="L301" s="119" t="str">
        <f t="shared" ca="1" si="32"/>
        <v>Livre</v>
      </c>
    </row>
    <row r="302" spans="1:12" s="107" customFormat="1" ht="9.9499999999999993" customHeight="1" x14ac:dyDescent="0.25">
      <c r="A302" s="106">
        <v>300</v>
      </c>
      <c r="B302" s="105">
        <f t="shared" si="28"/>
        <v>0</v>
      </c>
      <c r="C302" s="105">
        <f t="shared" si="29"/>
        <v>0</v>
      </c>
      <c r="D302" s="105" t="str">
        <f t="shared" si="30"/>
        <v>Cliente 300</v>
      </c>
      <c r="E302" s="118">
        <f>'01'!$E$133</f>
        <v>0</v>
      </c>
      <c r="F302" s="120"/>
      <c r="G302" s="105">
        <f t="shared" si="31"/>
        <v>120</v>
      </c>
      <c r="H302" s="119">
        <f ca="1">COUNTIF('01'!$I$12:$I$132,"pago")</f>
        <v>0</v>
      </c>
      <c r="I302" s="119">
        <f t="shared" ca="1" si="33"/>
        <v>120</v>
      </c>
      <c r="J302" s="103" t="str">
        <f ca="1">'01'!$A$2</f>
        <v>Livre</v>
      </c>
      <c r="K302" s="119">
        <f ca="1">COUNTIF('01'!$I$13:$I$132,"&gt;30")</f>
        <v>120</v>
      </c>
      <c r="L302" s="119" t="str">
        <f t="shared" ca="1" si="32"/>
        <v>Livre</v>
      </c>
    </row>
    <row r="303" spans="1:12" s="107" customFormat="1" ht="9.9499999999999993" customHeight="1" x14ac:dyDescent="0.25">
      <c r="A303" s="106">
        <v>301</v>
      </c>
      <c r="B303" s="105">
        <f t="shared" si="28"/>
        <v>0</v>
      </c>
      <c r="C303" s="105">
        <f t="shared" si="29"/>
        <v>0</v>
      </c>
      <c r="D303" s="105" t="str">
        <f t="shared" si="30"/>
        <v>Cliente 301</v>
      </c>
      <c r="E303" s="118">
        <f>'01'!$E$133</f>
        <v>0</v>
      </c>
      <c r="F303" s="120"/>
      <c r="G303" s="105">
        <f t="shared" si="31"/>
        <v>120</v>
      </c>
      <c r="H303" s="119">
        <f ca="1">COUNTIF('01'!$I$12:$I$132,"pago")</f>
        <v>0</v>
      </c>
      <c r="I303" s="119">
        <f t="shared" ca="1" si="33"/>
        <v>120</v>
      </c>
      <c r="J303" s="103" t="str">
        <f ca="1">'01'!$A$2</f>
        <v>Livre</v>
      </c>
      <c r="K303" s="119">
        <f ca="1">COUNTIF('01'!$I$13:$I$132,"&gt;30")</f>
        <v>120</v>
      </c>
      <c r="L303" s="119" t="str">
        <f t="shared" ca="1" si="32"/>
        <v>Livre</v>
      </c>
    </row>
    <row r="304" spans="1:12" s="107" customFormat="1" ht="9.9499999999999993" customHeight="1" x14ac:dyDescent="0.25">
      <c r="A304" s="106">
        <v>302</v>
      </c>
      <c r="B304" s="105">
        <f t="shared" si="28"/>
        <v>0</v>
      </c>
      <c r="C304" s="105">
        <f t="shared" si="29"/>
        <v>0</v>
      </c>
      <c r="D304" s="105" t="str">
        <f t="shared" si="30"/>
        <v>Cliente 302</v>
      </c>
      <c r="E304" s="118">
        <f>'01'!$E$133</f>
        <v>0</v>
      </c>
      <c r="F304" s="120"/>
      <c r="G304" s="105">
        <f t="shared" si="31"/>
        <v>120</v>
      </c>
      <c r="H304" s="119">
        <f ca="1">COUNTIF('01'!$I$12:$I$132,"pago")</f>
        <v>0</v>
      </c>
      <c r="I304" s="119">
        <f t="shared" ca="1" si="33"/>
        <v>120</v>
      </c>
      <c r="J304" s="103" t="str">
        <f ca="1">'01'!$A$2</f>
        <v>Livre</v>
      </c>
      <c r="K304" s="119">
        <f ca="1">COUNTIF('01'!$I$13:$I$132,"&gt;30")</f>
        <v>120</v>
      </c>
      <c r="L304" s="119" t="str">
        <f t="shared" ca="1" si="32"/>
        <v>Livre</v>
      </c>
    </row>
    <row r="305" spans="1:12" s="107" customFormat="1" ht="9.9499999999999993" customHeight="1" x14ac:dyDescent="0.25">
      <c r="A305" s="106">
        <v>303</v>
      </c>
      <c r="B305" s="105">
        <f t="shared" si="28"/>
        <v>0</v>
      </c>
      <c r="C305" s="105">
        <f t="shared" si="29"/>
        <v>0</v>
      </c>
      <c r="D305" s="105" t="str">
        <f t="shared" si="30"/>
        <v>Cliente 303</v>
      </c>
      <c r="E305" s="118">
        <f>'01'!$E$133</f>
        <v>0</v>
      </c>
      <c r="F305" s="120"/>
      <c r="G305" s="105">
        <f t="shared" si="31"/>
        <v>120</v>
      </c>
      <c r="H305" s="119">
        <f ca="1">COUNTIF('01'!$I$12:$I$132,"pago")</f>
        <v>0</v>
      </c>
      <c r="I305" s="119">
        <f t="shared" ca="1" si="33"/>
        <v>120</v>
      </c>
      <c r="J305" s="103" t="str">
        <f ca="1">'01'!$A$2</f>
        <v>Livre</v>
      </c>
      <c r="K305" s="119">
        <f ca="1">COUNTIF('01'!$I$13:$I$132,"&gt;30")</f>
        <v>120</v>
      </c>
      <c r="L305" s="119" t="str">
        <f t="shared" ca="1" si="32"/>
        <v>Livre</v>
      </c>
    </row>
    <row r="306" spans="1:12" s="107" customFormat="1" ht="9.9499999999999993" customHeight="1" x14ac:dyDescent="0.25">
      <c r="A306" s="106">
        <v>304</v>
      </c>
      <c r="B306" s="105">
        <f t="shared" si="28"/>
        <v>0</v>
      </c>
      <c r="C306" s="105">
        <f t="shared" si="29"/>
        <v>0</v>
      </c>
      <c r="D306" s="105" t="str">
        <f t="shared" si="30"/>
        <v>Cliente 304</v>
      </c>
      <c r="E306" s="118">
        <f>'01'!$E$133</f>
        <v>0</v>
      </c>
      <c r="F306" s="120"/>
      <c r="G306" s="105">
        <f t="shared" si="31"/>
        <v>120</v>
      </c>
      <c r="H306" s="119">
        <f ca="1">COUNTIF('01'!$I$12:$I$132,"pago")</f>
        <v>0</v>
      </c>
      <c r="I306" s="119">
        <f t="shared" ca="1" si="33"/>
        <v>120</v>
      </c>
      <c r="J306" s="103" t="str">
        <f ca="1">'01'!$A$2</f>
        <v>Livre</v>
      </c>
      <c r="K306" s="119">
        <f ca="1">COUNTIF('01'!$I$13:$I$132,"&gt;30")</f>
        <v>120</v>
      </c>
      <c r="L306" s="119" t="str">
        <f t="shared" ca="1" si="32"/>
        <v>Livre</v>
      </c>
    </row>
    <row r="307" spans="1:12" s="107" customFormat="1" ht="9.9499999999999993" customHeight="1" x14ac:dyDescent="0.25">
      <c r="A307" s="106">
        <v>305</v>
      </c>
      <c r="B307" s="105">
        <f t="shared" si="28"/>
        <v>0</v>
      </c>
      <c r="C307" s="105">
        <f t="shared" si="29"/>
        <v>0</v>
      </c>
      <c r="D307" s="105" t="str">
        <f t="shared" si="30"/>
        <v>Cliente 305</v>
      </c>
      <c r="E307" s="118">
        <f>'01'!$E$133</f>
        <v>0</v>
      </c>
      <c r="F307" s="120"/>
      <c r="G307" s="105">
        <f t="shared" si="31"/>
        <v>120</v>
      </c>
      <c r="H307" s="119">
        <f ca="1">COUNTIF('01'!$I$12:$I$132,"pago")</f>
        <v>0</v>
      </c>
      <c r="I307" s="119">
        <f t="shared" ca="1" si="33"/>
        <v>120</v>
      </c>
      <c r="J307" s="103" t="str">
        <f ca="1">'01'!$A$2</f>
        <v>Livre</v>
      </c>
      <c r="K307" s="119">
        <f ca="1">COUNTIF('01'!$I$13:$I$132,"&gt;30")</f>
        <v>120</v>
      </c>
      <c r="L307" s="119" t="str">
        <f t="shared" ca="1" si="32"/>
        <v>Livre</v>
      </c>
    </row>
    <row r="308" spans="1:12" s="107" customFormat="1" ht="9.9499999999999993" customHeight="1" x14ac:dyDescent="0.25">
      <c r="A308" s="106">
        <v>306</v>
      </c>
      <c r="B308" s="105">
        <f t="shared" si="28"/>
        <v>0</v>
      </c>
      <c r="C308" s="105">
        <f t="shared" si="29"/>
        <v>0</v>
      </c>
      <c r="D308" s="105" t="str">
        <f t="shared" si="30"/>
        <v>Cliente 306</v>
      </c>
      <c r="E308" s="118">
        <f>'01'!$E$133</f>
        <v>0</v>
      </c>
      <c r="F308" s="120"/>
      <c r="G308" s="105">
        <f t="shared" si="31"/>
        <v>120</v>
      </c>
      <c r="H308" s="119">
        <f ca="1">COUNTIF('01'!$I$12:$I$132,"pago")</f>
        <v>0</v>
      </c>
      <c r="I308" s="119">
        <f t="shared" ca="1" si="33"/>
        <v>120</v>
      </c>
      <c r="J308" s="103" t="str">
        <f ca="1">'01'!$A$2</f>
        <v>Livre</v>
      </c>
      <c r="K308" s="119">
        <f ca="1">COUNTIF('01'!$I$13:$I$132,"&gt;30")</f>
        <v>120</v>
      </c>
      <c r="L308" s="119" t="str">
        <f t="shared" ca="1" si="32"/>
        <v>Livre</v>
      </c>
    </row>
    <row r="309" spans="1:12" s="107" customFormat="1" ht="9.9499999999999993" customHeight="1" x14ac:dyDescent="0.25">
      <c r="A309" s="106">
        <v>307</v>
      </c>
      <c r="B309" s="105">
        <f t="shared" si="28"/>
        <v>0</v>
      </c>
      <c r="C309" s="105">
        <f t="shared" si="29"/>
        <v>0</v>
      </c>
      <c r="D309" s="105" t="str">
        <f t="shared" si="30"/>
        <v>Cliente 307</v>
      </c>
      <c r="E309" s="118">
        <f>'01'!$E$133</f>
        <v>0</v>
      </c>
      <c r="F309" s="120"/>
      <c r="G309" s="105">
        <f t="shared" si="31"/>
        <v>120</v>
      </c>
      <c r="H309" s="119">
        <f ca="1">COUNTIF('01'!$I$12:$I$132,"pago")</f>
        <v>0</v>
      </c>
      <c r="I309" s="119">
        <f t="shared" ca="1" si="33"/>
        <v>120</v>
      </c>
      <c r="J309" s="103" t="str">
        <f ca="1">'01'!$A$2</f>
        <v>Livre</v>
      </c>
      <c r="K309" s="119">
        <f ca="1">COUNTIF('01'!$I$13:$I$132,"&gt;30")</f>
        <v>120</v>
      </c>
      <c r="L309" s="119" t="str">
        <f t="shared" ca="1" si="32"/>
        <v>Livre</v>
      </c>
    </row>
    <row r="310" spans="1:12" s="107" customFormat="1" ht="9.9499999999999993" customHeight="1" x14ac:dyDescent="0.25">
      <c r="A310" s="106">
        <v>308</v>
      </c>
      <c r="B310" s="105">
        <f t="shared" si="28"/>
        <v>0</v>
      </c>
      <c r="C310" s="105">
        <f t="shared" si="29"/>
        <v>0</v>
      </c>
      <c r="D310" s="105" t="str">
        <f t="shared" si="30"/>
        <v>Cliente 308</v>
      </c>
      <c r="E310" s="118">
        <f>'01'!$E$133</f>
        <v>0</v>
      </c>
      <c r="F310" s="120"/>
      <c r="G310" s="105">
        <f t="shared" si="31"/>
        <v>120</v>
      </c>
      <c r="H310" s="119">
        <f ca="1">COUNTIF('01'!$I$12:$I$132,"pago")</f>
        <v>0</v>
      </c>
      <c r="I310" s="119">
        <f t="shared" ca="1" si="33"/>
        <v>120</v>
      </c>
      <c r="J310" s="103" t="str">
        <f ca="1">'01'!$A$2</f>
        <v>Livre</v>
      </c>
      <c r="K310" s="119">
        <f ca="1">COUNTIF('01'!$I$13:$I$132,"&gt;30")</f>
        <v>120</v>
      </c>
      <c r="L310" s="119" t="str">
        <f t="shared" ca="1" si="32"/>
        <v>Livre</v>
      </c>
    </row>
    <row r="311" spans="1:12" s="107" customFormat="1" ht="9.9499999999999993" customHeight="1" x14ac:dyDescent="0.25">
      <c r="A311" s="106">
        <v>309</v>
      </c>
      <c r="B311" s="105">
        <f t="shared" si="28"/>
        <v>0</v>
      </c>
      <c r="C311" s="105">
        <f t="shared" si="29"/>
        <v>0</v>
      </c>
      <c r="D311" s="105" t="str">
        <f t="shared" si="30"/>
        <v>Cliente 309</v>
      </c>
      <c r="E311" s="118">
        <f>'01'!$E$133</f>
        <v>0</v>
      </c>
      <c r="F311" s="120"/>
      <c r="G311" s="105">
        <f t="shared" si="31"/>
        <v>120</v>
      </c>
      <c r="H311" s="119">
        <f ca="1">COUNTIF('01'!$I$12:$I$132,"pago")</f>
        <v>0</v>
      </c>
      <c r="I311" s="119">
        <f t="shared" ca="1" si="33"/>
        <v>120</v>
      </c>
      <c r="J311" s="103" t="str">
        <f ca="1">'01'!$A$2</f>
        <v>Livre</v>
      </c>
      <c r="K311" s="119">
        <f ca="1">COUNTIF('01'!$I$13:$I$132,"&gt;30")</f>
        <v>120</v>
      </c>
      <c r="L311" s="119" t="str">
        <f t="shared" ca="1" si="32"/>
        <v>Livre</v>
      </c>
    </row>
    <row r="312" spans="1:12" s="107" customFormat="1" ht="9.9499999999999993" customHeight="1" x14ac:dyDescent="0.25">
      <c r="A312" s="106">
        <v>310</v>
      </c>
      <c r="B312" s="105">
        <f t="shared" si="28"/>
        <v>0</v>
      </c>
      <c r="C312" s="105">
        <f t="shared" si="29"/>
        <v>0</v>
      </c>
      <c r="D312" s="105" t="str">
        <f t="shared" si="30"/>
        <v>Cliente 310</v>
      </c>
      <c r="E312" s="118">
        <f>'01'!$E$133</f>
        <v>0</v>
      </c>
      <c r="F312" s="120"/>
      <c r="G312" s="105">
        <f t="shared" si="31"/>
        <v>120</v>
      </c>
      <c r="H312" s="119">
        <f ca="1">COUNTIF('01'!$I$12:$I$132,"pago")</f>
        <v>0</v>
      </c>
      <c r="I312" s="119">
        <f t="shared" ca="1" si="33"/>
        <v>120</v>
      </c>
      <c r="J312" s="103" t="str">
        <f ca="1">'01'!$A$2</f>
        <v>Livre</v>
      </c>
      <c r="K312" s="119">
        <f ca="1">COUNTIF('01'!$I$13:$I$132,"&gt;30")</f>
        <v>120</v>
      </c>
      <c r="L312" s="119" t="str">
        <f t="shared" ca="1" si="32"/>
        <v>Livre</v>
      </c>
    </row>
    <row r="313" spans="1:12" s="107" customFormat="1" ht="9.9499999999999993" customHeight="1" x14ac:dyDescent="0.25">
      <c r="A313" s="106">
        <v>311</v>
      </c>
      <c r="B313" s="105">
        <f t="shared" si="28"/>
        <v>0</v>
      </c>
      <c r="C313" s="105">
        <f t="shared" si="29"/>
        <v>0</v>
      </c>
      <c r="D313" s="105" t="str">
        <f t="shared" si="30"/>
        <v>Cliente 311</v>
      </c>
      <c r="E313" s="118">
        <f>'01'!$E$133</f>
        <v>0</v>
      </c>
      <c r="F313" s="120"/>
      <c r="G313" s="105">
        <f t="shared" si="31"/>
        <v>120</v>
      </c>
      <c r="H313" s="119">
        <f ca="1">COUNTIF('01'!$I$12:$I$132,"pago")</f>
        <v>0</v>
      </c>
      <c r="I313" s="119">
        <f t="shared" ca="1" si="33"/>
        <v>120</v>
      </c>
      <c r="J313" s="103" t="str">
        <f ca="1">'01'!$A$2</f>
        <v>Livre</v>
      </c>
      <c r="K313" s="119">
        <f ca="1">COUNTIF('01'!$I$13:$I$132,"&gt;30")</f>
        <v>120</v>
      </c>
      <c r="L313" s="119" t="str">
        <f t="shared" ca="1" si="32"/>
        <v>Livre</v>
      </c>
    </row>
    <row r="314" spans="1:12" s="107" customFormat="1" ht="9.9499999999999993" customHeight="1" x14ac:dyDescent="0.25">
      <c r="A314" s="106">
        <v>312</v>
      </c>
      <c r="B314" s="105">
        <f t="shared" si="28"/>
        <v>0</v>
      </c>
      <c r="C314" s="105">
        <f t="shared" si="29"/>
        <v>0</v>
      </c>
      <c r="D314" s="105" t="str">
        <f t="shared" si="30"/>
        <v>Cliente 312</v>
      </c>
      <c r="E314" s="118">
        <f>'01'!$E$133</f>
        <v>0</v>
      </c>
      <c r="F314" s="120"/>
      <c r="G314" s="105">
        <f t="shared" si="31"/>
        <v>120</v>
      </c>
      <c r="H314" s="119">
        <f ca="1">COUNTIF('01'!$I$12:$I$132,"pago")</f>
        <v>0</v>
      </c>
      <c r="I314" s="119">
        <f t="shared" ca="1" si="33"/>
        <v>120</v>
      </c>
      <c r="J314" s="103" t="str">
        <f ca="1">'01'!$A$2</f>
        <v>Livre</v>
      </c>
      <c r="K314" s="119">
        <f ca="1">COUNTIF('01'!$I$13:$I$132,"&gt;30")</f>
        <v>120</v>
      </c>
      <c r="L314" s="119" t="str">
        <f t="shared" ca="1" si="32"/>
        <v>Livre</v>
      </c>
    </row>
    <row r="315" spans="1:12" s="107" customFormat="1" ht="9.9499999999999993" customHeight="1" x14ac:dyDescent="0.25">
      <c r="A315" s="106">
        <v>313</v>
      </c>
      <c r="B315" s="105">
        <f t="shared" si="28"/>
        <v>0</v>
      </c>
      <c r="C315" s="105">
        <f t="shared" si="29"/>
        <v>0</v>
      </c>
      <c r="D315" s="105" t="str">
        <f t="shared" si="30"/>
        <v>Cliente 313</v>
      </c>
      <c r="E315" s="118">
        <f>'01'!$E$133</f>
        <v>0</v>
      </c>
      <c r="F315" s="120"/>
      <c r="G315" s="105">
        <f t="shared" si="31"/>
        <v>120</v>
      </c>
      <c r="H315" s="119">
        <f ca="1">COUNTIF('01'!$I$12:$I$132,"pago")</f>
        <v>0</v>
      </c>
      <c r="I315" s="119">
        <f t="shared" ca="1" si="33"/>
        <v>120</v>
      </c>
      <c r="J315" s="103" t="str">
        <f ca="1">'01'!$A$2</f>
        <v>Livre</v>
      </c>
      <c r="K315" s="119">
        <f ca="1">COUNTIF('01'!$I$13:$I$132,"&gt;30")</f>
        <v>120</v>
      </c>
      <c r="L315" s="119" t="str">
        <f t="shared" ca="1" si="32"/>
        <v>Livre</v>
      </c>
    </row>
    <row r="316" spans="1:12" s="107" customFormat="1" ht="9.9499999999999993" customHeight="1" x14ac:dyDescent="0.25">
      <c r="A316" s="106">
        <v>314</v>
      </c>
      <c r="B316" s="105">
        <f t="shared" si="28"/>
        <v>0</v>
      </c>
      <c r="C316" s="105">
        <f t="shared" si="29"/>
        <v>0</v>
      </c>
      <c r="D316" s="105" t="str">
        <f t="shared" si="30"/>
        <v>Cliente 314</v>
      </c>
      <c r="E316" s="118">
        <f>'01'!$E$133</f>
        <v>0</v>
      </c>
      <c r="F316" s="120"/>
      <c r="G316" s="105">
        <f t="shared" si="31"/>
        <v>120</v>
      </c>
      <c r="H316" s="119">
        <f ca="1">COUNTIF('01'!$I$12:$I$132,"pago")</f>
        <v>0</v>
      </c>
      <c r="I316" s="119">
        <f t="shared" ca="1" si="33"/>
        <v>120</v>
      </c>
      <c r="J316" s="103" t="str">
        <f ca="1">'01'!$A$2</f>
        <v>Livre</v>
      </c>
      <c r="K316" s="119">
        <f ca="1">COUNTIF('01'!$I$13:$I$132,"&gt;30")</f>
        <v>120</v>
      </c>
      <c r="L316" s="119" t="str">
        <f t="shared" ca="1" si="32"/>
        <v>Livre</v>
      </c>
    </row>
    <row r="317" spans="1:12" s="107" customFormat="1" ht="9.9499999999999993" customHeight="1" x14ac:dyDescent="0.25">
      <c r="A317" s="106">
        <v>315</v>
      </c>
      <c r="B317" s="105">
        <f t="shared" si="28"/>
        <v>0</v>
      </c>
      <c r="C317" s="105">
        <f t="shared" si="29"/>
        <v>0</v>
      </c>
      <c r="D317" s="105" t="str">
        <f t="shared" si="30"/>
        <v>Cliente 315</v>
      </c>
      <c r="E317" s="118">
        <f>'01'!$E$133</f>
        <v>0</v>
      </c>
      <c r="F317" s="120"/>
      <c r="G317" s="105">
        <f t="shared" si="31"/>
        <v>120</v>
      </c>
      <c r="H317" s="119">
        <f ca="1">COUNTIF('01'!$I$12:$I$132,"pago")</f>
        <v>0</v>
      </c>
      <c r="I317" s="119">
        <f t="shared" ca="1" si="33"/>
        <v>120</v>
      </c>
      <c r="J317" s="103" t="str">
        <f ca="1">'01'!$A$2</f>
        <v>Livre</v>
      </c>
      <c r="K317" s="119">
        <f ca="1">COUNTIF('01'!$I$13:$I$132,"&gt;30")</f>
        <v>120</v>
      </c>
      <c r="L317" s="119" t="str">
        <f t="shared" ca="1" si="32"/>
        <v>Livre</v>
      </c>
    </row>
    <row r="318" spans="1:12" s="107" customFormat="1" ht="9.9499999999999993" customHeight="1" x14ac:dyDescent="0.25">
      <c r="A318" s="106">
        <v>316</v>
      </c>
      <c r="B318" s="105">
        <f t="shared" si="28"/>
        <v>0</v>
      </c>
      <c r="C318" s="105">
        <f t="shared" si="29"/>
        <v>0</v>
      </c>
      <c r="D318" s="105" t="str">
        <f t="shared" si="30"/>
        <v>Cliente 316</v>
      </c>
      <c r="E318" s="118">
        <f>'01'!$E$133</f>
        <v>0</v>
      </c>
      <c r="F318" s="120"/>
      <c r="G318" s="105">
        <f t="shared" si="31"/>
        <v>120</v>
      </c>
      <c r="H318" s="119">
        <f ca="1">COUNTIF('01'!$I$12:$I$132,"pago")</f>
        <v>0</v>
      </c>
      <c r="I318" s="119">
        <f t="shared" ca="1" si="33"/>
        <v>120</v>
      </c>
      <c r="J318" s="103" t="str">
        <f ca="1">'01'!$A$2</f>
        <v>Livre</v>
      </c>
      <c r="K318" s="119">
        <f ca="1">COUNTIF('01'!$I$13:$I$132,"&gt;30")</f>
        <v>120</v>
      </c>
      <c r="L318" s="119" t="str">
        <f t="shared" ca="1" si="32"/>
        <v>Livre</v>
      </c>
    </row>
    <row r="319" spans="1:12" s="107" customFormat="1" ht="9.9499999999999993" customHeight="1" x14ac:dyDescent="0.25">
      <c r="A319" s="106">
        <v>317</v>
      </c>
      <c r="B319" s="105">
        <f t="shared" si="28"/>
        <v>0</v>
      </c>
      <c r="C319" s="105">
        <f t="shared" si="29"/>
        <v>0</v>
      </c>
      <c r="D319" s="105" t="str">
        <f t="shared" si="30"/>
        <v>Cliente 317</v>
      </c>
      <c r="E319" s="118">
        <f>'01'!$E$133</f>
        <v>0</v>
      </c>
      <c r="F319" s="120"/>
      <c r="G319" s="105">
        <f t="shared" si="31"/>
        <v>120</v>
      </c>
      <c r="H319" s="119">
        <f ca="1">COUNTIF('01'!$I$12:$I$132,"pago")</f>
        <v>0</v>
      </c>
      <c r="I319" s="119">
        <f t="shared" ca="1" si="33"/>
        <v>120</v>
      </c>
      <c r="J319" s="103" t="str">
        <f ca="1">'01'!$A$2</f>
        <v>Livre</v>
      </c>
      <c r="K319" s="119">
        <f ca="1">COUNTIF('01'!$I$13:$I$132,"&gt;30")</f>
        <v>120</v>
      </c>
      <c r="L319" s="119" t="str">
        <f t="shared" ca="1" si="32"/>
        <v>Livre</v>
      </c>
    </row>
    <row r="320" spans="1:12" s="107" customFormat="1" ht="9.9499999999999993" customHeight="1" x14ac:dyDescent="0.25">
      <c r="A320" s="106">
        <v>318</v>
      </c>
      <c r="B320" s="105">
        <f t="shared" si="28"/>
        <v>0</v>
      </c>
      <c r="C320" s="105">
        <f t="shared" si="29"/>
        <v>0</v>
      </c>
      <c r="D320" s="105" t="str">
        <f t="shared" si="30"/>
        <v>Cliente 318</v>
      </c>
      <c r="E320" s="118">
        <f>'01'!$E$133</f>
        <v>0</v>
      </c>
      <c r="F320" s="120"/>
      <c r="G320" s="105">
        <f t="shared" si="31"/>
        <v>120</v>
      </c>
      <c r="H320" s="119">
        <f ca="1">COUNTIF('01'!$I$12:$I$132,"pago")</f>
        <v>0</v>
      </c>
      <c r="I320" s="119">
        <f t="shared" ca="1" si="33"/>
        <v>120</v>
      </c>
      <c r="J320" s="103" t="str">
        <f ca="1">'01'!$A$2</f>
        <v>Livre</v>
      </c>
      <c r="K320" s="119">
        <f ca="1">COUNTIF('01'!$I$13:$I$132,"&gt;30")</f>
        <v>120</v>
      </c>
      <c r="L320" s="119" t="str">
        <f t="shared" ca="1" si="32"/>
        <v>Livre</v>
      </c>
    </row>
    <row r="321" spans="1:12" s="107" customFormat="1" ht="9.9499999999999993" customHeight="1" x14ac:dyDescent="0.25">
      <c r="A321" s="106">
        <v>319</v>
      </c>
      <c r="B321" s="105">
        <f t="shared" si="28"/>
        <v>0</v>
      </c>
      <c r="C321" s="105">
        <f t="shared" si="29"/>
        <v>0</v>
      </c>
      <c r="D321" s="105" t="str">
        <f t="shared" si="30"/>
        <v>Cliente 319</v>
      </c>
      <c r="E321" s="118">
        <f>'01'!$E$133</f>
        <v>0</v>
      </c>
      <c r="F321" s="120"/>
      <c r="G321" s="105">
        <f t="shared" si="31"/>
        <v>120</v>
      </c>
      <c r="H321" s="119">
        <f ca="1">COUNTIF('01'!$I$12:$I$132,"pago")</f>
        <v>0</v>
      </c>
      <c r="I321" s="119">
        <f t="shared" ca="1" si="33"/>
        <v>120</v>
      </c>
      <c r="J321" s="103" t="str">
        <f ca="1">'01'!$A$2</f>
        <v>Livre</v>
      </c>
      <c r="K321" s="119">
        <f ca="1">COUNTIF('01'!$I$13:$I$132,"&gt;30")</f>
        <v>120</v>
      </c>
      <c r="L321" s="119" t="str">
        <f t="shared" ca="1" si="32"/>
        <v>Livre</v>
      </c>
    </row>
    <row r="322" spans="1:12" s="107" customFormat="1" ht="9.9499999999999993" customHeight="1" x14ac:dyDescent="0.25">
      <c r="A322" s="106">
        <v>320</v>
      </c>
      <c r="B322" s="105">
        <f t="shared" si="28"/>
        <v>0</v>
      </c>
      <c r="C322" s="105">
        <f t="shared" si="29"/>
        <v>0</v>
      </c>
      <c r="D322" s="105" t="str">
        <f t="shared" si="30"/>
        <v>Cliente 320</v>
      </c>
      <c r="E322" s="118">
        <f>'01'!$E$133</f>
        <v>0</v>
      </c>
      <c r="F322" s="120"/>
      <c r="G322" s="105">
        <f t="shared" si="31"/>
        <v>120</v>
      </c>
      <c r="H322" s="119">
        <f ca="1">COUNTIF('01'!$I$12:$I$132,"pago")</f>
        <v>0</v>
      </c>
      <c r="I322" s="119">
        <f t="shared" ca="1" si="33"/>
        <v>120</v>
      </c>
      <c r="J322" s="103" t="str">
        <f ca="1">'01'!$A$2</f>
        <v>Livre</v>
      </c>
      <c r="K322" s="119">
        <f ca="1">COUNTIF('01'!$I$13:$I$132,"&gt;30")</f>
        <v>120</v>
      </c>
      <c r="L322" s="119" t="str">
        <f t="shared" ca="1" si="32"/>
        <v>Livre</v>
      </c>
    </row>
    <row r="323" spans="1:12" s="107" customFormat="1" ht="9.9499999999999993" customHeight="1" x14ac:dyDescent="0.25">
      <c r="A323" s="106">
        <v>321</v>
      </c>
      <c r="B323" s="105">
        <f t="shared" ref="B323:B386" si="34">VLOOKUP(A323,bd,2,0)</f>
        <v>0</v>
      </c>
      <c r="C323" s="105">
        <f t="shared" ref="C323:C386" si="35">VLOOKUP(A323,bd,3,0)</f>
        <v>0</v>
      </c>
      <c r="D323" s="105" t="str">
        <f t="shared" ref="D323:D386" si="36">VLOOKUP(A323,bd,4,0)</f>
        <v>Cliente 321</v>
      </c>
      <c r="E323" s="118">
        <f>'01'!$E$133</f>
        <v>0</v>
      </c>
      <c r="F323" s="120"/>
      <c r="G323" s="105">
        <f t="shared" ref="G323:G386" si="37">VLOOKUP(A323,bd,15,0)</f>
        <v>120</v>
      </c>
      <c r="H323" s="119">
        <f ca="1">COUNTIF('01'!$I$12:$I$132,"pago")</f>
        <v>0</v>
      </c>
      <c r="I323" s="119">
        <f t="shared" ca="1" si="33"/>
        <v>120</v>
      </c>
      <c r="J323" s="103" t="str">
        <f ca="1">'01'!$A$2</f>
        <v>Livre</v>
      </c>
      <c r="K323" s="119">
        <f ca="1">COUNTIF('01'!$I$13:$I$132,"&gt;30")</f>
        <v>120</v>
      </c>
      <c r="L323" s="119" t="str">
        <f t="shared" ref="L323:L386" ca="1" si="38">IF(K323=0,"Em dias",(IF(K323=1,"CARTA N° 01",IF(K323=2,"CARTA N° 02",IF(K323=3,"CARTA N° 03",IF(K323=4,"DISTRATAR",IF(K323=5,"DISTRATAR",IF(K323=6,"DISTRATAR",IF(K323=7,"DISTRATAR",IF(K323=8,"DISTRATAR",IF(K323=9,"DISTRATAR",IF(K323=10,"DISTRATAR",IF(K323=11,"DISTRATAR",IF(K323=12,"DISTRATAR",IF(K323=13,"DISTRATAR",IF(K323=14,"DISTRATAR",IF(K323=15,"DISTRATAR",IF(K323=120,"Livre",))))))))))))))))))</f>
        <v>Livre</v>
      </c>
    </row>
    <row r="324" spans="1:12" s="107" customFormat="1" ht="9.9499999999999993" customHeight="1" x14ac:dyDescent="0.25">
      <c r="A324" s="106">
        <v>322</v>
      </c>
      <c r="B324" s="105">
        <f t="shared" si="34"/>
        <v>0</v>
      </c>
      <c r="C324" s="105">
        <f t="shared" si="35"/>
        <v>0</v>
      </c>
      <c r="D324" s="105" t="str">
        <f t="shared" si="36"/>
        <v>Cliente 322</v>
      </c>
      <c r="E324" s="118">
        <f>'01'!$E$133</f>
        <v>0</v>
      </c>
      <c r="F324" s="120"/>
      <c r="G324" s="105">
        <f t="shared" si="37"/>
        <v>120</v>
      </c>
      <c r="H324" s="119">
        <f ca="1">COUNTIF('01'!$I$12:$I$132,"pago")</f>
        <v>0</v>
      </c>
      <c r="I324" s="119">
        <f t="shared" ref="I324:I387" ca="1" si="39">ABS(H324-G324)</f>
        <v>120</v>
      </c>
      <c r="J324" s="103" t="str">
        <f ca="1">'01'!$A$2</f>
        <v>Livre</v>
      </c>
      <c r="K324" s="119">
        <f ca="1">COUNTIF('01'!$I$13:$I$132,"&gt;30")</f>
        <v>120</v>
      </c>
      <c r="L324" s="119" t="str">
        <f t="shared" ca="1" si="38"/>
        <v>Livre</v>
      </c>
    </row>
    <row r="325" spans="1:12" s="107" customFormat="1" ht="9.9499999999999993" customHeight="1" x14ac:dyDescent="0.25">
      <c r="A325" s="106">
        <v>323</v>
      </c>
      <c r="B325" s="105">
        <f t="shared" si="34"/>
        <v>0</v>
      </c>
      <c r="C325" s="105">
        <f t="shared" si="35"/>
        <v>0</v>
      </c>
      <c r="D325" s="105" t="str">
        <f t="shared" si="36"/>
        <v>Cliente 323</v>
      </c>
      <c r="E325" s="118">
        <f>'01'!$E$133</f>
        <v>0</v>
      </c>
      <c r="F325" s="120"/>
      <c r="G325" s="105">
        <f t="shared" si="37"/>
        <v>120</v>
      </c>
      <c r="H325" s="119">
        <f ca="1">COUNTIF('01'!$I$12:$I$132,"pago")</f>
        <v>0</v>
      </c>
      <c r="I325" s="119">
        <f t="shared" ca="1" si="39"/>
        <v>120</v>
      </c>
      <c r="J325" s="103" t="str">
        <f ca="1">'01'!$A$2</f>
        <v>Livre</v>
      </c>
      <c r="K325" s="119">
        <f ca="1">COUNTIF('01'!$I$13:$I$132,"&gt;30")</f>
        <v>120</v>
      </c>
      <c r="L325" s="119" t="str">
        <f t="shared" ca="1" si="38"/>
        <v>Livre</v>
      </c>
    </row>
    <row r="326" spans="1:12" s="107" customFormat="1" ht="9.9499999999999993" customHeight="1" x14ac:dyDescent="0.25">
      <c r="A326" s="106">
        <v>324</v>
      </c>
      <c r="B326" s="105">
        <f t="shared" si="34"/>
        <v>0</v>
      </c>
      <c r="C326" s="105">
        <f t="shared" si="35"/>
        <v>0</v>
      </c>
      <c r="D326" s="105" t="str">
        <f t="shared" si="36"/>
        <v>Cliente 324</v>
      </c>
      <c r="E326" s="118">
        <f>'01'!$E$133</f>
        <v>0</v>
      </c>
      <c r="F326" s="120"/>
      <c r="G326" s="105">
        <f t="shared" si="37"/>
        <v>120</v>
      </c>
      <c r="H326" s="119">
        <f ca="1">COUNTIF('01'!$I$12:$I$132,"pago")</f>
        <v>0</v>
      </c>
      <c r="I326" s="119">
        <f t="shared" ca="1" si="39"/>
        <v>120</v>
      </c>
      <c r="J326" s="103" t="str">
        <f ca="1">'01'!$A$2</f>
        <v>Livre</v>
      </c>
      <c r="K326" s="119">
        <f ca="1">COUNTIF('01'!$I$13:$I$132,"&gt;30")</f>
        <v>120</v>
      </c>
      <c r="L326" s="119" t="str">
        <f t="shared" ca="1" si="38"/>
        <v>Livre</v>
      </c>
    </row>
    <row r="327" spans="1:12" s="107" customFormat="1" ht="9.9499999999999993" customHeight="1" x14ac:dyDescent="0.25">
      <c r="A327" s="106">
        <v>325</v>
      </c>
      <c r="B327" s="105">
        <f t="shared" si="34"/>
        <v>0</v>
      </c>
      <c r="C327" s="105">
        <f t="shared" si="35"/>
        <v>0</v>
      </c>
      <c r="D327" s="105" t="str">
        <f t="shared" si="36"/>
        <v>Cliente 325</v>
      </c>
      <c r="E327" s="118">
        <f>'01'!$E$133</f>
        <v>0</v>
      </c>
      <c r="F327" s="120"/>
      <c r="G327" s="105">
        <f t="shared" si="37"/>
        <v>120</v>
      </c>
      <c r="H327" s="119">
        <f ca="1">COUNTIF('01'!$I$12:$I$132,"pago")</f>
        <v>0</v>
      </c>
      <c r="I327" s="119">
        <f t="shared" ca="1" si="39"/>
        <v>120</v>
      </c>
      <c r="J327" s="103" t="str">
        <f ca="1">'01'!$A$2</f>
        <v>Livre</v>
      </c>
      <c r="K327" s="119">
        <f ca="1">COUNTIF('01'!$I$13:$I$132,"&gt;30")</f>
        <v>120</v>
      </c>
      <c r="L327" s="119" t="str">
        <f t="shared" ca="1" si="38"/>
        <v>Livre</v>
      </c>
    </row>
    <row r="328" spans="1:12" s="107" customFormat="1" ht="9.9499999999999993" customHeight="1" x14ac:dyDescent="0.25">
      <c r="A328" s="106">
        <v>326</v>
      </c>
      <c r="B328" s="105">
        <f t="shared" si="34"/>
        <v>0</v>
      </c>
      <c r="C328" s="105">
        <f t="shared" si="35"/>
        <v>0</v>
      </c>
      <c r="D328" s="105" t="str">
        <f t="shared" si="36"/>
        <v>Cliente 326</v>
      </c>
      <c r="E328" s="118">
        <f>'01'!$E$133</f>
        <v>0</v>
      </c>
      <c r="F328" s="120"/>
      <c r="G328" s="105">
        <f t="shared" si="37"/>
        <v>120</v>
      </c>
      <c r="H328" s="119">
        <f ca="1">COUNTIF('01'!$I$12:$I$132,"pago")</f>
        <v>0</v>
      </c>
      <c r="I328" s="119">
        <f t="shared" ca="1" si="39"/>
        <v>120</v>
      </c>
      <c r="J328" s="103" t="str">
        <f ca="1">'01'!$A$2</f>
        <v>Livre</v>
      </c>
      <c r="K328" s="119">
        <f ca="1">COUNTIF('01'!$I$13:$I$132,"&gt;30")</f>
        <v>120</v>
      </c>
      <c r="L328" s="119" t="str">
        <f t="shared" ca="1" si="38"/>
        <v>Livre</v>
      </c>
    </row>
    <row r="329" spans="1:12" s="107" customFormat="1" ht="9.9499999999999993" customHeight="1" x14ac:dyDescent="0.25">
      <c r="A329" s="106">
        <v>327</v>
      </c>
      <c r="B329" s="105">
        <f t="shared" si="34"/>
        <v>0</v>
      </c>
      <c r="C329" s="105">
        <f t="shared" si="35"/>
        <v>0</v>
      </c>
      <c r="D329" s="105" t="str">
        <f t="shared" si="36"/>
        <v>Cliente 327</v>
      </c>
      <c r="E329" s="118">
        <f>'01'!$E$133</f>
        <v>0</v>
      </c>
      <c r="F329" s="120"/>
      <c r="G329" s="105">
        <f t="shared" si="37"/>
        <v>120</v>
      </c>
      <c r="H329" s="119">
        <f ca="1">COUNTIF('01'!$I$12:$I$132,"pago")</f>
        <v>0</v>
      </c>
      <c r="I329" s="119">
        <f t="shared" ca="1" si="39"/>
        <v>120</v>
      </c>
      <c r="J329" s="103" t="str">
        <f ca="1">'01'!$A$2</f>
        <v>Livre</v>
      </c>
      <c r="K329" s="119">
        <f ca="1">COUNTIF('01'!$I$13:$I$132,"&gt;30")</f>
        <v>120</v>
      </c>
      <c r="L329" s="119" t="str">
        <f t="shared" ca="1" si="38"/>
        <v>Livre</v>
      </c>
    </row>
    <row r="330" spans="1:12" s="107" customFormat="1" ht="9.9499999999999993" customHeight="1" x14ac:dyDescent="0.25">
      <c r="A330" s="106">
        <v>328</v>
      </c>
      <c r="B330" s="105">
        <f t="shared" si="34"/>
        <v>0</v>
      </c>
      <c r="C330" s="105">
        <f t="shared" si="35"/>
        <v>0</v>
      </c>
      <c r="D330" s="105" t="str">
        <f t="shared" si="36"/>
        <v>Cliente 328</v>
      </c>
      <c r="E330" s="118">
        <f>'01'!$E$133</f>
        <v>0</v>
      </c>
      <c r="F330" s="120"/>
      <c r="G330" s="105">
        <f t="shared" si="37"/>
        <v>120</v>
      </c>
      <c r="H330" s="119">
        <f ca="1">COUNTIF('01'!$I$12:$I$132,"pago")</f>
        <v>0</v>
      </c>
      <c r="I330" s="119">
        <f t="shared" ca="1" si="39"/>
        <v>120</v>
      </c>
      <c r="J330" s="103" t="str">
        <f ca="1">'01'!$A$2</f>
        <v>Livre</v>
      </c>
      <c r="K330" s="119">
        <f ca="1">COUNTIF('01'!$I$13:$I$132,"&gt;30")</f>
        <v>120</v>
      </c>
      <c r="L330" s="119" t="str">
        <f t="shared" ca="1" si="38"/>
        <v>Livre</v>
      </c>
    </row>
    <row r="331" spans="1:12" s="107" customFormat="1" ht="9.9499999999999993" customHeight="1" x14ac:dyDescent="0.25">
      <c r="A331" s="106">
        <v>329</v>
      </c>
      <c r="B331" s="105">
        <f t="shared" si="34"/>
        <v>0</v>
      </c>
      <c r="C331" s="105">
        <f t="shared" si="35"/>
        <v>0</v>
      </c>
      <c r="D331" s="105" t="str">
        <f t="shared" si="36"/>
        <v>Cliente 329</v>
      </c>
      <c r="E331" s="118">
        <f>'01'!$E$133</f>
        <v>0</v>
      </c>
      <c r="F331" s="120"/>
      <c r="G331" s="105">
        <f t="shared" si="37"/>
        <v>120</v>
      </c>
      <c r="H331" s="119">
        <f ca="1">COUNTIF('01'!$I$12:$I$132,"pago")</f>
        <v>0</v>
      </c>
      <c r="I331" s="119">
        <f t="shared" ca="1" si="39"/>
        <v>120</v>
      </c>
      <c r="J331" s="103" t="str">
        <f ca="1">'01'!$A$2</f>
        <v>Livre</v>
      </c>
      <c r="K331" s="119">
        <f ca="1">COUNTIF('01'!$I$13:$I$132,"&gt;30")</f>
        <v>120</v>
      </c>
      <c r="L331" s="119" t="str">
        <f t="shared" ca="1" si="38"/>
        <v>Livre</v>
      </c>
    </row>
    <row r="332" spans="1:12" s="107" customFormat="1" ht="9.9499999999999993" customHeight="1" x14ac:dyDescent="0.25">
      <c r="A332" s="106">
        <v>330</v>
      </c>
      <c r="B332" s="105">
        <f t="shared" si="34"/>
        <v>0</v>
      </c>
      <c r="C332" s="105">
        <f t="shared" si="35"/>
        <v>0</v>
      </c>
      <c r="D332" s="105" t="str">
        <f t="shared" si="36"/>
        <v>Cliente 330</v>
      </c>
      <c r="E332" s="118">
        <f>'01'!$E$133</f>
        <v>0</v>
      </c>
      <c r="F332" s="120"/>
      <c r="G332" s="105">
        <f t="shared" si="37"/>
        <v>120</v>
      </c>
      <c r="H332" s="119">
        <f ca="1">COUNTIF('01'!$I$12:$I$132,"pago")</f>
        <v>0</v>
      </c>
      <c r="I332" s="119">
        <f t="shared" ca="1" si="39"/>
        <v>120</v>
      </c>
      <c r="J332" s="103" t="str">
        <f ca="1">'01'!$A$2</f>
        <v>Livre</v>
      </c>
      <c r="K332" s="119">
        <f ca="1">COUNTIF('01'!$I$13:$I$132,"&gt;30")</f>
        <v>120</v>
      </c>
      <c r="L332" s="119" t="str">
        <f t="shared" ca="1" si="38"/>
        <v>Livre</v>
      </c>
    </row>
    <row r="333" spans="1:12" s="107" customFormat="1" ht="9.9499999999999993" customHeight="1" x14ac:dyDescent="0.25">
      <c r="A333" s="106">
        <v>331</v>
      </c>
      <c r="B333" s="105">
        <f t="shared" si="34"/>
        <v>0</v>
      </c>
      <c r="C333" s="105">
        <f t="shared" si="35"/>
        <v>0</v>
      </c>
      <c r="D333" s="105" t="str">
        <f t="shared" si="36"/>
        <v>Cliente 331</v>
      </c>
      <c r="E333" s="118">
        <f>'01'!$E$133</f>
        <v>0</v>
      </c>
      <c r="F333" s="120"/>
      <c r="G333" s="105">
        <f t="shared" si="37"/>
        <v>120</v>
      </c>
      <c r="H333" s="119">
        <f ca="1">COUNTIF('01'!$I$12:$I$132,"pago")</f>
        <v>0</v>
      </c>
      <c r="I333" s="119">
        <f t="shared" ca="1" si="39"/>
        <v>120</v>
      </c>
      <c r="J333" s="103" t="str">
        <f ca="1">'01'!$A$2</f>
        <v>Livre</v>
      </c>
      <c r="K333" s="119">
        <f ca="1">COUNTIF('01'!$I$13:$I$132,"&gt;30")</f>
        <v>120</v>
      </c>
      <c r="L333" s="119" t="str">
        <f t="shared" ca="1" si="38"/>
        <v>Livre</v>
      </c>
    </row>
    <row r="334" spans="1:12" s="107" customFormat="1" ht="9.9499999999999993" customHeight="1" x14ac:dyDescent="0.25">
      <c r="A334" s="106">
        <v>332</v>
      </c>
      <c r="B334" s="105">
        <f t="shared" si="34"/>
        <v>0</v>
      </c>
      <c r="C334" s="105">
        <f t="shared" si="35"/>
        <v>0</v>
      </c>
      <c r="D334" s="105" t="str">
        <f t="shared" si="36"/>
        <v>Cliente 332</v>
      </c>
      <c r="E334" s="118">
        <f>'01'!$E$133</f>
        <v>0</v>
      </c>
      <c r="F334" s="120"/>
      <c r="G334" s="105">
        <f t="shared" si="37"/>
        <v>120</v>
      </c>
      <c r="H334" s="119">
        <f ca="1">COUNTIF('01'!$I$12:$I$132,"pago")</f>
        <v>0</v>
      </c>
      <c r="I334" s="119">
        <f t="shared" ca="1" si="39"/>
        <v>120</v>
      </c>
      <c r="J334" s="103" t="str">
        <f ca="1">'01'!$A$2</f>
        <v>Livre</v>
      </c>
      <c r="K334" s="119">
        <f ca="1">COUNTIF('01'!$I$13:$I$132,"&gt;30")</f>
        <v>120</v>
      </c>
      <c r="L334" s="119" t="str">
        <f t="shared" ca="1" si="38"/>
        <v>Livre</v>
      </c>
    </row>
    <row r="335" spans="1:12" s="107" customFormat="1" ht="9.9499999999999993" customHeight="1" x14ac:dyDescent="0.25">
      <c r="A335" s="106">
        <v>333</v>
      </c>
      <c r="B335" s="105">
        <f t="shared" si="34"/>
        <v>0</v>
      </c>
      <c r="C335" s="105">
        <f t="shared" si="35"/>
        <v>0</v>
      </c>
      <c r="D335" s="105" t="str">
        <f t="shared" si="36"/>
        <v>Cliente 333</v>
      </c>
      <c r="E335" s="118">
        <f>'01'!$E$133</f>
        <v>0</v>
      </c>
      <c r="F335" s="120"/>
      <c r="G335" s="105">
        <f t="shared" si="37"/>
        <v>120</v>
      </c>
      <c r="H335" s="119">
        <f ca="1">COUNTIF('01'!$I$12:$I$132,"pago")</f>
        <v>0</v>
      </c>
      <c r="I335" s="119">
        <f t="shared" ca="1" si="39"/>
        <v>120</v>
      </c>
      <c r="J335" s="103" t="str">
        <f ca="1">'01'!$A$2</f>
        <v>Livre</v>
      </c>
      <c r="K335" s="119">
        <f ca="1">COUNTIF('01'!$I$13:$I$132,"&gt;30")</f>
        <v>120</v>
      </c>
      <c r="L335" s="119" t="str">
        <f t="shared" ca="1" si="38"/>
        <v>Livre</v>
      </c>
    </row>
    <row r="336" spans="1:12" s="107" customFormat="1" ht="9.9499999999999993" customHeight="1" x14ac:dyDescent="0.25">
      <c r="A336" s="106">
        <v>334</v>
      </c>
      <c r="B336" s="105">
        <f t="shared" si="34"/>
        <v>0</v>
      </c>
      <c r="C336" s="105">
        <f t="shared" si="35"/>
        <v>0</v>
      </c>
      <c r="D336" s="105" t="str">
        <f t="shared" si="36"/>
        <v>Cliente 334</v>
      </c>
      <c r="E336" s="118">
        <f>'01'!$E$133</f>
        <v>0</v>
      </c>
      <c r="F336" s="120"/>
      <c r="G336" s="105">
        <f t="shared" si="37"/>
        <v>120</v>
      </c>
      <c r="H336" s="119">
        <f ca="1">COUNTIF('01'!$I$12:$I$132,"pago")</f>
        <v>0</v>
      </c>
      <c r="I336" s="119">
        <f t="shared" ca="1" si="39"/>
        <v>120</v>
      </c>
      <c r="J336" s="103" t="str">
        <f ca="1">'01'!$A$2</f>
        <v>Livre</v>
      </c>
      <c r="K336" s="119">
        <f ca="1">COUNTIF('01'!$I$13:$I$132,"&gt;30")</f>
        <v>120</v>
      </c>
      <c r="L336" s="119" t="str">
        <f t="shared" ca="1" si="38"/>
        <v>Livre</v>
      </c>
    </row>
    <row r="337" spans="1:12" s="107" customFormat="1" ht="9.9499999999999993" customHeight="1" x14ac:dyDescent="0.25">
      <c r="A337" s="106">
        <v>335</v>
      </c>
      <c r="B337" s="105">
        <f t="shared" si="34"/>
        <v>0</v>
      </c>
      <c r="C337" s="105">
        <f t="shared" si="35"/>
        <v>0</v>
      </c>
      <c r="D337" s="105" t="str">
        <f t="shared" si="36"/>
        <v>Cliente 335</v>
      </c>
      <c r="E337" s="118">
        <f>'01'!$E$133</f>
        <v>0</v>
      </c>
      <c r="F337" s="120"/>
      <c r="G337" s="105">
        <f t="shared" si="37"/>
        <v>120</v>
      </c>
      <c r="H337" s="119">
        <f ca="1">COUNTIF('01'!$I$12:$I$132,"pago")</f>
        <v>0</v>
      </c>
      <c r="I337" s="119">
        <f t="shared" ca="1" si="39"/>
        <v>120</v>
      </c>
      <c r="J337" s="103" t="str">
        <f ca="1">'01'!$A$2</f>
        <v>Livre</v>
      </c>
      <c r="K337" s="119">
        <f ca="1">COUNTIF('01'!$I$13:$I$132,"&gt;30")</f>
        <v>120</v>
      </c>
      <c r="L337" s="119" t="str">
        <f t="shared" ca="1" si="38"/>
        <v>Livre</v>
      </c>
    </row>
    <row r="338" spans="1:12" s="107" customFormat="1" ht="9.9499999999999993" customHeight="1" x14ac:dyDescent="0.25">
      <c r="A338" s="106">
        <v>336</v>
      </c>
      <c r="B338" s="105">
        <f t="shared" si="34"/>
        <v>0</v>
      </c>
      <c r="C338" s="105">
        <f t="shared" si="35"/>
        <v>0</v>
      </c>
      <c r="D338" s="105" t="str">
        <f t="shared" si="36"/>
        <v>Cliente 336</v>
      </c>
      <c r="E338" s="118">
        <f>'01'!$E$133</f>
        <v>0</v>
      </c>
      <c r="F338" s="120"/>
      <c r="G338" s="105">
        <f t="shared" si="37"/>
        <v>120</v>
      </c>
      <c r="H338" s="119">
        <f ca="1">COUNTIF('01'!$I$12:$I$132,"pago")</f>
        <v>0</v>
      </c>
      <c r="I338" s="119">
        <f t="shared" ca="1" si="39"/>
        <v>120</v>
      </c>
      <c r="J338" s="103" t="str">
        <f ca="1">'01'!$A$2</f>
        <v>Livre</v>
      </c>
      <c r="K338" s="119">
        <f ca="1">COUNTIF('01'!$I$13:$I$132,"&gt;30")</f>
        <v>120</v>
      </c>
      <c r="L338" s="119" t="str">
        <f t="shared" ca="1" si="38"/>
        <v>Livre</v>
      </c>
    </row>
    <row r="339" spans="1:12" s="107" customFormat="1" ht="9.9499999999999993" customHeight="1" x14ac:dyDescent="0.25">
      <c r="A339" s="106">
        <v>337</v>
      </c>
      <c r="B339" s="105">
        <f t="shared" si="34"/>
        <v>0</v>
      </c>
      <c r="C339" s="105">
        <f t="shared" si="35"/>
        <v>0</v>
      </c>
      <c r="D339" s="105" t="str">
        <f t="shared" si="36"/>
        <v>Cliente 337</v>
      </c>
      <c r="E339" s="118">
        <f>'01'!$E$133</f>
        <v>0</v>
      </c>
      <c r="F339" s="120"/>
      <c r="G339" s="105">
        <f t="shared" si="37"/>
        <v>120</v>
      </c>
      <c r="H339" s="119">
        <f ca="1">COUNTIF('01'!$I$12:$I$132,"pago")</f>
        <v>0</v>
      </c>
      <c r="I339" s="119">
        <f t="shared" ca="1" si="39"/>
        <v>120</v>
      </c>
      <c r="J339" s="103" t="str">
        <f ca="1">'01'!$A$2</f>
        <v>Livre</v>
      </c>
      <c r="K339" s="119">
        <f ca="1">COUNTIF('01'!$I$13:$I$132,"&gt;30")</f>
        <v>120</v>
      </c>
      <c r="L339" s="119" t="str">
        <f t="shared" ca="1" si="38"/>
        <v>Livre</v>
      </c>
    </row>
    <row r="340" spans="1:12" s="107" customFormat="1" ht="9.9499999999999993" customHeight="1" x14ac:dyDescent="0.25">
      <c r="A340" s="106">
        <v>338</v>
      </c>
      <c r="B340" s="105">
        <f t="shared" si="34"/>
        <v>0</v>
      </c>
      <c r="C340" s="105">
        <f t="shared" si="35"/>
        <v>0</v>
      </c>
      <c r="D340" s="105" t="str">
        <f t="shared" si="36"/>
        <v>Cliente 338</v>
      </c>
      <c r="E340" s="118">
        <f>'01'!$E$133</f>
        <v>0</v>
      </c>
      <c r="F340" s="120"/>
      <c r="G340" s="105">
        <f t="shared" si="37"/>
        <v>120</v>
      </c>
      <c r="H340" s="119">
        <f ca="1">COUNTIF('01'!$I$12:$I$132,"pago")</f>
        <v>0</v>
      </c>
      <c r="I340" s="119">
        <f t="shared" ca="1" si="39"/>
        <v>120</v>
      </c>
      <c r="J340" s="103" t="str">
        <f ca="1">'01'!$A$2</f>
        <v>Livre</v>
      </c>
      <c r="K340" s="119">
        <f ca="1">COUNTIF('01'!$I$13:$I$132,"&gt;30")</f>
        <v>120</v>
      </c>
      <c r="L340" s="119" t="str">
        <f t="shared" ca="1" si="38"/>
        <v>Livre</v>
      </c>
    </row>
    <row r="341" spans="1:12" s="107" customFormat="1" ht="9.9499999999999993" customHeight="1" x14ac:dyDescent="0.25">
      <c r="A341" s="106">
        <v>339</v>
      </c>
      <c r="B341" s="105">
        <f t="shared" si="34"/>
        <v>0</v>
      </c>
      <c r="C341" s="105">
        <f t="shared" si="35"/>
        <v>0</v>
      </c>
      <c r="D341" s="105" t="str">
        <f t="shared" si="36"/>
        <v>Cliente 339</v>
      </c>
      <c r="E341" s="118">
        <f>'01'!$E$133</f>
        <v>0</v>
      </c>
      <c r="F341" s="120"/>
      <c r="G341" s="105">
        <f t="shared" si="37"/>
        <v>120</v>
      </c>
      <c r="H341" s="119">
        <f ca="1">COUNTIF('01'!$I$12:$I$132,"pago")</f>
        <v>0</v>
      </c>
      <c r="I341" s="119">
        <f t="shared" ca="1" si="39"/>
        <v>120</v>
      </c>
      <c r="J341" s="103" t="str">
        <f ca="1">'01'!$A$2</f>
        <v>Livre</v>
      </c>
      <c r="K341" s="119">
        <f ca="1">COUNTIF('01'!$I$13:$I$132,"&gt;30")</f>
        <v>120</v>
      </c>
      <c r="L341" s="119" t="str">
        <f t="shared" ca="1" si="38"/>
        <v>Livre</v>
      </c>
    </row>
    <row r="342" spans="1:12" s="107" customFormat="1" ht="9.9499999999999993" customHeight="1" x14ac:dyDescent="0.25">
      <c r="A342" s="106">
        <v>340</v>
      </c>
      <c r="B342" s="105">
        <f t="shared" si="34"/>
        <v>0</v>
      </c>
      <c r="C342" s="105">
        <f t="shared" si="35"/>
        <v>0</v>
      </c>
      <c r="D342" s="105" t="str">
        <f t="shared" si="36"/>
        <v>Cliente 340</v>
      </c>
      <c r="E342" s="118">
        <f>'01'!$E$133</f>
        <v>0</v>
      </c>
      <c r="F342" s="120"/>
      <c r="G342" s="105">
        <f t="shared" si="37"/>
        <v>120</v>
      </c>
      <c r="H342" s="119">
        <f ca="1">COUNTIF('01'!$I$12:$I$132,"pago")</f>
        <v>0</v>
      </c>
      <c r="I342" s="119">
        <f t="shared" ca="1" si="39"/>
        <v>120</v>
      </c>
      <c r="J342" s="103" t="str">
        <f ca="1">'01'!$A$2</f>
        <v>Livre</v>
      </c>
      <c r="K342" s="119">
        <f ca="1">COUNTIF('01'!$I$13:$I$132,"&gt;30")</f>
        <v>120</v>
      </c>
      <c r="L342" s="119" t="str">
        <f t="shared" ca="1" si="38"/>
        <v>Livre</v>
      </c>
    </row>
    <row r="343" spans="1:12" s="107" customFormat="1" ht="9.9499999999999993" customHeight="1" x14ac:dyDescent="0.25">
      <c r="A343" s="106">
        <v>341</v>
      </c>
      <c r="B343" s="105">
        <f t="shared" si="34"/>
        <v>0</v>
      </c>
      <c r="C343" s="105">
        <f t="shared" si="35"/>
        <v>0</v>
      </c>
      <c r="D343" s="105" t="str">
        <f t="shared" si="36"/>
        <v>Cliente 341</v>
      </c>
      <c r="E343" s="118">
        <f>'01'!$E$133</f>
        <v>0</v>
      </c>
      <c r="F343" s="120"/>
      <c r="G343" s="105">
        <f t="shared" si="37"/>
        <v>120</v>
      </c>
      <c r="H343" s="119">
        <f ca="1">COUNTIF('01'!$I$12:$I$132,"pago")</f>
        <v>0</v>
      </c>
      <c r="I343" s="119">
        <f t="shared" ca="1" si="39"/>
        <v>120</v>
      </c>
      <c r="J343" s="103" t="str">
        <f ca="1">'01'!$A$2</f>
        <v>Livre</v>
      </c>
      <c r="K343" s="119">
        <f ca="1">COUNTIF('01'!$I$13:$I$132,"&gt;30")</f>
        <v>120</v>
      </c>
      <c r="L343" s="119" t="str">
        <f t="shared" ca="1" si="38"/>
        <v>Livre</v>
      </c>
    </row>
    <row r="344" spans="1:12" s="107" customFormat="1" ht="9.9499999999999993" customHeight="1" x14ac:dyDescent="0.25">
      <c r="A344" s="106">
        <v>342</v>
      </c>
      <c r="B344" s="105">
        <f t="shared" si="34"/>
        <v>0</v>
      </c>
      <c r="C344" s="105">
        <f t="shared" si="35"/>
        <v>0</v>
      </c>
      <c r="D344" s="105" t="str">
        <f t="shared" si="36"/>
        <v>Cliente 342</v>
      </c>
      <c r="E344" s="118">
        <f>'01'!$E$133</f>
        <v>0</v>
      </c>
      <c r="F344" s="120"/>
      <c r="G344" s="105">
        <f t="shared" si="37"/>
        <v>120</v>
      </c>
      <c r="H344" s="119">
        <f ca="1">COUNTIF('01'!$I$12:$I$132,"pago")</f>
        <v>0</v>
      </c>
      <c r="I344" s="119">
        <f t="shared" ca="1" si="39"/>
        <v>120</v>
      </c>
      <c r="J344" s="103" t="str">
        <f ca="1">'01'!$A$2</f>
        <v>Livre</v>
      </c>
      <c r="K344" s="119">
        <f ca="1">COUNTIF('01'!$I$13:$I$132,"&gt;30")</f>
        <v>120</v>
      </c>
      <c r="L344" s="119" t="str">
        <f t="shared" ca="1" si="38"/>
        <v>Livre</v>
      </c>
    </row>
    <row r="345" spans="1:12" s="107" customFormat="1" ht="9.9499999999999993" customHeight="1" x14ac:dyDescent="0.25">
      <c r="A345" s="106">
        <v>343</v>
      </c>
      <c r="B345" s="105">
        <f t="shared" si="34"/>
        <v>0</v>
      </c>
      <c r="C345" s="105">
        <f t="shared" si="35"/>
        <v>0</v>
      </c>
      <c r="D345" s="105" t="str">
        <f t="shared" si="36"/>
        <v>Cliente 343</v>
      </c>
      <c r="E345" s="118">
        <f>'01'!$E$133</f>
        <v>0</v>
      </c>
      <c r="F345" s="120"/>
      <c r="G345" s="105">
        <f t="shared" si="37"/>
        <v>120</v>
      </c>
      <c r="H345" s="119">
        <f ca="1">COUNTIF('01'!$I$12:$I$132,"pago")</f>
        <v>0</v>
      </c>
      <c r="I345" s="119">
        <f t="shared" ca="1" si="39"/>
        <v>120</v>
      </c>
      <c r="J345" s="103" t="str">
        <f ca="1">'01'!$A$2</f>
        <v>Livre</v>
      </c>
      <c r="K345" s="119">
        <f ca="1">COUNTIF('01'!$I$13:$I$132,"&gt;30")</f>
        <v>120</v>
      </c>
      <c r="L345" s="119" t="str">
        <f t="shared" ca="1" si="38"/>
        <v>Livre</v>
      </c>
    </row>
    <row r="346" spans="1:12" s="107" customFormat="1" ht="9.9499999999999993" customHeight="1" x14ac:dyDescent="0.25">
      <c r="A346" s="106">
        <v>344</v>
      </c>
      <c r="B346" s="105">
        <f t="shared" si="34"/>
        <v>0</v>
      </c>
      <c r="C346" s="105">
        <f t="shared" si="35"/>
        <v>0</v>
      </c>
      <c r="D346" s="105" t="str">
        <f t="shared" si="36"/>
        <v>Cliente 344</v>
      </c>
      <c r="E346" s="118">
        <f>'01'!$E$133</f>
        <v>0</v>
      </c>
      <c r="F346" s="120"/>
      <c r="G346" s="105">
        <f t="shared" si="37"/>
        <v>120</v>
      </c>
      <c r="H346" s="119">
        <f ca="1">COUNTIF('01'!$I$12:$I$132,"pago")</f>
        <v>0</v>
      </c>
      <c r="I346" s="119">
        <f t="shared" ca="1" si="39"/>
        <v>120</v>
      </c>
      <c r="J346" s="103" t="str">
        <f ca="1">'01'!$A$2</f>
        <v>Livre</v>
      </c>
      <c r="K346" s="119">
        <f ca="1">COUNTIF('01'!$I$13:$I$132,"&gt;30")</f>
        <v>120</v>
      </c>
      <c r="L346" s="119" t="str">
        <f t="shared" ca="1" si="38"/>
        <v>Livre</v>
      </c>
    </row>
    <row r="347" spans="1:12" s="107" customFormat="1" ht="9.9499999999999993" customHeight="1" x14ac:dyDescent="0.25">
      <c r="A347" s="106">
        <v>345</v>
      </c>
      <c r="B347" s="105">
        <f t="shared" si="34"/>
        <v>0</v>
      </c>
      <c r="C347" s="105">
        <f t="shared" si="35"/>
        <v>0</v>
      </c>
      <c r="D347" s="105" t="str">
        <f t="shared" si="36"/>
        <v>Cliente 345</v>
      </c>
      <c r="E347" s="118">
        <f>'01'!$E$133</f>
        <v>0</v>
      </c>
      <c r="F347" s="120"/>
      <c r="G347" s="105">
        <f t="shared" si="37"/>
        <v>120</v>
      </c>
      <c r="H347" s="119">
        <f ca="1">COUNTIF('01'!$I$12:$I$132,"pago")</f>
        <v>0</v>
      </c>
      <c r="I347" s="119">
        <f t="shared" ca="1" si="39"/>
        <v>120</v>
      </c>
      <c r="J347" s="103" t="str">
        <f ca="1">'01'!$A$2</f>
        <v>Livre</v>
      </c>
      <c r="K347" s="119">
        <f ca="1">COUNTIF('01'!$I$13:$I$132,"&gt;30")</f>
        <v>120</v>
      </c>
      <c r="L347" s="119" t="str">
        <f t="shared" ca="1" si="38"/>
        <v>Livre</v>
      </c>
    </row>
    <row r="348" spans="1:12" s="107" customFormat="1" ht="9.9499999999999993" customHeight="1" x14ac:dyDescent="0.25">
      <c r="A348" s="106">
        <v>346</v>
      </c>
      <c r="B348" s="105">
        <f t="shared" si="34"/>
        <v>0</v>
      </c>
      <c r="C348" s="105">
        <f t="shared" si="35"/>
        <v>0</v>
      </c>
      <c r="D348" s="105" t="str">
        <f t="shared" si="36"/>
        <v>Cliente 346</v>
      </c>
      <c r="E348" s="118">
        <f>'01'!$E$133</f>
        <v>0</v>
      </c>
      <c r="F348" s="120"/>
      <c r="G348" s="105">
        <f t="shared" si="37"/>
        <v>120</v>
      </c>
      <c r="H348" s="119">
        <f ca="1">COUNTIF('01'!$I$12:$I$132,"pago")</f>
        <v>0</v>
      </c>
      <c r="I348" s="119">
        <f t="shared" ca="1" si="39"/>
        <v>120</v>
      </c>
      <c r="J348" s="103" t="str">
        <f ca="1">'01'!$A$2</f>
        <v>Livre</v>
      </c>
      <c r="K348" s="119">
        <f ca="1">COUNTIF('01'!$I$13:$I$132,"&gt;30")</f>
        <v>120</v>
      </c>
      <c r="L348" s="119" t="str">
        <f t="shared" ca="1" si="38"/>
        <v>Livre</v>
      </c>
    </row>
    <row r="349" spans="1:12" s="107" customFormat="1" ht="9.9499999999999993" customHeight="1" x14ac:dyDescent="0.25">
      <c r="A349" s="106">
        <v>347</v>
      </c>
      <c r="B349" s="105">
        <f t="shared" si="34"/>
        <v>0</v>
      </c>
      <c r="C349" s="105">
        <f t="shared" si="35"/>
        <v>0</v>
      </c>
      <c r="D349" s="105" t="str">
        <f t="shared" si="36"/>
        <v>Cliente 347</v>
      </c>
      <c r="E349" s="118">
        <f>'01'!$E$133</f>
        <v>0</v>
      </c>
      <c r="F349" s="120"/>
      <c r="G349" s="105">
        <f t="shared" si="37"/>
        <v>120</v>
      </c>
      <c r="H349" s="119">
        <f ca="1">COUNTIF('01'!$I$12:$I$132,"pago")</f>
        <v>0</v>
      </c>
      <c r="I349" s="119">
        <f t="shared" ca="1" si="39"/>
        <v>120</v>
      </c>
      <c r="J349" s="103" t="str">
        <f ca="1">'01'!$A$2</f>
        <v>Livre</v>
      </c>
      <c r="K349" s="119">
        <f ca="1">COUNTIF('01'!$I$13:$I$132,"&gt;30")</f>
        <v>120</v>
      </c>
      <c r="L349" s="119" t="str">
        <f t="shared" ca="1" si="38"/>
        <v>Livre</v>
      </c>
    </row>
    <row r="350" spans="1:12" s="107" customFormat="1" ht="9.9499999999999993" customHeight="1" x14ac:dyDescent="0.25">
      <c r="A350" s="106">
        <v>348</v>
      </c>
      <c r="B350" s="105">
        <f t="shared" si="34"/>
        <v>0</v>
      </c>
      <c r="C350" s="105">
        <f t="shared" si="35"/>
        <v>0</v>
      </c>
      <c r="D350" s="105" t="str">
        <f t="shared" si="36"/>
        <v>Cliente 348</v>
      </c>
      <c r="E350" s="118">
        <f>'01'!$E$133</f>
        <v>0</v>
      </c>
      <c r="F350" s="120"/>
      <c r="G350" s="105">
        <f t="shared" si="37"/>
        <v>120</v>
      </c>
      <c r="H350" s="119">
        <f ca="1">COUNTIF('01'!$I$12:$I$132,"pago")</f>
        <v>0</v>
      </c>
      <c r="I350" s="119">
        <f t="shared" ca="1" si="39"/>
        <v>120</v>
      </c>
      <c r="J350" s="103" t="str">
        <f ca="1">'01'!$A$2</f>
        <v>Livre</v>
      </c>
      <c r="K350" s="119">
        <f ca="1">COUNTIF('01'!$I$13:$I$132,"&gt;30")</f>
        <v>120</v>
      </c>
      <c r="L350" s="119" t="str">
        <f t="shared" ca="1" si="38"/>
        <v>Livre</v>
      </c>
    </row>
    <row r="351" spans="1:12" s="107" customFormat="1" ht="9.9499999999999993" customHeight="1" x14ac:dyDescent="0.25">
      <c r="A351" s="106">
        <v>349</v>
      </c>
      <c r="B351" s="105">
        <f t="shared" si="34"/>
        <v>0</v>
      </c>
      <c r="C351" s="105">
        <f t="shared" si="35"/>
        <v>0</v>
      </c>
      <c r="D351" s="105" t="str">
        <f t="shared" si="36"/>
        <v>Cliente 349</v>
      </c>
      <c r="E351" s="118">
        <f>'01'!$E$133</f>
        <v>0</v>
      </c>
      <c r="F351" s="120"/>
      <c r="G351" s="105">
        <f t="shared" si="37"/>
        <v>120</v>
      </c>
      <c r="H351" s="119">
        <f ca="1">COUNTIF('01'!$I$12:$I$132,"pago")</f>
        <v>0</v>
      </c>
      <c r="I351" s="119">
        <f t="shared" ca="1" si="39"/>
        <v>120</v>
      </c>
      <c r="J351" s="103" t="str">
        <f ca="1">'01'!$A$2</f>
        <v>Livre</v>
      </c>
      <c r="K351" s="119">
        <f ca="1">COUNTIF('01'!$I$13:$I$132,"&gt;30")</f>
        <v>120</v>
      </c>
      <c r="L351" s="119" t="str">
        <f t="shared" ca="1" si="38"/>
        <v>Livre</v>
      </c>
    </row>
    <row r="352" spans="1:12" s="107" customFormat="1" ht="9.9499999999999993" customHeight="1" x14ac:dyDescent="0.25">
      <c r="A352" s="106">
        <v>350</v>
      </c>
      <c r="B352" s="105">
        <f t="shared" si="34"/>
        <v>0</v>
      </c>
      <c r="C352" s="105">
        <f t="shared" si="35"/>
        <v>0</v>
      </c>
      <c r="D352" s="105" t="str">
        <f t="shared" si="36"/>
        <v>Cliente 350</v>
      </c>
      <c r="E352" s="118">
        <f>'01'!$E$133</f>
        <v>0</v>
      </c>
      <c r="F352" s="120"/>
      <c r="G352" s="105">
        <f t="shared" si="37"/>
        <v>120</v>
      </c>
      <c r="H352" s="119">
        <f ca="1">COUNTIF('01'!$I$12:$I$132,"pago")</f>
        <v>0</v>
      </c>
      <c r="I352" s="119">
        <f t="shared" ca="1" si="39"/>
        <v>120</v>
      </c>
      <c r="J352" s="103" t="str">
        <f ca="1">'01'!$A$2</f>
        <v>Livre</v>
      </c>
      <c r="K352" s="119">
        <f ca="1">COUNTIF('01'!$I$13:$I$132,"&gt;30")</f>
        <v>120</v>
      </c>
      <c r="L352" s="119" t="str">
        <f t="shared" ca="1" si="38"/>
        <v>Livre</v>
      </c>
    </row>
    <row r="353" spans="1:12" s="107" customFormat="1" ht="9.9499999999999993" customHeight="1" x14ac:dyDescent="0.25">
      <c r="A353" s="106">
        <v>351</v>
      </c>
      <c r="B353" s="105">
        <f t="shared" si="34"/>
        <v>0</v>
      </c>
      <c r="C353" s="105">
        <f t="shared" si="35"/>
        <v>0</v>
      </c>
      <c r="D353" s="105" t="str">
        <f t="shared" si="36"/>
        <v>Cliente 351</v>
      </c>
      <c r="E353" s="118">
        <f>'01'!$E$133</f>
        <v>0</v>
      </c>
      <c r="F353" s="120"/>
      <c r="G353" s="105">
        <f t="shared" si="37"/>
        <v>120</v>
      </c>
      <c r="H353" s="119">
        <f ca="1">COUNTIF('01'!$I$12:$I$132,"pago")</f>
        <v>0</v>
      </c>
      <c r="I353" s="119">
        <f t="shared" ca="1" si="39"/>
        <v>120</v>
      </c>
      <c r="J353" s="103" t="str">
        <f ca="1">'01'!$A$2</f>
        <v>Livre</v>
      </c>
      <c r="K353" s="119">
        <f ca="1">COUNTIF('01'!$I$13:$I$132,"&gt;30")</f>
        <v>120</v>
      </c>
      <c r="L353" s="119" t="str">
        <f t="shared" ca="1" si="38"/>
        <v>Livre</v>
      </c>
    </row>
    <row r="354" spans="1:12" s="107" customFormat="1" ht="9.9499999999999993" customHeight="1" x14ac:dyDescent="0.25">
      <c r="A354" s="106">
        <v>352</v>
      </c>
      <c r="B354" s="105">
        <f t="shared" si="34"/>
        <v>0</v>
      </c>
      <c r="C354" s="105">
        <f t="shared" si="35"/>
        <v>0</v>
      </c>
      <c r="D354" s="105" t="str">
        <f t="shared" si="36"/>
        <v>Cliente 352</v>
      </c>
      <c r="E354" s="118">
        <f>'01'!$E$133</f>
        <v>0</v>
      </c>
      <c r="F354" s="120"/>
      <c r="G354" s="105">
        <f t="shared" si="37"/>
        <v>120</v>
      </c>
      <c r="H354" s="119">
        <f ca="1">COUNTIF('01'!$I$12:$I$132,"pago")</f>
        <v>0</v>
      </c>
      <c r="I354" s="119">
        <f t="shared" ca="1" si="39"/>
        <v>120</v>
      </c>
      <c r="J354" s="103" t="str">
        <f ca="1">'01'!$A$2</f>
        <v>Livre</v>
      </c>
      <c r="K354" s="119">
        <f ca="1">COUNTIF('01'!$I$13:$I$132,"&gt;30")</f>
        <v>120</v>
      </c>
      <c r="L354" s="119" t="str">
        <f t="shared" ca="1" si="38"/>
        <v>Livre</v>
      </c>
    </row>
    <row r="355" spans="1:12" s="107" customFormat="1" ht="9.9499999999999993" customHeight="1" x14ac:dyDescent="0.25">
      <c r="A355" s="106">
        <v>353</v>
      </c>
      <c r="B355" s="105">
        <f t="shared" si="34"/>
        <v>0</v>
      </c>
      <c r="C355" s="105">
        <f t="shared" si="35"/>
        <v>0</v>
      </c>
      <c r="D355" s="105" t="str">
        <f t="shared" si="36"/>
        <v>Cliente 353</v>
      </c>
      <c r="E355" s="118">
        <f>'01'!$E$133</f>
        <v>0</v>
      </c>
      <c r="F355" s="120"/>
      <c r="G355" s="105">
        <f t="shared" si="37"/>
        <v>120</v>
      </c>
      <c r="H355" s="119">
        <f ca="1">COUNTIF('01'!$I$12:$I$132,"pago")</f>
        <v>0</v>
      </c>
      <c r="I355" s="119">
        <f t="shared" ca="1" si="39"/>
        <v>120</v>
      </c>
      <c r="J355" s="103" t="str">
        <f ca="1">'01'!$A$2</f>
        <v>Livre</v>
      </c>
      <c r="K355" s="119">
        <f ca="1">COUNTIF('01'!$I$13:$I$132,"&gt;30")</f>
        <v>120</v>
      </c>
      <c r="L355" s="119" t="str">
        <f t="shared" ca="1" si="38"/>
        <v>Livre</v>
      </c>
    </row>
    <row r="356" spans="1:12" s="107" customFormat="1" ht="9.9499999999999993" customHeight="1" x14ac:dyDescent="0.25">
      <c r="A356" s="106">
        <v>354</v>
      </c>
      <c r="B356" s="105">
        <f t="shared" si="34"/>
        <v>0</v>
      </c>
      <c r="C356" s="105">
        <f t="shared" si="35"/>
        <v>0</v>
      </c>
      <c r="D356" s="105" t="str">
        <f t="shared" si="36"/>
        <v>Cliente 354</v>
      </c>
      <c r="E356" s="118">
        <f>'01'!$E$133</f>
        <v>0</v>
      </c>
      <c r="F356" s="120"/>
      <c r="G356" s="105">
        <f t="shared" si="37"/>
        <v>120</v>
      </c>
      <c r="H356" s="119">
        <f ca="1">COUNTIF('01'!$I$12:$I$132,"pago")</f>
        <v>0</v>
      </c>
      <c r="I356" s="119">
        <f t="shared" ca="1" si="39"/>
        <v>120</v>
      </c>
      <c r="J356" s="103" t="str">
        <f ca="1">'01'!$A$2</f>
        <v>Livre</v>
      </c>
      <c r="K356" s="119">
        <f ca="1">COUNTIF('01'!$I$13:$I$132,"&gt;30")</f>
        <v>120</v>
      </c>
      <c r="L356" s="119" t="str">
        <f t="shared" ca="1" si="38"/>
        <v>Livre</v>
      </c>
    </row>
    <row r="357" spans="1:12" s="107" customFormat="1" ht="9.9499999999999993" customHeight="1" x14ac:dyDescent="0.25">
      <c r="A357" s="106">
        <v>355</v>
      </c>
      <c r="B357" s="105">
        <f t="shared" si="34"/>
        <v>0</v>
      </c>
      <c r="C357" s="105">
        <f t="shared" si="35"/>
        <v>0</v>
      </c>
      <c r="D357" s="105" t="str">
        <f t="shared" si="36"/>
        <v>Cliente 355</v>
      </c>
      <c r="E357" s="118">
        <f>'01'!$E$133</f>
        <v>0</v>
      </c>
      <c r="F357" s="120"/>
      <c r="G357" s="105">
        <f t="shared" si="37"/>
        <v>120</v>
      </c>
      <c r="H357" s="119">
        <f ca="1">COUNTIF('01'!$I$12:$I$132,"pago")</f>
        <v>0</v>
      </c>
      <c r="I357" s="119">
        <f t="shared" ca="1" si="39"/>
        <v>120</v>
      </c>
      <c r="J357" s="103" t="str">
        <f ca="1">'01'!$A$2</f>
        <v>Livre</v>
      </c>
      <c r="K357" s="119">
        <f ca="1">COUNTIF('01'!$I$13:$I$132,"&gt;30")</f>
        <v>120</v>
      </c>
      <c r="L357" s="119" t="str">
        <f t="shared" ca="1" si="38"/>
        <v>Livre</v>
      </c>
    </row>
    <row r="358" spans="1:12" s="107" customFormat="1" ht="9.9499999999999993" customHeight="1" x14ac:dyDescent="0.25">
      <c r="A358" s="106">
        <v>356</v>
      </c>
      <c r="B358" s="105">
        <f t="shared" si="34"/>
        <v>0</v>
      </c>
      <c r="C358" s="105">
        <f t="shared" si="35"/>
        <v>0</v>
      </c>
      <c r="D358" s="105" t="str">
        <f t="shared" si="36"/>
        <v>Cliente 356</v>
      </c>
      <c r="E358" s="118">
        <f>'01'!$E$133</f>
        <v>0</v>
      </c>
      <c r="F358" s="120"/>
      <c r="G358" s="105">
        <f t="shared" si="37"/>
        <v>120</v>
      </c>
      <c r="H358" s="119">
        <f ca="1">COUNTIF('01'!$I$12:$I$132,"pago")</f>
        <v>0</v>
      </c>
      <c r="I358" s="119">
        <f t="shared" ca="1" si="39"/>
        <v>120</v>
      </c>
      <c r="J358" s="103" t="str">
        <f ca="1">'01'!$A$2</f>
        <v>Livre</v>
      </c>
      <c r="K358" s="119">
        <f ca="1">COUNTIF('01'!$I$13:$I$132,"&gt;30")</f>
        <v>120</v>
      </c>
      <c r="L358" s="119" t="str">
        <f t="shared" ca="1" si="38"/>
        <v>Livre</v>
      </c>
    </row>
    <row r="359" spans="1:12" s="107" customFormat="1" ht="9.9499999999999993" customHeight="1" x14ac:dyDescent="0.25">
      <c r="A359" s="106">
        <v>357</v>
      </c>
      <c r="B359" s="105">
        <f t="shared" si="34"/>
        <v>0</v>
      </c>
      <c r="C359" s="105">
        <f t="shared" si="35"/>
        <v>0</v>
      </c>
      <c r="D359" s="105" t="str">
        <f t="shared" si="36"/>
        <v>Cliente 357</v>
      </c>
      <c r="E359" s="118">
        <f>'01'!$E$133</f>
        <v>0</v>
      </c>
      <c r="F359" s="120"/>
      <c r="G359" s="105">
        <f t="shared" si="37"/>
        <v>120</v>
      </c>
      <c r="H359" s="119">
        <f ca="1">COUNTIF('01'!$I$12:$I$132,"pago")</f>
        <v>0</v>
      </c>
      <c r="I359" s="119">
        <f t="shared" ca="1" si="39"/>
        <v>120</v>
      </c>
      <c r="J359" s="103" t="str">
        <f ca="1">'01'!$A$2</f>
        <v>Livre</v>
      </c>
      <c r="K359" s="119">
        <f ca="1">COUNTIF('01'!$I$13:$I$132,"&gt;30")</f>
        <v>120</v>
      </c>
      <c r="L359" s="119" t="str">
        <f t="shared" ca="1" si="38"/>
        <v>Livre</v>
      </c>
    </row>
    <row r="360" spans="1:12" s="107" customFormat="1" ht="9.9499999999999993" customHeight="1" x14ac:dyDescent="0.25">
      <c r="A360" s="106">
        <v>358</v>
      </c>
      <c r="B360" s="105">
        <f t="shared" si="34"/>
        <v>0</v>
      </c>
      <c r="C360" s="105">
        <f t="shared" si="35"/>
        <v>0</v>
      </c>
      <c r="D360" s="105" t="str">
        <f t="shared" si="36"/>
        <v>Cliente 358</v>
      </c>
      <c r="E360" s="118">
        <f>'01'!$E$133</f>
        <v>0</v>
      </c>
      <c r="F360" s="120"/>
      <c r="G360" s="105">
        <f t="shared" si="37"/>
        <v>120</v>
      </c>
      <c r="H360" s="119">
        <f ca="1">COUNTIF('01'!$I$12:$I$132,"pago")</f>
        <v>0</v>
      </c>
      <c r="I360" s="119">
        <f t="shared" ca="1" si="39"/>
        <v>120</v>
      </c>
      <c r="J360" s="103" t="str">
        <f ca="1">'01'!$A$2</f>
        <v>Livre</v>
      </c>
      <c r="K360" s="119">
        <f ca="1">COUNTIF('01'!$I$13:$I$132,"&gt;30")</f>
        <v>120</v>
      </c>
      <c r="L360" s="119" t="str">
        <f t="shared" ca="1" si="38"/>
        <v>Livre</v>
      </c>
    </row>
    <row r="361" spans="1:12" s="107" customFormat="1" ht="9.9499999999999993" customHeight="1" x14ac:dyDescent="0.25">
      <c r="A361" s="106">
        <v>359</v>
      </c>
      <c r="B361" s="105">
        <f t="shared" si="34"/>
        <v>0</v>
      </c>
      <c r="C361" s="105">
        <f t="shared" si="35"/>
        <v>0</v>
      </c>
      <c r="D361" s="105" t="str">
        <f t="shared" si="36"/>
        <v>Cliente 359</v>
      </c>
      <c r="E361" s="118">
        <f>'01'!$E$133</f>
        <v>0</v>
      </c>
      <c r="F361" s="120"/>
      <c r="G361" s="105">
        <f t="shared" si="37"/>
        <v>120</v>
      </c>
      <c r="H361" s="119">
        <f ca="1">COUNTIF('01'!$I$12:$I$132,"pago")</f>
        <v>0</v>
      </c>
      <c r="I361" s="119">
        <f t="shared" ca="1" si="39"/>
        <v>120</v>
      </c>
      <c r="J361" s="103" t="str">
        <f ca="1">'01'!$A$2</f>
        <v>Livre</v>
      </c>
      <c r="K361" s="119">
        <f ca="1">COUNTIF('01'!$I$13:$I$132,"&gt;30")</f>
        <v>120</v>
      </c>
      <c r="L361" s="119" t="str">
        <f t="shared" ca="1" si="38"/>
        <v>Livre</v>
      </c>
    </row>
    <row r="362" spans="1:12" s="107" customFormat="1" ht="9.9499999999999993" customHeight="1" x14ac:dyDescent="0.25">
      <c r="A362" s="106">
        <v>360</v>
      </c>
      <c r="B362" s="105">
        <f t="shared" si="34"/>
        <v>0</v>
      </c>
      <c r="C362" s="105">
        <f t="shared" si="35"/>
        <v>0</v>
      </c>
      <c r="D362" s="105" t="str">
        <f t="shared" si="36"/>
        <v>Cliente 360</v>
      </c>
      <c r="E362" s="118">
        <f>'01'!$E$133</f>
        <v>0</v>
      </c>
      <c r="F362" s="120"/>
      <c r="G362" s="105">
        <f t="shared" si="37"/>
        <v>120</v>
      </c>
      <c r="H362" s="119">
        <f ca="1">COUNTIF('01'!$I$12:$I$132,"pago")</f>
        <v>0</v>
      </c>
      <c r="I362" s="119">
        <f t="shared" ca="1" si="39"/>
        <v>120</v>
      </c>
      <c r="J362" s="103" t="str">
        <f ca="1">'01'!$A$2</f>
        <v>Livre</v>
      </c>
      <c r="K362" s="119">
        <f ca="1">COUNTIF('01'!$I$13:$I$132,"&gt;30")</f>
        <v>120</v>
      </c>
      <c r="L362" s="119" t="str">
        <f t="shared" ca="1" si="38"/>
        <v>Livre</v>
      </c>
    </row>
    <row r="363" spans="1:12" s="107" customFormat="1" ht="9.9499999999999993" customHeight="1" x14ac:dyDescent="0.25">
      <c r="A363" s="106">
        <v>361</v>
      </c>
      <c r="B363" s="105">
        <f t="shared" si="34"/>
        <v>0</v>
      </c>
      <c r="C363" s="105">
        <f t="shared" si="35"/>
        <v>0</v>
      </c>
      <c r="D363" s="105" t="str">
        <f t="shared" si="36"/>
        <v>Cliente 361</v>
      </c>
      <c r="E363" s="118">
        <f>'01'!$E$133</f>
        <v>0</v>
      </c>
      <c r="F363" s="120"/>
      <c r="G363" s="105">
        <f t="shared" si="37"/>
        <v>120</v>
      </c>
      <c r="H363" s="119">
        <f ca="1">COUNTIF('01'!$I$12:$I$132,"pago")</f>
        <v>0</v>
      </c>
      <c r="I363" s="119">
        <f t="shared" ca="1" si="39"/>
        <v>120</v>
      </c>
      <c r="J363" s="103" t="str">
        <f ca="1">'01'!$A$2</f>
        <v>Livre</v>
      </c>
      <c r="K363" s="119">
        <f ca="1">COUNTIF('01'!$I$13:$I$132,"&gt;30")</f>
        <v>120</v>
      </c>
      <c r="L363" s="119" t="str">
        <f t="shared" ca="1" si="38"/>
        <v>Livre</v>
      </c>
    </row>
    <row r="364" spans="1:12" s="107" customFormat="1" ht="9.9499999999999993" customHeight="1" x14ac:dyDescent="0.25">
      <c r="A364" s="106">
        <v>362</v>
      </c>
      <c r="B364" s="105">
        <f t="shared" si="34"/>
        <v>0</v>
      </c>
      <c r="C364" s="105">
        <f t="shared" si="35"/>
        <v>0</v>
      </c>
      <c r="D364" s="105" t="str">
        <f t="shared" si="36"/>
        <v>Cliente 362</v>
      </c>
      <c r="E364" s="118">
        <f>'01'!$E$133</f>
        <v>0</v>
      </c>
      <c r="F364" s="120"/>
      <c r="G364" s="105">
        <f t="shared" si="37"/>
        <v>120</v>
      </c>
      <c r="H364" s="119">
        <f ca="1">COUNTIF('01'!$I$12:$I$132,"pago")</f>
        <v>0</v>
      </c>
      <c r="I364" s="119">
        <f t="shared" ca="1" si="39"/>
        <v>120</v>
      </c>
      <c r="J364" s="103" t="str">
        <f ca="1">'01'!$A$2</f>
        <v>Livre</v>
      </c>
      <c r="K364" s="119">
        <f ca="1">COUNTIF('01'!$I$13:$I$132,"&gt;30")</f>
        <v>120</v>
      </c>
      <c r="L364" s="119" t="str">
        <f t="shared" ca="1" si="38"/>
        <v>Livre</v>
      </c>
    </row>
    <row r="365" spans="1:12" s="107" customFormat="1" ht="9.9499999999999993" customHeight="1" x14ac:dyDescent="0.25">
      <c r="A365" s="106">
        <v>363</v>
      </c>
      <c r="B365" s="105">
        <f t="shared" si="34"/>
        <v>0</v>
      </c>
      <c r="C365" s="105">
        <f t="shared" si="35"/>
        <v>0</v>
      </c>
      <c r="D365" s="105" t="str">
        <f t="shared" si="36"/>
        <v>Cliente 363</v>
      </c>
      <c r="E365" s="118">
        <f>'01'!$E$133</f>
        <v>0</v>
      </c>
      <c r="F365" s="120"/>
      <c r="G365" s="105">
        <f t="shared" si="37"/>
        <v>120</v>
      </c>
      <c r="H365" s="119">
        <f ca="1">COUNTIF('01'!$I$12:$I$132,"pago")</f>
        <v>0</v>
      </c>
      <c r="I365" s="119">
        <f t="shared" ca="1" si="39"/>
        <v>120</v>
      </c>
      <c r="J365" s="103" t="str">
        <f ca="1">'01'!$A$2</f>
        <v>Livre</v>
      </c>
      <c r="K365" s="119">
        <f ca="1">COUNTIF('01'!$I$13:$I$132,"&gt;30")</f>
        <v>120</v>
      </c>
      <c r="L365" s="119" t="str">
        <f t="shared" ca="1" si="38"/>
        <v>Livre</v>
      </c>
    </row>
    <row r="366" spans="1:12" s="107" customFormat="1" ht="9.9499999999999993" customHeight="1" x14ac:dyDescent="0.25">
      <c r="A366" s="106">
        <v>364</v>
      </c>
      <c r="B366" s="105">
        <f t="shared" si="34"/>
        <v>0</v>
      </c>
      <c r="C366" s="105">
        <f t="shared" si="35"/>
        <v>0</v>
      </c>
      <c r="D366" s="105" t="str">
        <f t="shared" si="36"/>
        <v>Cliente 364</v>
      </c>
      <c r="E366" s="118">
        <f>'01'!$E$133</f>
        <v>0</v>
      </c>
      <c r="F366" s="120"/>
      <c r="G366" s="105">
        <f t="shared" si="37"/>
        <v>120</v>
      </c>
      <c r="H366" s="119">
        <f ca="1">COUNTIF('01'!$I$12:$I$132,"pago")</f>
        <v>0</v>
      </c>
      <c r="I366" s="119">
        <f t="shared" ca="1" si="39"/>
        <v>120</v>
      </c>
      <c r="J366" s="103" t="str">
        <f ca="1">'01'!$A$2</f>
        <v>Livre</v>
      </c>
      <c r="K366" s="119">
        <f ca="1">COUNTIF('01'!$I$13:$I$132,"&gt;30")</f>
        <v>120</v>
      </c>
      <c r="L366" s="119" t="str">
        <f t="shared" ca="1" si="38"/>
        <v>Livre</v>
      </c>
    </row>
    <row r="367" spans="1:12" s="107" customFormat="1" ht="9.9499999999999993" customHeight="1" x14ac:dyDescent="0.25">
      <c r="A367" s="106">
        <v>365</v>
      </c>
      <c r="B367" s="105">
        <f t="shared" si="34"/>
        <v>0</v>
      </c>
      <c r="C367" s="105">
        <f t="shared" si="35"/>
        <v>0</v>
      </c>
      <c r="D367" s="105" t="str">
        <f t="shared" si="36"/>
        <v>Cliente 365</v>
      </c>
      <c r="E367" s="118">
        <f>'01'!$E$133</f>
        <v>0</v>
      </c>
      <c r="F367" s="120"/>
      <c r="G367" s="105">
        <f t="shared" si="37"/>
        <v>120</v>
      </c>
      <c r="H367" s="119">
        <f ca="1">COUNTIF('01'!$I$12:$I$132,"pago")</f>
        <v>0</v>
      </c>
      <c r="I367" s="119">
        <f t="shared" ca="1" si="39"/>
        <v>120</v>
      </c>
      <c r="J367" s="103" t="str">
        <f ca="1">'01'!$A$2</f>
        <v>Livre</v>
      </c>
      <c r="K367" s="119">
        <f ca="1">COUNTIF('01'!$I$13:$I$132,"&gt;30")</f>
        <v>120</v>
      </c>
      <c r="L367" s="119" t="str">
        <f t="shared" ca="1" si="38"/>
        <v>Livre</v>
      </c>
    </row>
    <row r="368" spans="1:12" s="107" customFormat="1" ht="9.9499999999999993" customHeight="1" x14ac:dyDescent="0.25">
      <c r="A368" s="106">
        <v>366</v>
      </c>
      <c r="B368" s="105">
        <f t="shared" si="34"/>
        <v>0</v>
      </c>
      <c r="C368" s="105">
        <f t="shared" si="35"/>
        <v>0</v>
      </c>
      <c r="D368" s="105" t="str">
        <f t="shared" si="36"/>
        <v>Cliente 366</v>
      </c>
      <c r="E368" s="118">
        <f>'01'!$E$133</f>
        <v>0</v>
      </c>
      <c r="F368" s="120"/>
      <c r="G368" s="105">
        <f t="shared" si="37"/>
        <v>120</v>
      </c>
      <c r="H368" s="119">
        <f ca="1">COUNTIF('01'!$I$12:$I$132,"pago")</f>
        <v>0</v>
      </c>
      <c r="I368" s="119">
        <f t="shared" ca="1" si="39"/>
        <v>120</v>
      </c>
      <c r="J368" s="103" t="str">
        <f ca="1">'01'!$A$2</f>
        <v>Livre</v>
      </c>
      <c r="K368" s="119">
        <f ca="1">COUNTIF('01'!$I$13:$I$132,"&gt;30")</f>
        <v>120</v>
      </c>
      <c r="L368" s="119" t="str">
        <f t="shared" ca="1" si="38"/>
        <v>Livre</v>
      </c>
    </row>
    <row r="369" spans="1:12" s="107" customFormat="1" ht="9.9499999999999993" customHeight="1" x14ac:dyDescent="0.25">
      <c r="A369" s="106">
        <v>367</v>
      </c>
      <c r="B369" s="105">
        <f t="shared" si="34"/>
        <v>0</v>
      </c>
      <c r="C369" s="105">
        <f t="shared" si="35"/>
        <v>0</v>
      </c>
      <c r="D369" s="105" t="str">
        <f t="shared" si="36"/>
        <v>Cliente 367</v>
      </c>
      <c r="E369" s="118">
        <f>'01'!$E$133</f>
        <v>0</v>
      </c>
      <c r="F369" s="120"/>
      <c r="G369" s="105">
        <f t="shared" si="37"/>
        <v>120</v>
      </c>
      <c r="H369" s="119">
        <f ca="1">COUNTIF('01'!$I$12:$I$132,"pago")</f>
        <v>0</v>
      </c>
      <c r="I369" s="119">
        <f t="shared" ca="1" si="39"/>
        <v>120</v>
      </c>
      <c r="J369" s="103" t="str">
        <f ca="1">'01'!$A$2</f>
        <v>Livre</v>
      </c>
      <c r="K369" s="119">
        <f ca="1">COUNTIF('01'!$I$13:$I$132,"&gt;30")</f>
        <v>120</v>
      </c>
      <c r="L369" s="119" t="str">
        <f t="shared" ca="1" si="38"/>
        <v>Livre</v>
      </c>
    </row>
    <row r="370" spans="1:12" s="107" customFormat="1" ht="9.9499999999999993" customHeight="1" x14ac:dyDescent="0.25">
      <c r="A370" s="106">
        <v>368</v>
      </c>
      <c r="B370" s="105">
        <f t="shared" si="34"/>
        <v>0</v>
      </c>
      <c r="C370" s="105">
        <f t="shared" si="35"/>
        <v>0</v>
      </c>
      <c r="D370" s="105" t="str">
        <f t="shared" si="36"/>
        <v>Cliente 368</v>
      </c>
      <c r="E370" s="118">
        <f>'01'!$E$133</f>
        <v>0</v>
      </c>
      <c r="F370" s="120"/>
      <c r="G370" s="105">
        <f t="shared" si="37"/>
        <v>120</v>
      </c>
      <c r="H370" s="119">
        <f ca="1">COUNTIF('01'!$I$12:$I$132,"pago")</f>
        <v>0</v>
      </c>
      <c r="I370" s="119">
        <f t="shared" ca="1" si="39"/>
        <v>120</v>
      </c>
      <c r="J370" s="103" t="str">
        <f ca="1">'01'!$A$2</f>
        <v>Livre</v>
      </c>
      <c r="K370" s="119">
        <f ca="1">COUNTIF('01'!$I$13:$I$132,"&gt;30")</f>
        <v>120</v>
      </c>
      <c r="L370" s="119" t="str">
        <f t="shared" ca="1" si="38"/>
        <v>Livre</v>
      </c>
    </row>
    <row r="371" spans="1:12" s="107" customFormat="1" ht="9.9499999999999993" customHeight="1" x14ac:dyDescent="0.25">
      <c r="A371" s="106">
        <v>369</v>
      </c>
      <c r="B371" s="105">
        <f t="shared" si="34"/>
        <v>0</v>
      </c>
      <c r="C371" s="105">
        <f t="shared" si="35"/>
        <v>0</v>
      </c>
      <c r="D371" s="105" t="str">
        <f t="shared" si="36"/>
        <v>Cliente 369</v>
      </c>
      <c r="E371" s="118">
        <f>'01'!$E$133</f>
        <v>0</v>
      </c>
      <c r="F371" s="120"/>
      <c r="G371" s="105">
        <f t="shared" si="37"/>
        <v>120</v>
      </c>
      <c r="H371" s="119">
        <f ca="1">COUNTIF('01'!$I$12:$I$132,"pago")</f>
        <v>0</v>
      </c>
      <c r="I371" s="119">
        <f t="shared" ca="1" si="39"/>
        <v>120</v>
      </c>
      <c r="J371" s="103" t="str">
        <f ca="1">'01'!$A$2</f>
        <v>Livre</v>
      </c>
      <c r="K371" s="119">
        <f ca="1">COUNTIF('01'!$I$13:$I$132,"&gt;30")</f>
        <v>120</v>
      </c>
      <c r="L371" s="119" t="str">
        <f t="shared" ca="1" si="38"/>
        <v>Livre</v>
      </c>
    </row>
    <row r="372" spans="1:12" s="107" customFormat="1" ht="9.9499999999999993" customHeight="1" x14ac:dyDescent="0.25">
      <c r="A372" s="106">
        <v>370</v>
      </c>
      <c r="B372" s="105">
        <f t="shared" si="34"/>
        <v>0</v>
      </c>
      <c r="C372" s="105">
        <f t="shared" si="35"/>
        <v>0</v>
      </c>
      <c r="D372" s="105" t="str">
        <f t="shared" si="36"/>
        <v>Cliente 370</v>
      </c>
      <c r="E372" s="118">
        <f>'01'!$E$133</f>
        <v>0</v>
      </c>
      <c r="F372" s="120"/>
      <c r="G372" s="105">
        <f t="shared" si="37"/>
        <v>120</v>
      </c>
      <c r="H372" s="119">
        <f ca="1">COUNTIF('01'!$I$12:$I$132,"pago")</f>
        <v>0</v>
      </c>
      <c r="I372" s="119">
        <f t="shared" ca="1" si="39"/>
        <v>120</v>
      </c>
      <c r="J372" s="103" t="str">
        <f ca="1">'01'!$A$2</f>
        <v>Livre</v>
      </c>
      <c r="K372" s="119">
        <f ca="1">COUNTIF('01'!$I$13:$I$132,"&gt;30")</f>
        <v>120</v>
      </c>
      <c r="L372" s="119" t="str">
        <f t="shared" ca="1" si="38"/>
        <v>Livre</v>
      </c>
    </row>
    <row r="373" spans="1:12" s="107" customFormat="1" ht="9.9499999999999993" customHeight="1" x14ac:dyDescent="0.25">
      <c r="A373" s="106">
        <v>371</v>
      </c>
      <c r="B373" s="105">
        <f t="shared" si="34"/>
        <v>0</v>
      </c>
      <c r="C373" s="105">
        <f t="shared" si="35"/>
        <v>0</v>
      </c>
      <c r="D373" s="105" t="str">
        <f t="shared" si="36"/>
        <v>Cliente 371</v>
      </c>
      <c r="E373" s="118">
        <f>'01'!$E$133</f>
        <v>0</v>
      </c>
      <c r="F373" s="120"/>
      <c r="G373" s="105">
        <f t="shared" si="37"/>
        <v>120</v>
      </c>
      <c r="H373" s="119">
        <f ca="1">COUNTIF('01'!$I$12:$I$132,"pago")</f>
        <v>0</v>
      </c>
      <c r="I373" s="119">
        <f t="shared" ca="1" si="39"/>
        <v>120</v>
      </c>
      <c r="J373" s="103" t="str">
        <f ca="1">'01'!$A$2</f>
        <v>Livre</v>
      </c>
      <c r="K373" s="119">
        <f ca="1">COUNTIF('01'!$I$13:$I$132,"&gt;30")</f>
        <v>120</v>
      </c>
      <c r="L373" s="119" t="str">
        <f t="shared" ca="1" si="38"/>
        <v>Livre</v>
      </c>
    </row>
    <row r="374" spans="1:12" s="107" customFormat="1" ht="9.9499999999999993" customHeight="1" x14ac:dyDescent="0.25">
      <c r="A374" s="106">
        <v>372</v>
      </c>
      <c r="B374" s="105">
        <f t="shared" si="34"/>
        <v>0</v>
      </c>
      <c r="C374" s="105">
        <f t="shared" si="35"/>
        <v>0</v>
      </c>
      <c r="D374" s="105" t="str">
        <f t="shared" si="36"/>
        <v>Cliente 372</v>
      </c>
      <c r="E374" s="118">
        <f>'01'!$E$133</f>
        <v>0</v>
      </c>
      <c r="F374" s="120"/>
      <c r="G374" s="105">
        <f t="shared" si="37"/>
        <v>120</v>
      </c>
      <c r="H374" s="119">
        <f ca="1">COUNTIF('01'!$I$12:$I$132,"pago")</f>
        <v>0</v>
      </c>
      <c r="I374" s="119">
        <f t="shared" ca="1" si="39"/>
        <v>120</v>
      </c>
      <c r="J374" s="103" t="str">
        <f ca="1">'01'!$A$2</f>
        <v>Livre</v>
      </c>
      <c r="K374" s="119">
        <f ca="1">COUNTIF('01'!$I$13:$I$132,"&gt;30")</f>
        <v>120</v>
      </c>
      <c r="L374" s="119" t="str">
        <f t="shared" ca="1" si="38"/>
        <v>Livre</v>
      </c>
    </row>
    <row r="375" spans="1:12" s="107" customFormat="1" ht="9.9499999999999993" customHeight="1" x14ac:dyDescent="0.25">
      <c r="A375" s="106">
        <v>373</v>
      </c>
      <c r="B375" s="105">
        <f t="shared" si="34"/>
        <v>0</v>
      </c>
      <c r="C375" s="105">
        <f t="shared" si="35"/>
        <v>0</v>
      </c>
      <c r="D375" s="105" t="str">
        <f t="shared" si="36"/>
        <v>Cliente 373</v>
      </c>
      <c r="E375" s="118">
        <f>'01'!$E$133</f>
        <v>0</v>
      </c>
      <c r="F375" s="120"/>
      <c r="G375" s="105">
        <f t="shared" si="37"/>
        <v>120</v>
      </c>
      <c r="H375" s="119">
        <f ca="1">COUNTIF('01'!$I$12:$I$132,"pago")</f>
        <v>0</v>
      </c>
      <c r="I375" s="119">
        <f t="shared" ca="1" si="39"/>
        <v>120</v>
      </c>
      <c r="J375" s="103" t="str">
        <f ca="1">'01'!$A$2</f>
        <v>Livre</v>
      </c>
      <c r="K375" s="119">
        <f ca="1">COUNTIF('01'!$I$13:$I$132,"&gt;30")</f>
        <v>120</v>
      </c>
      <c r="L375" s="119" t="str">
        <f t="shared" ca="1" si="38"/>
        <v>Livre</v>
      </c>
    </row>
    <row r="376" spans="1:12" s="107" customFormat="1" ht="9.9499999999999993" customHeight="1" x14ac:dyDescent="0.25">
      <c r="A376" s="106">
        <v>374</v>
      </c>
      <c r="B376" s="105">
        <f t="shared" si="34"/>
        <v>0</v>
      </c>
      <c r="C376" s="105">
        <f t="shared" si="35"/>
        <v>0</v>
      </c>
      <c r="D376" s="105" t="str">
        <f t="shared" si="36"/>
        <v>Cliente 374</v>
      </c>
      <c r="E376" s="118">
        <f>'01'!$E$133</f>
        <v>0</v>
      </c>
      <c r="F376" s="120"/>
      <c r="G376" s="105">
        <f t="shared" si="37"/>
        <v>120</v>
      </c>
      <c r="H376" s="119">
        <f ca="1">COUNTIF('01'!$I$12:$I$132,"pago")</f>
        <v>0</v>
      </c>
      <c r="I376" s="119">
        <f t="shared" ca="1" si="39"/>
        <v>120</v>
      </c>
      <c r="J376" s="103" t="str">
        <f ca="1">'01'!$A$2</f>
        <v>Livre</v>
      </c>
      <c r="K376" s="119">
        <f ca="1">COUNTIF('01'!$I$13:$I$132,"&gt;30")</f>
        <v>120</v>
      </c>
      <c r="L376" s="119" t="str">
        <f t="shared" ca="1" si="38"/>
        <v>Livre</v>
      </c>
    </row>
    <row r="377" spans="1:12" s="107" customFormat="1" ht="9.9499999999999993" customHeight="1" x14ac:dyDescent="0.25">
      <c r="A377" s="106">
        <v>375</v>
      </c>
      <c r="B377" s="105">
        <f t="shared" si="34"/>
        <v>0</v>
      </c>
      <c r="C377" s="105">
        <f t="shared" si="35"/>
        <v>0</v>
      </c>
      <c r="D377" s="105" t="str">
        <f t="shared" si="36"/>
        <v>Cliente 375</v>
      </c>
      <c r="E377" s="118">
        <f>'01'!$E$133</f>
        <v>0</v>
      </c>
      <c r="F377" s="120"/>
      <c r="G377" s="105">
        <f t="shared" si="37"/>
        <v>120</v>
      </c>
      <c r="H377" s="119">
        <f ca="1">COUNTIF('01'!$I$12:$I$132,"pago")</f>
        <v>0</v>
      </c>
      <c r="I377" s="119">
        <f t="shared" ca="1" si="39"/>
        <v>120</v>
      </c>
      <c r="J377" s="103" t="str">
        <f ca="1">'01'!$A$2</f>
        <v>Livre</v>
      </c>
      <c r="K377" s="119">
        <f ca="1">COUNTIF('01'!$I$13:$I$132,"&gt;30")</f>
        <v>120</v>
      </c>
      <c r="L377" s="119" t="str">
        <f t="shared" ca="1" si="38"/>
        <v>Livre</v>
      </c>
    </row>
    <row r="378" spans="1:12" s="107" customFormat="1" ht="9.9499999999999993" customHeight="1" x14ac:dyDescent="0.25">
      <c r="A378" s="106">
        <v>376</v>
      </c>
      <c r="B378" s="105">
        <f t="shared" si="34"/>
        <v>0</v>
      </c>
      <c r="C378" s="105">
        <f t="shared" si="35"/>
        <v>0</v>
      </c>
      <c r="D378" s="105" t="str">
        <f t="shared" si="36"/>
        <v>Cliente 376</v>
      </c>
      <c r="E378" s="118">
        <f>'01'!$E$133</f>
        <v>0</v>
      </c>
      <c r="F378" s="120"/>
      <c r="G378" s="105">
        <f t="shared" si="37"/>
        <v>120</v>
      </c>
      <c r="H378" s="119">
        <f ca="1">COUNTIF('01'!$I$12:$I$132,"pago")</f>
        <v>0</v>
      </c>
      <c r="I378" s="119">
        <f t="shared" ca="1" si="39"/>
        <v>120</v>
      </c>
      <c r="J378" s="103" t="str">
        <f ca="1">'01'!$A$2</f>
        <v>Livre</v>
      </c>
      <c r="K378" s="119">
        <f ca="1">COUNTIF('01'!$I$13:$I$132,"&gt;30")</f>
        <v>120</v>
      </c>
      <c r="L378" s="119" t="str">
        <f t="shared" ca="1" si="38"/>
        <v>Livre</v>
      </c>
    </row>
    <row r="379" spans="1:12" s="107" customFormat="1" ht="9.9499999999999993" customHeight="1" x14ac:dyDescent="0.25">
      <c r="A379" s="106">
        <v>377</v>
      </c>
      <c r="B379" s="105">
        <f t="shared" si="34"/>
        <v>0</v>
      </c>
      <c r="C379" s="105">
        <f t="shared" si="35"/>
        <v>0</v>
      </c>
      <c r="D379" s="105" t="str">
        <f t="shared" si="36"/>
        <v>Cliente 377</v>
      </c>
      <c r="E379" s="118">
        <f>'01'!$E$133</f>
        <v>0</v>
      </c>
      <c r="F379" s="120"/>
      <c r="G379" s="105">
        <f t="shared" si="37"/>
        <v>120</v>
      </c>
      <c r="H379" s="119">
        <f ca="1">COUNTIF('01'!$I$12:$I$132,"pago")</f>
        <v>0</v>
      </c>
      <c r="I379" s="119">
        <f t="shared" ca="1" si="39"/>
        <v>120</v>
      </c>
      <c r="J379" s="103" t="str">
        <f ca="1">'01'!$A$2</f>
        <v>Livre</v>
      </c>
      <c r="K379" s="119">
        <f ca="1">COUNTIF('01'!$I$13:$I$132,"&gt;30")</f>
        <v>120</v>
      </c>
      <c r="L379" s="119" t="str">
        <f t="shared" ca="1" si="38"/>
        <v>Livre</v>
      </c>
    </row>
    <row r="380" spans="1:12" s="107" customFormat="1" ht="9.9499999999999993" customHeight="1" x14ac:dyDescent="0.25">
      <c r="A380" s="106">
        <v>378</v>
      </c>
      <c r="B380" s="105">
        <f t="shared" si="34"/>
        <v>0</v>
      </c>
      <c r="C380" s="105">
        <f t="shared" si="35"/>
        <v>0</v>
      </c>
      <c r="D380" s="105" t="str">
        <f t="shared" si="36"/>
        <v>Cliente 378</v>
      </c>
      <c r="E380" s="118">
        <f>'01'!$E$133</f>
        <v>0</v>
      </c>
      <c r="F380" s="120"/>
      <c r="G380" s="105">
        <f t="shared" si="37"/>
        <v>120</v>
      </c>
      <c r="H380" s="119">
        <f ca="1">COUNTIF('01'!$I$12:$I$132,"pago")</f>
        <v>0</v>
      </c>
      <c r="I380" s="119">
        <f t="shared" ca="1" si="39"/>
        <v>120</v>
      </c>
      <c r="J380" s="103" t="str">
        <f ca="1">'01'!$A$2</f>
        <v>Livre</v>
      </c>
      <c r="K380" s="119">
        <f ca="1">COUNTIF('01'!$I$13:$I$132,"&gt;30")</f>
        <v>120</v>
      </c>
      <c r="L380" s="119" t="str">
        <f t="shared" ca="1" si="38"/>
        <v>Livre</v>
      </c>
    </row>
    <row r="381" spans="1:12" s="107" customFormat="1" ht="9.9499999999999993" customHeight="1" x14ac:dyDescent="0.25">
      <c r="A381" s="106">
        <v>379</v>
      </c>
      <c r="B381" s="105">
        <f t="shared" si="34"/>
        <v>0</v>
      </c>
      <c r="C381" s="105">
        <f t="shared" si="35"/>
        <v>0</v>
      </c>
      <c r="D381" s="105" t="str">
        <f t="shared" si="36"/>
        <v>Cliente 379</v>
      </c>
      <c r="E381" s="118">
        <f>'01'!$E$133</f>
        <v>0</v>
      </c>
      <c r="F381" s="120"/>
      <c r="G381" s="105">
        <f t="shared" si="37"/>
        <v>120</v>
      </c>
      <c r="H381" s="119">
        <f ca="1">COUNTIF('01'!$I$12:$I$132,"pago")</f>
        <v>0</v>
      </c>
      <c r="I381" s="119">
        <f t="shared" ca="1" si="39"/>
        <v>120</v>
      </c>
      <c r="J381" s="103" t="str">
        <f ca="1">'01'!$A$2</f>
        <v>Livre</v>
      </c>
      <c r="K381" s="119">
        <f ca="1">COUNTIF('01'!$I$13:$I$132,"&gt;30")</f>
        <v>120</v>
      </c>
      <c r="L381" s="119" t="str">
        <f t="shared" ca="1" si="38"/>
        <v>Livre</v>
      </c>
    </row>
    <row r="382" spans="1:12" s="107" customFormat="1" ht="9.9499999999999993" customHeight="1" x14ac:dyDescent="0.25">
      <c r="A382" s="106">
        <v>380</v>
      </c>
      <c r="B382" s="105">
        <f t="shared" si="34"/>
        <v>0</v>
      </c>
      <c r="C382" s="105">
        <f t="shared" si="35"/>
        <v>0</v>
      </c>
      <c r="D382" s="105" t="str">
        <f t="shared" si="36"/>
        <v>Cliente 380</v>
      </c>
      <c r="E382" s="118">
        <f>'01'!$E$133</f>
        <v>0</v>
      </c>
      <c r="F382" s="120"/>
      <c r="G382" s="105">
        <f t="shared" si="37"/>
        <v>120</v>
      </c>
      <c r="H382" s="119">
        <f ca="1">COUNTIF('01'!$I$12:$I$132,"pago")</f>
        <v>0</v>
      </c>
      <c r="I382" s="119">
        <f t="shared" ca="1" si="39"/>
        <v>120</v>
      </c>
      <c r="J382" s="103" t="str">
        <f ca="1">'01'!$A$2</f>
        <v>Livre</v>
      </c>
      <c r="K382" s="119">
        <f ca="1">COUNTIF('01'!$I$13:$I$132,"&gt;30")</f>
        <v>120</v>
      </c>
      <c r="L382" s="119" t="str">
        <f t="shared" ca="1" si="38"/>
        <v>Livre</v>
      </c>
    </row>
    <row r="383" spans="1:12" s="107" customFormat="1" ht="9.9499999999999993" customHeight="1" x14ac:dyDescent="0.25">
      <c r="A383" s="106">
        <v>381</v>
      </c>
      <c r="B383" s="105">
        <f t="shared" si="34"/>
        <v>0</v>
      </c>
      <c r="C383" s="105">
        <f t="shared" si="35"/>
        <v>0</v>
      </c>
      <c r="D383" s="105" t="str">
        <f t="shared" si="36"/>
        <v>Cliente 381</v>
      </c>
      <c r="E383" s="118">
        <f>'01'!$E$133</f>
        <v>0</v>
      </c>
      <c r="F383" s="120"/>
      <c r="G383" s="105">
        <f t="shared" si="37"/>
        <v>120</v>
      </c>
      <c r="H383" s="119">
        <f ca="1">COUNTIF('01'!$I$12:$I$132,"pago")</f>
        <v>0</v>
      </c>
      <c r="I383" s="119">
        <f t="shared" ca="1" si="39"/>
        <v>120</v>
      </c>
      <c r="J383" s="103" t="str">
        <f ca="1">'01'!$A$2</f>
        <v>Livre</v>
      </c>
      <c r="K383" s="119">
        <f ca="1">COUNTIF('01'!$I$13:$I$132,"&gt;30")</f>
        <v>120</v>
      </c>
      <c r="L383" s="119" t="str">
        <f t="shared" ca="1" si="38"/>
        <v>Livre</v>
      </c>
    </row>
    <row r="384" spans="1:12" s="107" customFormat="1" ht="9.9499999999999993" customHeight="1" x14ac:dyDescent="0.25">
      <c r="A384" s="106">
        <v>382</v>
      </c>
      <c r="B384" s="105">
        <f t="shared" si="34"/>
        <v>0</v>
      </c>
      <c r="C384" s="105">
        <f t="shared" si="35"/>
        <v>0</v>
      </c>
      <c r="D384" s="105" t="str">
        <f t="shared" si="36"/>
        <v>Cliente 382</v>
      </c>
      <c r="E384" s="118">
        <f>'01'!$E$133</f>
        <v>0</v>
      </c>
      <c r="F384" s="120"/>
      <c r="G384" s="105">
        <f t="shared" si="37"/>
        <v>120</v>
      </c>
      <c r="H384" s="119">
        <f ca="1">COUNTIF('01'!$I$12:$I$132,"pago")</f>
        <v>0</v>
      </c>
      <c r="I384" s="119">
        <f t="shared" ca="1" si="39"/>
        <v>120</v>
      </c>
      <c r="J384" s="103" t="str">
        <f ca="1">'01'!$A$2</f>
        <v>Livre</v>
      </c>
      <c r="K384" s="119">
        <f ca="1">COUNTIF('01'!$I$13:$I$132,"&gt;30")</f>
        <v>120</v>
      </c>
      <c r="L384" s="119" t="str">
        <f t="shared" ca="1" si="38"/>
        <v>Livre</v>
      </c>
    </row>
    <row r="385" spans="1:12" s="107" customFormat="1" ht="9.9499999999999993" customHeight="1" x14ac:dyDescent="0.25">
      <c r="A385" s="106">
        <v>383</v>
      </c>
      <c r="B385" s="105">
        <f t="shared" si="34"/>
        <v>0</v>
      </c>
      <c r="C385" s="105">
        <f t="shared" si="35"/>
        <v>0</v>
      </c>
      <c r="D385" s="105" t="str">
        <f t="shared" si="36"/>
        <v>Cliente 383</v>
      </c>
      <c r="E385" s="118">
        <f>'01'!$E$133</f>
        <v>0</v>
      </c>
      <c r="F385" s="120"/>
      <c r="G385" s="105">
        <f t="shared" si="37"/>
        <v>120</v>
      </c>
      <c r="H385" s="119">
        <f ca="1">COUNTIF('01'!$I$12:$I$132,"pago")</f>
        <v>0</v>
      </c>
      <c r="I385" s="119">
        <f t="shared" ca="1" si="39"/>
        <v>120</v>
      </c>
      <c r="J385" s="103" t="str">
        <f ca="1">'01'!$A$2</f>
        <v>Livre</v>
      </c>
      <c r="K385" s="119">
        <f ca="1">COUNTIF('01'!$I$13:$I$132,"&gt;30")</f>
        <v>120</v>
      </c>
      <c r="L385" s="119" t="str">
        <f t="shared" ca="1" si="38"/>
        <v>Livre</v>
      </c>
    </row>
    <row r="386" spans="1:12" s="107" customFormat="1" ht="9.9499999999999993" customHeight="1" x14ac:dyDescent="0.25">
      <c r="A386" s="106">
        <v>384</v>
      </c>
      <c r="B386" s="105">
        <f t="shared" si="34"/>
        <v>0</v>
      </c>
      <c r="C386" s="105">
        <f t="shared" si="35"/>
        <v>0</v>
      </c>
      <c r="D386" s="105" t="str">
        <f t="shared" si="36"/>
        <v>Cliente 384</v>
      </c>
      <c r="E386" s="118">
        <f>'01'!$E$133</f>
        <v>0</v>
      </c>
      <c r="F386" s="120"/>
      <c r="G386" s="105">
        <f t="shared" si="37"/>
        <v>120</v>
      </c>
      <c r="H386" s="119">
        <f ca="1">COUNTIF('01'!$I$12:$I$132,"pago")</f>
        <v>0</v>
      </c>
      <c r="I386" s="119">
        <f t="shared" ca="1" si="39"/>
        <v>120</v>
      </c>
      <c r="J386" s="103" t="str">
        <f ca="1">'01'!$A$2</f>
        <v>Livre</v>
      </c>
      <c r="K386" s="119">
        <f ca="1">COUNTIF('01'!$I$13:$I$132,"&gt;30")</f>
        <v>120</v>
      </c>
      <c r="L386" s="119" t="str">
        <f t="shared" ca="1" si="38"/>
        <v>Livre</v>
      </c>
    </row>
    <row r="387" spans="1:12" s="107" customFormat="1" ht="9.9499999999999993" customHeight="1" x14ac:dyDescent="0.25">
      <c r="A387" s="106">
        <v>385</v>
      </c>
      <c r="B387" s="105">
        <f t="shared" ref="B387:B450" si="40">VLOOKUP(A387,bd,2,0)</f>
        <v>0</v>
      </c>
      <c r="C387" s="105">
        <f t="shared" ref="C387:C402" si="41">VLOOKUP(A387,bd,3,0)</f>
        <v>0</v>
      </c>
      <c r="D387" s="105" t="str">
        <f t="shared" ref="D387:D402" si="42">VLOOKUP(A387,bd,4,0)</f>
        <v>Cliente 385</v>
      </c>
      <c r="E387" s="118">
        <f>'01'!$E$133</f>
        <v>0</v>
      </c>
      <c r="F387" s="120"/>
      <c r="G387" s="105">
        <f t="shared" ref="G387:G402" si="43">VLOOKUP(A387,bd,15,0)</f>
        <v>120</v>
      </c>
      <c r="H387" s="119">
        <f ca="1">COUNTIF('01'!$I$12:$I$132,"pago")</f>
        <v>0</v>
      </c>
      <c r="I387" s="119">
        <f t="shared" ca="1" si="39"/>
        <v>120</v>
      </c>
      <c r="J387" s="103" t="str">
        <f ca="1">'01'!$A$2</f>
        <v>Livre</v>
      </c>
      <c r="K387" s="119">
        <f ca="1">COUNTIF('01'!$I$13:$I$132,"&gt;30")</f>
        <v>120</v>
      </c>
      <c r="L387" s="119" t="str">
        <f t="shared" ref="L387:L402" ca="1" si="44">IF(K387=0,"Em dias",(IF(K387=1,"CARTA N° 01",IF(K387=2,"CARTA N° 02",IF(K387=3,"CARTA N° 03",IF(K387=4,"DISTRATAR",IF(K387=5,"DISTRATAR",IF(K387=6,"DISTRATAR",IF(K387=7,"DISTRATAR",IF(K387=8,"DISTRATAR",IF(K387=9,"DISTRATAR",IF(K387=10,"DISTRATAR",IF(K387=11,"DISTRATAR",IF(K387=12,"DISTRATAR",IF(K387=13,"DISTRATAR",IF(K387=14,"DISTRATAR",IF(K387=15,"DISTRATAR",IF(K387=120,"Livre",))))))))))))))))))</f>
        <v>Livre</v>
      </c>
    </row>
    <row r="388" spans="1:12" s="107" customFormat="1" ht="9.9499999999999993" customHeight="1" x14ac:dyDescent="0.25">
      <c r="A388" s="106">
        <v>386</v>
      </c>
      <c r="B388" s="105">
        <f t="shared" si="40"/>
        <v>0</v>
      </c>
      <c r="C388" s="105">
        <f t="shared" si="41"/>
        <v>0</v>
      </c>
      <c r="D388" s="105" t="str">
        <f t="shared" si="42"/>
        <v>Cliente 386</v>
      </c>
      <c r="E388" s="118">
        <f>'01'!$E$133</f>
        <v>0</v>
      </c>
      <c r="F388" s="120"/>
      <c r="G388" s="105">
        <f t="shared" si="43"/>
        <v>120</v>
      </c>
      <c r="H388" s="119">
        <f ca="1">COUNTIF('01'!$I$12:$I$132,"pago")</f>
        <v>0</v>
      </c>
      <c r="I388" s="119">
        <f t="shared" ref="I388:I402" ca="1" si="45">ABS(H388-G388)</f>
        <v>120</v>
      </c>
      <c r="J388" s="103" t="str">
        <f ca="1">'01'!$A$2</f>
        <v>Livre</v>
      </c>
      <c r="K388" s="119">
        <f ca="1">COUNTIF('01'!$I$13:$I$132,"&gt;30")</f>
        <v>120</v>
      </c>
      <c r="L388" s="119" t="str">
        <f t="shared" ca="1" si="44"/>
        <v>Livre</v>
      </c>
    </row>
    <row r="389" spans="1:12" s="107" customFormat="1" ht="9.9499999999999993" customHeight="1" x14ac:dyDescent="0.25">
      <c r="A389" s="106">
        <v>387</v>
      </c>
      <c r="B389" s="105">
        <f t="shared" si="40"/>
        <v>0</v>
      </c>
      <c r="C389" s="105">
        <f t="shared" si="41"/>
        <v>0</v>
      </c>
      <c r="D389" s="105" t="str">
        <f t="shared" si="42"/>
        <v>Cliente 387</v>
      </c>
      <c r="E389" s="118">
        <f>'01'!$E$133</f>
        <v>0</v>
      </c>
      <c r="F389" s="120"/>
      <c r="G389" s="105">
        <f t="shared" si="43"/>
        <v>120</v>
      </c>
      <c r="H389" s="119">
        <f ca="1">COUNTIF('01'!$I$12:$I$132,"pago")</f>
        <v>0</v>
      </c>
      <c r="I389" s="119">
        <f t="shared" ca="1" si="45"/>
        <v>120</v>
      </c>
      <c r="J389" s="103" t="str">
        <f ca="1">'01'!$A$2</f>
        <v>Livre</v>
      </c>
      <c r="K389" s="119">
        <f ca="1">COUNTIF('01'!$I$13:$I$132,"&gt;30")</f>
        <v>120</v>
      </c>
      <c r="L389" s="119" t="str">
        <f t="shared" ca="1" si="44"/>
        <v>Livre</v>
      </c>
    </row>
    <row r="390" spans="1:12" s="107" customFormat="1" ht="9.9499999999999993" customHeight="1" x14ac:dyDescent="0.25">
      <c r="A390" s="106">
        <v>388</v>
      </c>
      <c r="B390" s="105">
        <f t="shared" si="40"/>
        <v>0</v>
      </c>
      <c r="C390" s="105">
        <f t="shared" si="41"/>
        <v>0</v>
      </c>
      <c r="D390" s="105" t="str">
        <f t="shared" si="42"/>
        <v>Cliente 388</v>
      </c>
      <c r="E390" s="118">
        <f>'01'!$E$133</f>
        <v>0</v>
      </c>
      <c r="F390" s="120"/>
      <c r="G390" s="105">
        <f t="shared" si="43"/>
        <v>120</v>
      </c>
      <c r="H390" s="119">
        <f ca="1">COUNTIF('01'!$I$12:$I$132,"pago")</f>
        <v>0</v>
      </c>
      <c r="I390" s="119">
        <f t="shared" ca="1" si="45"/>
        <v>120</v>
      </c>
      <c r="J390" s="103" t="str">
        <f ca="1">'01'!$A$2</f>
        <v>Livre</v>
      </c>
      <c r="K390" s="119">
        <f ca="1">COUNTIF('01'!$I$13:$I$132,"&gt;30")</f>
        <v>120</v>
      </c>
      <c r="L390" s="119" t="str">
        <f t="shared" ca="1" si="44"/>
        <v>Livre</v>
      </c>
    </row>
    <row r="391" spans="1:12" s="107" customFormat="1" ht="9.9499999999999993" customHeight="1" x14ac:dyDescent="0.25">
      <c r="A391" s="106">
        <v>389</v>
      </c>
      <c r="B391" s="105">
        <f t="shared" si="40"/>
        <v>0</v>
      </c>
      <c r="C391" s="105">
        <f t="shared" si="41"/>
        <v>0</v>
      </c>
      <c r="D391" s="105" t="str">
        <f t="shared" si="42"/>
        <v>Cliente 389</v>
      </c>
      <c r="E391" s="118">
        <f>'01'!$E$133</f>
        <v>0</v>
      </c>
      <c r="F391" s="120"/>
      <c r="G391" s="105">
        <f t="shared" si="43"/>
        <v>120</v>
      </c>
      <c r="H391" s="119">
        <f ca="1">COUNTIF('01'!$I$12:$I$132,"pago")</f>
        <v>0</v>
      </c>
      <c r="I391" s="119">
        <f t="shared" ca="1" si="45"/>
        <v>120</v>
      </c>
      <c r="J391" s="103" t="str">
        <f ca="1">'01'!$A$2</f>
        <v>Livre</v>
      </c>
      <c r="K391" s="119">
        <f ca="1">COUNTIF('01'!$I$13:$I$132,"&gt;30")</f>
        <v>120</v>
      </c>
      <c r="L391" s="119" t="str">
        <f t="shared" ca="1" si="44"/>
        <v>Livre</v>
      </c>
    </row>
    <row r="392" spans="1:12" s="107" customFormat="1" ht="9.9499999999999993" customHeight="1" x14ac:dyDescent="0.25">
      <c r="A392" s="106">
        <v>390</v>
      </c>
      <c r="B392" s="105">
        <f t="shared" si="40"/>
        <v>0</v>
      </c>
      <c r="C392" s="105">
        <f t="shared" si="41"/>
        <v>0</v>
      </c>
      <c r="D392" s="105" t="str">
        <f t="shared" si="42"/>
        <v>Cliente 390</v>
      </c>
      <c r="E392" s="118">
        <f>'01'!$E$133</f>
        <v>0</v>
      </c>
      <c r="F392" s="120"/>
      <c r="G392" s="105">
        <f t="shared" si="43"/>
        <v>120</v>
      </c>
      <c r="H392" s="119">
        <f ca="1">COUNTIF('01'!$I$12:$I$132,"pago")</f>
        <v>0</v>
      </c>
      <c r="I392" s="119">
        <f t="shared" ca="1" si="45"/>
        <v>120</v>
      </c>
      <c r="J392" s="103" t="str">
        <f ca="1">'01'!$A$2</f>
        <v>Livre</v>
      </c>
      <c r="K392" s="119">
        <f ca="1">COUNTIF('01'!$I$13:$I$132,"&gt;30")</f>
        <v>120</v>
      </c>
      <c r="L392" s="119" t="str">
        <f t="shared" ca="1" si="44"/>
        <v>Livre</v>
      </c>
    </row>
    <row r="393" spans="1:12" s="107" customFormat="1" ht="9.9499999999999993" customHeight="1" x14ac:dyDescent="0.25">
      <c r="A393" s="106">
        <v>391</v>
      </c>
      <c r="B393" s="105">
        <f t="shared" si="40"/>
        <v>0</v>
      </c>
      <c r="C393" s="105">
        <f t="shared" si="41"/>
        <v>0</v>
      </c>
      <c r="D393" s="105" t="str">
        <f t="shared" si="42"/>
        <v>Cliente 391</v>
      </c>
      <c r="E393" s="118">
        <f>'01'!$E$133</f>
        <v>0</v>
      </c>
      <c r="F393" s="120"/>
      <c r="G393" s="105">
        <f t="shared" si="43"/>
        <v>120</v>
      </c>
      <c r="H393" s="119">
        <f ca="1">COUNTIF('01'!$I$12:$I$132,"pago")</f>
        <v>0</v>
      </c>
      <c r="I393" s="119">
        <f t="shared" ca="1" si="45"/>
        <v>120</v>
      </c>
      <c r="J393" s="103" t="str">
        <f ca="1">'01'!$A$2</f>
        <v>Livre</v>
      </c>
      <c r="K393" s="119">
        <f ca="1">COUNTIF('01'!$I$13:$I$132,"&gt;30")</f>
        <v>120</v>
      </c>
      <c r="L393" s="119" t="str">
        <f t="shared" ca="1" si="44"/>
        <v>Livre</v>
      </c>
    </row>
    <row r="394" spans="1:12" s="107" customFormat="1" ht="9.9499999999999993" customHeight="1" x14ac:dyDescent="0.25">
      <c r="A394" s="106">
        <v>392</v>
      </c>
      <c r="B394" s="105">
        <f t="shared" si="40"/>
        <v>0</v>
      </c>
      <c r="C394" s="105">
        <f t="shared" si="41"/>
        <v>0</v>
      </c>
      <c r="D394" s="105" t="str">
        <f t="shared" si="42"/>
        <v>Cliente 392</v>
      </c>
      <c r="E394" s="118">
        <f>'01'!$E$133</f>
        <v>0</v>
      </c>
      <c r="F394" s="120"/>
      <c r="G394" s="105">
        <f t="shared" si="43"/>
        <v>120</v>
      </c>
      <c r="H394" s="119">
        <f ca="1">COUNTIF('01'!$I$12:$I$132,"pago")</f>
        <v>0</v>
      </c>
      <c r="I394" s="119">
        <f t="shared" ca="1" si="45"/>
        <v>120</v>
      </c>
      <c r="J394" s="103" t="str">
        <f ca="1">'01'!$A$2</f>
        <v>Livre</v>
      </c>
      <c r="K394" s="119">
        <f ca="1">COUNTIF('01'!$I$13:$I$132,"&gt;30")</f>
        <v>120</v>
      </c>
      <c r="L394" s="119" t="str">
        <f t="shared" ca="1" si="44"/>
        <v>Livre</v>
      </c>
    </row>
    <row r="395" spans="1:12" s="107" customFormat="1" ht="9.9499999999999993" customHeight="1" x14ac:dyDescent="0.25">
      <c r="A395" s="106">
        <v>393</v>
      </c>
      <c r="B395" s="105">
        <f t="shared" si="40"/>
        <v>0</v>
      </c>
      <c r="C395" s="105">
        <f t="shared" si="41"/>
        <v>0</v>
      </c>
      <c r="D395" s="105" t="str">
        <f t="shared" si="42"/>
        <v>Cliente 393</v>
      </c>
      <c r="E395" s="118">
        <f>'01'!$E$133</f>
        <v>0</v>
      </c>
      <c r="F395" s="120"/>
      <c r="G395" s="105">
        <f t="shared" si="43"/>
        <v>120</v>
      </c>
      <c r="H395" s="119">
        <f ca="1">COUNTIF('01'!$I$12:$I$132,"pago")</f>
        <v>0</v>
      </c>
      <c r="I395" s="119">
        <f t="shared" ca="1" si="45"/>
        <v>120</v>
      </c>
      <c r="J395" s="103" t="str">
        <f ca="1">'01'!$A$2</f>
        <v>Livre</v>
      </c>
      <c r="K395" s="119">
        <f ca="1">COUNTIF('01'!$I$13:$I$132,"&gt;30")</f>
        <v>120</v>
      </c>
      <c r="L395" s="119" t="str">
        <f t="shared" ca="1" si="44"/>
        <v>Livre</v>
      </c>
    </row>
    <row r="396" spans="1:12" s="107" customFormat="1" ht="9.9499999999999993" customHeight="1" x14ac:dyDescent="0.25">
      <c r="A396" s="106">
        <v>394</v>
      </c>
      <c r="B396" s="105">
        <f t="shared" si="40"/>
        <v>0</v>
      </c>
      <c r="C396" s="105">
        <f t="shared" si="41"/>
        <v>0</v>
      </c>
      <c r="D396" s="105" t="str">
        <f t="shared" si="42"/>
        <v>Cliente 394</v>
      </c>
      <c r="E396" s="118">
        <f>'01'!$E$133</f>
        <v>0</v>
      </c>
      <c r="F396" s="120"/>
      <c r="G396" s="105">
        <f t="shared" si="43"/>
        <v>120</v>
      </c>
      <c r="H396" s="119">
        <f ca="1">COUNTIF('01'!$I$12:$I$132,"pago")</f>
        <v>0</v>
      </c>
      <c r="I396" s="119">
        <f t="shared" ca="1" si="45"/>
        <v>120</v>
      </c>
      <c r="J396" s="103" t="str">
        <f ca="1">'01'!$A$2</f>
        <v>Livre</v>
      </c>
      <c r="K396" s="119">
        <f ca="1">COUNTIF('01'!$I$13:$I$132,"&gt;30")</f>
        <v>120</v>
      </c>
      <c r="L396" s="119" t="str">
        <f t="shared" ca="1" si="44"/>
        <v>Livre</v>
      </c>
    </row>
    <row r="397" spans="1:12" s="107" customFormat="1" ht="9.9499999999999993" customHeight="1" x14ac:dyDescent="0.25">
      <c r="A397" s="106">
        <v>395</v>
      </c>
      <c r="B397" s="105">
        <f t="shared" si="40"/>
        <v>0</v>
      </c>
      <c r="C397" s="105">
        <f t="shared" si="41"/>
        <v>0</v>
      </c>
      <c r="D397" s="105" t="str">
        <f t="shared" si="42"/>
        <v>Cliente 395</v>
      </c>
      <c r="E397" s="118">
        <f>'01'!$E$133</f>
        <v>0</v>
      </c>
      <c r="F397" s="120"/>
      <c r="G397" s="105">
        <f t="shared" si="43"/>
        <v>120</v>
      </c>
      <c r="H397" s="119">
        <f ca="1">COUNTIF('01'!$I$12:$I$132,"pago")</f>
        <v>0</v>
      </c>
      <c r="I397" s="119">
        <f t="shared" ca="1" si="45"/>
        <v>120</v>
      </c>
      <c r="J397" s="103" t="str">
        <f ca="1">'01'!$A$2</f>
        <v>Livre</v>
      </c>
      <c r="K397" s="119">
        <f ca="1">COUNTIF('01'!$I$13:$I$132,"&gt;30")</f>
        <v>120</v>
      </c>
      <c r="L397" s="119" t="str">
        <f t="shared" ca="1" si="44"/>
        <v>Livre</v>
      </c>
    </row>
    <row r="398" spans="1:12" s="107" customFormat="1" ht="9.9499999999999993" customHeight="1" x14ac:dyDescent="0.25">
      <c r="A398" s="106">
        <v>396</v>
      </c>
      <c r="B398" s="105">
        <f t="shared" si="40"/>
        <v>0</v>
      </c>
      <c r="C398" s="105">
        <f t="shared" si="41"/>
        <v>0</v>
      </c>
      <c r="D398" s="105" t="str">
        <f t="shared" si="42"/>
        <v>Cliente 396</v>
      </c>
      <c r="E398" s="118">
        <f>'01'!$E$133</f>
        <v>0</v>
      </c>
      <c r="F398" s="120"/>
      <c r="G398" s="105">
        <f t="shared" si="43"/>
        <v>120</v>
      </c>
      <c r="H398" s="119">
        <f ca="1">COUNTIF('01'!$I$12:$I$132,"pago")</f>
        <v>0</v>
      </c>
      <c r="I398" s="119">
        <f t="shared" ca="1" si="45"/>
        <v>120</v>
      </c>
      <c r="J398" s="103" t="str">
        <f ca="1">'01'!$A$2</f>
        <v>Livre</v>
      </c>
      <c r="K398" s="119">
        <f ca="1">COUNTIF('01'!$I$13:$I$132,"&gt;30")</f>
        <v>120</v>
      </c>
      <c r="L398" s="119" t="str">
        <f t="shared" ca="1" si="44"/>
        <v>Livre</v>
      </c>
    </row>
    <row r="399" spans="1:12" s="107" customFormat="1" ht="9.9499999999999993" customHeight="1" x14ac:dyDescent="0.25">
      <c r="A399" s="106">
        <v>397</v>
      </c>
      <c r="B399" s="105">
        <f t="shared" si="40"/>
        <v>0</v>
      </c>
      <c r="C399" s="105">
        <f t="shared" si="41"/>
        <v>0</v>
      </c>
      <c r="D399" s="105" t="str">
        <f t="shared" si="42"/>
        <v>Cliente 397</v>
      </c>
      <c r="E399" s="118">
        <f>'01'!$E$133</f>
        <v>0</v>
      </c>
      <c r="F399" s="120"/>
      <c r="G399" s="105">
        <f t="shared" si="43"/>
        <v>120</v>
      </c>
      <c r="H399" s="119">
        <f ca="1">COUNTIF('01'!$I$12:$I$132,"pago")</f>
        <v>0</v>
      </c>
      <c r="I399" s="119">
        <f t="shared" ca="1" si="45"/>
        <v>120</v>
      </c>
      <c r="J399" s="103" t="str">
        <f ca="1">'01'!$A$2</f>
        <v>Livre</v>
      </c>
      <c r="K399" s="119">
        <f ca="1">COUNTIF('01'!$I$13:$I$132,"&gt;30")</f>
        <v>120</v>
      </c>
      <c r="L399" s="119" t="str">
        <f t="shared" ca="1" si="44"/>
        <v>Livre</v>
      </c>
    </row>
    <row r="400" spans="1:12" s="107" customFormat="1" ht="9.9499999999999993" customHeight="1" x14ac:dyDescent="0.25">
      <c r="A400" s="106">
        <v>398</v>
      </c>
      <c r="B400" s="105">
        <f t="shared" si="40"/>
        <v>0</v>
      </c>
      <c r="C400" s="105">
        <f t="shared" si="41"/>
        <v>0</v>
      </c>
      <c r="D400" s="105" t="str">
        <f t="shared" si="42"/>
        <v>Cliente 398</v>
      </c>
      <c r="E400" s="118">
        <f>'01'!$E$133</f>
        <v>0</v>
      </c>
      <c r="F400" s="120"/>
      <c r="G400" s="105">
        <f t="shared" si="43"/>
        <v>120</v>
      </c>
      <c r="H400" s="119">
        <f ca="1">COUNTIF('01'!$I$12:$I$132,"pago")</f>
        <v>0</v>
      </c>
      <c r="I400" s="119">
        <f t="shared" ca="1" si="45"/>
        <v>120</v>
      </c>
      <c r="J400" s="103" t="str">
        <f ca="1">'01'!$A$2</f>
        <v>Livre</v>
      </c>
      <c r="K400" s="119">
        <f ca="1">COUNTIF('01'!$I$13:$I$132,"&gt;30")</f>
        <v>120</v>
      </c>
      <c r="L400" s="119" t="str">
        <f t="shared" ca="1" si="44"/>
        <v>Livre</v>
      </c>
    </row>
    <row r="401" spans="1:12" ht="9.9499999999999993" customHeight="1" x14ac:dyDescent="0.25">
      <c r="A401" s="106">
        <v>399</v>
      </c>
      <c r="B401" s="105">
        <f t="shared" si="40"/>
        <v>0</v>
      </c>
      <c r="C401" s="105">
        <f t="shared" si="41"/>
        <v>0</v>
      </c>
      <c r="D401" s="105" t="str">
        <f t="shared" si="42"/>
        <v>Cliente 399</v>
      </c>
      <c r="E401" s="118">
        <f>'01'!$E$133</f>
        <v>0</v>
      </c>
      <c r="F401" s="120"/>
      <c r="G401" s="105">
        <f t="shared" si="43"/>
        <v>120</v>
      </c>
      <c r="H401" s="119">
        <f ca="1">COUNTIF('01'!$I$12:$I$132,"pago")</f>
        <v>0</v>
      </c>
      <c r="I401" s="119">
        <f t="shared" ca="1" si="45"/>
        <v>120</v>
      </c>
      <c r="J401" s="103" t="str">
        <f ca="1">'01'!$A$2</f>
        <v>Livre</v>
      </c>
      <c r="K401" s="119">
        <f ca="1">COUNTIF('01'!$I$13:$I$132,"&gt;30")</f>
        <v>120</v>
      </c>
      <c r="L401" s="119" t="str">
        <f t="shared" ca="1" si="44"/>
        <v>Livre</v>
      </c>
    </row>
    <row r="402" spans="1:12" ht="9.9499999999999993" customHeight="1" x14ac:dyDescent="0.25">
      <c r="A402" s="106">
        <v>400</v>
      </c>
      <c r="B402" s="105">
        <f t="shared" si="40"/>
        <v>0</v>
      </c>
      <c r="C402" s="105">
        <f t="shared" si="41"/>
        <v>0</v>
      </c>
      <c r="D402" s="105" t="str">
        <f t="shared" si="42"/>
        <v>Cliente 400</v>
      </c>
      <c r="E402" s="118">
        <f>'01'!$E$133</f>
        <v>0</v>
      </c>
      <c r="F402" s="120"/>
      <c r="G402" s="105">
        <f t="shared" si="43"/>
        <v>120</v>
      </c>
      <c r="H402" s="119">
        <f ca="1">COUNTIF('01'!$I$12:$I$132,"pago")</f>
        <v>0</v>
      </c>
      <c r="I402" s="119">
        <f t="shared" ca="1" si="45"/>
        <v>120</v>
      </c>
      <c r="J402" s="103" t="str">
        <f ca="1">'01'!$A$2</f>
        <v>Livre</v>
      </c>
      <c r="K402" s="119">
        <f ca="1">COUNTIF('01'!$I$13:$I$132,"&gt;30")</f>
        <v>120</v>
      </c>
      <c r="L402" s="119" t="str">
        <f t="shared" ca="1" si="44"/>
        <v>Livre</v>
      </c>
    </row>
    <row r="403" spans="1:12" hidden="1" x14ac:dyDescent="0.25"/>
    <row r="404" spans="1:12" x14ac:dyDescent="0.25"/>
    <row r="405" spans="1:12" x14ac:dyDescent="0.25"/>
  </sheetData>
  <mergeCells count="1">
    <mergeCell ref="A1:L1"/>
  </mergeCells>
  <conditionalFormatting sqref="A1 A2:L1048576">
    <cfRule type="cellIs" dxfId="449" priority="10" operator="equal">
      <formula>0</formula>
    </cfRule>
  </conditionalFormatting>
  <conditionalFormatting sqref="K2:K1048576">
    <cfRule type="cellIs" dxfId="448" priority="9" operator="equal">
      <formula>120</formula>
    </cfRule>
  </conditionalFormatting>
  <conditionalFormatting sqref="J2:J1048576">
    <cfRule type="containsText" dxfId="447" priority="6" operator="containsText" text="PAGO">
      <formula>NOT(ISERROR(SEARCH("PAGO",J2)))</formula>
    </cfRule>
    <cfRule type="containsText" dxfId="446" priority="7" operator="containsText" text="Livre">
      <formula>NOT(ISERROR(SEARCH("Livre",J2)))</formula>
    </cfRule>
    <cfRule type="containsText" dxfId="445" priority="8" operator="containsText" text="Atrasado">
      <formula>NOT(ISERROR(SEARCH("Atrasado",J2)))</formula>
    </cfRule>
  </conditionalFormatting>
  <conditionalFormatting sqref="L2:L1048576">
    <cfRule type="containsText" dxfId="444" priority="1" operator="containsText" text="DISTRATAR">
      <formula>NOT(ISERROR(SEARCH("DISTRATAR",L2)))</formula>
    </cfRule>
    <cfRule type="containsText" dxfId="443" priority="2" operator="containsText" text="Livre">
      <formula>NOT(ISERROR(SEARCH("Livre",L2)))</formula>
    </cfRule>
    <cfRule type="containsText" dxfId="442" priority="3" operator="containsText" text="CARTA N° 03">
      <formula>NOT(ISERROR(SEARCH("CARTA N° 03",L2)))</formula>
    </cfRule>
    <cfRule type="containsText" dxfId="441" priority="4" operator="containsText" text="CARTA N° 02">
      <formula>NOT(ISERROR(SEARCH("CARTA N° 02",L2)))</formula>
    </cfRule>
    <cfRule type="containsText" dxfId="440" priority="5" operator="containsText" text="CARTA N° 01">
      <formula>NOT(ISERROR(SEARCH("CARTA N° 01",L2)))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05"/>
  <sheetViews>
    <sheetView showGridLines="0" tabSelected="1" workbookViewId="0">
      <pane ySplit="2" topLeftCell="A3" activePane="bottomLeft" state="frozen"/>
      <selection pane="bottomLeft" activeCell="A10" sqref="A10:I10"/>
    </sheetView>
  </sheetViews>
  <sheetFormatPr defaultColWidth="19" defaultRowHeight="15" zeroHeight="1" x14ac:dyDescent="0.25"/>
  <cols>
    <col min="1" max="1" width="19.140625" style="42" bestFit="1" customWidth="1"/>
    <col min="2" max="2" width="15" style="42" bestFit="1" customWidth="1"/>
    <col min="3" max="3" width="15" style="42" customWidth="1"/>
    <col min="4" max="4" width="9.28515625" style="42" bestFit="1" customWidth="1"/>
    <col min="5" max="5" width="18.7109375" style="43" hidden="1"/>
    <col min="6" max="6" width="15.5703125" style="42" bestFit="1" customWidth="1"/>
    <col min="7" max="7" width="17.85546875" style="42" customWidth="1"/>
    <col min="8" max="8" width="14.28515625" style="42" bestFit="1" customWidth="1"/>
    <col min="9" max="9" width="20.7109375" style="42" customWidth="1"/>
    <col min="10" max="10" width="1.7109375" style="59" customWidth="1"/>
    <col min="11" max="16384" width="19" style="59"/>
  </cols>
  <sheetData>
    <row r="1" spans="1:9" ht="30" customHeight="1" thickBot="1" x14ac:dyDescent="0.3">
      <c r="A1" s="204"/>
      <c r="B1" s="205"/>
      <c r="C1" s="205"/>
      <c r="D1" s="205"/>
      <c r="E1" s="205"/>
      <c r="F1" s="205"/>
      <c r="G1" s="205"/>
      <c r="H1" s="205"/>
      <c r="I1" s="206"/>
    </row>
    <row r="2" spans="1:9" customFormat="1" ht="30" customHeight="1" thickBot="1" x14ac:dyDescent="0.3">
      <c r="A2" s="179" t="str">
        <f ca="1">IF(I133&gt;5000,"Livre",IF(I133&lt;=30,"Em Dias","Atrasado"))</f>
        <v>Livre</v>
      </c>
      <c r="B2" s="169" t="s">
        <v>1</v>
      </c>
      <c r="C2" s="170"/>
      <c r="D2" s="170"/>
      <c r="E2" s="170"/>
      <c r="F2" s="171" t="s">
        <v>3293</v>
      </c>
      <c r="G2" s="176">
        <f>VLOOKUP(B3,bd,2,0)</f>
        <v>20</v>
      </c>
      <c r="H2" s="172" t="s">
        <v>3294</v>
      </c>
      <c r="I2" s="176">
        <f>VLOOKUP(B3,bd,3,0)</f>
        <v>12</v>
      </c>
    </row>
    <row r="3" spans="1:9" customFormat="1" ht="9.9499999999999993" customHeight="1" thickBot="1" x14ac:dyDescent="0.3">
      <c r="A3" s="177" t="s">
        <v>3295</v>
      </c>
      <c r="B3" s="168">
        <v>1</v>
      </c>
      <c r="C3" s="178" t="s">
        <v>3296</v>
      </c>
      <c r="D3" s="173" t="str">
        <f>CONCATENATE("C.",G2,"/",I2)</f>
        <v>C.20/12</v>
      </c>
      <c r="E3" s="167"/>
      <c r="F3" s="207"/>
      <c r="G3" s="208"/>
      <c r="H3" s="208"/>
      <c r="I3" s="209"/>
    </row>
    <row r="4" spans="1:9" customFormat="1" ht="9.9499999999999993" customHeight="1" thickBot="1" x14ac:dyDescent="0.3">
      <c r="A4" s="44" t="s">
        <v>4</v>
      </c>
      <c r="B4" s="213" t="str">
        <f>VLOOKUP(B3,bd,4,0)</f>
        <v>Cliente 01</v>
      </c>
      <c r="C4" s="214"/>
      <c r="D4" s="45" t="s">
        <v>6</v>
      </c>
      <c r="E4" s="43"/>
      <c r="F4" s="218" t="str">
        <f>VLOOKUP(B3,bd,10,0)</f>
        <v>999.999.999-00</v>
      </c>
      <c r="G4" s="219"/>
      <c r="H4" s="44" t="s">
        <v>23</v>
      </c>
      <c r="I4" s="174" t="str">
        <f>VLOOKUP(B3,bd,11,0)</f>
        <v>2626262626/ssp-ce</v>
      </c>
    </row>
    <row r="5" spans="1:9" customFormat="1" ht="9.9499999999999993" customHeight="1" thickBot="1" x14ac:dyDescent="0.3">
      <c r="A5" s="44" t="s">
        <v>30</v>
      </c>
      <c r="B5" s="175" t="str">
        <f>VLOOKUP(B3,bd,19,0)</f>
        <v>(88)99999-9999</v>
      </c>
      <c r="C5" s="175" t="str">
        <f>VLOOKUP(B3,bd,20,0)</f>
        <v>(21)96262-6262</v>
      </c>
      <c r="D5" s="44" t="s">
        <v>8</v>
      </c>
      <c r="E5" s="43"/>
      <c r="F5" s="210" t="str">
        <f>VLOOKUP(B3,bd,21,0)</f>
        <v>meuemail@yahoo.com</v>
      </c>
      <c r="G5" s="211"/>
      <c r="H5" s="211"/>
      <c r="I5" s="212"/>
    </row>
    <row r="6" spans="1:9" customFormat="1" ht="9.9499999999999993" customHeight="1" thickBot="1" x14ac:dyDescent="0.3">
      <c r="A6" s="44" t="s">
        <v>24</v>
      </c>
      <c r="B6" s="220">
        <f>VLOOKUP(B3,bd,12,0)</f>
        <v>34000</v>
      </c>
      <c r="C6" s="221"/>
      <c r="D6" s="46" t="s">
        <v>7</v>
      </c>
      <c r="E6" s="4"/>
      <c r="F6" s="175">
        <f>VLOOKUP(B3,bd,15,0)</f>
        <v>120</v>
      </c>
      <c r="G6" s="44" t="s">
        <v>5</v>
      </c>
      <c r="H6" s="210" t="str">
        <f>VLOOKUP(B3,bd,22,0)</f>
        <v>Fulano</v>
      </c>
      <c r="I6" s="212"/>
    </row>
    <row r="7" spans="1:9" customFormat="1" ht="9.9499999999999993" customHeight="1" thickBot="1" x14ac:dyDescent="0.3">
      <c r="A7" s="217"/>
      <c r="B7" s="215"/>
      <c r="C7" s="215"/>
      <c r="D7" s="215"/>
      <c r="E7" s="7"/>
      <c r="F7" s="215"/>
      <c r="G7" s="215"/>
      <c r="H7" s="215"/>
      <c r="I7" s="216"/>
    </row>
    <row r="8" spans="1:9" customFormat="1" ht="9.9499999999999993" customHeight="1" thickBot="1" x14ac:dyDescent="0.3">
      <c r="A8" s="217" t="s">
        <v>25</v>
      </c>
      <c r="B8" s="215"/>
      <c r="C8" s="215"/>
      <c r="D8" s="216"/>
      <c r="E8" s="65"/>
      <c r="F8" s="47" t="s">
        <v>26</v>
      </c>
      <c r="G8" s="48" t="s">
        <v>27</v>
      </c>
      <c r="H8" s="48" t="s">
        <v>28</v>
      </c>
      <c r="I8" s="48" t="s">
        <v>29</v>
      </c>
    </row>
    <row r="9" spans="1:9" customFormat="1" ht="9.9499999999999993" customHeight="1" thickBot="1" x14ac:dyDescent="0.3">
      <c r="A9" s="210" t="str">
        <f>VLOOKUP(B3,bd,5,0)</f>
        <v>Rua 01, n° 01</v>
      </c>
      <c r="B9" s="211"/>
      <c r="C9" s="211"/>
      <c r="D9" s="212"/>
      <c r="E9" s="6"/>
      <c r="F9" s="175" t="str">
        <f>VLOOKUP(B3,bd,6,0)</f>
        <v>Bairro 01</v>
      </c>
      <c r="G9" s="175" t="str">
        <f>VLOOKUP(B3,bd,7,0)</f>
        <v>Cidade 01</v>
      </c>
      <c r="H9" s="175" t="str">
        <f>VLOOKUP(B3,bd,9,0)</f>
        <v>SP</v>
      </c>
      <c r="I9" s="174" t="str">
        <f>VLOOKUP(B3,bd,8,0)</f>
        <v>60000-000</v>
      </c>
    </row>
    <row r="10" spans="1:9" customFormat="1" ht="9.9499999999999993" customHeight="1" thickBot="1" x14ac:dyDescent="0.3">
      <c r="A10" s="180"/>
      <c r="B10" s="181"/>
      <c r="C10" s="181"/>
      <c r="D10" s="181"/>
      <c r="E10" s="181"/>
      <c r="F10" s="181"/>
      <c r="G10" s="181"/>
      <c r="H10" s="181"/>
      <c r="I10" s="182"/>
    </row>
    <row r="11" spans="1:9" customFormat="1" ht="15" customHeight="1" thickBot="1" x14ac:dyDescent="0.3">
      <c r="A11" s="171" t="s">
        <v>9</v>
      </c>
      <c r="B11" s="198" t="s">
        <v>10</v>
      </c>
      <c r="C11" s="198" t="s">
        <v>11</v>
      </c>
      <c r="D11" s="198" t="s">
        <v>12</v>
      </c>
      <c r="E11" s="199" t="s">
        <v>13</v>
      </c>
      <c r="F11" s="198" t="s">
        <v>14</v>
      </c>
      <c r="G11" s="198" t="s">
        <v>15</v>
      </c>
      <c r="H11" s="198" t="s">
        <v>16</v>
      </c>
      <c r="I11" s="200" t="s">
        <v>17</v>
      </c>
    </row>
    <row r="12" spans="1:9" customFormat="1" ht="9.9499999999999993" customHeight="1" x14ac:dyDescent="0.25">
      <c r="A12" s="121"/>
      <c r="B12" s="194" t="s">
        <v>18</v>
      </c>
      <c r="C12" s="195"/>
      <c r="D12" s="196"/>
      <c r="E12" s="195"/>
      <c r="F12" s="195"/>
      <c r="G12" s="71"/>
      <c r="H12" s="2"/>
      <c r="I12" s="197"/>
    </row>
    <row r="13" spans="1:9" customFormat="1" ht="9.9499999999999993" customHeight="1" x14ac:dyDescent="0.25">
      <c r="A13" s="186"/>
      <c r="B13" s="1">
        <v>1</v>
      </c>
      <c r="C13" s="68"/>
      <c r="D13" s="69"/>
      <c r="E13" s="68" t="str">
        <f t="shared" ref="E13:E52" si="0">IF(A13&lt;&gt;"",C13,"")</f>
        <v/>
      </c>
      <c r="F13" s="68"/>
      <c r="G13" s="183">
        <f t="shared" ref="G13:G75" si="1">IF(C13&gt;=F13,0,"")</f>
        <v>0</v>
      </c>
      <c r="H13" s="184" t="str">
        <f t="shared" ref="H13:H75" si="2">IF(F13&lt;&gt;"",D13,"")</f>
        <v/>
      </c>
      <c r="I13" s="185">
        <f t="shared" ref="I13:I75" ca="1" si="3">IF(H13&lt;&gt;"","pago",TODAY()-C13)</f>
        <v>43344</v>
      </c>
    </row>
    <row r="14" spans="1:9" customFormat="1" ht="9.9499999999999993" customHeight="1" x14ac:dyDescent="0.25">
      <c r="A14" s="186"/>
      <c r="B14" s="1">
        <v>2</v>
      </c>
      <c r="C14" s="68"/>
      <c r="D14" s="69"/>
      <c r="E14" s="68" t="str">
        <f t="shared" si="0"/>
        <v/>
      </c>
      <c r="F14" s="68"/>
      <c r="G14" s="183">
        <f t="shared" si="1"/>
        <v>0</v>
      </c>
      <c r="H14" s="184" t="str">
        <f t="shared" si="2"/>
        <v/>
      </c>
      <c r="I14" s="185">
        <f t="shared" ca="1" si="3"/>
        <v>43344</v>
      </c>
    </row>
    <row r="15" spans="1:9" customFormat="1" ht="9.9499999999999993" customHeight="1" x14ac:dyDescent="0.25">
      <c r="A15" s="186"/>
      <c r="B15" s="1">
        <v>3</v>
      </c>
      <c r="C15" s="68"/>
      <c r="D15" s="69"/>
      <c r="E15" s="68" t="str">
        <f t="shared" si="0"/>
        <v/>
      </c>
      <c r="F15" s="68"/>
      <c r="G15" s="183">
        <f t="shared" si="1"/>
        <v>0</v>
      </c>
      <c r="H15" s="184" t="str">
        <f t="shared" si="2"/>
        <v/>
      </c>
      <c r="I15" s="185">
        <f t="shared" ca="1" si="3"/>
        <v>43344</v>
      </c>
    </row>
    <row r="16" spans="1:9" customFormat="1" ht="9.9499999999999993" customHeight="1" x14ac:dyDescent="0.25">
      <c r="A16" s="186"/>
      <c r="B16" s="1">
        <v>4</v>
      </c>
      <c r="C16" s="68"/>
      <c r="D16" s="69"/>
      <c r="E16" s="68" t="str">
        <f t="shared" si="0"/>
        <v/>
      </c>
      <c r="F16" s="68"/>
      <c r="G16" s="183">
        <f t="shared" si="1"/>
        <v>0</v>
      </c>
      <c r="H16" s="184" t="str">
        <f t="shared" si="2"/>
        <v/>
      </c>
      <c r="I16" s="185">
        <f t="shared" ca="1" si="3"/>
        <v>43344</v>
      </c>
    </row>
    <row r="17" spans="1:9" customFormat="1" ht="9.9499999999999993" customHeight="1" x14ac:dyDescent="0.25">
      <c r="A17" s="186"/>
      <c r="B17" s="1">
        <v>5</v>
      </c>
      <c r="C17" s="68"/>
      <c r="D17" s="69"/>
      <c r="E17" s="68" t="str">
        <f t="shared" si="0"/>
        <v/>
      </c>
      <c r="F17" s="68"/>
      <c r="G17" s="183">
        <f t="shared" si="1"/>
        <v>0</v>
      </c>
      <c r="H17" s="184" t="str">
        <f t="shared" si="2"/>
        <v/>
      </c>
      <c r="I17" s="185">
        <f t="shared" ca="1" si="3"/>
        <v>43344</v>
      </c>
    </row>
    <row r="18" spans="1:9" customFormat="1" ht="9.9499999999999993" customHeight="1" x14ac:dyDescent="0.25">
      <c r="A18" s="186"/>
      <c r="B18" s="1">
        <v>6</v>
      </c>
      <c r="C18" s="68"/>
      <c r="D18" s="69"/>
      <c r="E18" s="68" t="str">
        <f t="shared" si="0"/>
        <v/>
      </c>
      <c r="F18" s="68"/>
      <c r="G18" s="183">
        <f t="shared" si="1"/>
        <v>0</v>
      </c>
      <c r="H18" s="184" t="str">
        <f t="shared" si="2"/>
        <v/>
      </c>
      <c r="I18" s="185">
        <f t="shared" ca="1" si="3"/>
        <v>43344</v>
      </c>
    </row>
    <row r="19" spans="1:9" customFormat="1" ht="9.9499999999999993" customHeight="1" x14ac:dyDescent="0.25">
      <c r="A19" s="186"/>
      <c r="B19" s="1">
        <v>7</v>
      </c>
      <c r="C19" s="68"/>
      <c r="D19" s="69"/>
      <c r="E19" s="68" t="str">
        <f t="shared" si="0"/>
        <v/>
      </c>
      <c r="F19" s="68"/>
      <c r="G19" s="183">
        <f t="shared" si="1"/>
        <v>0</v>
      </c>
      <c r="H19" s="184" t="str">
        <f t="shared" si="2"/>
        <v/>
      </c>
      <c r="I19" s="185">
        <f t="shared" ca="1" si="3"/>
        <v>43344</v>
      </c>
    </row>
    <row r="20" spans="1:9" customFormat="1" ht="9.9499999999999993" customHeight="1" x14ac:dyDescent="0.25">
      <c r="A20" s="186"/>
      <c r="B20" s="1">
        <v>8</v>
      </c>
      <c r="C20" s="68"/>
      <c r="D20" s="69"/>
      <c r="E20" s="68" t="str">
        <f t="shared" si="0"/>
        <v/>
      </c>
      <c r="F20" s="68"/>
      <c r="G20" s="183">
        <f t="shared" si="1"/>
        <v>0</v>
      </c>
      <c r="H20" s="184" t="str">
        <f t="shared" si="2"/>
        <v/>
      </c>
      <c r="I20" s="185">
        <f t="shared" ca="1" si="3"/>
        <v>43344</v>
      </c>
    </row>
    <row r="21" spans="1:9" customFormat="1" ht="9.9499999999999993" customHeight="1" x14ac:dyDescent="0.25">
      <c r="A21" s="186"/>
      <c r="B21" s="1">
        <v>9</v>
      </c>
      <c r="C21" s="68"/>
      <c r="D21" s="69"/>
      <c r="E21" s="68" t="str">
        <f t="shared" si="0"/>
        <v/>
      </c>
      <c r="F21" s="68"/>
      <c r="G21" s="183">
        <f t="shared" si="1"/>
        <v>0</v>
      </c>
      <c r="H21" s="184" t="str">
        <f t="shared" si="2"/>
        <v/>
      </c>
      <c r="I21" s="185">
        <f t="shared" ca="1" si="3"/>
        <v>43344</v>
      </c>
    </row>
    <row r="22" spans="1:9" customFormat="1" ht="9.9499999999999993" customHeight="1" x14ac:dyDescent="0.25">
      <c r="A22" s="186"/>
      <c r="B22" s="1">
        <v>10</v>
      </c>
      <c r="C22" s="68"/>
      <c r="D22" s="69"/>
      <c r="E22" s="68" t="str">
        <f t="shared" si="0"/>
        <v/>
      </c>
      <c r="F22" s="68"/>
      <c r="G22" s="183">
        <f t="shared" si="1"/>
        <v>0</v>
      </c>
      <c r="H22" s="184" t="str">
        <f t="shared" si="2"/>
        <v/>
      </c>
      <c r="I22" s="185">
        <f t="shared" ca="1" si="3"/>
        <v>43344</v>
      </c>
    </row>
    <row r="23" spans="1:9" customFormat="1" ht="9.9499999999999993" customHeight="1" x14ac:dyDescent="0.25">
      <c r="A23" s="186"/>
      <c r="B23" s="1">
        <v>11</v>
      </c>
      <c r="C23" s="68"/>
      <c r="D23" s="69"/>
      <c r="E23" s="68" t="str">
        <f t="shared" si="0"/>
        <v/>
      </c>
      <c r="F23" s="68"/>
      <c r="G23" s="183">
        <f t="shared" si="1"/>
        <v>0</v>
      </c>
      <c r="H23" s="184" t="str">
        <f t="shared" si="2"/>
        <v/>
      </c>
      <c r="I23" s="185">
        <f t="shared" ca="1" si="3"/>
        <v>43344</v>
      </c>
    </row>
    <row r="24" spans="1:9" customFormat="1" ht="9.9499999999999993" customHeight="1" x14ac:dyDescent="0.25">
      <c r="A24" s="186"/>
      <c r="B24" s="1">
        <v>12</v>
      </c>
      <c r="C24" s="68"/>
      <c r="D24" s="69"/>
      <c r="E24" s="68" t="str">
        <f t="shared" si="0"/>
        <v/>
      </c>
      <c r="F24" s="68"/>
      <c r="G24" s="183">
        <f t="shared" si="1"/>
        <v>0</v>
      </c>
      <c r="H24" s="184" t="str">
        <f t="shared" si="2"/>
        <v/>
      </c>
      <c r="I24" s="185">
        <f t="shared" ca="1" si="3"/>
        <v>43344</v>
      </c>
    </row>
    <row r="25" spans="1:9" customFormat="1" ht="9.9499999999999993" customHeight="1" x14ac:dyDescent="0.25">
      <c r="A25" s="186"/>
      <c r="B25" s="1">
        <v>13</v>
      </c>
      <c r="C25" s="68"/>
      <c r="D25" s="69"/>
      <c r="E25" s="68" t="str">
        <f t="shared" si="0"/>
        <v/>
      </c>
      <c r="F25" s="68"/>
      <c r="G25" s="183">
        <f t="shared" si="1"/>
        <v>0</v>
      </c>
      <c r="H25" s="184" t="str">
        <f t="shared" si="2"/>
        <v/>
      </c>
      <c r="I25" s="185">
        <f t="shared" ca="1" si="3"/>
        <v>43344</v>
      </c>
    </row>
    <row r="26" spans="1:9" customFormat="1" ht="9.9499999999999993" customHeight="1" x14ac:dyDescent="0.25">
      <c r="A26" s="186"/>
      <c r="B26" s="1">
        <v>14</v>
      </c>
      <c r="C26" s="68"/>
      <c r="D26" s="69"/>
      <c r="E26" s="68" t="str">
        <f t="shared" si="0"/>
        <v/>
      </c>
      <c r="F26" s="68"/>
      <c r="G26" s="183">
        <f t="shared" si="1"/>
        <v>0</v>
      </c>
      <c r="H26" s="184" t="str">
        <f t="shared" si="2"/>
        <v/>
      </c>
      <c r="I26" s="185">
        <f t="shared" ca="1" si="3"/>
        <v>43344</v>
      </c>
    </row>
    <row r="27" spans="1:9" customFormat="1" ht="9.9499999999999993" customHeight="1" x14ac:dyDescent="0.25">
      <c r="A27" s="186"/>
      <c r="B27" s="1">
        <v>15</v>
      </c>
      <c r="C27" s="68"/>
      <c r="D27" s="69"/>
      <c r="E27" s="68" t="str">
        <f t="shared" si="0"/>
        <v/>
      </c>
      <c r="F27" s="68"/>
      <c r="G27" s="183">
        <f t="shared" si="1"/>
        <v>0</v>
      </c>
      <c r="H27" s="184" t="str">
        <f t="shared" si="2"/>
        <v/>
      </c>
      <c r="I27" s="185">
        <f t="shared" ca="1" si="3"/>
        <v>43344</v>
      </c>
    </row>
    <row r="28" spans="1:9" customFormat="1" ht="9.9499999999999993" customHeight="1" x14ac:dyDescent="0.25">
      <c r="A28" s="186"/>
      <c r="B28" s="1">
        <v>16</v>
      </c>
      <c r="C28" s="68"/>
      <c r="D28" s="69"/>
      <c r="E28" s="68" t="str">
        <f t="shared" si="0"/>
        <v/>
      </c>
      <c r="F28" s="68"/>
      <c r="G28" s="183">
        <f t="shared" si="1"/>
        <v>0</v>
      </c>
      <c r="H28" s="184" t="str">
        <f t="shared" si="2"/>
        <v/>
      </c>
      <c r="I28" s="185">
        <f t="shared" ca="1" si="3"/>
        <v>43344</v>
      </c>
    </row>
    <row r="29" spans="1:9" customFormat="1" ht="9.9499999999999993" customHeight="1" x14ac:dyDescent="0.25">
      <c r="A29" s="186"/>
      <c r="B29" s="1">
        <v>17</v>
      </c>
      <c r="C29" s="68"/>
      <c r="D29" s="69"/>
      <c r="E29" s="68" t="str">
        <f t="shared" si="0"/>
        <v/>
      </c>
      <c r="F29" s="68"/>
      <c r="G29" s="183">
        <f t="shared" si="1"/>
        <v>0</v>
      </c>
      <c r="H29" s="184" t="str">
        <f t="shared" si="2"/>
        <v/>
      </c>
      <c r="I29" s="185">
        <f t="shared" ca="1" si="3"/>
        <v>43344</v>
      </c>
    </row>
    <row r="30" spans="1:9" customFormat="1" ht="9.9499999999999993" customHeight="1" x14ac:dyDescent="0.25">
      <c r="A30" s="186"/>
      <c r="B30" s="1">
        <v>18</v>
      </c>
      <c r="C30" s="68"/>
      <c r="D30" s="69"/>
      <c r="E30" s="68" t="str">
        <f t="shared" si="0"/>
        <v/>
      </c>
      <c r="F30" s="68"/>
      <c r="G30" s="183">
        <f t="shared" si="1"/>
        <v>0</v>
      </c>
      <c r="H30" s="184" t="str">
        <f t="shared" si="2"/>
        <v/>
      </c>
      <c r="I30" s="185">
        <f t="shared" ca="1" si="3"/>
        <v>43344</v>
      </c>
    </row>
    <row r="31" spans="1:9" customFormat="1" ht="9.9499999999999993" customHeight="1" x14ac:dyDescent="0.25">
      <c r="A31" s="186"/>
      <c r="B31" s="1">
        <v>19</v>
      </c>
      <c r="C31" s="68"/>
      <c r="D31" s="69"/>
      <c r="E31" s="68" t="str">
        <f t="shared" si="0"/>
        <v/>
      </c>
      <c r="F31" s="68"/>
      <c r="G31" s="183">
        <f t="shared" si="1"/>
        <v>0</v>
      </c>
      <c r="H31" s="184" t="str">
        <f t="shared" si="2"/>
        <v/>
      </c>
      <c r="I31" s="185">
        <f t="shared" ca="1" si="3"/>
        <v>43344</v>
      </c>
    </row>
    <row r="32" spans="1:9" customFormat="1" ht="9.9499999999999993" customHeight="1" x14ac:dyDescent="0.25">
      <c r="A32" s="186"/>
      <c r="B32" s="1">
        <v>20</v>
      </c>
      <c r="C32" s="68"/>
      <c r="D32" s="69"/>
      <c r="E32" s="68" t="str">
        <f t="shared" si="0"/>
        <v/>
      </c>
      <c r="F32" s="68"/>
      <c r="G32" s="183">
        <f t="shared" si="1"/>
        <v>0</v>
      </c>
      <c r="H32" s="184" t="str">
        <f t="shared" si="2"/>
        <v/>
      </c>
      <c r="I32" s="185">
        <f t="shared" ca="1" si="3"/>
        <v>43344</v>
      </c>
    </row>
    <row r="33" spans="1:9" customFormat="1" ht="9.9499999999999993" customHeight="1" x14ac:dyDescent="0.25">
      <c r="A33" s="186"/>
      <c r="B33" s="1">
        <v>21</v>
      </c>
      <c r="C33" s="68"/>
      <c r="D33" s="69"/>
      <c r="E33" s="68" t="str">
        <f t="shared" si="0"/>
        <v/>
      </c>
      <c r="F33" s="68"/>
      <c r="G33" s="183">
        <f t="shared" si="1"/>
        <v>0</v>
      </c>
      <c r="H33" s="184" t="str">
        <f t="shared" si="2"/>
        <v/>
      </c>
      <c r="I33" s="185">
        <f t="shared" ca="1" si="3"/>
        <v>43344</v>
      </c>
    </row>
    <row r="34" spans="1:9" customFormat="1" ht="9.9499999999999993" customHeight="1" x14ac:dyDescent="0.25">
      <c r="A34" s="186"/>
      <c r="B34" s="1">
        <v>22</v>
      </c>
      <c r="C34" s="68"/>
      <c r="D34" s="69"/>
      <c r="E34" s="68" t="str">
        <f t="shared" si="0"/>
        <v/>
      </c>
      <c r="F34" s="68"/>
      <c r="G34" s="183">
        <f t="shared" si="1"/>
        <v>0</v>
      </c>
      <c r="H34" s="184" t="str">
        <f t="shared" si="2"/>
        <v/>
      </c>
      <c r="I34" s="185">
        <f t="shared" ca="1" si="3"/>
        <v>43344</v>
      </c>
    </row>
    <row r="35" spans="1:9" customFormat="1" ht="9.9499999999999993" customHeight="1" x14ac:dyDescent="0.25">
      <c r="A35" s="186"/>
      <c r="B35" s="1">
        <v>23</v>
      </c>
      <c r="C35" s="68"/>
      <c r="D35" s="69"/>
      <c r="E35" s="68" t="str">
        <f t="shared" si="0"/>
        <v/>
      </c>
      <c r="F35" s="68"/>
      <c r="G35" s="183">
        <f t="shared" si="1"/>
        <v>0</v>
      </c>
      <c r="H35" s="184" t="str">
        <f t="shared" si="2"/>
        <v/>
      </c>
      <c r="I35" s="185">
        <f t="shared" ca="1" si="3"/>
        <v>43344</v>
      </c>
    </row>
    <row r="36" spans="1:9" customFormat="1" ht="9.9499999999999993" customHeight="1" x14ac:dyDescent="0.25">
      <c r="A36" s="186"/>
      <c r="B36" s="1">
        <v>24</v>
      </c>
      <c r="C36" s="68"/>
      <c r="D36" s="69"/>
      <c r="E36" s="68" t="str">
        <f t="shared" si="0"/>
        <v/>
      </c>
      <c r="F36" s="68"/>
      <c r="G36" s="183">
        <f t="shared" si="1"/>
        <v>0</v>
      </c>
      <c r="H36" s="184" t="str">
        <f t="shared" si="2"/>
        <v/>
      </c>
      <c r="I36" s="185">
        <f t="shared" ca="1" si="3"/>
        <v>43344</v>
      </c>
    </row>
    <row r="37" spans="1:9" customFormat="1" ht="9.9499999999999993" customHeight="1" x14ac:dyDescent="0.25">
      <c r="A37" s="186"/>
      <c r="B37" s="1">
        <v>25</v>
      </c>
      <c r="C37" s="68"/>
      <c r="D37" s="69"/>
      <c r="E37" s="68" t="str">
        <f t="shared" si="0"/>
        <v/>
      </c>
      <c r="F37" s="68"/>
      <c r="G37" s="183">
        <f t="shared" si="1"/>
        <v>0</v>
      </c>
      <c r="H37" s="184" t="str">
        <f t="shared" si="2"/>
        <v/>
      </c>
      <c r="I37" s="185">
        <f t="shared" ca="1" si="3"/>
        <v>43344</v>
      </c>
    </row>
    <row r="38" spans="1:9" customFormat="1" ht="9.9499999999999993" customHeight="1" x14ac:dyDescent="0.25">
      <c r="A38" s="186"/>
      <c r="B38" s="1">
        <v>26</v>
      </c>
      <c r="C38" s="68"/>
      <c r="D38" s="69"/>
      <c r="E38" s="68" t="str">
        <f t="shared" si="0"/>
        <v/>
      </c>
      <c r="F38" s="68"/>
      <c r="G38" s="183">
        <f t="shared" si="1"/>
        <v>0</v>
      </c>
      <c r="H38" s="184" t="str">
        <f t="shared" si="2"/>
        <v/>
      </c>
      <c r="I38" s="185">
        <f t="shared" ca="1" si="3"/>
        <v>43344</v>
      </c>
    </row>
    <row r="39" spans="1:9" customFormat="1" ht="9.9499999999999993" customHeight="1" x14ac:dyDescent="0.25">
      <c r="A39" s="186"/>
      <c r="B39" s="1">
        <v>27</v>
      </c>
      <c r="C39" s="68"/>
      <c r="D39" s="69"/>
      <c r="E39" s="68" t="str">
        <f t="shared" si="0"/>
        <v/>
      </c>
      <c r="F39" s="68"/>
      <c r="G39" s="183">
        <f t="shared" si="1"/>
        <v>0</v>
      </c>
      <c r="H39" s="184" t="str">
        <f t="shared" si="2"/>
        <v/>
      </c>
      <c r="I39" s="185">
        <f t="shared" ca="1" si="3"/>
        <v>43344</v>
      </c>
    </row>
    <row r="40" spans="1:9" customFormat="1" ht="9.9499999999999993" customHeight="1" x14ac:dyDescent="0.25">
      <c r="A40" s="186"/>
      <c r="B40" s="1">
        <v>28</v>
      </c>
      <c r="C40" s="68"/>
      <c r="D40" s="69"/>
      <c r="E40" s="68" t="str">
        <f t="shared" si="0"/>
        <v/>
      </c>
      <c r="F40" s="68"/>
      <c r="G40" s="183">
        <f t="shared" si="1"/>
        <v>0</v>
      </c>
      <c r="H40" s="184" t="str">
        <f t="shared" si="2"/>
        <v/>
      </c>
      <c r="I40" s="185">
        <f t="shared" ca="1" si="3"/>
        <v>43344</v>
      </c>
    </row>
    <row r="41" spans="1:9" customFormat="1" ht="9.9499999999999993" customHeight="1" x14ac:dyDescent="0.25">
      <c r="A41" s="186"/>
      <c r="B41" s="1">
        <v>29</v>
      </c>
      <c r="C41" s="68"/>
      <c r="D41" s="69"/>
      <c r="E41" s="68" t="str">
        <f t="shared" si="0"/>
        <v/>
      </c>
      <c r="F41" s="68"/>
      <c r="G41" s="183">
        <f t="shared" si="1"/>
        <v>0</v>
      </c>
      <c r="H41" s="184" t="str">
        <f t="shared" si="2"/>
        <v/>
      </c>
      <c r="I41" s="185">
        <f t="shared" ca="1" si="3"/>
        <v>43344</v>
      </c>
    </row>
    <row r="42" spans="1:9" customFormat="1" ht="9.9499999999999993" customHeight="1" x14ac:dyDescent="0.25">
      <c r="A42" s="186"/>
      <c r="B42" s="1">
        <v>30</v>
      </c>
      <c r="C42" s="68"/>
      <c r="D42" s="69"/>
      <c r="E42" s="68" t="str">
        <f t="shared" si="0"/>
        <v/>
      </c>
      <c r="F42" s="68"/>
      <c r="G42" s="183">
        <f t="shared" si="1"/>
        <v>0</v>
      </c>
      <c r="H42" s="184" t="str">
        <f t="shared" si="2"/>
        <v/>
      </c>
      <c r="I42" s="185">
        <f t="shared" ca="1" si="3"/>
        <v>43344</v>
      </c>
    </row>
    <row r="43" spans="1:9" customFormat="1" ht="9.9499999999999993" customHeight="1" x14ac:dyDescent="0.25">
      <c r="A43" s="186"/>
      <c r="B43" s="1">
        <v>31</v>
      </c>
      <c r="C43" s="68"/>
      <c r="D43" s="69"/>
      <c r="E43" s="68" t="str">
        <f t="shared" si="0"/>
        <v/>
      </c>
      <c r="F43" s="68"/>
      <c r="G43" s="183">
        <f t="shared" si="1"/>
        <v>0</v>
      </c>
      <c r="H43" s="184" t="str">
        <f t="shared" si="2"/>
        <v/>
      </c>
      <c r="I43" s="185">
        <f t="shared" ca="1" si="3"/>
        <v>43344</v>
      </c>
    </row>
    <row r="44" spans="1:9" customFormat="1" ht="9.9499999999999993" customHeight="1" x14ac:dyDescent="0.25">
      <c r="A44" s="186"/>
      <c r="B44" s="1">
        <v>32</v>
      </c>
      <c r="C44" s="68"/>
      <c r="D44" s="69"/>
      <c r="E44" s="68" t="str">
        <f t="shared" si="0"/>
        <v/>
      </c>
      <c r="F44" s="68"/>
      <c r="G44" s="183">
        <f t="shared" si="1"/>
        <v>0</v>
      </c>
      <c r="H44" s="184" t="str">
        <f t="shared" si="2"/>
        <v/>
      </c>
      <c r="I44" s="185">
        <f t="shared" ca="1" si="3"/>
        <v>43344</v>
      </c>
    </row>
    <row r="45" spans="1:9" customFormat="1" ht="9.9499999999999993" customHeight="1" x14ac:dyDescent="0.25">
      <c r="A45" s="186"/>
      <c r="B45" s="1">
        <v>33</v>
      </c>
      <c r="C45" s="68"/>
      <c r="D45" s="69"/>
      <c r="E45" s="68" t="str">
        <f t="shared" si="0"/>
        <v/>
      </c>
      <c r="F45" s="68"/>
      <c r="G45" s="183">
        <f t="shared" si="1"/>
        <v>0</v>
      </c>
      <c r="H45" s="184" t="str">
        <f t="shared" si="2"/>
        <v/>
      </c>
      <c r="I45" s="185">
        <f t="shared" ca="1" si="3"/>
        <v>43344</v>
      </c>
    </row>
    <row r="46" spans="1:9" customFormat="1" ht="9.9499999999999993" customHeight="1" x14ac:dyDescent="0.25">
      <c r="A46" s="186"/>
      <c r="B46" s="1">
        <v>34</v>
      </c>
      <c r="C46" s="68"/>
      <c r="D46" s="69"/>
      <c r="E46" s="68" t="str">
        <f t="shared" si="0"/>
        <v/>
      </c>
      <c r="F46" s="68"/>
      <c r="G46" s="183">
        <f t="shared" si="1"/>
        <v>0</v>
      </c>
      <c r="H46" s="184" t="str">
        <f t="shared" si="2"/>
        <v/>
      </c>
      <c r="I46" s="185">
        <f t="shared" ca="1" si="3"/>
        <v>43344</v>
      </c>
    </row>
    <row r="47" spans="1:9" customFormat="1" ht="9.9499999999999993" customHeight="1" x14ac:dyDescent="0.25">
      <c r="A47" s="186"/>
      <c r="B47" s="1">
        <v>35</v>
      </c>
      <c r="C47" s="68"/>
      <c r="D47" s="69"/>
      <c r="E47" s="68" t="str">
        <f t="shared" si="0"/>
        <v/>
      </c>
      <c r="F47" s="68"/>
      <c r="G47" s="183">
        <f t="shared" si="1"/>
        <v>0</v>
      </c>
      <c r="H47" s="184" t="str">
        <f t="shared" si="2"/>
        <v/>
      </c>
      <c r="I47" s="185">
        <f t="shared" ca="1" si="3"/>
        <v>43344</v>
      </c>
    </row>
    <row r="48" spans="1:9" customFormat="1" ht="9.9499999999999993" customHeight="1" x14ac:dyDescent="0.25">
      <c r="A48" s="186"/>
      <c r="B48" s="1">
        <v>36</v>
      </c>
      <c r="C48" s="68"/>
      <c r="D48" s="69"/>
      <c r="E48" s="68" t="str">
        <f t="shared" si="0"/>
        <v/>
      </c>
      <c r="F48" s="68"/>
      <c r="G48" s="183">
        <f t="shared" si="1"/>
        <v>0</v>
      </c>
      <c r="H48" s="184" t="str">
        <f t="shared" si="2"/>
        <v/>
      </c>
      <c r="I48" s="185">
        <f t="shared" ca="1" si="3"/>
        <v>43344</v>
      </c>
    </row>
    <row r="49" spans="1:9" customFormat="1" ht="9.9499999999999993" customHeight="1" x14ac:dyDescent="0.25">
      <c r="A49" s="186"/>
      <c r="B49" s="1">
        <v>37</v>
      </c>
      <c r="C49" s="68"/>
      <c r="D49" s="69"/>
      <c r="E49" s="68" t="str">
        <f t="shared" si="0"/>
        <v/>
      </c>
      <c r="F49" s="68"/>
      <c r="G49" s="183">
        <f t="shared" si="1"/>
        <v>0</v>
      </c>
      <c r="H49" s="184" t="str">
        <f t="shared" si="2"/>
        <v/>
      </c>
      <c r="I49" s="185">
        <f t="shared" ca="1" si="3"/>
        <v>43344</v>
      </c>
    </row>
    <row r="50" spans="1:9" customFormat="1" ht="9.9499999999999993" customHeight="1" x14ac:dyDescent="0.25">
      <c r="A50" s="186"/>
      <c r="B50" s="1">
        <v>38</v>
      </c>
      <c r="C50" s="68"/>
      <c r="D50" s="69"/>
      <c r="E50" s="68" t="str">
        <f t="shared" si="0"/>
        <v/>
      </c>
      <c r="F50" s="68"/>
      <c r="G50" s="183">
        <f t="shared" si="1"/>
        <v>0</v>
      </c>
      <c r="H50" s="184" t="str">
        <f t="shared" si="2"/>
        <v/>
      </c>
      <c r="I50" s="185">
        <f t="shared" ca="1" si="3"/>
        <v>43344</v>
      </c>
    </row>
    <row r="51" spans="1:9" customFormat="1" ht="9.9499999999999993" customHeight="1" x14ac:dyDescent="0.25">
      <c r="A51" s="186"/>
      <c r="B51" s="1">
        <v>39</v>
      </c>
      <c r="C51" s="68"/>
      <c r="D51" s="69"/>
      <c r="E51" s="68" t="str">
        <f t="shared" si="0"/>
        <v/>
      </c>
      <c r="F51" s="68"/>
      <c r="G51" s="183">
        <f t="shared" si="1"/>
        <v>0</v>
      </c>
      <c r="H51" s="184" t="str">
        <f t="shared" si="2"/>
        <v/>
      </c>
      <c r="I51" s="185">
        <f t="shared" ca="1" si="3"/>
        <v>43344</v>
      </c>
    </row>
    <row r="52" spans="1:9" customFormat="1" ht="9.75" customHeight="1" x14ac:dyDescent="0.25">
      <c r="A52" s="186"/>
      <c r="B52" s="1">
        <v>40</v>
      </c>
      <c r="C52" s="68"/>
      <c r="D52" s="69"/>
      <c r="E52" s="68" t="str">
        <f t="shared" si="0"/>
        <v/>
      </c>
      <c r="F52" s="68"/>
      <c r="G52" s="183">
        <f t="shared" si="1"/>
        <v>0</v>
      </c>
      <c r="H52" s="184" t="str">
        <f t="shared" si="2"/>
        <v/>
      </c>
      <c r="I52" s="185">
        <f t="shared" ca="1" si="3"/>
        <v>43344</v>
      </c>
    </row>
    <row r="53" spans="1:9" customFormat="1" ht="9.75" customHeight="1" x14ac:dyDescent="0.25">
      <c r="A53" s="186"/>
      <c r="B53" s="1">
        <v>41</v>
      </c>
      <c r="C53" s="68"/>
      <c r="D53" s="69"/>
      <c r="E53" s="68"/>
      <c r="F53" s="68"/>
      <c r="G53" s="183">
        <f t="shared" si="1"/>
        <v>0</v>
      </c>
      <c r="H53" s="184" t="str">
        <f t="shared" si="2"/>
        <v/>
      </c>
      <c r="I53" s="185">
        <f t="shared" ca="1" si="3"/>
        <v>43344</v>
      </c>
    </row>
    <row r="54" spans="1:9" customFormat="1" ht="9.75" customHeight="1" x14ac:dyDescent="0.25">
      <c r="A54" s="186"/>
      <c r="B54" s="1">
        <v>42</v>
      </c>
      <c r="C54" s="68"/>
      <c r="D54" s="69"/>
      <c r="E54" s="68"/>
      <c r="F54" s="68"/>
      <c r="G54" s="183">
        <f t="shared" si="1"/>
        <v>0</v>
      </c>
      <c r="H54" s="184" t="str">
        <f t="shared" si="2"/>
        <v/>
      </c>
      <c r="I54" s="185">
        <f t="shared" ca="1" si="3"/>
        <v>43344</v>
      </c>
    </row>
    <row r="55" spans="1:9" customFormat="1" ht="9.75" customHeight="1" x14ac:dyDescent="0.25">
      <c r="A55" s="186"/>
      <c r="B55" s="1">
        <v>43</v>
      </c>
      <c r="C55" s="68"/>
      <c r="D55" s="69"/>
      <c r="E55" s="68"/>
      <c r="F55" s="68"/>
      <c r="G55" s="183">
        <f t="shared" si="1"/>
        <v>0</v>
      </c>
      <c r="H55" s="184" t="str">
        <f t="shared" si="2"/>
        <v/>
      </c>
      <c r="I55" s="185">
        <f t="shared" ca="1" si="3"/>
        <v>43344</v>
      </c>
    </row>
    <row r="56" spans="1:9" customFormat="1" ht="9.75" customHeight="1" x14ac:dyDescent="0.25">
      <c r="A56" s="186"/>
      <c r="B56" s="1">
        <v>44</v>
      </c>
      <c r="C56" s="68"/>
      <c r="D56" s="69"/>
      <c r="E56" s="68"/>
      <c r="F56" s="68"/>
      <c r="G56" s="183">
        <f t="shared" si="1"/>
        <v>0</v>
      </c>
      <c r="H56" s="184" t="str">
        <f t="shared" si="2"/>
        <v/>
      </c>
      <c r="I56" s="185">
        <f t="shared" ca="1" si="3"/>
        <v>43344</v>
      </c>
    </row>
    <row r="57" spans="1:9" customFormat="1" ht="9.75" customHeight="1" x14ac:dyDescent="0.25">
      <c r="A57" s="186"/>
      <c r="B57" s="1">
        <v>45</v>
      </c>
      <c r="C57" s="68"/>
      <c r="D57" s="69"/>
      <c r="E57" s="68"/>
      <c r="F57" s="68"/>
      <c r="G57" s="183">
        <f t="shared" si="1"/>
        <v>0</v>
      </c>
      <c r="H57" s="184" t="str">
        <f t="shared" si="2"/>
        <v/>
      </c>
      <c r="I57" s="185">
        <f t="shared" ca="1" si="3"/>
        <v>43344</v>
      </c>
    </row>
    <row r="58" spans="1:9" customFormat="1" ht="9.75" customHeight="1" x14ac:dyDescent="0.25">
      <c r="A58" s="186"/>
      <c r="B58" s="1">
        <v>46</v>
      </c>
      <c r="C58" s="68"/>
      <c r="D58" s="69"/>
      <c r="E58" s="68"/>
      <c r="F58" s="68"/>
      <c r="G58" s="183">
        <f t="shared" si="1"/>
        <v>0</v>
      </c>
      <c r="H58" s="184" t="str">
        <f t="shared" si="2"/>
        <v/>
      </c>
      <c r="I58" s="185">
        <f t="shared" ca="1" si="3"/>
        <v>43344</v>
      </c>
    </row>
    <row r="59" spans="1:9" customFormat="1" ht="9.75" customHeight="1" x14ac:dyDescent="0.25">
      <c r="A59" s="186"/>
      <c r="B59" s="1">
        <v>47</v>
      </c>
      <c r="C59" s="68"/>
      <c r="D59" s="69"/>
      <c r="E59" s="68"/>
      <c r="F59" s="68"/>
      <c r="G59" s="183">
        <f t="shared" si="1"/>
        <v>0</v>
      </c>
      <c r="H59" s="184" t="str">
        <f t="shared" si="2"/>
        <v/>
      </c>
      <c r="I59" s="185">
        <f t="shared" ca="1" si="3"/>
        <v>43344</v>
      </c>
    </row>
    <row r="60" spans="1:9" customFormat="1" ht="9.75" customHeight="1" x14ac:dyDescent="0.25">
      <c r="A60" s="186"/>
      <c r="B60" s="1">
        <v>48</v>
      </c>
      <c r="C60" s="68"/>
      <c r="D60" s="69"/>
      <c r="E60" s="68"/>
      <c r="F60" s="68"/>
      <c r="G60" s="183">
        <f t="shared" si="1"/>
        <v>0</v>
      </c>
      <c r="H60" s="184" t="str">
        <f t="shared" si="2"/>
        <v/>
      </c>
      <c r="I60" s="185">
        <f t="shared" ca="1" si="3"/>
        <v>43344</v>
      </c>
    </row>
    <row r="61" spans="1:9" customFormat="1" ht="9.75" customHeight="1" x14ac:dyDescent="0.25">
      <c r="A61" s="186"/>
      <c r="B61" s="1">
        <v>49</v>
      </c>
      <c r="C61" s="68"/>
      <c r="D61" s="69"/>
      <c r="E61" s="68"/>
      <c r="F61" s="68"/>
      <c r="G61" s="183">
        <f t="shared" si="1"/>
        <v>0</v>
      </c>
      <c r="H61" s="184" t="str">
        <f t="shared" si="2"/>
        <v/>
      </c>
      <c r="I61" s="185">
        <f t="shared" ca="1" si="3"/>
        <v>43344</v>
      </c>
    </row>
    <row r="62" spans="1:9" customFormat="1" ht="9.75" customHeight="1" x14ac:dyDescent="0.25">
      <c r="A62" s="186"/>
      <c r="B62" s="1">
        <v>50</v>
      </c>
      <c r="C62" s="68"/>
      <c r="D62" s="69"/>
      <c r="E62" s="68"/>
      <c r="F62" s="68"/>
      <c r="G62" s="183">
        <f t="shared" si="1"/>
        <v>0</v>
      </c>
      <c r="H62" s="184" t="str">
        <f t="shared" si="2"/>
        <v/>
      </c>
      <c r="I62" s="185">
        <f t="shared" ca="1" si="3"/>
        <v>43344</v>
      </c>
    </row>
    <row r="63" spans="1:9" customFormat="1" ht="9.75" customHeight="1" x14ac:dyDescent="0.25">
      <c r="A63" s="186"/>
      <c r="B63" s="1">
        <v>51</v>
      </c>
      <c r="C63" s="68"/>
      <c r="D63" s="69"/>
      <c r="E63" s="68"/>
      <c r="F63" s="68"/>
      <c r="G63" s="183">
        <f t="shared" si="1"/>
        <v>0</v>
      </c>
      <c r="H63" s="184" t="str">
        <f t="shared" si="2"/>
        <v/>
      </c>
      <c r="I63" s="185">
        <f t="shared" ca="1" si="3"/>
        <v>43344</v>
      </c>
    </row>
    <row r="64" spans="1:9" customFormat="1" ht="9.75" customHeight="1" x14ac:dyDescent="0.25">
      <c r="A64" s="186"/>
      <c r="B64" s="1">
        <v>52</v>
      </c>
      <c r="C64" s="68"/>
      <c r="D64" s="69"/>
      <c r="E64" s="68"/>
      <c r="F64" s="68"/>
      <c r="G64" s="183">
        <f t="shared" si="1"/>
        <v>0</v>
      </c>
      <c r="H64" s="184" t="str">
        <f t="shared" si="2"/>
        <v/>
      </c>
      <c r="I64" s="185">
        <f t="shared" ca="1" si="3"/>
        <v>43344</v>
      </c>
    </row>
    <row r="65" spans="1:9" customFormat="1" ht="9.75" customHeight="1" x14ac:dyDescent="0.25">
      <c r="A65" s="186"/>
      <c r="B65" s="1">
        <v>53</v>
      </c>
      <c r="C65" s="68"/>
      <c r="D65" s="69"/>
      <c r="E65" s="68"/>
      <c r="F65" s="68"/>
      <c r="G65" s="183">
        <f t="shared" si="1"/>
        <v>0</v>
      </c>
      <c r="H65" s="184" t="str">
        <f t="shared" si="2"/>
        <v/>
      </c>
      <c r="I65" s="185">
        <f t="shared" ca="1" si="3"/>
        <v>43344</v>
      </c>
    </row>
    <row r="66" spans="1:9" customFormat="1" ht="9.75" customHeight="1" x14ac:dyDescent="0.25">
      <c r="A66" s="186"/>
      <c r="B66" s="1">
        <v>54</v>
      </c>
      <c r="C66" s="68"/>
      <c r="D66" s="69"/>
      <c r="E66" s="68"/>
      <c r="F66" s="68"/>
      <c r="G66" s="183">
        <f t="shared" si="1"/>
        <v>0</v>
      </c>
      <c r="H66" s="184" t="str">
        <f t="shared" si="2"/>
        <v/>
      </c>
      <c r="I66" s="185">
        <f t="shared" ca="1" si="3"/>
        <v>43344</v>
      </c>
    </row>
    <row r="67" spans="1:9" customFormat="1" ht="9.75" customHeight="1" x14ac:dyDescent="0.25">
      <c r="A67" s="186"/>
      <c r="B67" s="1">
        <v>55</v>
      </c>
      <c r="C67" s="68"/>
      <c r="D67" s="69"/>
      <c r="E67" s="68"/>
      <c r="F67" s="68"/>
      <c r="G67" s="183">
        <f t="shared" si="1"/>
        <v>0</v>
      </c>
      <c r="H67" s="184" t="str">
        <f t="shared" si="2"/>
        <v/>
      </c>
      <c r="I67" s="185">
        <f t="shared" ca="1" si="3"/>
        <v>43344</v>
      </c>
    </row>
    <row r="68" spans="1:9" customFormat="1" ht="9.75" customHeight="1" x14ac:dyDescent="0.25">
      <c r="A68" s="186"/>
      <c r="B68" s="1">
        <v>56</v>
      </c>
      <c r="C68" s="68"/>
      <c r="D68" s="69"/>
      <c r="E68" s="68"/>
      <c r="F68" s="68"/>
      <c r="G68" s="183">
        <f t="shared" si="1"/>
        <v>0</v>
      </c>
      <c r="H68" s="184" t="str">
        <f t="shared" si="2"/>
        <v/>
      </c>
      <c r="I68" s="185">
        <f t="shared" ca="1" si="3"/>
        <v>43344</v>
      </c>
    </row>
    <row r="69" spans="1:9" customFormat="1" ht="9.75" customHeight="1" x14ac:dyDescent="0.25">
      <c r="A69" s="186"/>
      <c r="B69" s="1">
        <v>57</v>
      </c>
      <c r="C69" s="68"/>
      <c r="D69" s="69"/>
      <c r="E69" s="68"/>
      <c r="F69" s="68"/>
      <c r="G69" s="183">
        <f t="shared" si="1"/>
        <v>0</v>
      </c>
      <c r="H69" s="184" t="str">
        <f t="shared" si="2"/>
        <v/>
      </c>
      <c r="I69" s="185">
        <f t="shared" ca="1" si="3"/>
        <v>43344</v>
      </c>
    </row>
    <row r="70" spans="1:9" customFormat="1" ht="9.75" customHeight="1" x14ac:dyDescent="0.25">
      <c r="A70" s="186"/>
      <c r="B70" s="1">
        <v>58</v>
      </c>
      <c r="C70" s="68"/>
      <c r="D70" s="69"/>
      <c r="E70" s="68"/>
      <c r="F70" s="68"/>
      <c r="G70" s="183">
        <f t="shared" si="1"/>
        <v>0</v>
      </c>
      <c r="H70" s="184" t="str">
        <f t="shared" si="2"/>
        <v/>
      </c>
      <c r="I70" s="185">
        <f t="shared" ca="1" si="3"/>
        <v>43344</v>
      </c>
    </row>
    <row r="71" spans="1:9" customFormat="1" ht="9.75" customHeight="1" x14ac:dyDescent="0.25">
      <c r="A71" s="186"/>
      <c r="B71" s="1">
        <v>59</v>
      </c>
      <c r="C71" s="68"/>
      <c r="D71" s="69"/>
      <c r="E71" s="68"/>
      <c r="F71" s="68"/>
      <c r="G71" s="183">
        <f t="shared" si="1"/>
        <v>0</v>
      </c>
      <c r="H71" s="184" t="str">
        <f t="shared" si="2"/>
        <v/>
      </c>
      <c r="I71" s="185">
        <f t="shared" ca="1" si="3"/>
        <v>43344</v>
      </c>
    </row>
    <row r="72" spans="1:9" customFormat="1" ht="9.75" customHeight="1" x14ac:dyDescent="0.25">
      <c r="A72" s="186"/>
      <c r="B72" s="1">
        <v>60</v>
      </c>
      <c r="C72" s="68"/>
      <c r="D72" s="69"/>
      <c r="E72" s="68"/>
      <c r="F72" s="68"/>
      <c r="G72" s="183">
        <f t="shared" si="1"/>
        <v>0</v>
      </c>
      <c r="H72" s="184" t="str">
        <f t="shared" si="2"/>
        <v/>
      </c>
      <c r="I72" s="185">
        <f t="shared" ca="1" si="3"/>
        <v>43344</v>
      </c>
    </row>
    <row r="73" spans="1:9" customFormat="1" ht="9.75" customHeight="1" x14ac:dyDescent="0.25">
      <c r="A73" s="186"/>
      <c r="B73" s="1">
        <v>61</v>
      </c>
      <c r="C73" s="68"/>
      <c r="D73" s="69"/>
      <c r="E73" s="68"/>
      <c r="F73" s="68"/>
      <c r="G73" s="183">
        <f t="shared" si="1"/>
        <v>0</v>
      </c>
      <c r="H73" s="184" t="str">
        <f t="shared" si="2"/>
        <v/>
      </c>
      <c r="I73" s="185">
        <f t="shared" ca="1" si="3"/>
        <v>43344</v>
      </c>
    </row>
    <row r="74" spans="1:9" customFormat="1" ht="9.75" customHeight="1" x14ac:dyDescent="0.25">
      <c r="A74" s="186"/>
      <c r="B74" s="1">
        <v>62</v>
      </c>
      <c r="C74" s="68"/>
      <c r="D74" s="69"/>
      <c r="E74" s="68"/>
      <c r="F74" s="68"/>
      <c r="G74" s="183">
        <f t="shared" si="1"/>
        <v>0</v>
      </c>
      <c r="H74" s="184" t="str">
        <f t="shared" si="2"/>
        <v/>
      </c>
      <c r="I74" s="185">
        <f t="shared" ca="1" si="3"/>
        <v>43344</v>
      </c>
    </row>
    <row r="75" spans="1:9" customFormat="1" ht="9.75" customHeight="1" x14ac:dyDescent="0.25">
      <c r="A75" s="186"/>
      <c r="B75" s="1">
        <v>63</v>
      </c>
      <c r="C75" s="68"/>
      <c r="D75" s="69"/>
      <c r="E75" s="68"/>
      <c r="F75" s="68"/>
      <c r="G75" s="183">
        <f t="shared" si="1"/>
        <v>0</v>
      </c>
      <c r="H75" s="184" t="str">
        <f t="shared" si="2"/>
        <v/>
      </c>
      <c r="I75" s="185">
        <f t="shared" ca="1" si="3"/>
        <v>43344</v>
      </c>
    </row>
    <row r="76" spans="1:9" customFormat="1" ht="9.75" customHeight="1" x14ac:dyDescent="0.25">
      <c r="A76" s="186"/>
      <c r="B76" s="1">
        <v>64</v>
      </c>
      <c r="C76" s="68"/>
      <c r="D76" s="69"/>
      <c r="E76" s="68"/>
      <c r="F76" s="68"/>
      <c r="G76" s="183">
        <f t="shared" ref="G76:G132" si="4">IF(C76&gt;=F76,0,"")</f>
        <v>0</v>
      </c>
      <c r="H76" s="184" t="str">
        <f t="shared" ref="H76:H132" si="5">IF(F76&lt;&gt;"",D76,"")</f>
        <v/>
      </c>
      <c r="I76" s="185">
        <f t="shared" ref="I76:I132" ca="1" si="6">IF(H76&lt;&gt;"","pago",TODAY()-C76)</f>
        <v>43344</v>
      </c>
    </row>
    <row r="77" spans="1:9" customFormat="1" ht="9.75" customHeight="1" x14ac:dyDescent="0.25">
      <c r="A77" s="186"/>
      <c r="B77" s="1">
        <v>65</v>
      </c>
      <c r="C77" s="68"/>
      <c r="D77" s="69"/>
      <c r="E77" s="68"/>
      <c r="F77" s="68"/>
      <c r="G77" s="183">
        <f t="shared" si="4"/>
        <v>0</v>
      </c>
      <c r="H77" s="184" t="str">
        <f t="shared" si="5"/>
        <v/>
      </c>
      <c r="I77" s="185">
        <f t="shared" ca="1" si="6"/>
        <v>43344</v>
      </c>
    </row>
    <row r="78" spans="1:9" customFormat="1" ht="9.75" customHeight="1" x14ac:dyDescent="0.25">
      <c r="A78" s="186"/>
      <c r="B78" s="1">
        <v>66</v>
      </c>
      <c r="C78" s="68"/>
      <c r="D78" s="69"/>
      <c r="E78" s="68"/>
      <c r="F78" s="68"/>
      <c r="G78" s="183">
        <f t="shared" si="4"/>
        <v>0</v>
      </c>
      <c r="H78" s="184" t="str">
        <f t="shared" si="5"/>
        <v/>
      </c>
      <c r="I78" s="185">
        <f t="shared" ca="1" si="6"/>
        <v>43344</v>
      </c>
    </row>
    <row r="79" spans="1:9" customFormat="1" ht="9.75" customHeight="1" x14ac:dyDescent="0.25">
      <c r="A79" s="186"/>
      <c r="B79" s="1">
        <v>67</v>
      </c>
      <c r="C79" s="68"/>
      <c r="D79" s="69"/>
      <c r="E79" s="68"/>
      <c r="F79" s="68"/>
      <c r="G79" s="183">
        <f t="shared" si="4"/>
        <v>0</v>
      </c>
      <c r="H79" s="184" t="str">
        <f t="shared" si="5"/>
        <v/>
      </c>
      <c r="I79" s="185">
        <f t="shared" ca="1" si="6"/>
        <v>43344</v>
      </c>
    </row>
    <row r="80" spans="1:9" customFormat="1" ht="9.75" customHeight="1" x14ac:dyDescent="0.25">
      <c r="A80" s="186"/>
      <c r="B80" s="1">
        <v>68</v>
      </c>
      <c r="C80" s="68"/>
      <c r="D80" s="69"/>
      <c r="E80" s="68"/>
      <c r="F80" s="68"/>
      <c r="G80" s="183">
        <f t="shared" si="4"/>
        <v>0</v>
      </c>
      <c r="H80" s="184" t="str">
        <f t="shared" si="5"/>
        <v/>
      </c>
      <c r="I80" s="185">
        <f t="shared" ca="1" si="6"/>
        <v>43344</v>
      </c>
    </row>
    <row r="81" spans="1:9" customFormat="1" ht="9.75" customHeight="1" x14ac:dyDescent="0.25">
      <c r="A81" s="186"/>
      <c r="B81" s="1">
        <v>69</v>
      </c>
      <c r="C81" s="68"/>
      <c r="D81" s="69"/>
      <c r="E81" s="68"/>
      <c r="F81" s="68"/>
      <c r="G81" s="183">
        <f t="shared" si="4"/>
        <v>0</v>
      </c>
      <c r="H81" s="184" t="str">
        <f t="shared" si="5"/>
        <v/>
      </c>
      <c r="I81" s="185">
        <f t="shared" ca="1" si="6"/>
        <v>43344</v>
      </c>
    </row>
    <row r="82" spans="1:9" customFormat="1" ht="9.75" customHeight="1" x14ac:dyDescent="0.25">
      <c r="A82" s="186"/>
      <c r="B82" s="1">
        <v>70</v>
      </c>
      <c r="C82" s="68"/>
      <c r="D82" s="69"/>
      <c r="E82" s="68"/>
      <c r="F82" s="68"/>
      <c r="G82" s="183">
        <f t="shared" si="4"/>
        <v>0</v>
      </c>
      <c r="H82" s="184" t="str">
        <f t="shared" si="5"/>
        <v/>
      </c>
      <c r="I82" s="185">
        <f t="shared" ca="1" si="6"/>
        <v>43344</v>
      </c>
    </row>
    <row r="83" spans="1:9" customFormat="1" ht="9.75" customHeight="1" x14ac:dyDescent="0.25">
      <c r="A83" s="186"/>
      <c r="B83" s="1">
        <v>71</v>
      </c>
      <c r="C83" s="68"/>
      <c r="D83" s="69"/>
      <c r="E83" s="68"/>
      <c r="F83" s="68"/>
      <c r="G83" s="183">
        <f t="shared" si="4"/>
        <v>0</v>
      </c>
      <c r="H83" s="184" t="str">
        <f t="shared" si="5"/>
        <v/>
      </c>
      <c r="I83" s="185">
        <f t="shared" ca="1" si="6"/>
        <v>43344</v>
      </c>
    </row>
    <row r="84" spans="1:9" customFormat="1" ht="9.75" customHeight="1" x14ac:dyDescent="0.25">
      <c r="A84" s="186"/>
      <c r="B84" s="1">
        <v>72</v>
      </c>
      <c r="C84" s="68"/>
      <c r="D84" s="69"/>
      <c r="E84" s="68"/>
      <c r="F84" s="68"/>
      <c r="G84" s="183">
        <f t="shared" si="4"/>
        <v>0</v>
      </c>
      <c r="H84" s="184" t="str">
        <f t="shared" si="5"/>
        <v/>
      </c>
      <c r="I84" s="185">
        <f t="shared" ca="1" si="6"/>
        <v>43344</v>
      </c>
    </row>
    <row r="85" spans="1:9" customFormat="1" ht="9.75" customHeight="1" x14ac:dyDescent="0.25">
      <c r="A85" s="186"/>
      <c r="B85" s="1">
        <v>73</v>
      </c>
      <c r="C85" s="68"/>
      <c r="D85" s="69"/>
      <c r="E85" s="68"/>
      <c r="F85" s="68"/>
      <c r="G85" s="183">
        <f t="shared" si="4"/>
        <v>0</v>
      </c>
      <c r="H85" s="184" t="str">
        <f t="shared" si="5"/>
        <v/>
      </c>
      <c r="I85" s="185">
        <f t="shared" ca="1" si="6"/>
        <v>43344</v>
      </c>
    </row>
    <row r="86" spans="1:9" customFormat="1" ht="9.75" customHeight="1" x14ac:dyDescent="0.25">
      <c r="A86" s="186"/>
      <c r="B86" s="1">
        <v>74</v>
      </c>
      <c r="C86" s="68"/>
      <c r="D86" s="69"/>
      <c r="E86" s="68"/>
      <c r="F86" s="68"/>
      <c r="G86" s="183">
        <f t="shared" si="4"/>
        <v>0</v>
      </c>
      <c r="H86" s="184" t="str">
        <f t="shared" si="5"/>
        <v/>
      </c>
      <c r="I86" s="185">
        <f t="shared" ca="1" si="6"/>
        <v>43344</v>
      </c>
    </row>
    <row r="87" spans="1:9" customFormat="1" ht="9.75" customHeight="1" x14ac:dyDescent="0.25">
      <c r="A87" s="186"/>
      <c r="B87" s="1">
        <v>75</v>
      </c>
      <c r="C87" s="68"/>
      <c r="D87" s="69"/>
      <c r="E87" s="68"/>
      <c r="F87" s="68"/>
      <c r="G87" s="183">
        <f t="shared" si="4"/>
        <v>0</v>
      </c>
      <c r="H87" s="184" t="str">
        <f t="shared" si="5"/>
        <v/>
      </c>
      <c r="I87" s="185">
        <f t="shared" ca="1" si="6"/>
        <v>43344</v>
      </c>
    </row>
    <row r="88" spans="1:9" customFormat="1" ht="9.75" customHeight="1" x14ac:dyDescent="0.25">
      <c r="A88" s="186"/>
      <c r="B88" s="1">
        <v>76</v>
      </c>
      <c r="C88" s="68"/>
      <c r="D88" s="69"/>
      <c r="E88" s="68"/>
      <c r="F88" s="68"/>
      <c r="G88" s="183">
        <f t="shared" si="4"/>
        <v>0</v>
      </c>
      <c r="H88" s="184" t="str">
        <f t="shared" si="5"/>
        <v/>
      </c>
      <c r="I88" s="185">
        <f t="shared" ca="1" si="6"/>
        <v>43344</v>
      </c>
    </row>
    <row r="89" spans="1:9" customFormat="1" ht="9.75" customHeight="1" x14ac:dyDescent="0.25">
      <c r="A89" s="186"/>
      <c r="B89" s="1">
        <v>77</v>
      </c>
      <c r="C89" s="68"/>
      <c r="D89" s="69"/>
      <c r="E89" s="68"/>
      <c r="F89" s="68"/>
      <c r="G89" s="183">
        <f t="shared" si="4"/>
        <v>0</v>
      </c>
      <c r="H89" s="184" t="str">
        <f t="shared" si="5"/>
        <v/>
      </c>
      <c r="I89" s="185">
        <f t="shared" ca="1" si="6"/>
        <v>43344</v>
      </c>
    </row>
    <row r="90" spans="1:9" customFormat="1" ht="9.75" customHeight="1" x14ac:dyDescent="0.25">
      <c r="A90" s="186"/>
      <c r="B90" s="1">
        <v>78</v>
      </c>
      <c r="C90" s="68"/>
      <c r="D90" s="69"/>
      <c r="E90" s="68"/>
      <c r="F90" s="68"/>
      <c r="G90" s="183">
        <f t="shared" si="4"/>
        <v>0</v>
      </c>
      <c r="H90" s="184" t="str">
        <f t="shared" si="5"/>
        <v/>
      </c>
      <c r="I90" s="185">
        <f t="shared" ca="1" si="6"/>
        <v>43344</v>
      </c>
    </row>
    <row r="91" spans="1:9" customFormat="1" ht="9.75" customHeight="1" x14ac:dyDescent="0.25">
      <c r="A91" s="186"/>
      <c r="B91" s="1">
        <v>79</v>
      </c>
      <c r="C91" s="68"/>
      <c r="D91" s="69"/>
      <c r="E91" s="68"/>
      <c r="F91" s="68"/>
      <c r="G91" s="183">
        <f t="shared" si="4"/>
        <v>0</v>
      </c>
      <c r="H91" s="184" t="str">
        <f t="shared" si="5"/>
        <v/>
      </c>
      <c r="I91" s="185">
        <f t="shared" ca="1" si="6"/>
        <v>43344</v>
      </c>
    </row>
    <row r="92" spans="1:9" customFormat="1" ht="9.75" customHeight="1" x14ac:dyDescent="0.25">
      <c r="A92" s="186"/>
      <c r="B92" s="1">
        <v>80</v>
      </c>
      <c r="C92" s="68"/>
      <c r="D92" s="69"/>
      <c r="E92" s="68"/>
      <c r="F92" s="68"/>
      <c r="G92" s="183">
        <f t="shared" si="4"/>
        <v>0</v>
      </c>
      <c r="H92" s="184" t="str">
        <f t="shared" si="5"/>
        <v/>
      </c>
      <c r="I92" s="185">
        <f t="shared" ca="1" si="6"/>
        <v>43344</v>
      </c>
    </row>
    <row r="93" spans="1:9" customFormat="1" ht="9.75" customHeight="1" x14ac:dyDescent="0.25">
      <c r="A93" s="186"/>
      <c r="B93" s="1">
        <v>81</v>
      </c>
      <c r="C93" s="68"/>
      <c r="D93" s="69"/>
      <c r="E93" s="68"/>
      <c r="F93" s="68"/>
      <c r="G93" s="183">
        <f t="shared" si="4"/>
        <v>0</v>
      </c>
      <c r="H93" s="184" t="str">
        <f t="shared" si="5"/>
        <v/>
      </c>
      <c r="I93" s="185">
        <f t="shared" ca="1" si="6"/>
        <v>43344</v>
      </c>
    </row>
    <row r="94" spans="1:9" customFormat="1" ht="9.75" customHeight="1" x14ac:dyDescent="0.25">
      <c r="A94" s="186"/>
      <c r="B94" s="1">
        <v>82</v>
      </c>
      <c r="C94" s="68"/>
      <c r="D94" s="69"/>
      <c r="E94" s="68"/>
      <c r="F94" s="68"/>
      <c r="G94" s="183">
        <f t="shared" si="4"/>
        <v>0</v>
      </c>
      <c r="H94" s="184" t="str">
        <f t="shared" si="5"/>
        <v/>
      </c>
      <c r="I94" s="185">
        <f t="shared" ca="1" si="6"/>
        <v>43344</v>
      </c>
    </row>
    <row r="95" spans="1:9" customFormat="1" ht="9.75" customHeight="1" x14ac:dyDescent="0.25">
      <c r="A95" s="186"/>
      <c r="B95" s="1">
        <v>83</v>
      </c>
      <c r="C95" s="68"/>
      <c r="D95" s="69"/>
      <c r="E95" s="68"/>
      <c r="F95" s="68"/>
      <c r="G95" s="183">
        <f t="shared" si="4"/>
        <v>0</v>
      </c>
      <c r="H95" s="184" t="str">
        <f t="shared" si="5"/>
        <v/>
      </c>
      <c r="I95" s="185">
        <f t="shared" ca="1" si="6"/>
        <v>43344</v>
      </c>
    </row>
    <row r="96" spans="1:9" customFormat="1" ht="9.75" customHeight="1" x14ac:dyDescent="0.25">
      <c r="A96" s="186"/>
      <c r="B96" s="1">
        <v>84</v>
      </c>
      <c r="C96" s="68"/>
      <c r="D96" s="69"/>
      <c r="E96" s="68"/>
      <c r="F96" s="68"/>
      <c r="G96" s="183">
        <f t="shared" si="4"/>
        <v>0</v>
      </c>
      <c r="H96" s="184" t="str">
        <f t="shared" si="5"/>
        <v/>
      </c>
      <c r="I96" s="185">
        <f t="shared" ca="1" si="6"/>
        <v>43344</v>
      </c>
    </row>
    <row r="97" spans="1:9" customFormat="1" ht="9.75" customHeight="1" x14ac:dyDescent="0.25">
      <c r="A97" s="186"/>
      <c r="B97" s="1">
        <v>85</v>
      </c>
      <c r="C97" s="68"/>
      <c r="D97" s="69"/>
      <c r="E97" s="68"/>
      <c r="F97" s="68"/>
      <c r="G97" s="183">
        <f t="shared" si="4"/>
        <v>0</v>
      </c>
      <c r="H97" s="184" t="str">
        <f t="shared" si="5"/>
        <v/>
      </c>
      <c r="I97" s="185">
        <f t="shared" ca="1" si="6"/>
        <v>43344</v>
      </c>
    </row>
    <row r="98" spans="1:9" customFormat="1" ht="9.75" customHeight="1" x14ac:dyDescent="0.25">
      <c r="A98" s="186"/>
      <c r="B98" s="1">
        <v>86</v>
      </c>
      <c r="C98" s="68"/>
      <c r="D98" s="69"/>
      <c r="E98" s="68"/>
      <c r="F98" s="68"/>
      <c r="G98" s="183">
        <f t="shared" si="4"/>
        <v>0</v>
      </c>
      <c r="H98" s="184" t="str">
        <f t="shared" si="5"/>
        <v/>
      </c>
      <c r="I98" s="185">
        <f t="shared" ca="1" si="6"/>
        <v>43344</v>
      </c>
    </row>
    <row r="99" spans="1:9" customFormat="1" ht="9.75" customHeight="1" x14ac:dyDescent="0.25">
      <c r="A99" s="186"/>
      <c r="B99" s="1">
        <v>87</v>
      </c>
      <c r="C99" s="68"/>
      <c r="D99" s="69"/>
      <c r="E99" s="68"/>
      <c r="F99" s="68"/>
      <c r="G99" s="183">
        <f t="shared" si="4"/>
        <v>0</v>
      </c>
      <c r="H99" s="184" t="str">
        <f t="shared" si="5"/>
        <v/>
      </c>
      <c r="I99" s="185">
        <f t="shared" ca="1" si="6"/>
        <v>43344</v>
      </c>
    </row>
    <row r="100" spans="1:9" customFormat="1" ht="9.75" customHeight="1" x14ac:dyDescent="0.25">
      <c r="A100" s="186"/>
      <c r="B100" s="1">
        <v>88</v>
      </c>
      <c r="C100" s="68"/>
      <c r="D100" s="69"/>
      <c r="E100" s="68"/>
      <c r="F100" s="68"/>
      <c r="G100" s="183">
        <f t="shared" si="4"/>
        <v>0</v>
      </c>
      <c r="H100" s="184" t="str">
        <f t="shared" si="5"/>
        <v/>
      </c>
      <c r="I100" s="185">
        <f t="shared" ca="1" si="6"/>
        <v>43344</v>
      </c>
    </row>
    <row r="101" spans="1:9" customFormat="1" ht="9.75" customHeight="1" x14ac:dyDescent="0.25">
      <c r="A101" s="186"/>
      <c r="B101" s="1">
        <v>89</v>
      </c>
      <c r="C101" s="68"/>
      <c r="D101" s="69"/>
      <c r="E101" s="68"/>
      <c r="F101" s="68"/>
      <c r="G101" s="183">
        <f t="shared" si="4"/>
        <v>0</v>
      </c>
      <c r="H101" s="184" t="str">
        <f t="shared" si="5"/>
        <v/>
      </c>
      <c r="I101" s="185">
        <f t="shared" ca="1" si="6"/>
        <v>43344</v>
      </c>
    </row>
    <row r="102" spans="1:9" customFormat="1" ht="9.75" customHeight="1" x14ac:dyDescent="0.25">
      <c r="A102" s="186"/>
      <c r="B102" s="1">
        <v>90</v>
      </c>
      <c r="C102" s="68"/>
      <c r="D102" s="69"/>
      <c r="E102" s="68"/>
      <c r="F102" s="68"/>
      <c r="G102" s="183">
        <f t="shared" si="4"/>
        <v>0</v>
      </c>
      <c r="H102" s="184" t="str">
        <f t="shared" si="5"/>
        <v/>
      </c>
      <c r="I102" s="185">
        <f t="shared" ca="1" si="6"/>
        <v>43344</v>
      </c>
    </row>
    <row r="103" spans="1:9" customFormat="1" ht="9.75" customHeight="1" x14ac:dyDescent="0.25">
      <c r="A103" s="186"/>
      <c r="B103" s="1">
        <v>91</v>
      </c>
      <c r="C103" s="68"/>
      <c r="D103" s="69"/>
      <c r="E103" s="68"/>
      <c r="F103" s="68"/>
      <c r="G103" s="183">
        <f t="shared" si="4"/>
        <v>0</v>
      </c>
      <c r="H103" s="184" t="str">
        <f t="shared" si="5"/>
        <v/>
      </c>
      <c r="I103" s="185">
        <f t="shared" ca="1" si="6"/>
        <v>43344</v>
      </c>
    </row>
    <row r="104" spans="1:9" customFormat="1" ht="9.75" customHeight="1" x14ac:dyDescent="0.25">
      <c r="A104" s="186"/>
      <c r="B104" s="1">
        <v>92</v>
      </c>
      <c r="C104" s="68"/>
      <c r="D104" s="69"/>
      <c r="E104" s="68"/>
      <c r="F104" s="68"/>
      <c r="G104" s="183">
        <f t="shared" si="4"/>
        <v>0</v>
      </c>
      <c r="H104" s="184" t="str">
        <f t="shared" si="5"/>
        <v/>
      </c>
      <c r="I104" s="185">
        <f t="shared" ca="1" si="6"/>
        <v>43344</v>
      </c>
    </row>
    <row r="105" spans="1:9" customFormat="1" ht="9.75" customHeight="1" x14ac:dyDescent="0.25">
      <c r="A105" s="186"/>
      <c r="B105" s="1">
        <v>93</v>
      </c>
      <c r="C105" s="68"/>
      <c r="D105" s="69"/>
      <c r="E105" s="68"/>
      <c r="F105" s="68"/>
      <c r="G105" s="183">
        <f t="shared" si="4"/>
        <v>0</v>
      </c>
      <c r="H105" s="184" t="str">
        <f t="shared" si="5"/>
        <v/>
      </c>
      <c r="I105" s="185">
        <f t="shared" ca="1" si="6"/>
        <v>43344</v>
      </c>
    </row>
    <row r="106" spans="1:9" customFormat="1" ht="9.75" customHeight="1" x14ac:dyDescent="0.25">
      <c r="A106" s="186"/>
      <c r="B106" s="1">
        <v>94</v>
      </c>
      <c r="C106" s="68"/>
      <c r="D106" s="69"/>
      <c r="E106" s="68"/>
      <c r="F106" s="68"/>
      <c r="G106" s="183">
        <f t="shared" si="4"/>
        <v>0</v>
      </c>
      <c r="H106" s="184" t="str">
        <f t="shared" si="5"/>
        <v/>
      </c>
      <c r="I106" s="185">
        <f t="shared" ca="1" si="6"/>
        <v>43344</v>
      </c>
    </row>
    <row r="107" spans="1:9" customFormat="1" ht="9.75" customHeight="1" x14ac:dyDescent="0.25">
      <c r="A107" s="186"/>
      <c r="B107" s="1">
        <v>95</v>
      </c>
      <c r="C107" s="68"/>
      <c r="D107" s="69"/>
      <c r="E107" s="68"/>
      <c r="F107" s="68"/>
      <c r="G107" s="183">
        <f t="shared" si="4"/>
        <v>0</v>
      </c>
      <c r="H107" s="184" t="str">
        <f t="shared" si="5"/>
        <v/>
      </c>
      <c r="I107" s="185">
        <f t="shared" ca="1" si="6"/>
        <v>43344</v>
      </c>
    </row>
    <row r="108" spans="1:9" customFormat="1" ht="9.75" customHeight="1" x14ac:dyDescent="0.25">
      <c r="A108" s="186"/>
      <c r="B108" s="1">
        <v>96</v>
      </c>
      <c r="C108" s="68"/>
      <c r="D108" s="69"/>
      <c r="E108" s="68"/>
      <c r="F108" s="68"/>
      <c r="G108" s="183">
        <f t="shared" si="4"/>
        <v>0</v>
      </c>
      <c r="H108" s="184" t="str">
        <f t="shared" si="5"/>
        <v/>
      </c>
      <c r="I108" s="185">
        <f t="shared" ca="1" si="6"/>
        <v>43344</v>
      </c>
    </row>
    <row r="109" spans="1:9" customFormat="1" ht="9.75" customHeight="1" x14ac:dyDescent="0.25">
      <c r="A109" s="186"/>
      <c r="B109" s="1">
        <v>97</v>
      </c>
      <c r="C109" s="68"/>
      <c r="D109" s="69"/>
      <c r="E109" s="68"/>
      <c r="F109" s="68"/>
      <c r="G109" s="183">
        <f t="shared" si="4"/>
        <v>0</v>
      </c>
      <c r="H109" s="184" t="str">
        <f t="shared" si="5"/>
        <v/>
      </c>
      <c r="I109" s="185">
        <f t="shared" ca="1" si="6"/>
        <v>43344</v>
      </c>
    </row>
    <row r="110" spans="1:9" customFormat="1" ht="9.75" customHeight="1" x14ac:dyDescent="0.25">
      <c r="A110" s="186"/>
      <c r="B110" s="1">
        <v>98</v>
      </c>
      <c r="C110" s="68"/>
      <c r="D110" s="69"/>
      <c r="E110" s="68"/>
      <c r="F110" s="68"/>
      <c r="G110" s="183">
        <f t="shared" si="4"/>
        <v>0</v>
      </c>
      <c r="H110" s="184" t="str">
        <f t="shared" si="5"/>
        <v/>
      </c>
      <c r="I110" s="185">
        <f t="shared" ca="1" si="6"/>
        <v>43344</v>
      </c>
    </row>
    <row r="111" spans="1:9" customFormat="1" ht="9.75" customHeight="1" x14ac:dyDescent="0.25">
      <c r="A111" s="186"/>
      <c r="B111" s="1">
        <v>99</v>
      </c>
      <c r="C111" s="68"/>
      <c r="D111" s="69"/>
      <c r="E111" s="68"/>
      <c r="F111" s="68"/>
      <c r="G111" s="183">
        <f t="shared" si="4"/>
        <v>0</v>
      </c>
      <c r="H111" s="184" t="str">
        <f t="shared" si="5"/>
        <v/>
      </c>
      <c r="I111" s="185">
        <f t="shared" ca="1" si="6"/>
        <v>43344</v>
      </c>
    </row>
    <row r="112" spans="1:9" customFormat="1" ht="9.75" customHeight="1" x14ac:dyDescent="0.25">
      <c r="A112" s="186"/>
      <c r="B112" s="1">
        <v>100</v>
      </c>
      <c r="C112" s="68"/>
      <c r="D112" s="69"/>
      <c r="E112" s="68"/>
      <c r="F112" s="68"/>
      <c r="G112" s="183">
        <f t="shared" si="4"/>
        <v>0</v>
      </c>
      <c r="H112" s="184" t="str">
        <f t="shared" si="5"/>
        <v/>
      </c>
      <c r="I112" s="185">
        <f t="shared" ca="1" si="6"/>
        <v>43344</v>
      </c>
    </row>
    <row r="113" spans="1:9" customFormat="1" ht="9.75" customHeight="1" x14ac:dyDescent="0.25">
      <c r="A113" s="186"/>
      <c r="B113" s="1">
        <v>101</v>
      </c>
      <c r="C113" s="68"/>
      <c r="D113" s="69"/>
      <c r="E113" s="68"/>
      <c r="F113" s="68"/>
      <c r="G113" s="183">
        <f t="shared" si="4"/>
        <v>0</v>
      </c>
      <c r="H113" s="184" t="str">
        <f t="shared" si="5"/>
        <v/>
      </c>
      <c r="I113" s="185">
        <f t="shared" ca="1" si="6"/>
        <v>43344</v>
      </c>
    </row>
    <row r="114" spans="1:9" customFormat="1" ht="9.75" customHeight="1" x14ac:dyDescent="0.25">
      <c r="A114" s="186"/>
      <c r="B114" s="1">
        <v>102</v>
      </c>
      <c r="C114" s="68"/>
      <c r="D114" s="69"/>
      <c r="E114" s="68"/>
      <c r="F114" s="68"/>
      <c r="G114" s="183">
        <f t="shared" si="4"/>
        <v>0</v>
      </c>
      <c r="H114" s="184" t="str">
        <f t="shared" si="5"/>
        <v/>
      </c>
      <c r="I114" s="185">
        <f t="shared" ca="1" si="6"/>
        <v>43344</v>
      </c>
    </row>
    <row r="115" spans="1:9" customFormat="1" ht="9.75" customHeight="1" x14ac:dyDescent="0.25">
      <c r="A115" s="186"/>
      <c r="B115" s="1">
        <v>103</v>
      </c>
      <c r="C115" s="68"/>
      <c r="D115" s="69"/>
      <c r="E115" s="68"/>
      <c r="F115" s="68"/>
      <c r="G115" s="183">
        <f t="shared" si="4"/>
        <v>0</v>
      </c>
      <c r="H115" s="184" t="str">
        <f t="shared" si="5"/>
        <v/>
      </c>
      <c r="I115" s="185">
        <f t="shared" ca="1" si="6"/>
        <v>43344</v>
      </c>
    </row>
    <row r="116" spans="1:9" customFormat="1" ht="9.75" customHeight="1" x14ac:dyDescent="0.25">
      <c r="A116" s="186"/>
      <c r="B116" s="1">
        <v>104</v>
      </c>
      <c r="C116" s="68"/>
      <c r="D116" s="69"/>
      <c r="E116" s="68"/>
      <c r="F116" s="68"/>
      <c r="G116" s="183">
        <f t="shared" si="4"/>
        <v>0</v>
      </c>
      <c r="H116" s="184" t="str">
        <f t="shared" si="5"/>
        <v/>
      </c>
      <c r="I116" s="185">
        <f t="shared" ca="1" si="6"/>
        <v>43344</v>
      </c>
    </row>
    <row r="117" spans="1:9" customFormat="1" ht="9.75" customHeight="1" x14ac:dyDescent="0.25">
      <c r="A117" s="186"/>
      <c r="B117" s="1">
        <v>105</v>
      </c>
      <c r="C117" s="68"/>
      <c r="D117" s="69"/>
      <c r="E117" s="68"/>
      <c r="F117" s="68"/>
      <c r="G117" s="183">
        <f t="shared" si="4"/>
        <v>0</v>
      </c>
      <c r="H117" s="184" t="str">
        <f t="shared" si="5"/>
        <v/>
      </c>
      <c r="I117" s="185">
        <f t="shared" ca="1" si="6"/>
        <v>43344</v>
      </c>
    </row>
    <row r="118" spans="1:9" customFormat="1" ht="9.75" customHeight="1" x14ac:dyDescent="0.25">
      <c r="A118" s="186"/>
      <c r="B118" s="1">
        <v>106</v>
      </c>
      <c r="C118" s="68"/>
      <c r="D118" s="69"/>
      <c r="E118" s="68"/>
      <c r="F118" s="68"/>
      <c r="G118" s="183">
        <f t="shared" si="4"/>
        <v>0</v>
      </c>
      <c r="H118" s="184" t="str">
        <f t="shared" si="5"/>
        <v/>
      </c>
      <c r="I118" s="185">
        <f t="shared" ca="1" si="6"/>
        <v>43344</v>
      </c>
    </row>
    <row r="119" spans="1:9" customFormat="1" ht="9.75" customHeight="1" x14ac:dyDescent="0.25">
      <c r="A119" s="186"/>
      <c r="B119" s="1">
        <v>107</v>
      </c>
      <c r="C119" s="68"/>
      <c r="D119" s="69"/>
      <c r="E119" s="68"/>
      <c r="F119" s="68"/>
      <c r="G119" s="183">
        <f t="shared" si="4"/>
        <v>0</v>
      </c>
      <c r="H119" s="184" t="str">
        <f t="shared" si="5"/>
        <v/>
      </c>
      <c r="I119" s="185">
        <f t="shared" ca="1" si="6"/>
        <v>43344</v>
      </c>
    </row>
    <row r="120" spans="1:9" customFormat="1" ht="9.75" customHeight="1" x14ac:dyDescent="0.25">
      <c r="A120" s="186"/>
      <c r="B120" s="1">
        <v>108</v>
      </c>
      <c r="C120" s="68"/>
      <c r="D120" s="69"/>
      <c r="E120" s="68"/>
      <c r="F120" s="68"/>
      <c r="G120" s="183">
        <f t="shared" si="4"/>
        <v>0</v>
      </c>
      <c r="H120" s="184" t="str">
        <f t="shared" si="5"/>
        <v/>
      </c>
      <c r="I120" s="185">
        <f t="shared" ca="1" si="6"/>
        <v>43344</v>
      </c>
    </row>
    <row r="121" spans="1:9" customFormat="1" ht="9.75" customHeight="1" x14ac:dyDescent="0.25">
      <c r="A121" s="186"/>
      <c r="B121" s="1">
        <v>109</v>
      </c>
      <c r="C121" s="68"/>
      <c r="D121" s="69"/>
      <c r="E121" s="68"/>
      <c r="F121" s="68"/>
      <c r="G121" s="183">
        <f t="shared" si="4"/>
        <v>0</v>
      </c>
      <c r="H121" s="184" t="str">
        <f t="shared" si="5"/>
        <v/>
      </c>
      <c r="I121" s="185">
        <f t="shared" ca="1" si="6"/>
        <v>43344</v>
      </c>
    </row>
    <row r="122" spans="1:9" customFormat="1" ht="9.75" customHeight="1" x14ac:dyDescent="0.25">
      <c r="A122" s="186"/>
      <c r="B122" s="1">
        <v>110</v>
      </c>
      <c r="C122" s="68"/>
      <c r="D122" s="69"/>
      <c r="E122" s="68"/>
      <c r="F122" s="68"/>
      <c r="G122" s="183">
        <f t="shared" si="4"/>
        <v>0</v>
      </c>
      <c r="H122" s="184" t="str">
        <f t="shared" si="5"/>
        <v/>
      </c>
      <c r="I122" s="185">
        <f t="shared" ca="1" si="6"/>
        <v>43344</v>
      </c>
    </row>
    <row r="123" spans="1:9" customFormat="1" ht="9.75" customHeight="1" x14ac:dyDescent="0.25">
      <c r="A123" s="186"/>
      <c r="B123" s="1">
        <v>111</v>
      </c>
      <c r="C123" s="68"/>
      <c r="D123" s="69"/>
      <c r="E123" s="68"/>
      <c r="F123" s="68"/>
      <c r="G123" s="183">
        <f t="shared" si="4"/>
        <v>0</v>
      </c>
      <c r="H123" s="184" t="str">
        <f t="shared" si="5"/>
        <v/>
      </c>
      <c r="I123" s="185">
        <f t="shared" ca="1" si="6"/>
        <v>43344</v>
      </c>
    </row>
    <row r="124" spans="1:9" customFormat="1" ht="9.75" customHeight="1" x14ac:dyDescent="0.25">
      <c r="A124" s="186"/>
      <c r="B124" s="1">
        <v>112</v>
      </c>
      <c r="C124" s="68"/>
      <c r="D124" s="69"/>
      <c r="E124" s="68"/>
      <c r="F124" s="68"/>
      <c r="G124" s="183">
        <f t="shared" si="4"/>
        <v>0</v>
      </c>
      <c r="H124" s="184" t="str">
        <f t="shared" si="5"/>
        <v/>
      </c>
      <c r="I124" s="185">
        <f t="shared" ca="1" si="6"/>
        <v>43344</v>
      </c>
    </row>
    <row r="125" spans="1:9" customFormat="1" ht="9.75" customHeight="1" x14ac:dyDescent="0.25">
      <c r="A125" s="186"/>
      <c r="B125" s="1">
        <v>113</v>
      </c>
      <c r="C125" s="68"/>
      <c r="D125" s="69"/>
      <c r="E125" s="68"/>
      <c r="F125" s="68"/>
      <c r="G125" s="183">
        <f t="shared" si="4"/>
        <v>0</v>
      </c>
      <c r="H125" s="184" t="str">
        <f t="shared" si="5"/>
        <v/>
      </c>
      <c r="I125" s="185">
        <f t="shared" ca="1" si="6"/>
        <v>43344</v>
      </c>
    </row>
    <row r="126" spans="1:9" customFormat="1" ht="9.75" customHeight="1" x14ac:dyDescent="0.25">
      <c r="A126" s="186"/>
      <c r="B126" s="1">
        <v>114</v>
      </c>
      <c r="C126" s="68"/>
      <c r="D126" s="69"/>
      <c r="E126" s="68"/>
      <c r="F126" s="68"/>
      <c r="G126" s="183">
        <f t="shared" si="4"/>
        <v>0</v>
      </c>
      <c r="H126" s="184" t="str">
        <f t="shared" si="5"/>
        <v/>
      </c>
      <c r="I126" s="185">
        <f t="shared" ca="1" si="6"/>
        <v>43344</v>
      </c>
    </row>
    <row r="127" spans="1:9" customFormat="1" ht="9.9499999999999993" customHeight="1" x14ac:dyDescent="0.25">
      <c r="A127" s="186"/>
      <c r="B127" s="1">
        <v>115</v>
      </c>
      <c r="C127" s="68"/>
      <c r="D127" s="69"/>
      <c r="E127" s="68"/>
      <c r="F127" s="68"/>
      <c r="G127" s="183">
        <f t="shared" si="4"/>
        <v>0</v>
      </c>
      <c r="H127" s="184" t="str">
        <f t="shared" si="5"/>
        <v/>
      </c>
      <c r="I127" s="185">
        <f t="shared" ca="1" si="6"/>
        <v>43344</v>
      </c>
    </row>
    <row r="128" spans="1:9" customFormat="1" ht="9.9499999999999993" customHeight="1" x14ac:dyDescent="0.25">
      <c r="A128" s="186"/>
      <c r="B128" s="1">
        <v>116</v>
      </c>
      <c r="C128" s="68"/>
      <c r="D128" s="69"/>
      <c r="E128" s="68"/>
      <c r="F128" s="68"/>
      <c r="G128" s="183">
        <f t="shared" si="4"/>
        <v>0</v>
      </c>
      <c r="H128" s="184" t="str">
        <f t="shared" si="5"/>
        <v/>
      </c>
      <c r="I128" s="185">
        <f t="shared" ca="1" si="6"/>
        <v>43344</v>
      </c>
    </row>
    <row r="129" spans="1:9" customFormat="1" ht="9.9499999999999993" customHeight="1" x14ac:dyDescent="0.25">
      <c r="A129" s="186"/>
      <c r="B129" s="1">
        <v>117</v>
      </c>
      <c r="C129" s="68"/>
      <c r="D129" s="69"/>
      <c r="E129" s="68"/>
      <c r="F129" s="68"/>
      <c r="G129" s="183">
        <f t="shared" si="4"/>
        <v>0</v>
      </c>
      <c r="H129" s="184" t="str">
        <f t="shared" si="5"/>
        <v/>
      </c>
      <c r="I129" s="185">
        <f t="shared" ca="1" si="6"/>
        <v>43344</v>
      </c>
    </row>
    <row r="130" spans="1:9" customFormat="1" ht="9.9499999999999993" customHeight="1" x14ac:dyDescent="0.25">
      <c r="A130" s="186"/>
      <c r="B130" s="1">
        <v>118</v>
      </c>
      <c r="C130" s="68"/>
      <c r="D130" s="69"/>
      <c r="E130" s="68"/>
      <c r="F130" s="68"/>
      <c r="G130" s="183">
        <f t="shared" si="4"/>
        <v>0</v>
      </c>
      <c r="H130" s="184" t="str">
        <f t="shared" si="5"/>
        <v/>
      </c>
      <c r="I130" s="185">
        <f t="shared" ca="1" si="6"/>
        <v>43344</v>
      </c>
    </row>
    <row r="131" spans="1:9" customFormat="1" ht="9.9499999999999993" customHeight="1" x14ac:dyDescent="0.25">
      <c r="A131" s="186"/>
      <c r="B131" s="1">
        <v>119</v>
      </c>
      <c r="C131" s="68"/>
      <c r="D131" s="69"/>
      <c r="E131" s="68"/>
      <c r="F131" s="68"/>
      <c r="G131" s="183">
        <f t="shared" si="4"/>
        <v>0</v>
      </c>
      <c r="H131" s="184" t="str">
        <f t="shared" si="5"/>
        <v/>
      </c>
      <c r="I131" s="185">
        <f t="shared" ca="1" si="6"/>
        <v>43344</v>
      </c>
    </row>
    <row r="132" spans="1:9" customFormat="1" ht="9.9499999999999993" customHeight="1" thickBot="1" x14ac:dyDescent="0.3">
      <c r="A132" s="187"/>
      <c r="B132" s="188">
        <v>120</v>
      </c>
      <c r="C132" s="189"/>
      <c r="D132" s="190"/>
      <c r="E132" s="189"/>
      <c r="F132" s="189"/>
      <c r="G132" s="191">
        <f t="shared" si="4"/>
        <v>0</v>
      </c>
      <c r="H132" s="192" t="str">
        <f t="shared" si="5"/>
        <v/>
      </c>
      <c r="I132" s="193">
        <f t="shared" ca="1" si="6"/>
        <v>43344</v>
      </c>
    </row>
    <row r="133" spans="1:9" customFormat="1" ht="15.75" thickBot="1" x14ac:dyDescent="0.3">
      <c r="A133" s="52" t="s">
        <v>19</v>
      </c>
      <c r="B133" s="53">
        <f ca="1">TODAY()</f>
        <v>43344</v>
      </c>
      <c r="C133" s="53" t="s">
        <v>20</v>
      </c>
      <c r="D133" s="54">
        <f>SUM(D12:D132)-H133</f>
        <v>0</v>
      </c>
      <c r="E133" s="55">
        <f>MAX(E13:E132)</f>
        <v>0</v>
      </c>
      <c r="F133" s="56"/>
      <c r="G133" s="57" t="s">
        <v>21</v>
      </c>
      <c r="H133" s="54">
        <f>SUM(H12:H132)</f>
        <v>0</v>
      </c>
      <c r="I133" s="58">
        <f ca="1">SUMIF(I12:I132,"&gt;0")</f>
        <v>5201280</v>
      </c>
    </row>
    <row r="134" spans="1:9" ht="2.1" customHeight="1" x14ac:dyDescent="0.25"/>
    <row r="135" spans="1:9" ht="15" hidden="1" customHeight="1" x14ac:dyDescent="0.25"/>
    <row r="136" spans="1:9" ht="15" hidden="1" customHeight="1" x14ac:dyDescent="0.25"/>
    <row r="137" spans="1:9" ht="15" hidden="1" customHeight="1" x14ac:dyDescent="0.25"/>
    <row r="138" spans="1:9" ht="15" hidden="1" customHeight="1" x14ac:dyDescent="0.25"/>
    <row r="139" spans="1:9" ht="15" hidden="1" customHeight="1" x14ac:dyDescent="0.25"/>
    <row r="140" spans="1:9" ht="15" hidden="1" customHeight="1" x14ac:dyDescent="0.25"/>
    <row r="141" spans="1:9" ht="15" hidden="1" customHeight="1" x14ac:dyDescent="0.25"/>
    <row r="142" spans="1:9" ht="15" hidden="1" customHeight="1" x14ac:dyDescent="0.25"/>
    <row r="143" spans="1:9" ht="15" hidden="1" customHeight="1" x14ac:dyDescent="0.25"/>
    <row r="144" spans="1:9" ht="15" hidden="1" customHeight="1" x14ac:dyDescent="0.25"/>
    <row r="145" ht="15" hidden="1" customHeight="1" x14ac:dyDescent="0.25"/>
    <row r="146" ht="15" hidden="1" customHeight="1" x14ac:dyDescent="0.25"/>
    <row r="147" ht="15" hidden="1" customHeight="1" x14ac:dyDescent="0.25"/>
    <row r="148" ht="15" hidden="1" customHeight="1" x14ac:dyDescent="0.25"/>
    <row r="149" ht="15" hidden="1" customHeight="1" x14ac:dyDescent="0.25"/>
    <row r="150" ht="15" hidden="1" customHeight="1" x14ac:dyDescent="0.25"/>
    <row r="151" ht="15" hidden="1" customHeight="1" x14ac:dyDescent="0.25"/>
    <row r="152" ht="15" hidden="1" customHeight="1" x14ac:dyDescent="0.25"/>
    <row r="153" ht="15" hidden="1" customHeight="1" x14ac:dyDescent="0.25"/>
    <row r="154" ht="15" hidden="1" customHeight="1" x14ac:dyDescent="0.25"/>
    <row r="155" ht="15" hidden="1" customHeight="1" x14ac:dyDescent="0.25"/>
    <row r="156" ht="15" hidden="1" customHeight="1" x14ac:dyDescent="0.25"/>
    <row r="157" ht="15" hidden="1" customHeight="1" x14ac:dyDescent="0.25"/>
    <row r="158" ht="15" hidden="1" customHeight="1" x14ac:dyDescent="0.25"/>
    <row r="159" ht="15" hidden="1" customHeight="1" x14ac:dyDescent="0.25"/>
    <row r="160" ht="15" hidden="1" customHeight="1" x14ac:dyDescent="0.25"/>
    <row r="161" ht="15" hidden="1" customHeight="1" x14ac:dyDescent="0.25"/>
    <row r="162" ht="15" hidden="1" customHeight="1" x14ac:dyDescent="0.25"/>
    <row r="163" ht="15" hidden="1" customHeight="1" x14ac:dyDescent="0.25"/>
    <row r="164" ht="15" hidden="1" customHeight="1" x14ac:dyDescent="0.25"/>
    <row r="165" ht="15" hidden="1" customHeight="1" x14ac:dyDescent="0.25"/>
    <row r="166" ht="15" hidden="1" customHeight="1" x14ac:dyDescent="0.25"/>
    <row r="167" ht="15" hidden="1" customHeight="1" x14ac:dyDescent="0.25"/>
    <row r="168" ht="15" hidden="1" customHeight="1" x14ac:dyDescent="0.25"/>
    <row r="169" ht="15" hidden="1" customHeight="1" x14ac:dyDescent="0.25"/>
    <row r="170" ht="15" hidden="1" customHeight="1" x14ac:dyDescent="0.25"/>
    <row r="171" ht="15" hidden="1" customHeight="1" x14ac:dyDescent="0.25"/>
    <row r="172" ht="15" hidden="1" customHeight="1" x14ac:dyDescent="0.25"/>
    <row r="173" ht="15" hidden="1" customHeight="1" x14ac:dyDescent="0.25"/>
    <row r="174" ht="15" hidden="1" customHeight="1" x14ac:dyDescent="0.25"/>
    <row r="175" ht="15" hidden="1" customHeight="1" x14ac:dyDescent="0.25"/>
    <row r="176" ht="15" hidden="1" customHeight="1" x14ac:dyDescent="0.25"/>
    <row r="177" ht="15" hidden="1" customHeight="1" x14ac:dyDescent="0.25"/>
    <row r="178" ht="15" hidden="1" customHeight="1" x14ac:dyDescent="0.25"/>
    <row r="179" ht="15" hidden="1" customHeight="1" x14ac:dyDescent="0.25"/>
    <row r="180" ht="15" hidden="1" customHeight="1" x14ac:dyDescent="0.25"/>
    <row r="181" ht="15" hidden="1" customHeight="1" x14ac:dyDescent="0.25"/>
    <row r="182" ht="15" hidden="1" customHeight="1" x14ac:dyDescent="0.25"/>
    <row r="183" ht="15" hidden="1" customHeight="1" x14ac:dyDescent="0.25"/>
    <row r="184" ht="15" hidden="1" customHeight="1" x14ac:dyDescent="0.25"/>
    <row r="185" ht="15" hidden="1" customHeight="1" x14ac:dyDescent="0.25"/>
    <row r="186" ht="15" hidden="1" customHeight="1" x14ac:dyDescent="0.25"/>
    <row r="187" ht="15" hidden="1" customHeight="1" x14ac:dyDescent="0.25"/>
    <row r="188" ht="15" hidden="1" customHeight="1" x14ac:dyDescent="0.25"/>
    <row r="189" ht="15" hidden="1" customHeight="1" x14ac:dyDescent="0.25"/>
    <row r="190" ht="15" hidden="1" customHeight="1" x14ac:dyDescent="0.25"/>
    <row r="191" ht="15" hidden="1" customHeight="1" x14ac:dyDescent="0.25"/>
    <row r="192" ht="15" hidden="1" customHeight="1" x14ac:dyDescent="0.25"/>
    <row r="193" ht="15" hidden="1" customHeight="1" x14ac:dyDescent="0.25"/>
    <row r="194" ht="15" hidden="1" customHeight="1" x14ac:dyDescent="0.25"/>
    <row r="195" ht="15" hidden="1" customHeight="1" x14ac:dyDescent="0.25"/>
    <row r="196" ht="15" hidden="1" customHeight="1" x14ac:dyDescent="0.25"/>
    <row r="197" ht="15" hidden="1" customHeight="1" x14ac:dyDescent="0.25"/>
    <row r="198" ht="15" hidden="1" customHeight="1" x14ac:dyDescent="0.25"/>
    <row r="199" ht="15" hidden="1" customHeight="1" x14ac:dyDescent="0.25"/>
    <row r="200" ht="15" hidden="1" customHeight="1" x14ac:dyDescent="0.25"/>
    <row r="201" ht="15" hidden="1" customHeight="1" x14ac:dyDescent="0.25"/>
    <row r="202" ht="15" hidden="1" customHeight="1" x14ac:dyDescent="0.25"/>
    <row r="203" ht="15" hidden="1" customHeight="1" x14ac:dyDescent="0.25"/>
    <row r="204" ht="15" hidden="1" customHeight="1" x14ac:dyDescent="0.25"/>
    <row r="205" ht="15" hidden="1" customHeight="1" x14ac:dyDescent="0.25"/>
    <row r="206" ht="15" hidden="1" customHeight="1" x14ac:dyDescent="0.25"/>
    <row r="207" ht="15" hidden="1" customHeight="1" x14ac:dyDescent="0.25"/>
    <row r="208" ht="15" hidden="1" customHeight="1" x14ac:dyDescent="0.25"/>
    <row r="209" ht="15" hidden="1" customHeight="1" x14ac:dyDescent="0.25"/>
    <row r="210" ht="15" hidden="1" customHeight="1" x14ac:dyDescent="0.25"/>
    <row r="211" ht="15" hidden="1" customHeight="1" x14ac:dyDescent="0.25"/>
    <row r="212" ht="15" hidden="1" customHeight="1" x14ac:dyDescent="0.25"/>
    <row r="213" ht="15" hidden="1" customHeight="1" x14ac:dyDescent="0.25"/>
    <row r="214" ht="15" hidden="1" customHeight="1" x14ac:dyDescent="0.25"/>
    <row r="215" ht="15" hidden="1" customHeight="1" x14ac:dyDescent="0.25"/>
    <row r="216" ht="15" hidden="1" customHeight="1" x14ac:dyDescent="0.25"/>
    <row r="217" ht="15" hidden="1" customHeight="1" x14ac:dyDescent="0.25"/>
    <row r="218" ht="15" hidden="1" customHeight="1" x14ac:dyDescent="0.25"/>
    <row r="219" ht="15" hidden="1" customHeight="1" x14ac:dyDescent="0.25"/>
    <row r="220" ht="15" hidden="1" customHeight="1" x14ac:dyDescent="0.25"/>
    <row r="221" ht="15" hidden="1" customHeight="1" x14ac:dyDescent="0.25"/>
    <row r="222" ht="15" hidden="1" customHeight="1" x14ac:dyDescent="0.25"/>
    <row r="223" ht="15" hidden="1" customHeight="1" x14ac:dyDescent="0.25"/>
    <row r="224" ht="15" hidden="1" customHeight="1" x14ac:dyDescent="0.25"/>
    <row r="225" ht="15" hidden="1" customHeight="1" x14ac:dyDescent="0.25"/>
    <row r="226" ht="15" hidden="1" customHeight="1" x14ac:dyDescent="0.25"/>
    <row r="227" ht="15" hidden="1" customHeight="1" x14ac:dyDescent="0.25"/>
    <row r="228" ht="15" hidden="1" customHeight="1" x14ac:dyDescent="0.25"/>
    <row r="229" ht="15" hidden="1" customHeight="1" x14ac:dyDescent="0.25"/>
    <row r="230" ht="15" hidden="1" customHeight="1" x14ac:dyDescent="0.25"/>
    <row r="231" ht="15" hidden="1" customHeight="1" x14ac:dyDescent="0.25"/>
    <row r="232" ht="15" hidden="1" customHeight="1" x14ac:dyDescent="0.25"/>
    <row r="233" ht="15" hidden="1" customHeight="1" x14ac:dyDescent="0.25"/>
    <row r="234" ht="15" hidden="1" customHeight="1" x14ac:dyDescent="0.25"/>
    <row r="235" ht="15" hidden="1" customHeight="1" x14ac:dyDescent="0.25"/>
    <row r="236" ht="15" hidden="1" customHeight="1" x14ac:dyDescent="0.25"/>
    <row r="237" ht="15" hidden="1" customHeight="1" x14ac:dyDescent="0.25"/>
    <row r="238" ht="15" hidden="1" customHeight="1" x14ac:dyDescent="0.25"/>
    <row r="239" ht="15" hidden="1" customHeight="1" x14ac:dyDescent="0.25"/>
    <row r="240" ht="15" hidden="1" customHeight="1" x14ac:dyDescent="0.25"/>
    <row r="241" ht="15" hidden="1" customHeight="1" x14ac:dyDescent="0.25"/>
    <row r="242" ht="15" hidden="1" customHeight="1" x14ac:dyDescent="0.25"/>
    <row r="243" ht="15" hidden="1" customHeight="1" x14ac:dyDescent="0.25"/>
    <row r="244" ht="15" hidden="1" customHeight="1" x14ac:dyDescent="0.25"/>
    <row r="245" ht="15" hidden="1" customHeight="1" x14ac:dyDescent="0.25"/>
    <row r="246" ht="15" hidden="1" customHeight="1" x14ac:dyDescent="0.25"/>
    <row r="247" ht="15" hidden="1" customHeight="1" x14ac:dyDescent="0.25"/>
    <row r="248" ht="15" hidden="1" customHeight="1" x14ac:dyDescent="0.25"/>
    <row r="249" ht="15" hidden="1" customHeight="1" x14ac:dyDescent="0.25"/>
    <row r="250" ht="15" hidden="1" customHeight="1" x14ac:dyDescent="0.25"/>
    <row r="251" ht="15" hidden="1" customHeight="1" x14ac:dyDescent="0.25"/>
    <row r="252" ht="15" hidden="1" customHeight="1" x14ac:dyDescent="0.25"/>
    <row r="253" ht="15" hidden="1" customHeight="1" x14ac:dyDescent="0.25"/>
    <row r="254" ht="15" hidden="1" customHeight="1" x14ac:dyDescent="0.25"/>
    <row r="255" ht="15" hidden="1" customHeight="1" x14ac:dyDescent="0.25"/>
    <row r="256" ht="15" hidden="1" customHeight="1" x14ac:dyDescent="0.25"/>
    <row r="257" ht="15" hidden="1" customHeight="1" x14ac:dyDescent="0.25"/>
    <row r="258" ht="15" hidden="1" customHeight="1" x14ac:dyDescent="0.25"/>
    <row r="259" ht="15" hidden="1" customHeight="1" x14ac:dyDescent="0.25"/>
    <row r="260" ht="15" hidden="1" customHeight="1" x14ac:dyDescent="0.25"/>
    <row r="261" ht="15" hidden="1" customHeight="1" x14ac:dyDescent="0.25"/>
    <row r="262" ht="15" hidden="1" customHeight="1" x14ac:dyDescent="0.25"/>
    <row r="263" ht="15" hidden="1" customHeight="1" x14ac:dyDescent="0.25"/>
    <row r="264" ht="15" hidden="1" customHeight="1" x14ac:dyDescent="0.25"/>
    <row r="265" ht="15" hidden="1" customHeight="1" x14ac:dyDescent="0.25"/>
    <row r="266" ht="15" hidden="1" customHeight="1" x14ac:dyDescent="0.25"/>
    <row r="267" ht="15" hidden="1" customHeight="1" x14ac:dyDescent="0.25"/>
    <row r="268" ht="15" hidden="1" customHeight="1" x14ac:dyDescent="0.25"/>
    <row r="269" ht="15" hidden="1" customHeight="1" x14ac:dyDescent="0.25"/>
    <row r="270" ht="15" hidden="1" customHeight="1" x14ac:dyDescent="0.25"/>
    <row r="271" ht="15" hidden="1" customHeight="1" x14ac:dyDescent="0.25"/>
    <row r="272" ht="15" hidden="1" customHeight="1" x14ac:dyDescent="0.25"/>
    <row r="273" ht="15" hidden="1" customHeight="1" x14ac:dyDescent="0.25"/>
    <row r="274" ht="15" hidden="1" customHeight="1" x14ac:dyDescent="0.25"/>
    <row r="275" ht="15" hidden="1" customHeight="1" x14ac:dyDescent="0.25"/>
    <row r="276" ht="15" hidden="1" customHeight="1" x14ac:dyDescent="0.25"/>
    <row r="277" ht="15" hidden="1" customHeight="1" x14ac:dyDescent="0.25"/>
    <row r="278" ht="15" hidden="1" customHeight="1" x14ac:dyDescent="0.25"/>
    <row r="279" ht="15" hidden="1" customHeight="1" x14ac:dyDescent="0.25"/>
    <row r="280" ht="15" hidden="1" customHeight="1" x14ac:dyDescent="0.25"/>
    <row r="281" ht="15" hidden="1" customHeight="1" x14ac:dyDescent="0.25"/>
    <row r="282" ht="15" hidden="1" customHeight="1" x14ac:dyDescent="0.25"/>
    <row r="283" ht="15" hidden="1" customHeight="1" x14ac:dyDescent="0.25"/>
    <row r="284" ht="15" hidden="1" customHeight="1" x14ac:dyDescent="0.25"/>
    <row r="285" ht="15" hidden="1" customHeight="1" x14ac:dyDescent="0.25"/>
    <row r="286" ht="15" hidden="1" customHeight="1" x14ac:dyDescent="0.25"/>
    <row r="287" ht="15" hidden="1" customHeight="1" x14ac:dyDescent="0.25"/>
    <row r="288" ht="15" hidden="1" customHeight="1" x14ac:dyDescent="0.25"/>
    <row r="289" ht="15" hidden="1" customHeight="1" x14ac:dyDescent="0.25"/>
    <row r="290" ht="15" hidden="1" customHeight="1" x14ac:dyDescent="0.25"/>
    <row r="291" ht="15" hidden="1" customHeight="1" x14ac:dyDescent="0.25"/>
    <row r="292" ht="15" hidden="1" customHeight="1" x14ac:dyDescent="0.25"/>
    <row r="293" ht="15" hidden="1" customHeight="1" x14ac:dyDescent="0.25"/>
    <row r="294" ht="15" hidden="1" customHeight="1" x14ac:dyDescent="0.25"/>
    <row r="295" ht="15" hidden="1" customHeight="1" x14ac:dyDescent="0.25"/>
    <row r="296" ht="15" hidden="1" customHeight="1" x14ac:dyDescent="0.25"/>
    <row r="297" ht="15" hidden="1" customHeight="1" x14ac:dyDescent="0.25"/>
    <row r="298" ht="15" hidden="1" customHeight="1" x14ac:dyDescent="0.25"/>
    <row r="299" ht="15" hidden="1" customHeight="1" x14ac:dyDescent="0.25"/>
    <row r="300" ht="15" hidden="1" customHeight="1" x14ac:dyDescent="0.25"/>
    <row r="301" ht="15" hidden="1" customHeight="1" x14ac:dyDescent="0.25"/>
    <row r="302" ht="15" hidden="1" customHeight="1" x14ac:dyDescent="0.25"/>
    <row r="303" ht="15" hidden="1" customHeight="1" x14ac:dyDescent="0.25"/>
    <row r="304" ht="15" hidden="1" customHeight="1" x14ac:dyDescent="0.25"/>
    <row r="305" ht="15" hidden="1" customHeight="1" x14ac:dyDescent="0.25"/>
    <row r="306" ht="15" hidden="1" customHeight="1" x14ac:dyDescent="0.25"/>
    <row r="307" ht="15" hidden="1" customHeight="1" x14ac:dyDescent="0.25"/>
    <row r="308" ht="15" hidden="1" customHeight="1" x14ac:dyDescent="0.25"/>
    <row r="309" ht="15" hidden="1" customHeight="1" x14ac:dyDescent="0.25"/>
    <row r="310" ht="15" hidden="1" customHeight="1" x14ac:dyDescent="0.25"/>
    <row r="311" ht="15" hidden="1" customHeight="1" x14ac:dyDescent="0.25"/>
    <row r="312" ht="15" hidden="1" customHeight="1" x14ac:dyDescent="0.25"/>
    <row r="313" ht="15" hidden="1" customHeight="1" x14ac:dyDescent="0.25"/>
    <row r="314" ht="15" hidden="1" customHeight="1" x14ac:dyDescent="0.25"/>
    <row r="315" ht="15" hidden="1" customHeight="1" x14ac:dyDescent="0.25"/>
    <row r="316" ht="15" hidden="1" customHeight="1" x14ac:dyDescent="0.25"/>
    <row r="317" ht="15" hidden="1" customHeight="1" x14ac:dyDescent="0.25"/>
    <row r="318" ht="15" hidden="1" customHeight="1" x14ac:dyDescent="0.25"/>
    <row r="319" ht="15" hidden="1" customHeight="1" x14ac:dyDescent="0.25"/>
    <row r="320" ht="15" hidden="1" customHeight="1" x14ac:dyDescent="0.25"/>
    <row r="321" ht="15" hidden="1" customHeight="1" x14ac:dyDescent="0.25"/>
    <row r="322" ht="15" hidden="1" customHeight="1" x14ac:dyDescent="0.25"/>
    <row r="323" ht="15" hidden="1" customHeight="1" x14ac:dyDescent="0.25"/>
    <row r="324" ht="15" hidden="1" customHeight="1" x14ac:dyDescent="0.25"/>
    <row r="325" ht="15" hidden="1" customHeight="1" x14ac:dyDescent="0.25"/>
    <row r="326" ht="15" hidden="1" customHeight="1" x14ac:dyDescent="0.25"/>
    <row r="327" ht="15" hidden="1" customHeight="1" x14ac:dyDescent="0.25"/>
    <row r="328" ht="15" hidden="1" customHeight="1" x14ac:dyDescent="0.25"/>
    <row r="329" ht="15" hidden="1" customHeight="1" x14ac:dyDescent="0.25"/>
    <row r="330" ht="15" hidden="1" customHeight="1" x14ac:dyDescent="0.25"/>
    <row r="331" ht="15" hidden="1" customHeight="1" x14ac:dyDescent="0.25"/>
    <row r="332" ht="15" hidden="1" customHeight="1" x14ac:dyDescent="0.25"/>
    <row r="333" ht="15" hidden="1" customHeight="1" x14ac:dyDescent="0.25"/>
    <row r="334" ht="15" hidden="1" customHeight="1" x14ac:dyDescent="0.25"/>
    <row r="335" ht="15" hidden="1" customHeight="1" x14ac:dyDescent="0.25"/>
    <row r="336" ht="15" hidden="1" customHeight="1" x14ac:dyDescent="0.25"/>
    <row r="337" ht="15" hidden="1" customHeight="1" x14ac:dyDescent="0.25"/>
    <row r="338" ht="15" hidden="1" customHeight="1" x14ac:dyDescent="0.25"/>
    <row r="339" ht="15" hidden="1" customHeight="1" x14ac:dyDescent="0.25"/>
    <row r="340" ht="15" hidden="1" customHeight="1" x14ac:dyDescent="0.25"/>
    <row r="341" ht="15" hidden="1" customHeight="1" x14ac:dyDescent="0.25"/>
    <row r="342" ht="15" hidden="1" customHeight="1" x14ac:dyDescent="0.25"/>
    <row r="343" ht="15" hidden="1" customHeight="1" x14ac:dyDescent="0.25"/>
    <row r="344" ht="15" hidden="1" customHeight="1" x14ac:dyDescent="0.25"/>
    <row r="345" ht="15" hidden="1" customHeight="1" x14ac:dyDescent="0.25"/>
    <row r="346" ht="15" hidden="1" customHeight="1" x14ac:dyDescent="0.25"/>
    <row r="347" ht="15" hidden="1" customHeight="1" x14ac:dyDescent="0.25"/>
    <row r="348" ht="15" hidden="1" customHeight="1" x14ac:dyDescent="0.25"/>
    <row r="349" ht="15" hidden="1" customHeight="1" x14ac:dyDescent="0.25"/>
    <row r="350" ht="15" hidden="1" customHeight="1" x14ac:dyDescent="0.25"/>
    <row r="351" ht="15" hidden="1" customHeight="1" x14ac:dyDescent="0.25"/>
    <row r="352" ht="15" hidden="1" customHeight="1" x14ac:dyDescent="0.25"/>
    <row r="353" ht="15" hidden="1" customHeight="1" x14ac:dyDescent="0.25"/>
    <row r="354" ht="15" hidden="1" customHeight="1" x14ac:dyDescent="0.25"/>
    <row r="355" ht="15" hidden="1" customHeight="1" x14ac:dyDescent="0.25"/>
    <row r="356" ht="15" hidden="1" customHeight="1" x14ac:dyDescent="0.25"/>
    <row r="357" ht="15" hidden="1" customHeight="1" x14ac:dyDescent="0.25"/>
    <row r="358" ht="15" hidden="1" customHeight="1" x14ac:dyDescent="0.25"/>
    <row r="359" ht="15" hidden="1" customHeight="1" x14ac:dyDescent="0.25"/>
    <row r="360" ht="15" hidden="1" customHeight="1" x14ac:dyDescent="0.25"/>
    <row r="361" ht="15" hidden="1" customHeight="1" x14ac:dyDescent="0.25"/>
    <row r="362" ht="15" hidden="1" customHeight="1" x14ac:dyDescent="0.25"/>
    <row r="363" ht="15" hidden="1" customHeight="1" x14ac:dyDescent="0.25"/>
    <row r="364" ht="15" hidden="1" customHeight="1" x14ac:dyDescent="0.25"/>
    <row r="365" ht="15" hidden="1" customHeight="1" x14ac:dyDescent="0.25"/>
    <row r="366" ht="15" hidden="1" customHeight="1" x14ac:dyDescent="0.25"/>
    <row r="367" ht="15" hidden="1" customHeight="1" x14ac:dyDescent="0.25"/>
    <row r="368" ht="15" hidden="1" customHeight="1" x14ac:dyDescent="0.25"/>
    <row r="369" ht="15" hidden="1" customHeight="1" x14ac:dyDescent="0.25"/>
    <row r="370" ht="15" hidden="1" customHeight="1" x14ac:dyDescent="0.25"/>
    <row r="371" ht="15" hidden="1" customHeight="1" x14ac:dyDescent="0.25"/>
    <row r="372" ht="15" hidden="1" customHeight="1" x14ac:dyDescent="0.25"/>
    <row r="373" ht="15" hidden="1" customHeight="1" x14ac:dyDescent="0.25"/>
    <row r="374" ht="15" hidden="1" customHeight="1" x14ac:dyDescent="0.25"/>
    <row r="375" ht="15" hidden="1" customHeight="1" x14ac:dyDescent="0.25"/>
    <row r="376" ht="15" hidden="1" customHeight="1" x14ac:dyDescent="0.25"/>
    <row r="377" ht="15" hidden="1" customHeight="1" x14ac:dyDescent="0.25"/>
    <row r="378" ht="15" hidden="1" customHeight="1" x14ac:dyDescent="0.25"/>
    <row r="379" ht="15" hidden="1" customHeight="1" x14ac:dyDescent="0.25"/>
    <row r="380" ht="15" hidden="1" customHeight="1" x14ac:dyDescent="0.25"/>
    <row r="381" ht="15" hidden="1" customHeight="1" x14ac:dyDescent="0.25"/>
    <row r="382" ht="15" hidden="1" customHeight="1" x14ac:dyDescent="0.25"/>
    <row r="383" ht="15" hidden="1" customHeight="1" x14ac:dyDescent="0.25"/>
    <row r="384" ht="15" hidden="1" customHeight="1" x14ac:dyDescent="0.25"/>
    <row r="385" ht="15" hidden="1" customHeight="1" x14ac:dyDescent="0.25"/>
    <row r="386" ht="15" hidden="1" customHeight="1" x14ac:dyDescent="0.25"/>
    <row r="387" ht="15" hidden="1" customHeight="1" x14ac:dyDescent="0.25"/>
    <row r="388" ht="15" hidden="1" customHeight="1" x14ac:dyDescent="0.25"/>
    <row r="389" ht="15" hidden="1" customHeight="1" x14ac:dyDescent="0.25"/>
    <row r="390" ht="15" hidden="1" customHeight="1" x14ac:dyDescent="0.25"/>
    <row r="391" ht="15" hidden="1" customHeight="1" x14ac:dyDescent="0.25"/>
    <row r="392" ht="15" hidden="1" customHeight="1" x14ac:dyDescent="0.25"/>
    <row r="393" ht="15" hidden="1" customHeight="1" x14ac:dyDescent="0.25"/>
    <row r="394" ht="15" hidden="1" customHeight="1" x14ac:dyDescent="0.25"/>
    <row r="395" ht="15" hidden="1" customHeight="1" x14ac:dyDescent="0.25"/>
    <row r="396" ht="15" hidden="1" customHeight="1" x14ac:dyDescent="0.25"/>
    <row r="397" ht="15" hidden="1" customHeight="1" x14ac:dyDescent="0.25"/>
    <row r="398" ht="15" hidden="1" customHeight="1" x14ac:dyDescent="0.25"/>
    <row r="399" ht="15" hidden="1" customHeight="1" x14ac:dyDescent="0.25"/>
    <row r="400" ht="15" hidden="1" customHeight="1" x14ac:dyDescent="0.25"/>
    <row r="401" ht="15" hidden="1" customHeight="1" x14ac:dyDescent="0.25"/>
    <row r="402" ht="15" hidden="1" customHeight="1" x14ac:dyDescent="0.25"/>
    <row r="403" ht="15" hidden="1" customHeight="1" x14ac:dyDescent="0.25"/>
    <row r="404" ht="15" hidden="1" customHeight="1" x14ac:dyDescent="0.25"/>
    <row r="405" ht="15" hidden="1" customHeight="1" x14ac:dyDescent="0.25"/>
  </sheetData>
  <sheetProtection selectLockedCells="1"/>
  <mergeCells count="11">
    <mergeCell ref="A9:D9"/>
    <mergeCell ref="F7:I7"/>
    <mergeCell ref="A7:D7"/>
    <mergeCell ref="F4:G4"/>
    <mergeCell ref="B6:C6"/>
    <mergeCell ref="A8:D8"/>
    <mergeCell ref="A1:I1"/>
    <mergeCell ref="F3:I3"/>
    <mergeCell ref="F5:I5"/>
    <mergeCell ref="H6:I6"/>
    <mergeCell ref="B4:C4"/>
  </mergeCells>
  <conditionalFormatting sqref="G9:I9 I4 E9">
    <cfRule type="cellIs" dxfId="439" priority="11" operator="equal">
      <formula>0</formula>
    </cfRule>
  </conditionalFormatting>
  <conditionalFormatting sqref="I11">
    <cfRule type="cellIs" dxfId="438" priority="7" operator="between">
      <formula>40000</formula>
      <formula>50000</formula>
    </cfRule>
    <cfRule type="cellIs" dxfId="437" priority="8" operator="between">
      <formula>30</formula>
      <formula>4000</formula>
    </cfRule>
    <cfRule type="containsText" dxfId="436" priority="9" operator="containsText" text="pago">
      <formula>NOT(ISERROR(SEARCH("pago",I11)))</formula>
    </cfRule>
    <cfRule type="cellIs" dxfId="435" priority="10" operator="between">
      <formula>1</formula>
      <formula>29</formula>
    </cfRule>
  </conditionalFormatting>
  <conditionalFormatting sqref="I12:I132">
    <cfRule type="cellIs" dxfId="434" priority="3" operator="between">
      <formula>40000</formula>
      <formula>50000</formula>
    </cfRule>
    <cfRule type="cellIs" dxfId="433" priority="4" operator="between">
      <formula>30</formula>
      <formula>4000</formula>
    </cfRule>
    <cfRule type="containsText" dxfId="432" priority="5" operator="containsText" text="pago">
      <formula>NOT(ISERROR(SEARCH("pago",I12)))</formula>
    </cfRule>
    <cfRule type="cellIs" dxfId="431" priority="6" operator="between">
      <formula>1</formula>
      <formula>29</formula>
    </cfRule>
  </conditionalFormatting>
  <conditionalFormatting sqref="I12:I132">
    <cfRule type="cellIs" dxfId="430" priority="2" operator="lessThan">
      <formula>0</formula>
    </cfRule>
  </conditionalFormatting>
  <conditionalFormatting sqref="G12:G132">
    <cfRule type="expression" dxfId="429" priority="1">
      <formula>F12=""</formula>
    </cfRule>
  </conditionalFormatting>
  <pageMargins left="0.25" right="0.25" top="0.75" bottom="0.75" header="0.3" footer="0.3"/>
  <pageSetup paperSize="9" scale="62" fitToHeight="0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3"/>
  <sheetViews>
    <sheetView workbookViewId="0">
      <selection activeCell="V1" sqref="V1:V2"/>
    </sheetView>
  </sheetViews>
  <sheetFormatPr defaultColWidth="0" defaultRowHeight="15" customHeight="1" zeroHeight="1" x14ac:dyDescent="0.25"/>
  <cols>
    <col min="1" max="1" width="1.7109375" style="59" customWidth="1"/>
    <col min="2" max="12" width="2.7109375" style="59" customWidth="1"/>
    <col min="13" max="13" width="1.7109375" style="59" customWidth="1"/>
    <col min="14" max="14" width="19.140625" style="42" bestFit="1" customWidth="1"/>
    <col min="15" max="15" width="15" style="42" bestFit="1" customWidth="1"/>
    <col min="16" max="16" width="15" style="42" customWidth="1"/>
    <col min="17" max="17" width="9.28515625" style="42" bestFit="1" customWidth="1"/>
    <col min="18" max="18" width="18.7109375" style="43" hidden="1"/>
    <col min="19" max="19" width="15.5703125" style="42" bestFit="1" customWidth="1"/>
    <col min="20" max="20" width="17.85546875" style="42" customWidth="1"/>
    <col min="21" max="21" width="14.28515625" style="42" bestFit="1" customWidth="1"/>
    <col min="22" max="22" width="19" style="42" customWidth="1"/>
    <col min="23" max="23" width="1.7109375" style="59" customWidth="1"/>
    <col min="24" max="16384" width="19" style="59" hidden="1"/>
  </cols>
  <sheetData>
    <row r="1" spans="1:22" customFormat="1" ht="9.9499999999999993" customHeight="1" thickBot="1" x14ac:dyDescent="0.3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2"/>
      <c r="N1" s="222" t="str">
        <f ca="1">IF(V132&gt;5000,"Livre",IF(V132&lt;=30,"Em Dias","Atrasado"))</f>
        <v>Livre</v>
      </c>
      <c r="O1" s="224" t="s">
        <v>1</v>
      </c>
      <c r="P1" s="224"/>
      <c r="Q1" s="224"/>
      <c r="R1" s="224"/>
      <c r="S1" s="224"/>
      <c r="T1" s="224"/>
      <c r="U1" s="226" t="s">
        <v>22</v>
      </c>
      <c r="V1" s="228" t="s">
        <v>3</v>
      </c>
    </row>
    <row r="2" spans="1:22" customFormat="1" ht="9.9499999999999993" customHeight="1" thickBot="1" x14ac:dyDescent="0.3">
      <c r="A2" s="63"/>
      <c r="B2" s="230"/>
      <c r="C2" s="231"/>
      <c r="D2" s="231"/>
      <c r="E2" s="231"/>
      <c r="F2" s="231"/>
      <c r="G2" s="231"/>
      <c r="H2" s="231"/>
      <c r="I2" s="231"/>
      <c r="J2" s="231"/>
      <c r="K2" s="231"/>
      <c r="L2" s="232"/>
      <c r="M2" s="64"/>
      <c r="N2" s="223"/>
      <c r="O2" s="225"/>
      <c r="P2" s="225"/>
      <c r="Q2" s="225"/>
      <c r="R2" s="225"/>
      <c r="S2" s="225"/>
      <c r="T2" s="225"/>
      <c r="U2" s="227"/>
      <c r="V2" s="229"/>
    </row>
    <row r="3" spans="1:22" customFormat="1" ht="9.9499999999999993" customHeight="1" thickBot="1" x14ac:dyDescent="0.3">
      <c r="A3" s="63"/>
      <c r="B3" s="233"/>
      <c r="C3" s="234"/>
      <c r="D3" s="234"/>
      <c r="E3" s="234"/>
      <c r="F3" s="234"/>
      <c r="G3" s="234"/>
      <c r="H3" s="234"/>
      <c r="I3" s="234"/>
      <c r="J3" s="234"/>
      <c r="K3" s="234"/>
      <c r="L3" s="235"/>
      <c r="M3" s="64"/>
      <c r="N3" s="44" t="s">
        <v>4</v>
      </c>
      <c r="O3" s="239" t="e">
        <f>VLOOKUP(V1,bd,2,0)</f>
        <v>#N/A</v>
      </c>
      <c r="P3" s="240"/>
      <c r="Q3" s="45" t="s">
        <v>6</v>
      </c>
      <c r="R3" s="43"/>
      <c r="S3" s="241" t="e">
        <f>VLOOKUP(V1,bd,8,0)</f>
        <v>#N/A</v>
      </c>
      <c r="T3" s="242"/>
      <c r="U3" s="44" t="s">
        <v>23</v>
      </c>
      <c r="V3" s="13" t="e">
        <f>VLOOKUP(V1,bd,9,0)</f>
        <v>#N/A</v>
      </c>
    </row>
    <row r="4" spans="1:22" customFormat="1" ht="9.9499999999999993" customHeight="1" thickBot="1" x14ac:dyDescent="0.3">
      <c r="A4" s="63"/>
      <c r="B4" s="233"/>
      <c r="C4" s="234"/>
      <c r="D4" s="234"/>
      <c r="E4" s="234"/>
      <c r="F4" s="234"/>
      <c r="G4" s="234"/>
      <c r="H4" s="234"/>
      <c r="I4" s="234"/>
      <c r="J4" s="234"/>
      <c r="K4" s="234"/>
      <c r="L4" s="235"/>
      <c r="M4" s="64"/>
      <c r="N4" s="44" t="s">
        <v>30</v>
      </c>
      <c r="O4" s="41" t="e">
        <f>VLOOKUP(V1,bd,17,0)</f>
        <v>#N/A</v>
      </c>
      <c r="P4" s="41" t="e">
        <f>VLOOKUP(V1,bd,18,0)</f>
        <v>#N/A</v>
      </c>
      <c r="Q4" s="44" t="s">
        <v>8</v>
      </c>
      <c r="R4" s="43"/>
      <c r="S4" s="243" t="e">
        <f>VLOOKUP(V1,bd,19,0)</f>
        <v>#N/A</v>
      </c>
      <c r="T4" s="244"/>
      <c r="U4" s="244"/>
      <c r="V4" s="245"/>
    </row>
    <row r="5" spans="1:22" customFormat="1" ht="9.9499999999999993" customHeight="1" thickBot="1" x14ac:dyDescent="0.3">
      <c r="A5" s="63"/>
      <c r="B5" s="233"/>
      <c r="C5" s="234"/>
      <c r="D5" s="234"/>
      <c r="E5" s="234"/>
      <c r="F5" s="234"/>
      <c r="G5" s="234"/>
      <c r="H5" s="234"/>
      <c r="I5" s="234"/>
      <c r="J5" s="234"/>
      <c r="K5" s="234"/>
      <c r="L5" s="235"/>
      <c r="M5" s="64"/>
      <c r="N5" s="44" t="s">
        <v>24</v>
      </c>
      <c r="O5" s="246" t="e">
        <f>VLOOKUP(V1,bd,10,0)</f>
        <v>#N/A</v>
      </c>
      <c r="P5" s="247"/>
      <c r="Q5" s="46" t="s">
        <v>7</v>
      </c>
      <c r="R5" s="4"/>
      <c r="S5" s="41" t="e">
        <f>VLOOKUP(V1,bd,13,0)</f>
        <v>#N/A</v>
      </c>
      <c r="T5" s="44" t="s">
        <v>5</v>
      </c>
      <c r="U5" s="241" t="e">
        <f>VLOOKUP(V1,bd,20,0)</f>
        <v>#N/A</v>
      </c>
      <c r="V5" s="242"/>
    </row>
    <row r="6" spans="1:22" customFormat="1" ht="9.9499999999999993" customHeight="1" thickBot="1" x14ac:dyDescent="0.3">
      <c r="A6" s="63"/>
      <c r="B6" s="236"/>
      <c r="C6" s="237"/>
      <c r="D6" s="237"/>
      <c r="E6" s="237"/>
      <c r="F6" s="237"/>
      <c r="G6" s="237"/>
      <c r="H6" s="237"/>
      <c r="I6" s="237"/>
      <c r="J6" s="237"/>
      <c r="K6" s="237"/>
      <c r="L6" s="238"/>
      <c r="M6" s="64"/>
      <c r="N6" s="241"/>
      <c r="O6" s="248"/>
      <c r="P6" s="248"/>
      <c r="Q6" s="248"/>
      <c r="R6" s="7"/>
      <c r="S6" s="248"/>
      <c r="T6" s="248"/>
      <c r="U6" s="248"/>
      <c r="V6" s="242"/>
    </row>
    <row r="7" spans="1:22" customFormat="1" ht="9.9499999999999993" customHeight="1" thickBot="1" x14ac:dyDescent="0.3">
      <c r="A7" s="63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217" t="s">
        <v>25</v>
      </c>
      <c r="O7" s="215"/>
      <c r="P7" s="215"/>
      <c r="Q7" s="216"/>
      <c r="R7" s="65"/>
      <c r="S7" s="47" t="s">
        <v>26</v>
      </c>
      <c r="T7" s="48" t="s">
        <v>27</v>
      </c>
      <c r="U7" s="48" t="s">
        <v>28</v>
      </c>
      <c r="V7" s="48" t="s">
        <v>29</v>
      </c>
    </row>
    <row r="8" spans="1:22" customFormat="1" ht="9.9499999999999993" customHeight="1" thickBot="1" x14ac:dyDescent="0.3">
      <c r="A8" s="63"/>
      <c r="B8" s="249"/>
      <c r="C8" s="250" t="s">
        <v>31</v>
      </c>
      <c r="D8" s="251"/>
      <c r="E8" s="251"/>
      <c r="F8" s="251"/>
      <c r="G8" s="251"/>
      <c r="H8" s="251"/>
      <c r="I8" s="251"/>
      <c r="J8" s="251"/>
      <c r="K8" s="251"/>
      <c r="L8" s="252"/>
      <c r="M8" s="64"/>
      <c r="N8" s="241" t="e">
        <f>VLOOKUP(V1,bd,3,0)</f>
        <v>#N/A</v>
      </c>
      <c r="O8" s="248"/>
      <c r="P8" s="248"/>
      <c r="Q8" s="242"/>
      <c r="R8" s="6"/>
      <c r="S8" s="5" t="e">
        <f>VLOOKUP(V1,bd,4,0)</f>
        <v>#N/A</v>
      </c>
      <c r="T8" s="5" t="e">
        <f>VLOOKUP(V1,bd,5,0)</f>
        <v>#N/A</v>
      </c>
      <c r="U8" s="5" t="e">
        <f>VLOOKUP(V1,bd,7,0)</f>
        <v>#N/A</v>
      </c>
      <c r="V8" s="13" t="e">
        <f>VLOOKUP(V1,bd,6,0)</f>
        <v>#N/A</v>
      </c>
    </row>
    <row r="9" spans="1:22" customFormat="1" ht="9.9499999999999993" customHeight="1" thickBot="1" x14ac:dyDescent="0.3">
      <c r="A9" s="63"/>
      <c r="B9" s="249"/>
      <c r="C9" s="253"/>
      <c r="D9" s="254"/>
      <c r="E9" s="254"/>
      <c r="F9" s="254"/>
      <c r="G9" s="254"/>
      <c r="H9" s="254"/>
      <c r="I9" s="254"/>
      <c r="J9" s="254"/>
      <c r="K9" s="254"/>
      <c r="L9" s="255"/>
      <c r="M9" s="64"/>
      <c r="N9" s="49"/>
      <c r="O9" s="50"/>
      <c r="P9" s="50"/>
      <c r="Q9" s="50"/>
      <c r="R9" s="50"/>
      <c r="S9" s="50"/>
      <c r="T9" s="50"/>
      <c r="U9" s="50"/>
      <c r="V9" s="51"/>
    </row>
    <row r="10" spans="1:22" customFormat="1" ht="9.9499999999999993" customHeight="1" thickBot="1" x14ac:dyDescent="0.3">
      <c r="A10" s="63"/>
      <c r="B10" s="249"/>
      <c r="C10" s="115">
        <v>1</v>
      </c>
      <c r="D10" s="116">
        <v>2</v>
      </c>
      <c r="E10" s="116">
        <v>3</v>
      </c>
      <c r="F10" s="116">
        <v>4</v>
      </c>
      <c r="G10" s="116">
        <v>5</v>
      </c>
      <c r="H10" s="116">
        <v>6</v>
      </c>
      <c r="I10" s="116">
        <v>7</v>
      </c>
      <c r="J10" s="116">
        <v>8</v>
      </c>
      <c r="K10" s="116">
        <v>9</v>
      </c>
      <c r="L10" s="117">
        <v>10</v>
      </c>
      <c r="M10" s="64"/>
      <c r="N10" s="76" t="s">
        <v>9</v>
      </c>
      <c r="O10" s="77" t="s">
        <v>10</v>
      </c>
      <c r="P10" s="77" t="s">
        <v>11</v>
      </c>
      <c r="Q10" s="77" t="s">
        <v>12</v>
      </c>
      <c r="R10" s="78" t="s">
        <v>13</v>
      </c>
      <c r="S10" s="77" t="s">
        <v>14</v>
      </c>
      <c r="T10" s="77" t="s">
        <v>15</v>
      </c>
      <c r="U10" s="77" t="s">
        <v>16</v>
      </c>
      <c r="V10" s="79" t="s">
        <v>17</v>
      </c>
    </row>
    <row r="11" spans="1:22" customFormat="1" ht="9.9499999999999993" customHeight="1" x14ac:dyDescent="0.25">
      <c r="A11" s="63"/>
      <c r="B11" s="256" t="s">
        <v>3292</v>
      </c>
      <c r="C11" s="108">
        <v>1</v>
      </c>
      <c r="D11" s="112">
        <v>1</v>
      </c>
      <c r="E11" s="113">
        <v>1</v>
      </c>
      <c r="F11" s="113">
        <v>1</v>
      </c>
      <c r="G11" s="113">
        <v>1</v>
      </c>
      <c r="H11" s="113">
        <v>1</v>
      </c>
      <c r="I11" s="113">
        <v>1</v>
      </c>
      <c r="J11" s="113">
        <v>1</v>
      </c>
      <c r="K11" s="113">
        <v>1</v>
      </c>
      <c r="L11" s="114">
        <v>1</v>
      </c>
      <c r="M11" s="64"/>
      <c r="N11" s="80"/>
      <c r="O11" s="81" t="s">
        <v>18</v>
      </c>
      <c r="P11" s="82"/>
      <c r="Q11" s="83"/>
      <c r="R11" s="82"/>
      <c r="S11" s="82"/>
      <c r="T11" s="84">
        <f t="shared" ref="T11:T74" si="0">IF(P11&gt;=S11,0,"")</f>
        <v>0</v>
      </c>
      <c r="U11" s="85" t="str">
        <f t="shared" ref="U11:U74" si="1">IF(S11&lt;&gt;"",Q11,"")</f>
        <v/>
      </c>
      <c r="V11" s="86">
        <f t="shared" ref="V11:V74" ca="1" si="2">IF(U11&lt;&gt;"","pago",TODAY()-P11)</f>
        <v>43344</v>
      </c>
    </row>
    <row r="12" spans="1:22" customFormat="1" ht="9.9499999999999993" customHeight="1" x14ac:dyDescent="0.25">
      <c r="A12" s="63"/>
      <c r="B12" s="257"/>
      <c r="C12" s="109">
        <v>2</v>
      </c>
      <c r="D12" s="94">
        <v>2</v>
      </c>
      <c r="E12" s="72">
        <v>2</v>
      </c>
      <c r="F12" s="72">
        <v>2</v>
      </c>
      <c r="G12" s="72">
        <v>2</v>
      </c>
      <c r="H12" s="72">
        <v>2</v>
      </c>
      <c r="I12" s="72">
        <v>2</v>
      </c>
      <c r="J12" s="72">
        <v>2</v>
      </c>
      <c r="K12" s="72">
        <v>2</v>
      </c>
      <c r="L12" s="73">
        <v>2</v>
      </c>
      <c r="M12" s="64"/>
      <c r="N12" s="70"/>
      <c r="O12" s="1">
        <v>1</v>
      </c>
      <c r="P12" s="68"/>
      <c r="Q12" s="69"/>
      <c r="R12" s="68" t="str">
        <f t="shared" ref="R12:R51" si="3">IF(N12&lt;&gt;"",P12,"")</f>
        <v/>
      </c>
      <c r="S12" s="68"/>
      <c r="T12" s="71">
        <f t="shared" si="0"/>
        <v>0</v>
      </c>
      <c r="U12" s="2" t="str">
        <f t="shared" si="1"/>
        <v/>
      </c>
      <c r="V12" s="3">
        <f t="shared" ca="1" si="2"/>
        <v>43344</v>
      </c>
    </row>
    <row r="13" spans="1:22" customFormat="1" ht="9.9499999999999993" customHeight="1" x14ac:dyDescent="0.25">
      <c r="A13" s="63"/>
      <c r="B13" s="257"/>
      <c r="C13" s="109">
        <v>3</v>
      </c>
      <c r="D13" s="94">
        <v>3</v>
      </c>
      <c r="E13" s="72">
        <v>3</v>
      </c>
      <c r="F13" s="72">
        <v>3</v>
      </c>
      <c r="G13" s="72">
        <v>3</v>
      </c>
      <c r="H13" s="72">
        <v>3</v>
      </c>
      <c r="I13" s="72">
        <v>3</v>
      </c>
      <c r="J13" s="72">
        <v>3</v>
      </c>
      <c r="K13" s="72">
        <v>3</v>
      </c>
      <c r="L13" s="73">
        <v>3</v>
      </c>
      <c r="M13" s="64"/>
      <c r="N13" s="70"/>
      <c r="O13" s="1">
        <v>2</v>
      </c>
      <c r="P13" s="68"/>
      <c r="Q13" s="69"/>
      <c r="R13" s="68" t="str">
        <f t="shared" si="3"/>
        <v/>
      </c>
      <c r="S13" s="68"/>
      <c r="T13" s="71">
        <f t="shared" si="0"/>
        <v>0</v>
      </c>
      <c r="U13" s="2" t="str">
        <f t="shared" si="1"/>
        <v/>
      </c>
      <c r="V13" s="3">
        <f t="shared" ca="1" si="2"/>
        <v>43344</v>
      </c>
    </row>
    <row r="14" spans="1:22" customFormat="1" ht="9.9499999999999993" customHeight="1" x14ac:dyDescent="0.25">
      <c r="A14" s="63"/>
      <c r="B14" s="257"/>
      <c r="C14" s="109">
        <v>4</v>
      </c>
      <c r="D14" s="94">
        <v>4</v>
      </c>
      <c r="E14" s="72">
        <v>4</v>
      </c>
      <c r="F14" s="72">
        <v>4</v>
      </c>
      <c r="G14" s="72">
        <v>4</v>
      </c>
      <c r="H14" s="72">
        <v>4</v>
      </c>
      <c r="I14" s="72">
        <v>4</v>
      </c>
      <c r="J14" s="72">
        <v>4</v>
      </c>
      <c r="K14" s="72">
        <v>4</v>
      </c>
      <c r="L14" s="73">
        <v>4</v>
      </c>
      <c r="M14" s="64"/>
      <c r="N14" s="70"/>
      <c r="O14" s="1">
        <v>3</v>
      </c>
      <c r="P14" s="68"/>
      <c r="Q14" s="69"/>
      <c r="R14" s="68" t="str">
        <f t="shared" si="3"/>
        <v/>
      </c>
      <c r="S14" s="68"/>
      <c r="T14" s="71">
        <f t="shared" si="0"/>
        <v>0</v>
      </c>
      <c r="U14" s="2" t="str">
        <f t="shared" si="1"/>
        <v/>
      </c>
      <c r="V14" s="3">
        <f t="shared" ca="1" si="2"/>
        <v>43344</v>
      </c>
    </row>
    <row r="15" spans="1:22" customFormat="1" ht="9.9499999999999993" customHeight="1" x14ac:dyDescent="0.25">
      <c r="A15" s="63"/>
      <c r="B15" s="257"/>
      <c r="C15" s="109">
        <v>5</v>
      </c>
      <c r="D15" s="94">
        <v>5</v>
      </c>
      <c r="E15" s="72">
        <v>5</v>
      </c>
      <c r="F15" s="72">
        <v>5</v>
      </c>
      <c r="G15" s="72">
        <v>5</v>
      </c>
      <c r="H15" s="72">
        <v>5</v>
      </c>
      <c r="I15" s="72">
        <v>5</v>
      </c>
      <c r="J15" s="72">
        <v>5</v>
      </c>
      <c r="K15" s="72">
        <v>5</v>
      </c>
      <c r="L15" s="73">
        <v>5</v>
      </c>
      <c r="M15" s="64"/>
      <c r="N15" s="70"/>
      <c r="O15" s="1">
        <v>4</v>
      </c>
      <c r="P15" s="68"/>
      <c r="Q15" s="69"/>
      <c r="R15" s="68" t="str">
        <f t="shared" si="3"/>
        <v/>
      </c>
      <c r="S15" s="68"/>
      <c r="T15" s="71">
        <f t="shared" si="0"/>
        <v>0</v>
      </c>
      <c r="U15" s="2" t="str">
        <f t="shared" si="1"/>
        <v/>
      </c>
      <c r="V15" s="3">
        <f t="shared" ca="1" si="2"/>
        <v>43344</v>
      </c>
    </row>
    <row r="16" spans="1:22" customFormat="1" ht="9.9499999999999993" customHeight="1" x14ac:dyDescent="0.25">
      <c r="A16" s="63"/>
      <c r="B16" s="257"/>
      <c r="C16" s="109">
        <v>6</v>
      </c>
      <c r="D16" s="94">
        <v>6</v>
      </c>
      <c r="E16" s="72">
        <v>6</v>
      </c>
      <c r="F16" s="72">
        <v>6</v>
      </c>
      <c r="G16" s="72">
        <v>6</v>
      </c>
      <c r="H16" s="72">
        <v>6</v>
      </c>
      <c r="I16" s="72">
        <v>6</v>
      </c>
      <c r="J16" s="72">
        <v>6</v>
      </c>
      <c r="K16" s="72">
        <v>6</v>
      </c>
      <c r="L16" s="73">
        <v>6</v>
      </c>
      <c r="M16" s="64"/>
      <c r="N16" s="70"/>
      <c r="O16" s="1">
        <v>5</v>
      </c>
      <c r="P16" s="68"/>
      <c r="Q16" s="69"/>
      <c r="R16" s="68" t="str">
        <f t="shared" si="3"/>
        <v/>
      </c>
      <c r="S16" s="68"/>
      <c r="T16" s="71">
        <f t="shared" si="0"/>
        <v>0</v>
      </c>
      <c r="U16" s="2" t="str">
        <f t="shared" si="1"/>
        <v/>
      </c>
      <c r="V16" s="3">
        <f t="shared" ca="1" si="2"/>
        <v>43344</v>
      </c>
    </row>
    <row r="17" spans="1:22" customFormat="1" ht="9.9499999999999993" customHeight="1" x14ac:dyDescent="0.25">
      <c r="A17" s="63"/>
      <c r="B17" s="257"/>
      <c r="C17" s="109">
        <v>7</v>
      </c>
      <c r="D17" s="94">
        <v>7</v>
      </c>
      <c r="E17" s="72">
        <v>7</v>
      </c>
      <c r="F17" s="72">
        <v>7</v>
      </c>
      <c r="G17" s="72">
        <v>7</v>
      </c>
      <c r="H17" s="72">
        <v>7</v>
      </c>
      <c r="I17" s="72">
        <v>7</v>
      </c>
      <c r="J17" s="72">
        <v>7</v>
      </c>
      <c r="K17" s="72">
        <v>7</v>
      </c>
      <c r="L17" s="73">
        <v>7</v>
      </c>
      <c r="M17" s="64"/>
      <c r="N17" s="70"/>
      <c r="O17" s="1">
        <v>6</v>
      </c>
      <c r="P17" s="68"/>
      <c r="Q17" s="69"/>
      <c r="R17" s="68" t="str">
        <f t="shared" si="3"/>
        <v/>
      </c>
      <c r="S17" s="68"/>
      <c r="T17" s="71">
        <f t="shared" si="0"/>
        <v>0</v>
      </c>
      <c r="U17" s="2" t="str">
        <f t="shared" si="1"/>
        <v/>
      </c>
      <c r="V17" s="3">
        <f t="shared" ca="1" si="2"/>
        <v>43344</v>
      </c>
    </row>
    <row r="18" spans="1:22" customFormat="1" ht="9.9499999999999993" customHeight="1" x14ac:dyDescent="0.25">
      <c r="A18" s="63"/>
      <c r="B18" s="257"/>
      <c r="C18" s="109">
        <v>8</v>
      </c>
      <c r="D18" s="94">
        <v>8</v>
      </c>
      <c r="E18" s="72">
        <v>8</v>
      </c>
      <c r="F18" s="72">
        <v>8</v>
      </c>
      <c r="G18" s="72">
        <v>8</v>
      </c>
      <c r="H18" s="72">
        <v>8</v>
      </c>
      <c r="I18" s="72">
        <v>8</v>
      </c>
      <c r="J18" s="72">
        <v>8</v>
      </c>
      <c r="K18" s="72">
        <v>8</v>
      </c>
      <c r="L18" s="73">
        <v>8</v>
      </c>
      <c r="M18" s="64"/>
      <c r="N18" s="70"/>
      <c r="O18" s="1">
        <v>7</v>
      </c>
      <c r="P18" s="68"/>
      <c r="Q18" s="69"/>
      <c r="R18" s="68" t="str">
        <f t="shared" si="3"/>
        <v/>
      </c>
      <c r="S18" s="68"/>
      <c r="T18" s="71">
        <f t="shared" si="0"/>
        <v>0</v>
      </c>
      <c r="U18" s="2" t="str">
        <f t="shared" si="1"/>
        <v/>
      </c>
      <c r="V18" s="3">
        <f t="shared" ca="1" si="2"/>
        <v>43344</v>
      </c>
    </row>
    <row r="19" spans="1:22" customFormat="1" ht="9.9499999999999993" customHeight="1" x14ac:dyDescent="0.25">
      <c r="A19" s="63"/>
      <c r="B19" s="257"/>
      <c r="C19" s="109">
        <v>9</v>
      </c>
      <c r="D19" s="94">
        <v>9</v>
      </c>
      <c r="E19" s="72">
        <v>9</v>
      </c>
      <c r="F19" s="72">
        <v>9</v>
      </c>
      <c r="G19" s="72">
        <v>9</v>
      </c>
      <c r="H19" s="72">
        <v>9</v>
      </c>
      <c r="I19" s="72">
        <v>9</v>
      </c>
      <c r="J19" s="72">
        <v>9</v>
      </c>
      <c r="K19" s="72">
        <v>9</v>
      </c>
      <c r="L19" s="73">
        <v>9</v>
      </c>
      <c r="M19" s="64"/>
      <c r="N19" s="70"/>
      <c r="O19" s="1">
        <v>8</v>
      </c>
      <c r="P19" s="68"/>
      <c r="Q19" s="69"/>
      <c r="R19" s="68" t="str">
        <f t="shared" si="3"/>
        <v/>
      </c>
      <c r="S19" s="68"/>
      <c r="T19" s="71">
        <f t="shared" si="0"/>
        <v>0</v>
      </c>
      <c r="U19" s="2" t="str">
        <f t="shared" si="1"/>
        <v/>
      </c>
      <c r="V19" s="3">
        <f t="shared" ca="1" si="2"/>
        <v>43344</v>
      </c>
    </row>
    <row r="20" spans="1:22" customFormat="1" ht="9.9499999999999993" customHeight="1" x14ac:dyDescent="0.25">
      <c r="A20" s="63"/>
      <c r="B20" s="257"/>
      <c r="C20" s="109">
        <v>10</v>
      </c>
      <c r="D20" s="94">
        <v>10</v>
      </c>
      <c r="E20" s="72">
        <v>10</v>
      </c>
      <c r="F20" s="72">
        <v>10</v>
      </c>
      <c r="G20" s="72">
        <v>10</v>
      </c>
      <c r="H20" s="72">
        <v>10</v>
      </c>
      <c r="I20" s="72">
        <v>10</v>
      </c>
      <c r="J20" s="72">
        <v>10</v>
      </c>
      <c r="K20" s="72">
        <v>10</v>
      </c>
      <c r="L20" s="73">
        <v>10</v>
      </c>
      <c r="M20" s="64"/>
      <c r="N20" s="70"/>
      <c r="O20" s="1">
        <v>9</v>
      </c>
      <c r="P20" s="68"/>
      <c r="Q20" s="69"/>
      <c r="R20" s="68" t="str">
        <f t="shared" si="3"/>
        <v/>
      </c>
      <c r="S20" s="68"/>
      <c r="T20" s="71">
        <f t="shared" si="0"/>
        <v>0</v>
      </c>
      <c r="U20" s="2" t="str">
        <f t="shared" si="1"/>
        <v/>
      </c>
      <c r="V20" s="3">
        <f t="shared" ca="1" si="2"/>
        <v>43344</v>
      </c>
    </row>
    <row r="21" spans="1:22" customFormat="1" ht="9.9499999999999993" customHeight="1" x14ac:dyDescent="0.25">
      <c r="A21" s="63"/>
      <c r="B21" s="257"/>
      <c r="C21" s="109">
        <v>11</v>
      </c>
      <c r="D21" s="94">
        <v>11</v>
      </c>
      <c r="E21" s="72">
        <v>11</v>
      </c>
      <c r="F21" s="72">
        <v>11</v>
      </c>
      <c r="G21" s="72">
        <v>11</v>
      </c>
      <c r="H21" s="72">
        <v>11</v>
      </c>
      <c r="I21" s="72">
        <v>11</v>
      </c>
      <c r="J21" s="72">
        <v>11</v>
      </c>
      <c r="K21" s="72">
        <v>11</v>
      </c>
      <c r="L21" s="73">
        <v>11</v>
      </c>
      <c r="M21" s="64"/>
      <c r="N21" s="70"/>
      <c r="O21" s="1">
        <v>10</v>
      </c>
      <c r="P21" s="68"/>
      <c r="Q21" s="69"/>
      <c r="R21" s="68" t="str">
        <f t="shared" si="3"/>
        <v/>
      </c>
      <c r="S21" s="68"/>
      <c r="T21" s="71">
        <f t="shared" si="0"/>
        <v>0</v>
      </c>
      <c r="U21" s="2" t="str">
        <f t="shared" si="1"/>
        <v/>
      </c>
      <c r="V21" s="3">
        <f t="shared" ca="1" si="2"/>
        <v>43344</v>
      </c>
    </row>
    <row r="22" spans="1:22" customFormat="1" ht="9.9499999999999993" customHeight="1" x14ac:dyDescent="0.25">
      <c r="A22" s="63"/>
      <c r="B22" s="257"/>
      <c r="C22" s="110">
        <v>12</v>
      </c>
      <c r="D22" s="72">
        <v>12</v>
      </c>
      <c r="E22" s="72">
        <v>12</v>
      </c>
      <c r="F22" s="72">
        <v>12</v>
      </c>
      <c r="G22" s="72">
        <v>12</v>
      </c>
      <c r="H22" s="72">
        <v>12</v>
      </c>
      <c r="I22" s="72">
        <v>12</v>
      </c>
      <c r="J22" s="72">
        <v>12</v>
      </c>
      <c r="K22" s="72">
        <v>12</v>
      </c>
      <c r="L22" s="73">
        <v>12</v>
      </c>
      <c r="M22" s="64"/>
      <c r="N22" s="70"/>
      <c r="O22" s="1">
        <v>11</v>
      </c>
      <c r="P22" s="68"/>
      <c r="Q22" s="69"/>
      <c r="R22" s="68" t="str">
        <f t="shared" si="3"/>
        <v/>
      </c>
      <c r="S22" s="68"/>
      <c r="T22" s="71">
        <f t="shared" si="0"/>
        <v>0</v>
      </c>
      <c r="U22" s="2" t="str">
        <f t="shared" si="1"/>
        <v/>
      </c>
      <c r="V22" s="3">
        <f t="shared" ca="1" si="2"/>
        <v>43344</v>
      </c>
    </row>
    <row r="23" spans="1:22" customFormat="1" ht="9.9499999999999993" customHeight="1" x14ac:dyDescent="0.25">
      <c r="A23" s="63"/>
      <c r="B23" s="257"/>
      <c r="C23" s="110">
        <v>13</v>
      </c>
      <c r="D23" s="72">
        <v>13</v>
      </c>
      <c r="E23" s="72">
        <v>13</v>
      </c>
      <c r="F23" s="72">
        <v>13</v>
      </c>
      <c r="G23" s="72">
        <v>13</v>
      </c>
      <c r="H23" s="72">
        <v>13</v>
      </c>
      <c r="I23" s="72">
        <v>13</v>
      </c>
      <c r="J23" s="72">
        <v>13</v>
      </c>
      <c r="K23" s="72">
        <v>13</v>
      </c>
      <c r="L23" s="73">
        <v>13</v>
      </c>
      <c r="M23" s="64"/>
      <c r="N23" s="70"/>
      <c r="O23" s="1">
        <v>12</v>
      </c>
      <c r="P23" s="68"/>
      <c r="Q23" s="69"/>
      <c r="R23" s="68" t="str">
        <f t="shared" si="3"/>
        <v/>
      </c>
      <c r="S23" s="68"/>
      <c r="T23" s="71">
        <f t="shared" si="0"/>
        <v>0</v>
      </c>
      <c r="U23" s="2" t="str">
        <f t="shared" si="1"/>
        <v/>
      </c>
      <c r="V23" s="3">
        <f t="shared" ca="1" si="2"/>
        <v>43344</v>
      </c>
    </row>
    <row r="24" spans="1:22" customFormat="1" ht="9.9499999999999993" customHeight="1" x14ac:dyDescent="0.25">
      <c r="A24" s="63"/>
      <c r="B24" s="257"/>
      <c r="C24" s="97">
        <v>14</v>
      </c>
      <c r="D24" s="72">
        <v>14</v>
      </c>
      <c r="E24" s="72">
        <v>14</v>
      </c>
      <c r="F24" s="72">
        <v>14</v>
      </c>
      <c r="G24" s="72">
        <v>14</v>
      </c>
      <c r="H24" s="72">
        <v>14</v>
      </c>
      <c r="I24" s="72">
        <v>14</v>
      </c>
      <c r="J24" s="72">
        <v>14</v>
      </c>
      <c r="K24" s="72">
        <v>14</v>
      </c>
      <c r="L24" s="73">
        <v>14</v>
      </c>
      <c r="M24" s="64"/>
      <c r="N24" s="70"/>
      <c r="O24" s="1">
        <v>13</v>
      </c>
      <c r="P24" s="68"/>
      <c r="Q24" s="69"/>
      <c r="R24" s="68" t="str">
        <f t="shared" si="3"/>
        <v/>
      </c>
      <c r="S24" s="68"/>
      <c r="T24" s="71">
        <f t="shared" si="0"/>
        <v>0</v>
      </c>
      <c r="U24" s="2" t="str">
        <f t="shared" si="1"/>
        <v/>
      </c>
      <c r="V24" s="3">
        <f t="shared" ca="1" si="2"/>
        <v>43344</v>
      </c>
    </row>
    <row r="25" spans="1:22" customFormat="1" ht="9.9499999999999993" customHeight="1" x14ac:dyDescent="0.25">
      <c r="A25" s="63"/>
      <c r="B25" s="257"/>
      <c r="C25" s="97">
        <v>15</v>
      </c>
      <c r="D25" s="72">
        <v>15</v>
      </c>
      <c r="E25" s="72">
        <v>15</v>
      </c>
      <c r="F25" s="72">
        <v>15</v>
      </c>
      <c r="G25" s="72">
        <v>15</v>
      </c>
      <c r="H25" s="72">
        <v>15</v>
      </c>
      <c r="I25" s="72">
        <v>15</v>
      </c>
      <c r="J25" s="72">
        <v>15</v>
      </c>
      <c r="K25" s="72">
        <v>15</v>
      </c>
      <c r="L25" s="73">
        <v>15</v>
      </c>
      <c r="M25" s="64"/>
      <c r="N25" s="70"/>
      <c r="O25" s="1">
        <v>14</v>
      </c>
      <c r="P25" s="68"/>
      <c r="Q25" s="69"/>
      <c r="R25" s="68" t="str">
        <f t="shared" si="3"/>
        <v/>
      </c>
      <c r="S25" s="68"/>
      <c r="T25" s="71">
        <f t="shared" si="0"/>
        <v>0</v>
      </c>
      <c r="U25" s="2" t="str">
        <f t="shared" si="1"/>
        <v/>
      </c>
      <c r="V25" s="3">
        <f t="shared" ca="1" si="2"/>
        <v>43344</v>
      </c>
    </row>
    <row r="26" spans="1:22" customFormat="1" ht="9.9499999999999993" customHeight="1" x14ac:dyDescent="0.25">
      <c r="A26" s="63"/>
      <c r="B26" s="257"/>
      <c r="C26" s="97">
        <v>16</v>
      </c>
      <c r="D26" s="72">
        <v>16</v>
      </c>
      <c r="E26" s="72">
        <v>16</v>
      </c>
      <c r="F26" s="72">
        <v>16</v>
      </c>
      <c r="G26" s="72">
        <v>16</v>
      </c>
      <c r="H26" s="72">
        <v>16</v>
      </c>
      <c r="I26" s="72">
        <v>16</v>
      </c>
      <c r="J26" s="72">
        <v>16</v>
      </c>
      <c r="K26" s="72">
        <v>16</v>
      </c>
      <c r="L26" s="73">
        <v>16</v>
      </c>
      <c r="M26" s="64"/>
      <c r="N26" s="70"/>
      <c r="O26" s="1">
        <v>15</v>
      </c>
      <c r="P26" s="68"/>
      <c r="Q26" s="69"/>
      <c r="R26" s="68" t="str">
        <f t="shared" si="3"/>
        <v/>
      </c>
      <c r="S26" s="68"/>
      <c r="T26" s="71">
        <f t="shared" si="0"/>
        <v>0</v>
      </c>
      <c r="U26" s="2" t="str">
        <f t="shared" si="1"/>
        <v/>
      </c>
      <c r="V26" s="3">
        <f t="shared" ca="1" si="2"/>
        <v>43344</v>
      </c>
    </row>
    <row r="27" spans="1:22" customFormat="1" ht="9.9499999999999993" customHeight="1" x14ac:dyDescent="0.25">
      <c r="A27" s="63"/>
      <c r="B27" s="257"/>
      <c r="C27" s="97">
        <v>17</v>
      </c>
      <c r="D27" s="72">
        <v>17</v>
      </c>
      <c r="E27" s="72">
        <v>17</v>
      </c>
      <c r="F27" s="72">
        <v>17</v>
      </c>
      <c r="G27" s="72">
        <v>17</v>
      </c>
      <c r="H27" s="72">
        <v>17</v>
      </c>
      <c r="I27" s="72">
        <v>17</v>
      </c>
      <c r="J27" s="72">
        <v>17</v>
      </c>
      <c r="K27" s="72">
        <v>17</v>
      </c>
      <c r="L27" s="73">
        <v>17</v>
      </c>
      <c r="M27" s="64"/>
      <c r="N27" s="70"/>
      <c r="O27" s="1">
        <v>16</v>
      </c>
      <c r="P27" s="68"/>
      <c r="Q27" s="69"/>
      <c r="R27" s="68" t="str">
        <f t="shared" si="3"/>
        <v/>
      </c>
      <c r="S27" s="68"/>
      <c r="T27" s="71">
        <f t="shared" si="0"/>
        <v>0</v>
      </c>
      <c r="U27" s="2" t="str">
        <f t="shared" si="1"/>
        <v/>
      </c>
      <c r="V27" s="3">
        <f t="shared" ca="1" si="2"/>
        <v>43344</v>
      </c>
    </row>
    <row r="28" spans="1:22" customFormat="1" ht="9.9499999999999993" customHeight="1" x14ac:dyDescent="0.25">
      <c r="A28" s="63"/>
      <c r="B28" s="257"/>
      <c r="C28" s="97">
        <v>18</v>
      </c>
      <c r="D28" s="72">
        <v>18</v>
      </c>
      <c r="E28" s="72">
        <v>18</v>
      </c>
      <c r="F28" s="72">
        <v>18</v>
      </c>
      <c r="G28" s="72">
        <v>18</v>
      </c>
      <c r="H28" s="72">
        <v>18</v>
      </c>
      <c r="I28" s="72">
        <v>18</v>
      </c>
      <c r="J28" s="72">
        <v>18</v>
      </c>
      <c r="K28" s="72">
        <v>18</v>
      </c>
      <c r="L28" s="73">
        <v>18</v>
      </c>
      <c r="M28" s="64"/>
      <c r="N28" s="70"/>
      <c r="O28" s="1">
        <v>17</v>
      </c>
      <c r="P28" s="68"/>
      <c r="Q28" s="69"/>
      <c r="R28" s="68" t="str">
        <f t="shared" si="3"/>
        <v/>
      </c>
      <c r="S28" s="68"/>
      <c r="T28" s="71">
        <f t="shared" si="0"/>
        <v>0</v>
      </c>
      <c r="U28" s="2" t="str">
        <f t="shared" si="1"/>
        <v/>
      </c>
      <c r="V28" s="3">
        <f t="shared" ca="1" si="2"/>
        <v>43344</v>
      </c>
    </row>
    <row r="29" spans="1:22" customFormat="1" ht="9.9499999999999993" customHeight="1" x14ac:dyDescent="0.25">
      <c r="A29" s="63"/>
      <c r="B29" s="257"/>
      <c r="C29" s="97">
        <v>19</v>
      </c>
      <c r="D29" s="72">
        <v>19</v>
      </c>
      <c r="E29" s="72">
        <v>19</v>
      </c>
      <c r="F29" s="72">
        <v>19</v>
      </c>
      <c r="G29" s="72">
        <v>19</v>
      </c>
      <c r="H29" s="72">
        <v>19</v>
      </c>
      <c r="I29" s="72">
        <v>19</v>
      </c>
      <c r="J29" s="72">
        <v>19</v>
      </c>
      <c r="K29" s="72">
        <v>19</v>
      </c>
      <c r="L29" s="73">
        <v>19</v>
      </c>
      <c r="M29" s="64"/>
      <c r="N29" s="70"/>
      <c r="O29" s="1">
        <v>18</v>
      </c>
      <c r="P29" s="68"/>
      <c r="Q29" s="69"/>
      <c r="R29" s="68" t="str">
        <f t="shared" si="3"/>
        <v/>
      </c>
      <c r="S29" s="68"/>
      <c r="T29" s="71">
        <f t="shared" si="0"/>
        <v>0</v>
      </c>
      <c r="U29" s="2" t="str">
        <f t="shared" si="1"/>
        <v/>
      </c>
      <c r="V29" s="3">
        <f t="shared" ca="1" si="2"/>
        <v>43344</v>
      </c>
    </row>
    <row r="30" spans="1:22" customFormat="1" ht="9.9499999999999993" customHeight="1" x14ac:dyDescent="0.25">
      <c r="A30" s="63"/>
      <c r="B30" s="257"/>
      <c r="C30" s="97">
        <v>20</v>
      </c>
      <c r="D30" s="72">
        <v>20</v>
      </c>
      <c r="E30" s="72">
        <v>20</v>
      </c>
      <c r="F30" s="72">
        <v>20</v>
      </c>
      <c r="G30" s="72">
        <v>20</v>
      </c>
      <c r="H30" s="72">
        <v>20</v>
      </c>
      <c r="I30" s="72">
        <v>20</v>
      </c>
      <c r="J30" s="72">
        <v>20</v>
      </c>
      <c r="K30" s="72">
        <v>20</v>
      </c>
      <c r="L30" s="73">
        <v>20</v>
      </c>
      <c r="M30" s="64"/>
      <c r="N30" s="70"/>
      <c r="O30" s="1">
        <v>19</v>
      </c>
      <c r="P30" s="68"/>
      <c r="Q30" s="69"/>
      <c r="R30" s="68" t="str">
        <f t="shared" si="3"/>
        <v/>
      </c>
      <c r="S30" s="68"/>
      <c r="T30" s="71">
        <f t="shared" si="0"/>
        <v>0</v>
      </c>
      <c r="U30" s="2" t="str">
        <f t="shared" si="1"/>
        <v/>
      </c>
      <c r="V30" s="3">
        <f t="shared" ca="1" si="2"/>
        <v>43344</v>
      </c>
    </row>
    <row r="31" spans="1:22" customFormat="1" ht="9.9499999999999993" customHeight="1" x14ac:dyDescent="0.25">
      <c r="A31" s="63"/>
      <c r="B31" s="257"/>
      <c r="C31" s="97">
        <v>21</v>
      </c>
      <c r="D31" s="72">
        <v>21</v>
      </c>
      <c r="E31" s="72">
        <v>21</v>
      </c>
      <c r="F31" s="72">
        <v>21</v>
      </c>
      <c r="G31" s="72">
        <v>21</v>
      </c>
      <c r="H31" s="72">
        <v>21</v>
      </c>
      <c r="I31" s="72">
        <v>21</v>
      </c>
      <c r="J31" s="72">
        <v>21</v>
      </c>
      <c r="K31" s="72">
        <v>21</v>
      </c>
      <c r="L31" s="73">
        <v>21</v>
      </c>
      <c r="M31" s="64"/>
      <c r="N31" s="70"/>
      <c r="O31" s="1">
        <v>20</v>
      </c>
      <c r="P31" s="68"/>
      <c r="Q31" s="69"/>
      <c r="R31" s="68" t="str">
        <f t="shared" si="3"/>
        <v/>
      </c>
      <c r="S31" s="68"/>
      <c r="T31" s="71">
        <f t="shared" si="0"/>
        <v>0</v>
      </c>
      <c r="U31" s="2" t="str">
        <f t="shared" si="1"/>
        <v/>
      </c>
      <c r="V31" s="3">
        <f t="shared" ca="1" si="2"/>
        <v>43344</v>
      </c>
    </row>
    <row r="32" spans="1:22" customFormat="1" ht="9.9499999999999993" customHeight="1" x14ac:dyDescent="0.25">
      <c r="A32" s="63"/>
      <c r="B32" s="257"/>
      <c r="C32" s="97">
        <v>22</v>
      </c>
      <c r="D32" s="72">
        <v>22</v>
      </c>
      <c r="E32" s="72">
        <v>22</v>
      </c>
      <c r="F32" s="72">
        <v>22</v>
      </c>
      <c r="G32" s="72">
        <v>22</v>
      </c>
      <c r="H32" s="72">
        <v>22</v>
      </c>
      <c r="I32" s="72">
        <v>22</v>
      </c>
      <c r="J32" s="72">
        <v>22</v>
      </c>
      <c r="K32" s="72">
        <v>22</v>
      </c>
      <c r="L32" s="73">
        <v>22</v>
      </c>
      <c r="M32" s="64"/>
      <c r="N32" s="70"/>
      <c r="O32" s="1">
        <v>21</v>
      </c>
      <c r="P32" s="68"/>
      <c r="Q32" s="69"/>
      <c r="R32" s="68" t="str">
        <f t="shared" si="3"/>
        <v/>
      </c>
      <c r="S32" s="68"/>
      <c r="T32" s="71">
        <f t="shared" si="0"/>
        <v>0</v>
      </c>
      <c r="U32" s="2" t="str">
        <f t="shared" si="1"/>
        <v/>
      </c>
      <c r="V32" s="3">
        <f t="shared" ca="1" si="2"/>
        <v>43344</v>
      </c>
    </row>
    <row r="33" spans="1:22" customFormat="1" ht="9.9499999999999993" customHeight="1" x14ac:dyDescent="0.25">
      <c r="A33" s="63"/>
      <c r="B33" s="257"/>
      <c r="C33" s="97">
        <v>23</v>
      </c>
      <c r="D33" s="72">
        <v>23</v>
      </c>
      <c r="E33" s="72">
        <v>23</v>
      </c>
      <c r="F33" s="72">
        <v>23</v>
      </c>
      <c r="G33" s="72">
        <v>23</v>
      </c>
      <c r="H33" s="72">
        <v>23</v>
      </c>
      <c r="I33" s="72">
        <v>23</v>
      </c>
      <c r="J33" s="72">
        <v>23</v>
      </c>
      <c r="K33" s="72">
        <v>23</v>
      </c>
      <c r="L33" s="73">
        <v>23</v>
      </c>
      <c r="M33" s="64"/>
      <c r="N33" s="70"/>
      <c r="O33" s="1">
        <v>22</v>
      </c>
      <c r="P33" s="68"/>
      <c r="Q33" s="69"/>
      <c r="R33" s="68" t="str">
        <f t="shared" si="3"/>
        <v/>
      </c>
      <c r="S33" s="68"/>
      <c r="T33" s="71">
        <f t="shared" si="0"/>
        <v>0</v>
      </c>
      <c r="U33" s="2" t="str">
        <f t="shared" si="1"/>
        <v/>
      </c>
      <c r="V33" s="3">
        <f t="shared" ca="1" si="2"/>
        <v>43344</v>
      </c>
    </row>
    <row r="34" spans="1:22" customFormat="1" ht="9.9499999999999993" customHeight="1" x14ac:dyDescent="0.25">
      <c r="A34" s="63"/>
      <c r="B34" s="257"/>
      <c r="C34" s="97">
        <v>24</v>
      </c>
      <c r="D34" s="72">
        <v>24</v>
      </c>
      <c r="E34" s="72">
        <v>24</v>
      </c>
      <c r="F34" s="72">
        <v>24</v>
      </c>
      <c r="G34" s="72">
        <v>24</v>
      </c>
      <c r="H34" s="72">
        <v>24</v>
      </c>
      <c r="I34" s="72">
        <v>24</v>
      </c>
      <c r="J34" s="72">
        <v>24</v>
      </c>
      <c r="K34" s="72">
        <v>24</v>
      </c>
      <c r="L34" s="73">
        <v>24</v>
      </c>
      <c r="M34" s="64"/>
      <c r="N34" s="70"/>
      <c r="O34" s="1">
        <v>23</v>
      </c>
      <c r="P34" s="68"/>
      <c r="Q34" s="69"/>
      <c r="R34" s="68" t="str">
        <f t="shared" si="3"/>
        <v/>
      </c>
      <c r="S34" s="68"/>
      <c r="T34" s="71">
        <f t="shared" si="0"/>
        <v>0</v>
      </c>
      <c r="U34" s="2" t="str">
        <f t="shared" si="1"/>
        <v/>
      </c>
      <c r="V34" s="3">
        <f t="shared" ca="1" si="2"/>
        <v>43344</v>
      </c>
    </row>
    <row r="35" spans="1:22" customFormat="1" ht="9.9499999999999993" customHeight="1" x14ac:dyDescent="0.25">
      <c r="A35" s="63"/>
      <c r="B35" s="257"/>
      <c r="C35" s="97">
        <v>25</v>
      </c>
      <c r="D35" s="72">
        <v>25</v>
      </c>
      <c r="E35" s="72">
        <v>25</v>
      </c>
      <c r="F35" s="72">
        <v>25</v>
      </c>
      <c r="G35" s="72">
        <v>25</v>
      </c>
      <c r="H35" s="72">
        <v>25</v>
      </c>
      <c r="I35" s="72">
        <v>25</v>
      </c>
      <c r="J35" s="72">
        <v>25</v>
      </c>
      <c r="K35" s="72">
        <v>25</v>
      </c>
      <c r="L35" s="73">
        <v>25</v>
      </c>
      <c r="M35" s="64"/>
      <c r="N35" s="70"/>
      <c r="O35" s="1">
        <v>24</v>
      </c>
      <c r="P35" s="68"/>
      <c r="Q35" s="69"/>
      <c r="R35" s="68" t="str">
        <f t="shared" si="3"/>
        <v/>
      </c>
      <c r="S35" s="68"/>
      <c r="T35" s="71">
        <f t="shared" si="0"/>
        <v>0</v>
      </c>
      <c r="U35" s="2" t="str">
        <f t="shared" si="1"/>
        <v/>
      </c>
      <c r="V35" s="3">
        <f t="shared" ca="1" si="2"/>
        <v>43344</v>
      </c>
    </row>
    <row r="36" spans="1:22" customFormat="1" ht="9.9499999999999993" customHeight="1" x14ac:dyDescent="0.25">
      <c r="A36" s="63"/>
      <c r="B36" s="257"/>
      <c r="C36" s="97">
        <v>26</v>
      </c>
      <c r="D36" s="72">
        <v>26</v>
      </c>
      <c r="E36" s="72">
        <v>26</v>
      </c>
      <c r="F36" s="72">
        <v>26</v>
      </c>
      <c r="G36" s="72">
        <v>26</v>
      </c>
      <c r="H36" s="72">
        <v>26</v>
      </c>
      <c r="I36" s="72">
        <v>26</v>
      </c>
      <c r="J36" s="72">
        <v>26</v>
      </c>
      <c r="K36" s="72">
        <v>26</v>
      </c>
      <c r="L36" s="73">
        <v>26</v>
      </c>
      <c r="M36" s="64"/>
      <c r="N36" s="70"/>
      <c r="O36" s="1">
        <v>25</v>
      </c>
      <c r="P36" s="68"/>
      <c r="Q36" s="69"/>
      <c r="R36" s="68" t="str">
        <f t="shared" si="3"/>
        <v/>
      </c>
      <c r="S36" s="68"/>
      <c r="T36" s="71">
        <f t="shared" si="0"/>
        <v>0</v>
      </c>
      <c r="U36" s="2" t="str">
        <f t="shared" si="1"/>
        <v/>
      </c>
      <c r="V36" s="3">
        <f t="shared" ca="1" si="2"/>
        <v>43344</v>
      </c>
    </row>
    <row r="37" spans="1:22" customFormat="1" ht="9.9499999999999993" customHeight="1" x14ac:dyDescent="0.25">
      <c r="A37" s="63"/>
      <c r="B37" s="257"/>
      <c r="C37" s="97">
        <v>27</v>
      </c>
      <c r="D37" s="72">
        <v>27</v>
      </c>
      <c r="E37" s="72">
        <v>27</v>
      </c>
      <c r="F37" s="72">
        <v>27</v>
      </c>
      <c r="G37" s="72">
        <v>27</v>
      </c>
      <c r="H37" s="72">
        <v>27</v>
      </c>
      <c r="I37" s="72">
        <v>27</v>
      </c>
      <c r="J37" s="72">
        <v>27</v>
      </c>
      <c r="K37" s="72">
        <v>27</v>
      </c>
      <c r="L37" s="73">
        <v>27</v>
      </c>
      <c r="M37" s="64"/>
      <c r="N37" s="70"/>
      <c r="O37" s="1">
        <v>26</v>
      </c>
      <c r="P37" s="68"/>
      <c r="Q37" s="69"/>
      <c r="R37" s="68" t="str">
        <f t="shared" si="3"/>
        <v/>
      </c>
      <c r="S37" s="68"/>
      <c r="T37" s="71">
        <f t="shared" si="0"/>
        <v>0</v>
      </c>
      <c r="U37" s="2" t="str">
        <f t="shared" si="1"/>
        <v/>
      </c>
      <c r="V37" s="3">
        <f t="shared" ca="1" si="2"/>
        <v>43344</v>
      </c>
    </row>
    <row r="38" spans="1:22" customFormat="1" ht="9.9499999999999993" customHeight="1" x14ac:dyDescent="0.25">
      <c r="A38" s="63"/>
      <c r="B38" s="257"/>
      <c r="C38" s="97">
        <v>28</v>
      </c>
      <c r="D38" s="72">
        <v>28</v>
      </c>
      <c r="E38" s="72">
        <v>28</v>
      </c>
      <c r="F38" s="72">
        <v>28</v>
      </c>
      <c r="G38" s="72">
        <v>28</v>
      </c>
      <c r="H38" s="72">
        <v>28</v>
      </c>
      <c r="I38" s="72">
        <v>28</v>
      </c>
      <c r="J38" s="72">
        <v>28</v>
      </c>
      <c r="K38" s="72">
        <v>28</v>
      </c>
      <c r="L38" s="73">
        <v>28</v>
      </c>
      <c r="M38" s="64"/>
      <c r="N38" s="70"/>
      <c r="O38" s="1">
        <v>27</v>
      </c>
      <c r="P38" s="68"/>
      <c r="Q38" s="69"/>
      <c r="R38" s="68" t="str">
        <f t="shared" si="3"/>
        <v/>
      </c>
      <c r="S38" s="68"/>
      <c r="T38" s="71">
        <f t="shared" si="0"/>
        <v>0</v>
      </c>
      <c r="U38" s="2" t="str">
        <f t="shared" si="1"/>
        <v/>
      </c>
      <c r="V38" s="3">
        <f t="shared" ca="1" si="2"/>
        <v>43344</v>
      </c>
    </row>
    <row r="39" spans="1:22" customFormat="1" ht="9.9499999999999993" customHeight="1" x14ac:dyDescent="0.25">
      <c r="A39" s="63"/>
      <c r="B39" s="257"/>
      <c r="C39" s="97">
        <v>29</v>
      </c>
      <c r="D39" s="72">
        <v>29</v>
      </c>
      <c r="E39" s="72">
        <v>29</v>
      </c>
      <c r="F39" s="72">
        <v>29</v>
      </c>
      <c r="G39" s="72">
        <v>29</v>
      </c>
      <c r="H39" s="72">
        <v>29</v>
      </c>
      <c r="I39" s="72">
        <v>29</v>
      </c>
      <c r="J39" s="72">
        <v>29</v>
      </c>
      <c r="K39" s="72">
        <v>29</v>
      </c>
      <c r="L39" s="73">
        <v>29</v>
      </c>
      <c r="M39" s="64"/>
      <c r="N39" s="70"/>
      <c r="O39" s="1">
        <v>28</v>
      </c>
      <c r="P39" s="68"/>
      <c r="Q39" s="69"/>
      <c r="R39" s="68" t="str">
        <f t="shared" si="3"/>
        <v/>
      </c>
      <c r="S39" s="68"/>
      <c r="T39" s="71">
        <f t="shared" si="0"/>
        <v>0</v>
      </c>
      <c r="U39" s="2" t="str">
        <f t="shared" si="1"/>
        <v/>
      </c>
      <c r="V39" s="3">
        <f t="shared" ca="1" si="2"/>
        <v>43344</v>
      </c>
    </row>
    <row r="40" spans="1:22" customFormat="1" ht="9.9499999999999993" customHeight="1" x14ac:dyDescent="0.25">
      <c r="A40" s="63"/>
      <c r="B40" s="257"/>
      <c r="C40" s="97">
        <v>30</v>
      </c>
      <c r="D40" s="72">
        <v>30</v>
      </c>
      <c r="E40" s="72">
        <v>30</v>
      </c>
      <c r="F40" s="72">
        <v>30</v>
      </c>
      <c r="G40" s="72">
        <v>30</v>
      </c>
      <c r="H40" s="72">
        <v>30</v>
      </c>
      <c r="I40" s="72">
        <v>30</v>
      </c>
      <c r="J40" s="72">
        <v>30</v>
      </c>
      <c r="K40" s="72">
        <v>30</v>
      </c>
      <c r="L40" s="73">
        <v>30</v>
      </c>
      <c r="M40" s="64"/>
      <c r="N40" s="70"/>
      <c r="O40" s="1">
        <v>29</v>
      </c>
      <c r="P40" s="68"/>
      <c r="Q40" s="69"/>
      <c r="R40" s="68" t="str">
        <f t="shared" si="3"/>
        <v/>
      </c>
      <c r="S40" s="68"/>
      <c r="T40" s="71">
        <f t="shared" si="0"/>
        <v>0</v>
      </c>
      <c r="U40" s="2" t="str">
        <f t="shared" si="1"/>
        <v/>
      </c>
      <c r="V40" s="3">
        <f t="shared" ca="1" si="2"/>
        <v>43344</v>
      </c>
    </row>
    <row r="41" spans="1:22" customFormat="1" ht="9.9499999999999993" customHeight="1" x14ac:dyDescent="0.25">
      <c r="A41" s="63"/>
      <c r="B41" s="257"/>
      <c r="C41" s="97">
        <v>31</v>
      </c>
      <c r="D41" s="72">
        <v>31</v>
      </c>
      <c r="E41" s="72">
        <v>31</v>
      </c>
      <c r="F41" s="72">
        <v>31</v>
      </c>
      <c r="G41" s="72">
        <v>31</v>
      </c>
      <c r="H41" s="72">
        <v>31</v>
      </c>
      <c r="I41" s="72">
        <v>31</v>
      </c>
      <c r="J41" s="72">
        <v>31</v>
      </c>
      <c r="K41" s="72">
        <v>31</v>
      </c>
      <c r="L41" s="73">
        <v>31</v>
      </c>
      <c r="M41" s="64"/>
      <c r="N41" s="70"/>
      <c r="O41" s="1">
        <v>30</v>
      </c>
      <c r="P41" s="68"/>
      <c r="Q41" s="69"/>
      <c r="R41" s="68" t="str">
        <f t="shared" si="3"/>
        <v/>
      </c>
      <c r="S41" s="68"/>
      <c r="T41" s="71">
        <f t="shared" si="0"/>
        <v>0</v>
      </c>
      <c r="U41" s="2" t="str">
        <f t="shared" si="1"/>
        <v/>
      </c>
      <c r="V41" s="3">
        <f t="shared" ca="1" si="2"/>
        <v>43344</v>
      </c>
    </row>
    <row r="42" spans="1:22" customFormat="1" ht="9.9499999999999993" customHeight="1" x14ac:dyDescent="0.25">
      <c r="A42" s="63"/>
      <c r="B42" s="257"/>
      <c r="C42" s="97">
        <v>32</v>
      </c>
      <c r="D42" s="72">
        <v>32</v>
      </c>
      <c r="E42" s="72">
        <v>32</v>
      </c>
      <c r="F42" s="72">
        <v>32</v>
      </c>
      <c r="G42" s="72">
        <v>32</v>
      </c>
      <c r="H42" s="72">
        <v>32</v>
      </c>
      <c r="I42" s="72">
        <v>32</v>
      </c>
      <c r="J42" s="72">
        <v>32</v>
      </c>
      <c r="K42" s="72">
        <v>32</v>
      </c>
      <c r="L42" s="73">
        <v>32</v>
      </c>
      <c r="M42" s="64"/>
      <c r="N42" s="70"/>
      <c r="O42" s="1">
        <v>31</v>
      </c>
      <c r="P42" s="68"/>
      <c r="Q42" s="69"/>
      <c r="R42" s="68" t="str">
        <f t="shared" si="3"/>
        <v/>
      </c>
      <c r="S42" s="68"/>
      <c r="T42" s="71">
        <f t="shared" si="0"/>
        <v>0</v>
      </c>
      <c r="U42" s="2" t="str">
        <f t="shared" si="1"/>
        <v/>
      </c>
      <c r="V42" s="3">
        <f t="shared" ca="1" si="2"/>
        <v>43344</v>
      </c>
    </row>
    <row r="43" spans="1:22" customFormat="1" ht="9.9499999999999993" customHeight="1" x14ac:dyDescent="0.25">
      <c r="A43" s="63"/>
      <c r="B43" s="257"/>
      <c r="C43" s="97">
        <v>33</v>
      </c>
      <c r="D43" s="72">
        <v>33</v>
      </c>
      <c r="E43" s="72">
        <v>33</v>
      </c>
      <c r="F43" s="72">
        <v>33</v>
      </c>
      <c r="G43" s="72">
        <v>33</v>
      </c>
      <c r="H43" s="72">
        <v>33</v>
      </c>
      <c r="I43" s="72">
        <v>33</v>
      </c>
      <c r="J43" s="72">
        <v>33</v>
      </c>
      <c r="K43" s="72">
        <v>33</v>
      </c>
      <c r="L43" s="73">
        <v>33</v>
      </c>
      <c r="M43" s="64"/>
      <c r="N43" s="70"/>
      <c r="O43" s="1">
        <v>32</v>
      </c>
      <c r="P43" s="68"/>
      <c r="Q43" s="69"/>
      <c r="R43" s="68" t="str">
        <f t="shared" si="3"/>
        <v/>
      </c>
      <c r="S43" s="68"/>
      <c r="T43" s="71">
        <f t="shared" si="0"/>
        <v>0</v>
      </c>
      <c r="U43" s="2" t="str">
        <f t="shared" si="1"/>
        <v/>
      </c>
      <c r="V43" s="3">
        <f t="shared" ca="1" si="2"/>
        <v>43344</v>
      </c>
    </row>
    <row r="44" spans="1:22" customFormat="1" ht="9.9499999999999993" customHeight="1" x14ac:dyDescent="0.25">
      <c r="A44" s="63"/>
      <c r="B44" s="257"/>
      <c r="C44" s="97">
        <v>34</v>
      </c>
      <c r="D44" s="72">
        <v>34</v>
      </c>
      <c r="E44" s="72">
        <v>34</v>
      </c>
      <c r="F44" s="72">
        <v>34</v>
      </c>
      <c r="G44" s="72">
        <v>34</v>
      </c>
      <c r="H44" s="72">
        <v>34</v>
      </c>
      <c r="I44" s="72">
        <v>34</v>
      </c>
      <c r="J44" s="72">
        <v>34</v>
      </c>
      <c r="K44" s="72">
        <v>34</v>
      </c>
      <c r="L44" s="73">
        <v>34</v>
      </c>
      <c r="M44" s="64"/>
      <c r="N44" s="70"/>
      <c r="O44" s="1">
        <v>33</v>
      </c>
      <c r="P44" s="68"/>
      <c r="Q44" s="69"/>
      <c r="R44" s="68" t="str">
        <f t="shared" si="3"/>
        <v/>
      </c>
      <c r="S44" s="68"/>
      <c r="T44" s="71">
        <f t="shared" si="0"/>
        <v>0</v>
      </c>
      <c r="U44" s="2" t="str">
        <f t="shared" si="1"/>
        <v/>
      </c>
      <c r="V44" s="3">
        <f t="shared" ca="1" si="2"/>
        <v>43344</v>
      </c>
    </row>
    <row r="45" spans="1:22" customFormat="1" ht="9.9499999999999993" customHeight="1" x14ac:dyDescent="0.25">
      <c r="A45" s="63"/>
      <c r="B45" s="257"/>
      <c r="C45" s="97">
        <v>35</v>
      </c>
      <c r="D45" s="72">
        <v>35</v>
      </c>
      <c r="E45" s="72">
        <v>35</v>
      </c>
      <c r="F45" s="72">
        <v>35</v>
      </c>
      <c r="G45" s="72">
        <v>35</v>
      </c>
      <c r="H45" s="72">
        <v>35</v>
      </c>
      <c r="I45" s="72">
        <v>35</v>
      </c>
      <c r="J45" s="72">
        <v>35</v>
      </c>
      <c r="K45" s="72">
        <v>35</v>
      </c>
      <c r="L45" s="73">
        <v>35</v>
      </c>
      <c r="M45" s="64"/>
      <c r="N45" s="70"/>
      <c r="O45" s="1">
        <v>34</v>
      </c>
      <c r="P45" s="68"/>
      <c r="Q45" s="69"/>
      <c r="R45" s="68" t="str">
        <f t="shared" si="3"/>
        <v/>
      </c>
      <c r="S45" s="68"/>
      <c r="T45" s="71">
        <f t="shared" si="0"/>
        <v>0</v>
      </c>
      <c r="U45" s="2" t="str">
        <f t="shared" si="1"/>
        <v/>
      </c>
      <c r="V45" s="3">
        <f t="shared" ca="1" si="2"/>
        <v>43344</v>
      </c>
    </row>
    <row r="46" spans="1:22" customFormat="1" ht="9.9499999999999993" customHeight="1" x14ac:dyDescent="0.25">
      <c r="A46" s="63"/>
      <c r="B46" s="257"/>
      <c r="C46" s="97">
        <v>36</v>
      </c>
      <c r="D46" s="72">
        <v>36</v>
      </c>
      <c r="E46" s="72">
        <v>36</v>
      </c>
      <c r="F46" s="72">
        <v>36</v>
      </c>
      <c r="G46" s="72">
        <v>36</v>
      </c>
      <c r="H46" s="72">
        <v>36</v>
      </c>
      <c r="I46" s="72">
        <v>36</v>
      </c>
      <c r="J46" s="72">
        <v>36</v>
      </c>
      <c r="K46" s="72">
        <v>36</v>
      </c>
      <c r="L46" s="73">
        <v>36</v>
      </c>
      <c r="M46" s="64"/>
      <c r="N46" s="70"/>
      <c r="O46" s="1">
        <v>35</v>
      </c>
      <c r="P46" s="68"/>
      <c r="Q46" s="69"/>
      <c r="R46" s="68" t="str">
        <f t="shared" si="3"/>
        <v/>
      </c>
      <c r="S46" s="68"/>
      <c r="T46" s="71">
        <f t="shared" si="0"/>
        <v>0</v>
      </c>
      <c r="U46" s="2" t="str">
        <f t="shared" si="1"/>
        <v/>
      </c>
      <c r="V46" s="3">
        <f t="shared" ca="1" si="2"/>
        <v>43344</v>
      </c>
    </row>
    <row r="47" spans="1:22" customFormat="1" ht="9.9499999999999993" customHeight="1" x14ac:dyDescent="0.25">
      <c r="A47" s="63"/>
      <c r="B47" s="257"/>
      <c r="C47" s="97">
        <v>37</v>
      </c>
      <c r="D47" s="72">
        <v>37</v>
      </c>
      <c r="E47" s="72">
        <v>37</v>
      </c>
      <c r="F47" s="72">
        <v>37</v>
      </c>
      <c r="G47" s="72">
        <v>37</v>
      </c>
      <c r="H47" s="72">
        <v>37</v>
      </c>
      <c r="I47" s="72">
        <v>37</v>
      </c>
      <c r="J47" s="72">
        <v>37</v>
      </c>
      <c r="K47" s="72">
        <v>37</v>
      </c>
      <c r="L47" s="73">
        <v>37</v>
      </c>
      <c r="M47" s="64"/>
      <c r="N47" s="70"/>
      <c r="O47" s="1">
        <v>36</v>
      </c>
      <c r="P47" s="68"/>
      <c r="Q47" s="69"/>
      <c r="R47" s="68" t="str">
        <f t="shared" si="3"/>
        <v/>
      </c>
      <c r="S47" s="68"/>
      <c r="T47" s="71">
        <f t="shared" si="0"/>
        <v>0</v>
      </c>
      <c r="U47" s="2" t="str">
        <f t="shared" si="1"/>
        <v/>
      </c>
      <c r="V47" s="3">
        <f t="shared" ca="1" si="2"/>
        <v>43344</v>
      </c>
    </row>
    <row r="48" spans="1:22" customFormat="1" ht="9.9499999999999993" customHeight="1" x14ac:dyDescent="0.25">
      <c r="A48" s="63"/>
      <c r="B48" s="257"/>
      <c r="C48" s="97">
        <v>38</v>
      </c>
      <c r="D48" s="72">
        <v>38</v>
      </c>
      <c r="E48" s="72">
        <v>38</v>
      </c>
      <c r="F48" s="72">
        <v>38</v>
      </c>
      <c r="G48" s="72">
        <v>38</v>
      </c>
      <c r="H48" s="72">
        <v>38</v>
      </c>
      <c r="I48" s="72">
        <v>38</v>
      </c>
      <c r="J48" s="72">
        <v>38</v>
      </c>
      <c r="K48" s="72">
        <v>38</v>
      </c>
      <c r="L48" s="73">
        <v>38</v>
      </c>
      <c r="M48" s="64"/>
      <c r="N48" s="70"/>
      <c r="O48" s="1">
        <v>37</v>
      </c>
      <c r="P48" s="68"/>
      <c r="Q48" s="69"/>
      <c r="R48" s="68" t="str">
        <f t="shared" si="3"/>
        <v/>
      </c>
      <c r="S48" s="68"/>
      <c r="T48" s="71">
        <f t="shared" si="0"/>
        <v>0</v>
      </c>
      <c r="U48" s="2" t="str">
        <f t="shared" si="1"/>
        <v/>
      </c>
      <c r="V48" s="3">
        <f t="shared" ca="1" si="2"/>
        <v>43344</v>
      </c>
    </row>
    <row r="49" spans="1:22" customFormat="1" ht="9.9499999999999993" customHeight="1" x14ac:dyDescent="0.25">
      <c r="A49" s="63"/>
      <c r="B49" s="257"/>
      <c r="C49" s="97">
        <v>39</v>
      </c>
      <c r="D49" s="72">
        <v>39</v>
      </c>
      <c r="E49" s="72">
        <v>39</v>
      </c>
      <c r="F49" s="72">
        <v>39</v>
      </c>
      <c r="G49" s="72">
        <v>39</v>
      </c>
      <c r="H49" s="72">
        <v>39</v>
      </c>
      <c r="I49" s="72">
        <v>39</v>
      </c>
      <c r="J49" s="72">
        <v>39</v>
      </c>
      <c r="K49" s="72">
        <v>39</v>
      </c>
      <c r="L49" s="73">
        <v>39</v>
      </c>
      <c r="M49" s="64"/>
      <c r="N49" s="70"/>
      <c r="O49" s="1">
        <v>38</v>
      </c>
      <c r="P49" s="68"/>
      <c r="Q49" s="69"/>
      <c r="R49" s="68" t="str">
        <f t="shared" si="3"/>
        <v/>
      </c>
      <c r="S49" s="68"/>
      <c r="T49" s="71">
        <f t="shared" si="0"/>
        <v>0</v>
      </c>
      <c r="U49" s="2" t="str">
        <f t="shared" si="1"/>
        <v/>
      </c>
      <c r="V49" s="3">
        <f t="shared" ca="1" si="2"/>
        <v>43344</v>
      </c>
    </row>
    <row r="50" spans="1:22" customFormat="1" ht="9.9499999999999993" customHeight="1" x14ac:dyDescent="0.25">
      <c r="A50" s="63"/>
      <c r="B50" s="257"/>
      <c r="C50" s="98">
        <v>40</v>
      </c>
      <c r="D50" s="95">
        <v>40</v>
      </c>
      <c r="E50" s="95">
        <v>40</v>
      </c>
      <c r="F50" s="95">
        <v>40</v>
      </c>
      <c r="G50" s="95">
        <v>40</v>
      </c>
      <c r="H50" s="95">
        <v>40</v>
      </c>
      <c r="I50" s="95">
        <v>40</v>
      </c>
      <c r="J50" s="95">
        <v>40</v>
      </c>
      <c r="K50" s="95">
        <v>40</v>
      </c>
      <c r="L50" s="96">
        <v>40</v>
      </c>
      <c r="M50" s="64"/>
      <c r="N50" s="70"/>
      <c r="O50" s="1">
        <v>39</v>
      </c>
      <c r="P50" s="68"/>
      <c r="Q50" s="69"/>
      <c r="R50" s="68" t="str">
        <f t="shared" si="3"/>
        <v/>
      </c>
      <c r="S50" s="68"/>
      <c r="T50" s="71">
        <f t="shared" si="0"/>
        <v>0</v>
      </c>
      <c r="U50" s="2" t="str">
        <f t="shared" si="1"/>
        <v/>
      </c>
      <c r="V50" s="3">
        <f t="shared" ca="1" si="2"/>
        <v>43344</v>
      </c>
    </row>
    <row r="51" spans="1:22" customFormat="1" ht="9.75" customHeight="1" x14ac:dyDescent="0.25">
      <c r="A51" s="63"/>
      <c r="B51" s="257"/>
      <c r="C51" s="97">
        <v>41</v>
      </c>
      <c r="D51" s="72">
        <v>41</v>
      </c>
      <c r="E51" s="72">
        <v>41</v>
      </c>
      <c r="F51" s="72">
        <v>41</v>
      </c>
      <c r="G51" s="72">
        <v>41</v>
      </c>
      <c r="H51" s="72">
        <v>41</v>
      </c>
      <c r="I51" s="72">
        <v>41</v>
      </c>
      <c r="J51" s="72">
        <v>41</v>
      </c>
      <c r="K51" s="72">
        <v>41</v>
      </c>
      <c r="L51" s="73">
        <v>41</v>
      </c>
      <c r="M51" s="64"/>
      <c r="N51" s="70"/>
      <c r="O51" s="1">
        <v>40</v>
      </c>
      <c r="P51" s="68"/>
      <c r="Q51" s="69"/>
      <c r="R51" s="68" t="str">
        <f t="shared" si="3"/>
        <v/>
      </c>
      <c r="S51" s="68"/>
      <c r="T51" s="71">
        <f t="shared" si="0"/>
        <v>0</v>
      </c>
      <c r="U51" s="2" t="str">
        <f t="shared" si="1"/>
        <v/>
      </c>
      <c r="V51" s="3">
        <f t="shared" ca="1" si="2"/>
        <v>43344</v>
      </c>
    </row>
    <row r="52" spans="1:22" customFormat="1" ht="9.75" customHeight="1" x14ac:dyDescent="0.25">
      <c r="A52" s="63"/>
      <c r="B52" s="257"/>
      <c r="C52" s="97">
        <v>42</v>
      </c>
      <c r="D52" s="72">
        <v>42</v>
      </c>
      <c r="E52" s="72">
        <v>42</v>
      </c>
      <c r="F52" s="72">
        <v>42</v>
      </c>
      <c r="G52" s="72">
        <v>42</v>
      </c>
      <c r="H52" s="72">
        <v>42</v>
      </c>
      <c r="I52" s="72">
        <v>42</v>
      </c>
      <c r="J52" s="72">
        <v>42</v>
      </c>
      <c r="K52" s="72">
        <v>42</v>
      </c>
      <c r="L52" s="73">
        <v>42</v>
      </c>
      <c r="M52" s="64"/>
      <c r="N52" s="70"/>
      <c r="O52" s="1">
        <v>41</v>
      </c>
      <c r="P52" s="68"/>
      <c r="Q52" s="69"/>
      <c r="R52" s="68"/>
      <c r="S52" s="68"/>
      <c r="T52" s="71">
        <f t="shared" si="0"/>
        <v>0</v>
      </c>
      <c r="U52" s="2" t="str">
        <f t="shared" si="1"/>
        <v/>
      </c>
      <c r="V52" s="3">
        <f t="shared" ca="1" si="2"/>
        <v>43344</v>
      </c>
    </row>
    <row r="53" spans="1:22" customFormat="1" ht="9.75" customHeight="1" x14ac:dyDescent="0.25">
      <c r="A53" s="63"/>
      <c r="B53" s="257"/>
      <c r="C53" s="97">
        <v>43</v>
      </c>
      <c r="D53" s="72">
        <v>43</v>
      </c>
      <c r="E53" s="72">
        <v>43</v>
      </c>
      <c r="F53" s="72">
        <v>43</v>
      </c>
      <c r="G53" s="72">
        <v>43</v>
      </c>
      <c r="H53" s="72">
        <v>43</v>
      </c>
      <c r="I53" s="72">
        <v>43</v>
      </c>
      <c r="J53" s="72">
        <v>43</v>
      </c>
      <c r="K53" s="72">
        <v>43</v>
      </c>
      <c r="L53" s="73">
        <v>43</v>
      </c>
      <c r="M53" s="64"/>
      <c r="N53" s="70"/>
      <c r="O53" s="1">
        <v>42</v>
      </c>
      <c r="P53" s="68"/>
      <c r="Q53" s="69"/>
      <c r="R53" s="68"/>
      <c r="S53" s="68"/>
      <c r="T53" s="71">
        <f t="shared" si="0"/>
        <v>0</v>
      </c>
      <c r="U53" s="2" t="str">
        <f t="shared" si="1"/>
        <v/>
      </c>
      <c r="V53" s="3">
        <f t="shared" ca="1" si="2"/>
        <v>43344</v>
      </c>
    </row>
    <row r="54" spans="1:22" customFormat="1" ht="9.75" customHeight="1" x14ac:dyDescent="0.25">
      <c r="A54" s="63"/>
      <c r="B54" s="257"/>
      <c r="C54" s="97">
        <v>44</v>
      </c>
      <c r="D54" s="72">
        <v>44</v>
      </c>
      <c r="E54" s="72">
        <v>44</v>
      </c>
      <c r="F54" s="72">
        <v>44</v>
      </c>
      <c r="G54" s="72">
        <v>44</v>
      </c>
      <c r="H54" s="72">
        <v>44</v>
      </c>
      <c r="I54" s="72">
        <v>44</v>
      </c>
      <c r="J54" s="72">
        <v>44</v>
      </c>
      <c r="K54" s="72">
        <v>44</v>
      </c>
      <c r="L54" s="73">
        <v>44</v>
      </c>
      <c r="M54" s="64"/>
      <c r="N54" s="70"/>
      <c r="O54" s="1">
        <v>43</v>
      </c>
      <c r="P54" s="68"/>
      <c r="Q54" s="69"/>
      <c r="R54" s="68"/>
      <c r="S54" s="68"/>
      <c r="T54" s="71">
        <f t="shared" si="0"/>
        <v>0</v>
      </c>
      <c r="U54" s="2" t="str">
        <f t="shared" si="1"/>
        <v/>
      </c>
      <c r="V54" s="3">
        <f t="shared" ca="1" si="2"/>
        <v>43344</v>
      </c>
    </row>
    <row r="55" spans="1:22" customFormat="1" ht="9.75" customHeight="1" x14ac:dyDescent="0.25">
      <c r="A55" s="63"/>
      <c r="B55" s="257"/>
      <c r="C55" s="97">
        <v>45</v>
      </c>
      <c r="D55" s="72">
        <v>45</v>
      </c>
      <c r="E55" s="72">
        <v>45</v>
      </c>
      <c r="F55" s="72">
        <v>45</v>
      </c>
      <c r="G55" s="72">
        <v>45</v>
      </c>
      <c r="H55" s="72">
        <v>45</v>
      </c>
      <c r="I55" s="72">
        <v>45</v>
      </c>
      <c r="J55" s="72">
        <v>45</v>
      </c>
      <c r="K55" s="72">
        <v>45</v>
      </c>
      <c r="L55" s="73">
        <v>45</v>
      </c>
      <c r="M55" s="64"/>
      <c r="N55" s="70"/>
      <c r="O55" s="1">
        <v>44</v>
      </c>
      <c r="P55" s="68"/>
      <c r="Q55" s="69"/>
      <c r="R55" s="68"/>
      <c r="S55" s="68"/>
      <c r="T55" s="71">
        <f t="shared" si="0"/>
        <v>0</v>
      </c>
      <c r="U55" s="2" t="str">
        <f t="shared" si="1"/>
        <v/>
      </c>
      <c r="V55" s="3">
        <f t="shared" ca="1" si="2"/>
        <v>43344</v>
      </c>
    </row>
    <row r="56" spans="1:22" customFormat="1" ht="9.75" customHeight="1" x14ac:dyDescent="0.25">
      <c r="A56" s="63"/>
      <c r="B56" s="257"/>
      <c r="C56" s="97">
        <v>46</v>
      </c>
      <c r="D56" s="72">
        <v>46</v>
      </c>
      <c r="E56" s="72">
        <v>46</v>
      </c>
      <c r="F56" s="72">
        <v>46</v>
      </c>
      <c r="G56" s="72">
        <v>46</v>
      </c>
      <c r="H56" s="72">
        <v>46</v>
      </c>
      <c r="I56" s="72">
        <v>46</v>
      </c>
      <c r="J56" s="72">
        <v>46</v>
      </c>
      <c r="K56" s="72">
        <v>46</v>
      </c>
      <c r="L56" s="73">
        <v>46</v>
      </c>
      <c r="M56" s="64"/>
      <c r="N56" s="70"/>
      <c r="O56" s="1">
        <v>45</v>
      </c>
      <c r="P56" s="68"/>
      <c r="Q56" s="69"/>
      <c r="R56" s="68"/>
      <c r="S56" s="68"/>
      <c r="T56" s="71">
        <f t="shared" si="0"/>
        <v>0</v>
      </c>
      <c r="U56" s="2" t="str">
        <f t="shared" si="1"/>
        <v/>
      </c>
      <c r="V56" s="3">
        <f t="shared" ca="1" si="2"/>
        <v>43344</v>
      </c>
    </row>
    <row r="57" spans="1:22" customFormat="1" ht="9.75" customHeight="1" x14ac:dyDescent="0.25">
      <c r="A57" s="63"/>
      <c r="B57" s="257"/>
      <c r="C57" s="97">
        <v>47</v>
      </c>
      <c r="D57" s="72">
        <v>47</v>
      </c>
      <c r="E57" s="72">
        <v>47</v>
      </c>
      <c r="F57" s="72">
        <v>47</v>
      </c>
      <c r="G57" s="72">
        <v>47</v>
      </c>
      <c r="H57" s="72">
        <v>47</v>
      </c>
      <c r="I57" s="72">
        <v>47</v>
      </c>
      <c r="J57" s="72">
        <v>47</v>
      </c>
      <c r="K57" s="72">
        <v>47</v>
      </c>
      <c r="L57" s="73">
        <v>47</v>
      </c>
      <c r="M57" s="64"/>
      <c r="N57" s="70"/>
      <c r="O57" s="1">
        <v>46</v>
      </c>
      <c r="P57" s="68"/>
      <c r="Q57" s="69"/>
      <c r="R57" s="68"/>
      <c r="S57" s="68"/>
      <c r="T57" s="71">
        <f t="shared" si="0"/>
        <v>0</v>
      </c>
      <c r="U57" s="2" t="str">
        <f t="shared" si="1"/>
        <v/>
      </c>
      <c r="V57" s="3">
        <f t="shared" ca="1" si="2"/>
        <v>43344</v>
      </c>
    </row>
    <row r="58" spans="1:22" customFormat="1" ht="9.75" customHeight="1" x14ac:dyDescent="0.25">
      <c r="A58" s="63"/>
      <c r="B58" s="257"/>
      <c r="C58" s="97">
        <v>48</v>
      </c>
      <c r="D58" s="72">
        <v>48</v>
      </c>
      <c r="E58" s="72">
        <v>48</v>
      </c>
      <c r="F58" s="72">
        <v>48</v>
      </c>
      <c r="G58" s="72">
        <v>48</v>
      </c>
      <c r="H58" s="72">
        <v>48</v>
      </c>
      <c r="I58" s="72">
        <v>48</v>
      </c>
      <c r="J58" s="72">
        <v>48</v>
      </c>
      <c r="K58" s="72">
        <v>48</v>
      </c>
      <c r="L58" s="73">
        <v>48</v>
      </c>
      <c r="M58" s="64"/>
      <c r="N58" s="70"/>
      <c r="O58" s="1">
        <v>47</v>
      </c>
      <c r="P58" s="68"/>
      <c r="Q58" s="69"/>
      <c r="R58" s="68"/>
      <c r="S58" s="68"/>
      <c r="T58" s="71">
        <f t="shared" si="0"/>
        <v>0</v>
      </c>
      <c r="U58" s="2" t="str">
        <f t="shared" si="1"/>
        <v/>
      </c>
      <c r="V58" s="3">
        <f t="shared" ca="1" si="2"/>
        <v>43344</v>
      </c>
    </row>
    <row r="59" spans="1:22" customFormat="1" ht="9.75" customHeight="1" x14ac:dyDescent="0.25">
      <c r="A59" s="63"/>
      <c r="B59" s="257"/>
      <c r="C59" s="97">
        <v>49</v>
      </c>
      <c r="D59" s="72">
        <v>49</v>
      </c>
      <c r="E59" s="72">
        <v>49</v>
      </c>
      <c r="F59" s="72">
        <v>49</v>
      </c>
      <c r="G59" s="72">
        <v>49</v>
      </c>
      <c r="H59" s="72">
        <v>49</v>
      </c>
      <c r="I59" s="72">
        <v>49</v>
      </c>
      <c r="J59" s="72">
        <v>49</v>
      </c>
      <c r="K59" s="72">
        <v>49</v>
      </c>
      <c r="L59" s="73">
        <v>49</v>
      </c>
      <c r="M59" s="64"/>
      <c r="N59" s="70"/>
      <c r="O59" s="1">
        <v>48</v>
      </c>
      <c r="P59" s="68"/>
      <c r="Q59" s="69"/>
      <c r="R59" s="68"/>
      <c r="S59" s="68"/>
      <c r="T59" s="71">
        <f t="shared" si="0"/>
        <v>0</v>
      </c>
      <c r="U59" s="2" t="str">
        <f t="shared" si="1"/>
        <v/>
      </c>
      <c r="V59" s="3">
        <f t="shared" ca="1" si="2"/>
        <v>43344</v>
      </c>
    </row>
    <row r="60" spans="1:22" customFormat="1" ht="9.75" customHeight="1" x14ac:dyDescent="0.25">
      <c r="A60" s="63"/>
      <c r="B60" s="257"/>
      <c r="C60" s="97">
        <v>50</v>
      </c>
      <c r="D60" s="72">
        <v>50</v>
      </c>
      <c r="E60" s="72">
        <v>50</v>
      </c>
      <c r="F60" s="72">
        <v>50</v>
      </c>
      <c r="G60" s="72">
        <v>50</v>
      </c>
      <c r="H60" s="72">
        <v>50</v>
      </c>
      <c r="I60" s="72">
        <v>50</v>
      </c>
      <c r="J60" s="72">
        <v>50</v>
      </c>
      <c r="K60" s="72">
        <v>50</v>
      </c>
      <c r="L60" s="73">
        <v>50</v>
      </c>
      <c r="M60" s="64"/>
      <c r="N60" s="70"/>
      <c r="O60" s="1">
        <v>49</v>
      </c>
      <c r="P60" s="68"/>
      <c r="Q60" s="69"/>
      <c r="R60" s="68"/>
      <c r="S60" s="68"/>
      <c r="T60" s="71">
        <f t="shared" si="0"/>
        <v>0</v>
      </c>
      <c r="U60" s="2" t="str">
        <f t="shared" si="1"/>
        <v/>
      </c>
      <c r="V60" s="3">
        <f t="shared" ca="1" si="2"/>
        <v>43344</v>
      </c>
    </row>
    <row r="61" spans="1:22" customFormat="1" ht="9.75" customHeight="1" x14ac:dyDescent="0.25">
      <c r="A61" s="63"/>
      <c r="B61" s="257"/>
      <c r="C61" s="97">
        <v>51</v>
      </c>
      <c r="D61" s="72">
        <v>51</v>
      </c>
      <c r="E61" s="72">
        <v>51</v>
      </c>
      <c r="F61" s="72">
        <v>51</v>
      </c>
      <c r="G61" s="72">
        <v>51</v>
      </c>
      <c r="H61" s="72">
        <v>51</v>
      </c>
      <c r="I61" s="72">
        <v>51</v>
      </c>
      <c r="J61" s="72">
        <v>51</v>
      </c>
      <c r="K61" s="72">
        <v>51</v>
      </c>
      <c r="L61" s="73">
        <v>51</v>
      </c>
      <c r="M61" s="64"/>
      <c r="N61" s="70"/>
      <c r="O61" s="1">
        <v>50</v>
      </c>
      <c r="P61" s="68"/>
      <c r="Q61" s="69"/>
      <c r="R61" s="68"/>
      <c r="S61" s="68"/>
      <c r="T61" s="71">
        <f t="shared" si="0"/>
        <v>0</v>
      </c>
      <c r="U61" s="2" t="str">
        <f t="shared" si="1"/>
        <v/>
      </c>
      <c r="V61" s="3">
        <f t="shared" ca="1" si="2"/>
        <v>43344</v>
      </c>
    </row>
    <row r="62" spans="1:22" customFormat="1" ht="9.75" customHeight="1" x14ac:dyDescent="0.25">
      <c r="A62" s="63"/>
      <c r="B62" s="257"/>
      <c r="C62" s="97">
        <v>52</v>
      </c>
      <c r="D62" s="72">
        <v>52</v>
      </c>
      <c r="E62" s="72">
        <v>52</v>
      </c>
      <c r="F62" s="72">
        <v>52</v>
      </c>
      <c r="G62" s="72">
        <v>52</v>
      </c>
      <c r="H62" s="72">
        <v>52</v>
      </c>
      <c r="I62" s="72">
        <v>52</v>
      </c>
      <c r="J62" s="72">
        <v>52</v>
      </c>
      <c r="K62" s="72">
        <v>52</v>
      </c>
      <c r="L62" s="73">
        <v>52</v>
      </c>
      <c r="M62" s="64"/>
      <c r="N62" s="70"/>
      <c r="O62" s="1">
        <v>51</v>
      </c>
      <c r="P62" s="68"/>
      <c r="Q62" s="69"/>
      <c r="R62" s="68"/>
      <c r="S62" s="68"/>
      <c r="T62" s="71">
        <f t="shared" si="0"/>
        <v>0</v>
      </c>
      <c r="U62" s="2" t="str">
        <f t="shared" si="1"/>
        <v/>
      </c>
      <c r="V62" s="3">
        <f t="shared" ca="1" si="2"/>
        <v>43344</v>
      </c>
    </row>
    <row r="63" spans="1:22" customFormat="1" ht="9.75" customHeight="1" x14ac:dyDescent="0.25">
      <c r="A63" s="63"/>
      <c r="B63" s="257"/>
      <c r="C63" s="97">
        <v>53</v>
      </c>
      <c r="D63" s="72">
        <v>53</v>
      </c>
      <c r="E63" s="72">
        <v>53</v>
      </c>
      <c r="F63" s="72">
        <v>53</v>
      </c>
      <c r="G63" s="72">
        <v>53</v>
      </c>
      <c r="H63" s="72">
        <v>53</v>
      </c>
      <c r="I63" s="72">
        <v>53</v>
      </c>
      <c r="J63" s="72">
        <v>53</v>
      </c>
      <c r="K63" s="72">
        <v>53</v>
      </c>
      <c r="L63" s="73">
        <v>53</v>
      </c>
      <c r="M63" s="64"/>
      <c r="N63" s="70"/>
      <c r="O63" s="1">
        <v>52</v>
      </c>
      <c r="P63" s="68"/>
      <c r="Q63" s="69"/>
      <c r="R63" s="68"/>
      <c r="S63" s="68"/>
      <c r="T63" s="71">
        <f t="shared" si="0"/>
        <v>0</v>
      </c>
      <c r="U63" s="2" t="str">
        <f t="shared" si="1"/>
        <v/>
      </c>
      <c r="V63" s="3">
        <f t="shared" ca="1" si="2"/>
        <v>43344</v>
      </c>
    </row>
    <row r="64" spans="1:22" customFormat="1" ht="9.75" customHeight="1" x14ac:dyDescent="0.25">
      <c r="A64" s="63"/>
      <c r="B64" s="257"/>
      <c r="C64" s="97">
        <v>54</v>
      </c>
      <c r="D64" s="72">
        <v>54</v>
      </c>
      <c r="E64" s="72">
        <v>54</v>
      </c>
      <c r="F64" s="72">
        <v>54</v>
      </c>
      <c r="G64" s="72">
        <v>54</v>
      </c>
      <c r="H64" s="72">
        <v>54</v>
      </c>
      <c r="I64" s="72">
        <v>54</v>
      </c>
      <c r="J64" s="72">
        <v>54</v>
      </c>
      <c r="K64" s="72">
        <v>54</v>
      </c>
      <c r="L64" s="73">
        <v>54</v>
      </c>
      <c r="M64" s="64"/>
      <c r="N64" s="70"/>
      <c r="O64" s="1">
        <v>53</v>
      </c>
      <c r="P64" s="68"/>
      <c r="Q64" s="69"/>
      <c r="R64" s="68"/>
      <c r="S64" s="68"/>
      <c r="T64" s="71">
        <f t="shared" si="0"/>
        <v>0</v>
      </c>
      <c r="U64" s="2" t="str">
        <f t="shared" si="1"/>
        <v/>
      </c>
      <c r="V64" s="3">
        <f t="shared" ca="1" si="2"/>
        <v>43344</v>
      </c>
    </row>
    <row r="65" spans="1:22" customFormat="1" ht="9.75" customHeight="1" x14ac:dyDescent="0.25">
      <c r="A65" s="63"/>
      <c r="B65" s="257"/>
      <c r="C65" s="97">
        <v>55</v>
      </c>
      <c r="D65" s="72">
        <v>55</v>
      </c>
      <c r="E65" s="72">
        <v>55</v>
      </c>
      <c r="F65" s="72">
        <v>55</v>
      </c>
      <c r="G65" s="72">
        <v>55</v>
      </c>
      <c r="H65" s="72">
        <v>55</v>
      </c>
      <c r="I65" s="72">
        <v>55</v>
      </c>
      <c r="J65" s="72">
        <v>55</v>
      </c>
      <c r="K65" s="72">
        <v>55</v>
      </c>
      <c r="L65" s="73">
        <v>55</v>
      </c>
      <c r="M65" s="64"/>
      <c r="N65" s="70"/>
      <c r="O65" s="1">
        <v>54</v>
      </c>
      <c r="P65" s="68"/>
      <c r="Q65" s="69"/>
      <c r="R65" s="68"/>
      <c r="S65" s="68"/>
      <c r="T65" s="71">
        <f t="shared" si="0"/>
        <v>0</v>
      </c>
      <c r="U65" s="2" t="str">
        <f t="shared" si="1"/>
        <v/>
      </c>
      <c r="V65" s="3">
        <f t="shared" ca="1" si="2"/>
        <v>43344</v>
      </c>
    </row>
    <row r="66" spans="1:22" customFormat="1" ht="9.75" customHeight="1" x14ac:dyDescent="0.25">
      <c r="A66" s="63"/>
      <c r="B66" s="257"/>
      <c r="C66" s="97">
        <v>56</v>
      </c>
      <c r="D66" s="72">
        <v>56</v>
      </c>
      <c r="E66" s="72">
        <v>56</v>
      </c>
      <c r="F66" s="72">
        <v>56</v>
      </c>
      <c r="G66" s="72">
        <v>56</v>
      </c>
      <c r="H66" s="72">
        <v>56</v>
      </c>
      <c r="I66" s="72">
        <v>56</v>
      </c>
      <c r="J66" s="72">
        <v>56</v>
      </c>
      <c r="K66" s="72">
        <v>56</v>
      </c>
      <c r="L66" s="73">
        <v>56</v>
      </c>
      <c r="M66" s="64"/>
      <c r="N66" s="70"/>
      <c r="O66" s="1">
        <v>55</v>
      </c>
      <c r="P66" s="68"/>
      <c r="Q66" s="69"/>
      <c r="R66" s="68"/>
      <c r="S66" s="68"/>
      <c r="T66" s="71">
        <f t="shared" si="0"/>
        <v>0</v>
      </c>
      <c r="U66" s="2" t="str">
        <f t="shared" si="1"/>
        <v/>
      </c>
      <c r="V66" s="3">
        <f t="shared" ca="1" si="2"/>
        <v>43344</v>
      </c>
    </row>
    <row r="67" spans="1:22" customFormat="1" ht="9.75" customHeight="1" x14ac:dyDescent="0.25">
      <c r="A67" s="63"/>
      <c r="B67" s="257"/>
      <c r="C67" s="97">
        <v>57</v>
      </c>
      <c r="D67" s="72">
        <v>57</v>
      </c>
      <c r="E67" s="72">
        <v>57</v>
      </c>
      <c r="F67" s="72">
        <v>57</v>
      </c>
      <c r="G67" s="72">
        <v>57</v>
      </c>
      <c r="H67" s="72">
        <v>57</v>
      </c>
      <c r="I67" s="72">
        <v>57</v>
      </c>
      <c r="J67" s="72">
        <v>57</v>
      </c>
      <c r="K67" s="72">
        <v>57</v>
      </c>
      <c r="L67" s="73">
        <v>57</v>
      </c>
      <c r="M67" s="64"/>
      <c r="N67" s="70"/>
      <c r="O67" s="1">
        <v>56</v>
      </c>
      <c r="P67" s="68"/>
      <c r="Q67" s="69"/>
      <c r="R67" s="68"/>
      <c r="S67" s="68"/>
      <c r="T67" s="71">
        <f t="shared" si="0"/>
        <v>0</v>
      </c>
      <c r="U67" s="2" t="str">
        <f t="shared" si="1"/>
        <v/>
      </c>
      <c r="V67" s="3">
        <f t="shared" ca="1" si="2"/>
        <v>43344</v>
      </c>
    </row>
    <row r="68" spans="1:22" customFormat="1" ht="9.75" customHeight="1" x14ac:dyDescent="0.25">
      <c r="A68" s="63"/>
      <c r="B68" s="257"/>
      <c r="C68" s="97">
        <v>58</v>
      </c>
      <c r="D68" s="72">
        <v>58</v>
      </c>
      <c r="E68" s="72">
        <v>58</v>
      </c>
      <c r="F68" s="72">
        <v>58</v>
      </c>
      <c r="G68" s="72">
        <v>58</v>
      </c>
      <c r="H68" s="72">
        <v>58</v>
      </c>
      <c r="I68" s="72">
        <v>58</v>
      </c>
      <c r="J68" s="72">
        <v>58</v>
      </c>
      <c r="K68" s="72">
        <v>58</v>
      </c>
      <c r="L68" s="73">
        <v>58</v>
      </c>
      <c r="M68" s="64"/>
      <c r="N68" s="70"/>
      <c r="O68" s="1">
        <v>57</v>
      </c>
      <c r="P68" s="68"/>
      <c r="Q68" s="69"/>
      <c r="R68" s="68"/>
      <c r="S68" s="68"/>
      <c r="T68" s="71">
        <f t="shared" si="0"/>
        <v>0</v>
      </c>
      <c r="U68" s="2" t="str">
        <f t="shared" si="1"/>
        <v/>
      </c>
      <c r="V68" s="3">
        <f t="shared" ca="1" si="2"/>
        <v>43344</v>
      </c>
    </row>
    <row r="69" spans="1:22" customFormat="1" ht="9.75" customHeight="1" x14ac:dyDescent="0.25">
      <c r="A69" s="63"/>
      <c r="B69" s="257"/>
      <c r="C69" s="97">
        <v>59</v>
      </c>
      <c r="D69" s="72">
        <v>59</v>
      </c>
      <c r="E69" s="72">
        <v>59</v>
      </c>
      <c r="F69" s="72">
        <v>59</v>
      </c>
      <c r="G69" s="72">
        <v>59</v>
      </c>
      <c r="H69" s="72">
        <v>59</v>
      </c>
      <c r="I69" s="72">
        <v>59</v>
      </c>
      <c r="J69" s="72">
        <v>59</v>
      </c>
      <c r="K69" s="72">
        <v>59</v>
      </c>
      <c r="L69" s="73">
        <v>59</v>
      </c>
      <c r="M69" s="64"/>
      <c r="N69" s="70"/>
      <c r="O69" s="1">
        <v>58</v>
      </c>
      <c r="P69" s="68"/>
      <c r="Q69" s="69"/>
      <c r="R69" s="68"/>
      <c r="S69" s="68"/>
      <c r="T69" s="71">
        <f t="shared" si="0"/>
        <v>0</v>
      </c>
      <c r="U69" s="2" t="str">
        <f t="shared" si="1"/>
        <v/>
      </c>
      <c r="V69" s="3">
        <f t="shared" ca="1" si="2"/>
        <v>43344</v>
      </c>
    </row>
    <row r="70" spans="1:22" customFormat="1" ht="9.75" customHeight="1" x14ac:dyDescent="0.25">
      <c r="A70" s="63"/>
      <c r="B70" s="257"/>
      <c r="C70" s="97">
        <v>60</v>
      </c>
      <c r="D70" s="72">
        <v>60</v>
      </c>
      <c r="E70" s="72">
        <v>60</v>
      </c>
      <c r="F70" s="72">
        <v>60</v>
      </c>
      <c r="G70" s="72">
        <v>60</v>
      </c>
      <c r="H70" s="72">
        <v>60</v>
      </c>
      <c r="I70" s="72">
        <v>60</v>
      </c>
      <c r="J70" s="72">
        <v>60</v>
      </c>
      <c r="K70" s="72">
        <v>60</v>
      </c>
      <c r="L70" s="73">
        <v>60</v>
      </c>
      <c r="M70" s="64"/>
      <c r="N70" s="70"/>
      <c r="O70" s="1">
        <v>59</v>
      </c>
      <c r="P70" s="68"/>
      <c r="Q70" s="69"/>
      <c r="R70" s="68"/>
      <c r="S70" s="68"/>
      <c r="T70" s="71">
        <f t="shared" si="0"/>
        <v>0</v>
      </c>
      <c r="U70" s="2" t="str">
        <f t="shared" si="1"/>
        <v/>
      </c>
      <c r="V70" s="3">
        <f t="shared" ca="1" si="2"/>
        <v>43344</v>
      </c>
    </row>
    <row r="71" spans="1:22" customFormat="1" ht="9.75" customHeight="1" x14ac:dyDescent="0.25">
      <c r="A71" s="63"/>
      <c r="B71" s="257"/>
      <c r="C71" s="97">
        <v>61</v>
      </c>
      <c r="D71" s="72">
        <v>61</v>
      </c>
      <c r="E71" s="72">
        <v>61</v>
      </c>
      <c r="F71" s="72">
        <v>61</v>
      </c>
      <c r="G71" s="72">
        <v>61</v>
      </c>
      <c r="H71" s="72">
        <v>61</v>
      </c>
      <c r="I71" s="72">
        <v>61</v>
      </c>
      <c r="J71" s="72">
        <v>61</v>
      </c>
      <c r="K71" s="72">
        <v>61</v>
      </c>
      <c r="L71" s="73">
        <v>61</v>
      </c>
      <c r="M71" s="64"/>
      <c r="N71" s="70"/>
      <c r="O71" s="1">
        <v>60</v>
      </c>
      <c r="P71" s="68"/>
      <c r="Q71" s="69"/>
      <c r="R71" s="68"/>
      <c r="S71" s="68"/>
      <c r="T71" s="71">
        <f t="shared" si="0"/>
        <v>0</v>
      </c>
      <c r="U71" s="2" t="str">
        <f t="shared" si="1"/>
        <v/>
      </c>
      <c r="V71" s="3">
        <f t="shared" ca="1" si="2"/>
        <v>43344</v>
      </c>
    </row>
    <row r="72" spans="1:22" customFormat="1" ht="9.75" customHeight="1" x14ac:dyDescent="0.25">
      <c r="A72" s="63"/>
      <c r="B72" s="257"/>
      <c r="C72" s="97">
        <v>62</v>
      </c>
      <c r="D72" s="72">
        <v>62</v>
      </c>
      <c r="E72" s="72">
        <v>62</v>
      </c>
      <c r="F72" s="72">
        <v>62</v>
      </c>
      <c r="G72" s="72">
        <v>62</v>
      </c>
      <c r="H72" s="72">
        <v>62</v>
      </c>
      <c r="I72" s="72">
        <v>62</v>
      </c>
      <c r="J72" s="72">
        <v>62</v>
      </c>
      <c r="K72" s="72">
        <v>62</v>
      </c>
      <c r="L72" s="73">
        <v>62</v>
      </c>
      <c r="M72" s="64"/>
      <c r="N72" s="70"/>
      <c r="O72" s="1">
        <v>61</v>
      </c>
      <c r="P72" s="68"/>
      <c r="Q72" s="69"/>
      <c r="R72" s="68"/>
      <c r="S72" s="68"/>
      <c r="T72" s="71">
        <f t="shared" si="0"/>
        <v>0</v>
      </c>
      <c r="U72" s="2" t="str">
        <f t="shared" si="1"/>
        <v/>
      </c>
      <c r="V72" s="3">
        <f t="shared" ca="1" si="2"/>
        <v>43344</v>
      </c>
    </row>
    <row r="73" spans="1:22" customFormat="1" ht="9.75" customHeight="1" x14ac:dyDescent="0.25">
      <c r="A73" s="63"/>
      <c r="B73" s="257"/>
      <c r="C73" s="97">
        <v>63</v>
      </c>
      <c r="D73" s="72">
        <v>63</v>
      </c>
      <c r="E73" s="72">
        <v>63</v>
      </c>
      <c r="F73" s="72">
        <v>63</v>
      </c>
      <c r="G73" s="72">
        <v>63</v>
      </c>
      <c r="H73" s="72">
        <v>63</v>
      </c>
      <c r="I73" s="72">
        <v>63</v>
      </c>
      <c r="J73" s="72">
        <v>63</v>
      </c>
      <c r="K73" s="72">
        <v>63</v>
      </c>
      <c r="L73" s="73">
        <v>63</v>
      </c>
      <c r="M73" s="64"/>
      <c r="N73" s="70"/>
      <c r="O73" s="1">
        <v>62</v>
      </c>
      <c r="P73" s="68"/>
      <c r="Q73" s="69"/>
      <c r="R73" s="68"/>
      <c r="S73" s="68"/>
      <c r="T73" s="71">
        <f t="shared" si="0"/>
        <v>0</v>
      </c>
      <c r="U73" s="2" t="str">
        <f t="shared" si="1"/>
        <v/>
      </c>
      <c r="V73" s="3">
        <f t="shared" ca="1" si="2"/>
        <v>43344</v>
      </c>
    </row>
    <row r="74" spans="1:22" customFormat="1" ht="9.75" customHeight="1" x14ac:dyDescent="0.25">
      <c r="A74" s="63"/>
      <c r="B74" s="257"/>
      <c r="C74" s="97">
        <v>64</v>
      </c>
      <c r="D74" s="72">
        <v>64</v>
      </c>
      <c r="E74" s="72">
        <v>64</v>
      </c>
      <c r="F74" s="72">
        <v>64</v>
      </c>
      <c r="G74" s="72">
        <v>64</v>
      </c>
      <c r="H74" s="72">
        <v>64</v>
      </c>
      <c r="I74" s="72">
        <v>64</v>
      </c>
      <c r="J74" s="72">
        <v>64</v>
      </c>
      <c r="K74" s="72">
        <v>64</v>
      </c>
      <c r="L74" s="73">
        <v>64</v>
      </c>
      <c r="M74" s="64"/>
      <c r="N74" s="70"/>
      <c r="O74" s="1">
        <v>63</v>
      </c>
      <c r="P74" s="68"/>
      <c r="Q74" s="69"/>
      <c r="R74" s="68"/>
      <c r="S74" s="68"/>
      <c r="T74" s="71">
        <f t="shared" si="0"/>
        <v>0</v>
      </c>
      <c r="U74" s="2" t="str">
        <f t="shared" si="1"/>
        <v/>
      </c>
      <c r="V74" s="3">
        <f t="shared" ca="1" si="2"/>
        <v>43344</v>
      </c>
    </row>
    <row r="75" spans="1:22" customFormat="1" ht="9.75" customHeight="1" x14ac:dyDescent="0.25">
      <c r="A75" s="63"/>
      <c r="B75" s="257"/>
      <c r="C75" s="97">
        <v>65</v>
      </c>
      <c r="D75" s="72">
        <v>65</v>
      </c>
      <c r="E75" s="72">
        <v>65</v>
      </c>
      <c r="F75" s="72">
        <v>65</v>
      </c>
      <c r="G75" s="72">
        <v>65</v>
      </c>
      <c r="H75" s="72">
        <v>65</v>
      </c>
      <c r="I75" s="72">
        <v>65</v>
      </c>
      <c r="J75" s="72">
        <v>65</v>
      </c>
      <c r="K75" s="72">
        <v>65</v>
      </c>
      <c r="L75" s="73">
        <v>65</v>
      </c>
      <c r="M75" s="64"/>
      <c r="N75" s="70"/>
      <c r="O75" s="1">
        <v>64</v>
      </c>
      <c r="P75" s="68"/>
      <c r="Q75" s="69"/>
      <c r="R75" s="68"/>
      <c r="S75" s="68"/>
      <c r="T75" s="71">
        <f t="shared" ref="T75:T131" si="4">IF(P75&gt;=S75,0,"")</f>
        <v>0</v>
      </c>
      <c r="U75" s="2" t="str">
        <f t="shared" ref="U75:U131" si="5">IF(S75&lt;&gt;"",Q75,"")</f>
        <v/>
      </c>
      <c r="V75" s="3">
        <f t="shared" ref="V75:V131" ca="1" si="6">IF(U75&lt;&gt;"","pago",TODAY()-P75)</f>
        <v>43344</v>
      </c>
    </row>
    <row r="76" spans="1:22" customFormat="1" ht="9.75" customHeight="1" x14ac:dyDescent="0.25">
      <c r="A76" s="63"/>
      <c r="B76" s="257"/>
      <c r="C76" s="97">
        <v>66</v>
      </c>
      <c r="D76" s="72">
        <v>66</v>
      </c>
      <c r="E76" s="72">
        <v>66</v>
      </c>
      <c r="F76" s="72">
        <v>66</v>
      </c>
      <c r="G76" s="72">
        <v>66</v>
      </c>
      <c r="H76" s="72">
        <v>66</v>
      </c>
      <c r="I76" s="72">
        <v>66</v>
      </c>
      <c r="J76" s="72">
        <v>66</v>
      </c>
      <c r="K76" s="72">
        <v>66</v>
      </c>
      <c r="L76" s="73">
        <v>66</v>
      </c>
      <c r="M76" s="64"/>
      <c r="N76" s="70"/>
      <c r="O76" s="1">
        <v>65</v>
      </c>
      <c r="P76" s="68"/>
      <c r="Q76" s="69"/>
      <c r="R76" s="68"/>
      <c r="S76" s="68"/>
      <c r="T76" s="71">
        <f t="shared" si="4"/>
        <v>0</v>
      </c>
      <c r="U76" s="2" t="str">
        <f t="shared" si="5"/>
        <v/>
      </c>
      <c r="V76" s="3">
        <f t="shared" ca="1" si="6"/>
        <v>43344</v>
      </c>
    </row>
    <row r="77" spans="1:22" customFormat="1" ht="9.75" customHeight="1" x14ac:dyDescent="0.25">
      <c r="A77" s="63"/>
      <c r="B77" s="257"/>
      <c r="C77" s="97">
        <v>67</v>
      </c>
      <c r="D77" s="72">
        <v>67</v>
      </c>
      <c r="E77" s="72">
        <v>67</v>
      </c>
      <c r="F77" s="72">
        <v>67</v>
      </c>
      <c r="G77" s="72">
        <v>67</v>
      </c>
      <c r="H77" s="72">
        <v>67</v>
      </c>
      <c r="I77" s="72">
        <v>67</v>
      </c>
      <c r="J77" s="72">
        <v>67</v>
      </c>
      <c r="K77" s="72">
        <v>67</v>
      </c>
      <c r="L77" s="73">
        <v>67</v>
      </c>
      <c r="M77" s="64"/>
      <c r="N77" s="70"/>
      <c r="O77" s="1">
        <v>66</v>
      </c>
      <c r="P77" s="68"/>
      <c r="Q77" s="69"/>
      <c r="R77" s="68"/>
      <c r="S77" s="68"/>
      <c r="T77" s="71">
        <f t="shared" si="4"/>
        <v>0</v>
      </c>
      <c r="U77" s="2" t="str">
        <f t="shared" si="5"/>
        <v/>
      </c>
      <c r="V77" s="3">
        <f t="shared" ca="1" si="6"/>
        <v>43344</v>
      </c>
    </row>
    <row r="78" spans="1:22" customFormat="1" ht="9.75" customHeight="1" x14ac:dyDescent="0.25">
      <c r="A78" s="63"/>
      <c r="B78" s="257"/>
      <c r="C78" s="97">
        <v>68</v>
      </c>
      <c r="D78" s="72">
        <v>68</v>
      </c>
      <c r="E78" s="72">
        <v>68</v>
      </c>
      <c r="F78" s="72">
        <v>68</v>
      </c>
      <c r="G78" s="72">
        <v>68</v>
      </c>
      <c r="H78" s="72">
        <v>68</v>
      </c>
      <c r="I78" s="72">
        <v>68</v>
      </c>
      <c r="J78" s="72">
        <v>68</v>
      </c>
      <c r="K78" s="72">
        <v>68</v>
      </c>
      <c r="L78" s="73">
        <v>68</v>
      </c>
      <c r="M78" s="64"/>
      <c r="N78" s="70"/>
      <c r="O78" s="1">
        <v>67</v>
      </c>
      <c r="P78" s="68"/>
      <c r="Q78" s="69"/>
      <c r="R78" s="68"/>
      <c r="S78" s="68"/>
      <c r="T78" s="71">
        <f t="shared" si="4"/>
        <v>0</v>
      </c>
      <c r="U78" s="2" t="str">
        <f t="shared" si="5"/>
        <v/>
      </c>
      <c r="V78" s="3">
        <f t="shared" ca="1" si="6"/>
        <v>43344</v>
      </c>
    </row>
    <row r="79" spans="1:22" customFormat="1" ht="9.75" customHeight="1" x14ac:dyDescent="0.25">
      <c r="A79" s="63"/>
      <c r="B79" s="257"/>
      <c r="C79" s="97">
        <v>69</v>
      </c>
      <c r="D79" s="72">
        <v>69</v>
      </c>
      <c r="E79" s="72">
        <v>69</v>
      </c>
      <c r="F79" s="72">
        <v>69</v>
      </c>
      <c r="G79" s="72">
        <v>69</v>
      </c>
      <c r="H79" s="72">
        <v>69</v>
      </c>
      <c r="I79" s="72">
        <v>69</v>
      </c>
      <c r="J79" s="72">
        <v>69</v>
      </c>
      <c r="K79" s="72">
        <v>69</v>
      </c>
      <c r="L79" s="73">
        <v>69</v>
      </c>
      <c r="M79" s="64"/>
      <c r="N79" s="70"/>
      <c r="O79" s="1">
        <v>68</v>
      </c>
      <c r="P79" s="68"/>
      <c r="Q79" s="69"/>
      <c r="R79" s="68"/>
      <c r="S79" s="68"/>
      <c r="T79" s="71">
        <f t="shared" si="4"/>
        <v>0</v>
      </c>
      <c r="U79" s="2" t="str">
        <f t="shared" si="5"/>
        <v/>
      </c>
      <c r="V79" s="3">
        <f t="shared" ca="1" si="6"/>
        <v>43344</v>
      </c>
    </row>
    <row r="80" spans="1:22" customFormat="1" ht="9.75" customHeight="1" x14ac:dyDescent="0.25">
      <c r="A80" s="63"/>
      <c r="B80" s="257"/>
      <c r="C80" s="97">
        <v>70</v>
      </c>
      <c r="D80" s="72">
        <v>70</v>
      </c>
      <c r="E80" s="72">
        <v>70</v>
      </c>
      <c r="F80" s="72">
        <v>70</v>
      </c>
      <c r="G80" s="72">
        <v>70</v>
      </c>
      <c r="H80" s="72">
        <v>70</v>
      </c>
      <c r="I80" s="72">
        <v>70</v>
      </c>
      <c r="J80" s="72">
        <v>70</v>
      </c>
      <c r="K80" s="72">
        <v>70</v>
      </c>
      <c r="L80" s="73">
        <v>70</v>
      </c>
      <c r="M80" s="64"/>
      <c r="N80" s="70"/>
      <c r="O80" s="1">
        <v>69</v>
      </c>
      <c r="P80" s="68"/>
      <c r="Q80" s="69"/>
      <c r="R80" s="68"/>
      <c r="S80" s="68"/>
      <c r="T80" s="71">
        <f t="shared" si="4"/>
        <v>0</v>
      </c>
      <c r="U80" s="2" t="str">
        <f t="shared" si="5"/>
        <v/>
      </c>
      <c r="V80" s="3">
        <f t="shared" ca="1" si="6"/>
        <v>43344</v>
      </c>
    </row>
    <row r="81" spans="1:22" customFormat="1" ht="9.75" customHeight="1" x14ac:dyDescent="0.25">
      <c r="A81" s="63"/>
      <c r="B81" s="257"/>
      <c r="C81" s="97">
        <v>71</v>
      </c>
      <c r="D81" s="72">
        <v>71</v>
      </c>
      <c r="E81" s="72">
        <v>71</v>
      </c>
      <c r="F81" s="72">
        <v>71</v>
      </c>
      <c r="G81" s="72">
        <v>71</v>
      </c>
      <c r="H81" s="72">
        <v>71</v>
      </c>
      <c r="I81" s="72">
        <v>71</v>
      </c>
      <c r="J81" s="72">
        <v>71</v>
      </c>
      <c r="K81" s="72">
        <v>71</v>
      </c>
      <c r="L81" s="73">
        <v>71</v>
      </c>
      <c r="M81" s="64"/>
      <c r="N81" s="70"/>
      <c r="O81" s="1">
        <v>70</v>
      </c>
      <c r="P81" s="68"/>
      <c r="Q81" s="69"/>
      <c r="R81" s="68"/>
      <c r="S81" s="68"/>
      <c r="T81" s="71">
        <f t="shared" si="4"/>
        <v>0</v>
      </c>
      <c r="U81" s="2" t="str">
        <f t="shared" si="5"/>
        <v/>
      </c>
      <c r="V81" s="3">
        <f t="shared" ca="1" si="6"/>
        <v>43344</v>
      </c>
    </row>
    <row r="82" spans="1:22" customFormat="1" ht="9.75" customHeight="1" x14ac:dyDescent="0.25">
      <c r="A82" s="63"/>
      <c r="B82" s="257"/>
      <c r="C82" s="97">
        <v>72</v>
      </c>
      <c r="D82" s="72">
        <v>72</v>
      </c>
      <c r="E82" s="72">
        <v>72</v>
      </c>
      <c r="F82" s="72">
        <v>72</v>
      </c>
      <c r="G82" s="72">
        <v>72</v>
      </c>
      <c r="H82" s="72">
        <v>72</v>
      </c>
      <c r="I82" s="72">
        <v>72</v>
      </c>
      <c r="J82" s="72">
        <v>72</v>
      </c>
      <c r="K82" s="72">
        <v>72</v>
      </c>
      <c r="L82" s="73">
        <v>72</v>
      </c>
      <c r="M82" s="64"/>
      <c r="N82" s="70"/>
      <c r="O82" s="1">
        <v>71</v>
      </c>
      <c r="P82" s="68"/>
      <c r="Q82" s="69"/>
      <c r="R82" s="68"/>
      <c r="S82" s="68"/>
      <c r="T82" s="71">
        <f t="shared" si="4"/>
        <v>0</v>
      </c>
      <c r="U82" s="2" t="str">
        <f t="shared" si="5"/>
        <v/>
      </c>
      <c r="V82" s="3">
        <f t="shared" ca="1" si="6"/>
        <v>43344</v>
      </c>
    </row>
    <row r="83" spans="1:22" customFormat="1" ht="9.75" customHeight="1" x14ac:dyDescent="0.25">
      <c r="A83" s="63"/>
      <c r="B83" s="257"/>
      <c r="C83" s="97">
        <v>73</v>
      </c>
      <c r="D83" s="72">
        <v>73</v>
      </c>
      <c r="E83" s="72">
        <v>73</v>
      </c>
      <c r="F83" s="72">
        <v>73</v>
      </c>
      <c r="G83" s="72">
        <v>73</v>
      </c>
      <c r="H83" s="72">
        <v>73</v>
      </c>
      <c r="I83" s="72">
        <v>73</v>
      </c>
      <c r="J83" s="72">
        <v>73</v>
      </c>
      <c r="K83" s="72">
        <v>73</v>
      </c>
      <c r="L83" s="73">
        <v>73</v>
      </c>
      <c r="M83" s="64"/>
      <c r="N83" s="70"/>
      <c r="O83" s="1">
        <v>72</v>
      </c>
      <c r="P83" s="68"/>
      <c r="Q83" s="69"/>
      <c r="R83" s="68"/>
      <c r="S83" s="68"/>
      <c r="T83" s="71">
        <f t="shared" si="4"/>
        <v>0</v>
      </c>
      <c r="U83" s="2" t="str">
        <f t="shared" si="5"/>
        <v/>
      </c>
      <c r="V83" s="3">
        <f t="shared" ca="1" si="6"/>
        <v>43344</v>
      </c>
    </row>
    <row r="84" spans="1:22" customFormat="1" ht="9.75" customHeight="1" x14ac:dyDescent="0.25">
      <c r="A84" s="63"/>
      <c r="B84" s="257"/>
      <c r="C84" s="97">
        <v>74</v>
      </c>
      <c r="D84" s="72">
        <v>74</v>
      </c>
      <c r="E84" s="72">
        <v>74</v>
      </c>
      <c r="F84" s="72">
        <v>74</v>
      </c>
      <c r="G84" s="72">
        <v>74</v>
      </c>
      <c r="H84" s="72">
        <v>74</v>
      </c>
      <c r="I84" s="72">
        <v>74</v>
      </c>
      <c r="J84" s="72">
        <v>74</v>
      </c>
      <c r="K84" s="72">
        <v>74</v>
      </c>
      <c r="L84" s="73">
        <v>74</v>
      </c>
      <c r="M84" s="64"/>
      <c r="N84" s="70"/>
      <c r="O84" s="1">
        <v>73</v>
      </c>
      <c r="P84" s="68"/>
      <c r="Q84" s="69"/>
      <c r="R84" s="68"/>
      <c r="S84" s="68"/>
      <c r="T84" s="71">
        <f t="shared" si="4"/>
        <v>0</v>
      </c>
      <c r="U84" s="2" t="str">
        <f t="shared" si="5"/>
        <v/>
      </c>
      <c r="V84" s="3">
        <f t="shared" ca="1" si="6"/>
        <v>43344</v>
      </c>
    </row>
    <row r="85" spans="1:22" customFormat="1" ht="9.75" customHeight="1" x14ac:dyDescent="0.25">
      <c r="A85" s="63"/>
      <c r="B85" s="257"/>
      <c r="C85" s="97">
        <v>75</v>
      </c>
      <c r="D85" s="72">
        <v>75</v>
      </c>
      <c r="E85" s="72">
        <v>75</v>
      </c>
      <c r="F85" s="72">
        <v>75</v>
      </c>
      <c r="G85" s="72">
        <v>75</v>
      </c>
      <c r="H85" s="72">
        <v>75</v>
      </c>
      <c r="I85" s="72">
        <v>75</v>
      </c>
      <c r="J85" s="72">
        <v>75</v>
      </c>
      <c r="K85" s="72">
        <v>75</v>
      </c>
      <c r="L85" s="73">
        <v>75</v>
      </c>
      <c r="M85" s="64"/>
      <c r="N85" s="70"/>
      <c r="O85" s="1">
        <v>74</v>
      </c>
      <c r="P85" s="68"/>
      <c r="Q85" s="69"/>
      <c r="R85" s="68"/>
      <c r="S85" s="68"/>
      <c r="T85" s="71">
        <f t="shared" si="4"/>
        <v>0</v>
      </c>
      <c r="U85" s="2" t="str">
        <f t="shared" si="5"/>
        <v/>
      </c>
      <c r="V85" s="3">
        <f t="shared" ca="1" si="6"/>
        <v>43344</v>
      </c>
    </row>
    <row r="86" spans="1:22" customFormat="1" ht="9.75" customHeight="1" x14ac:dyDescent="0.25">
      <c r="A86" s="63"/>
      <c r="B86" s="257"/>
      <c r="C86" s="97">
        <v>76</v>
      </c>
      <c r="D86" s="72">
        <v>76</v>
      </c>
      <c r="E86" s="72">
        <v>76</v>
      </c>
      <c r="F86" s="72">
        <v>76</v>
      </c>
      <c r="G86" s="72">
        <v>76</v>
      </c>
      <c r="H86" s="72">
        <v>76</v>
      </c>
      <c r="I86" s="72">
        <v>76</v>
      </c>
      <c r="J86" s="72">
        <v>76</v>
      </c>
      <c r="K86" s="72">
        <v>76</v>
      </c>
      <c r="L86" s="73">
        <v>76</v>
      </c>
      <c r="M86" s="64"/>
      <c r="N86" s="70"/>
      <c r="O86" s="1">
        <v>75</v>
      </c>
      <c r="P86" s="68"/>
      <c r="Q86" s="69"/>
      <c r="R86" s="68"/>
      <c r="S86" s="68"/>
      <c r="T86" s="71">
        <f t="shared" si="4"/>
        <v>0</v>
      </c>
      <c r="U86" s="2" t="str">
        <f t="shared" si="5"/>
        <v/>
      </c>
      <c r="V86" s="3">
        <f t="shared" ca="1" si="6"/>
        <v>43344</v>
      </c>
    </row>
    <row r="87" spans="1:22" customFormat="1" ht="9.75" customHeight="1" x14ac:dyDescent="0.25">
      <c r="A87" s="63"/>
      <c r="B87" s="257"/>
      <c r="C87" s="97">
        <v>77</v>
      </c>
      <c r="D87" s="72">
        <v>77</v>
      </c>
      <c r="E87" s="72">
        <v>77</v>
      </c>
      <c r="F87" s="72">
        <v>77</v>
      </c>
      <c r="G87" s="72">
        <v>77</v>
      </c>
      <c r="H87" s="72">
        <v>77</v>
      </c>
      <c r="I87" s="72">
        <v>77</v>
      </c>
      <c r="J87" s="72">
        <v>77</v>
      </c>
      <c r="K87" s="72">
        <v>77</v>
      </c>
      <c r="L87" s="73">
        <v>77</v>
      </c>
      <c r="M87" s="64"/>
      <c r="N87" s="70"/>
      <c r="O87" s="1">
        <v>76</v>
      </c>
      <c r="P87" s="68"/>
      <c r="Q87" s="69"/>
      <c r="R87" s="68"/>
      <c r="S87" s="68"/>
      <c r="T87" s="71">
        <f t="shared" si="4"/>
        <v>0</v>
      </c>
      <c r="U87" s="2" t="str">
        <f t="shared" si="5"/>
        <v/>
      </c>
      <c r="V87" s="3">
        <f t="shared" ca="1" si="6"/>
        <v>43344</v>
      </c>
    </row>
    <row r="88" spans="1:22" customFormat="1" ht="9.75" customHeight="1" x14ac:dyDescent="0.25">
      <c r="A88" s="63"/>
      <c r="B88" s="257"/>
      <c r="C88" s="97">
        <v>78</v>
      </c>
      <c r="D88" s="72">
        <v>78</v>
      </c>
      <c r="E88" s="72">
        <v>78</v>
      </c>
      <c r="F88" s="72">
        <v>78</v>
      </c>
      <c r="G88" s="72">
        <v>78</v>
      </c>
      <c r="H88" s="72">
        <v>78</v>
      </c>
      <c r="I88" s="72">
        <v>78</v>
      </c>
      <c r="J88" s="72">
        <v>78</v>
      </c>
      <c r="K88" s="72">
        <v>78</v>
      </c>
      <c r="L88" s="73">
        <v>78</v>
      </c>
      <c r="M88" s="64"/>
      <c r="N88" s="70"/>
      <c r="O88" s="1">
        <v>77</v>
      </c>
      <c r="P88" s="68"/>
      <c r="Q88" s="69"/>
      <c r="R88" s="68"/>
      <c r="S88" s="68"/>
      <c r="T88" s="71">
        <f t="shared" si="4"/>
        <v>0</v>
      </c>
      <c r="U88" s="2" t="str">
        <f t="shared" si="5"/>
        <v/>
      </c>
      <c r="V88" s="3">
        <f t="shared" ca="1" si="6"/>
        <v>43344</v>
      </c>
    </row>
    <row r="89" spans="1:22" customFormat="1" ht="9.75" customHeight="1" x14ac:dyDescent="0.25">
      <c r="A89" s="63"/>
      <c r="B89" s="257"/>
      <c r="C89" s="97">
        <v>79</v>
      </c>
      <c r="D89" s="72">
        <v>79</v>
      </c>
      <c r="E89" s="72">
        <v>79</v>
      </c>
      <c r="F89" s="72">
        <v>79</v>
      </c>
      <c r="G89" s="72">
        <v>79</v>
      </c>
      <c r="H89" s="72">
        <v>79</v>
      </c>
      <c r="I89" s="72">
        <v>79</v>
      </c>
      <c r="J89" s="72">
        <v>79</v>
      </c>
      <c r="K89" s="72">
        <v>79</v>
      </c>
      <c r="L89" s="73">
        <v>79</v>
      </c>
      <c r="M89" s="64"/>
      <c r="N89" s="70"/>
      <c r="O89" s="1">
        <v>78</v>
      </c>
      <c r="P89" s="68"/>
      <c r="Q89" s="69"/>
      <c r="R89" s="68"/>
      <c r="S89" s="68"/>
      <c r="T89" s="71">
        <f t="shared" si="4"/>
        <v>0</v>
      </c>
      <c r="U89" s="2" t="str">
        <f t="shared" si="5"/>
        <v/>
      </c>
      <c r="V89" s="3">
        <f t="shared" ca="1" si="6"/>
        <v>43344</v>
      </c>
    </row>
    <row r="90" spans="1:22" customFormat="1" ht="9.75" customHeight="1" x14ac:dyDescent="0.25">
      <c r="A90" s="63"/>
      <c r="B90" s="257"/>
      <c r="C90" s="97">
        <v>80</v>
      </c>
      <c r="D90" s="72">
        <v>80</v>
      </c>
      <c r="E90" s="72">
        <v>80</v>
      </c>
      <c r="F90" s="72">
        <v>80</v>
      </c>
      <c r="G90" s="72">
        <v>80</v>
      </c>
      <c r="H90" s="72">
        <v>80</v>
      </c>
      <c r="I90" s="72">
        <v>80</v>
      </c>
      <c r="J90" s="72">
        <v>80</v>
      </c>
      <c r="K90" s="72">
        <v>80</v>
      </c>
      <c r="L90" s="73">
        <v>80</v>
      </c>
      <c r="M90" s="64"/>
      <c r="N90" s="70"/>
      <c r="O90" s="1">
        <v>79</v>
      </c>
      <c r="P90" s="68"/>
      <c r="Q90" s="69"/>
      <c r="R90" s="68"/>
      <c r="S90" s="68"/>
      <c r="T90" s="71">
        <f t="shared" si="4"/>
        <v>0</v>
      </c>
      <c r="U90" s="2" t="str">
        <f t="shared" si="5"/>
        <v/>
      </c>
      <c r="V90" s="3">
        <f t="shared" ca="1" si="6"/>
        <v>43344</v>
      </c>
    </row>
    <row r="91" spans="1:22" customFormat="1" ht="9.75" customHeight="1" x14ac:dyDescent="0.25">
      <c r="A91" s="63"/>
      <c r="B91" s="257"/>
      <c r="C91" s="97">
        <v>81</v>
      </c>
      <c r="D91" s="72">
        <v>81</v>
      </c>
      <c r="E91" s="72">
        <v>81</v>
      </c>
      <c r="F91" s="72">
        <v>81</v>
      </c>
      <c r="G91" s="72">
        <v>81</v>
      </c>
      <c r="H91" s="72">
        <v>81</v>
      </c>
      <c r="I91" s="72">
        <v>81</v>
      </c>
      <c r="J91" s="72">
        <v>81</v>
      </c>
      <c r="K91" s="72">
        <v>81</v>
      </c>
      <c r="L91" s="73">
        <v>81</v>
      </c>
      <c r="M91" s="64"/>
      <c r="N91" s="70"/>
      <c r="O91" s="1">
        <v>80</v>
      </c>
      <c r="P91" s="68"/>
      <c r="Q91" s="69"/>
      <c r="R91" s="68"/>
      <c r="S91" s="68"/>
      <c r="T91" s="71">
        <f t="shared" si="4"/>
        <v>0</v>
      </c>
      <c r="U91" s="2" t="str">
        <f t="shared" si="5"/>
        <v/>
      </c>
      <c r="V91" s="3">
        <f t="shared" ca="1" si="6"/>
        <v>43344</v>
      </c>
    </row>
    <row r="92" spans="1:22" customFormat="1" ht="9.75" customHeight="1" x14ac:dyDescent="0.25">
      <c r="A92" s="63"/>
      <c r="B92" s="257"/>
      <c r="C92" s="97">
        <v>82</v>
      </c>
      <c r="D92" s="72">
        <v>82</v>
      </c>
      <c r="E92" s="72">
        <v>82</v>
      </c>
      <c r="F92" s="72">
        <v>82</v>
      </c>
      <c r="G92" s="72">
        <v>82</v>
      </c>
      <c r="H92" s="72">
        <v>82</v>
      </c>
      <c r="I92" s="72">
        <v>82</v>
      </c>
      <c r="J92" s="72">
        <v>82</v>
      </c>
      <c r="K92" s="72">
        <v>82</v>
      </c>
      <c r="L92" s="73">
        <v>82</v>
      </c>
      <c r="M92" s="64"/>
      <c r="N92" s="70"/>
      <c r="O92" s="1">
        <v>81</v>
      </c>
      <c r="P92" s="68"/>
      <c r="Q92" s="69"/>
      <c r="R92" s="68"/>
      <c r="S92" s="68"/>
      <c r="T92" s="71">
        <f t="shared" si="4"/>
        <v>0</v>
      </c>
      <c r="U92" s="2" t="str">
        <f t="shared" si="5"/>
        <v/>
      </c>
      <c r="V92" s="3">
        <f t="shared" ca="1" si="6"/>
        <v>43344</v>
      </c>
    </row>
    <row r="93" spans="1:22" customFormat="1" ht="9.75" customHeight="1" x14ac:dyDescent="0.25">
      <c r="A93" s="63"/>
      <c r="B93" s="257"/>
      <c r="C93" s="97">
        <v>83</v>
      </c>
      <c r="D93" s="72">
        <v>83</v>
      </c>
      <c r="E93" s="72">
        <v>83</v>
      </c>
      <c r="F93" s="72">
        <v>83</v>
      </c>
      <c r="G93" s="72">
        <v>83</v>
      </c>
      <c r="H93" s="72">
        <v>83</v>
      </c>
      <c r="I93" s="72">
        <v>83</v>
      </c>
      <c r="J93" s="72">
        <v>83</v>
      </c>
      <c r="K93" s="72">
        <v>83</v>
      </c>
      <c r="L93" s="73">
        <v>83</v>
      </c>
      <c r="M93" s="64"/>
      <c r="N93" s="70"/>
      <c r="O93" s="1">
        <v>82</v>
      </c>
      <c r="P93" s="68"/>
      <c r="Q93" s="69"/>
      <c r="R93" s="68"/>
      <c r="S93" s="68"/>
      <c r="T93" s="71">
        <f t="shared" si="4"/>
        <v>0</v>
      </c>
      <c r="U93" s="2" t="str">
        <f t="shared" si="5"/>
        <v/>
      </c>
      <c r="V93" s="3">
        <f t="shared" ca="1" si="6"/>
        <v>43344</v>
      </c>
    </row>
    <row r="94" spans="1:22" customFormat="1" ht="9.75" customHeight="1" x14ac:dyDescent="0.25">
      <c r="A94" s="63"/>
      <c r="B94" s="257"/>
      <c r="C94" s="97">
        <v>84</v>
      </c>
      <c r="D94" s="72">
        <v>84</v>
      </c>
      <c r="E94" s="72">
        <v>84</v>
      </c>
      <c r="F94" s="72">
        <v>84</v>
      </c>
      <c r="G94" s="72">
        <v>84</v>
      </c>
      <c r="H94" s="72">
        <v>84</v>
      </c>
      <c r="I94" s="72">
        <v>84</v>
      </c>
      <c r="J94" s="72">
        <v>84</v>
      </c>
      <c r="K94" s="72">
        <v>84</v>
      </c>
      <c r="L94" s="73">
        <v>84</v>
      </c>
      <c r="M94" s="64"/>
      <c r="N94" s="70"/>
      <c r="O94" s="1">
        <v>83</v>
      </c>
      <c r="P94" s="68"/>
      <c r="Q94" s="69"/>
      <c r="R94" s="68"/>
      <c r="S94" s="68"/>
      <c r="T94" s="71">
        <f t="shared" si="4"/>
        <v>0</v>
      </c>
      <c r="U94" s="2" t="str">
        <f t="shared" si="5"/>
        <v/>
      </c>
      <c r="V94" s="3">
        <f t="shared" ca="1" si="6"/>
        <v>43344</v>
      </c>
    </row>
    <row r="95" spans="1:22" customFormat="1" ht="9.75" customHeight="1" x14ac:dyDescent="0.25">
      <c r="A95" s="63"/>
      <c r="B95" s="257"/>
      <c r="C95" s="97">
        <v>85</v>
      </c>
      <c r="D95" s="72">
        <v>85</v>
      </c>
      <c r="E95" s="72">
        <v>85</v>
      </c>
      <c r="F95" s="72">
        <v>85</v>
      </c>
      <c r="G95" s="72">
        <v>85</v>
      </c>
      <c r="H95" s="72">
        <v>85</v>
      </c>
      <c r="I95" s="72">
        <v>85</v>
      </c>
      <c r="J95" s="72">
        <v>85</v>
      </c>
      <c r="K95" s="72">
        <v>85</v>
      </c>
      <c r="L95" s="73">
        <v>85</v>
      </c>
      <c r="M95" s="64"/>
      <c r="N95" s="70"/>
      <c r="O95" s="1">
        <v>84</v>
      </c>
      <c r="P95" s="68"/>
      <c r="Q95" s="69"/>
      <c r="R95" s="68"/>
      <c r="S95" s="68"/>
      <c r="T95" s="71">
        <f t="shared" si="4"/>
        <v>0</v>
      </c>
      <c r="U95" s="2" t="str">
        <f t="shared" si="5"/>
        <v/>
      </c>
      <c r="V95" s="3">
        <f t="shared" ca="1" si="6"/>
        <v>43344</v>
      </c>
    </row>
    <row r="96" spans="1:22" customFormat="1" ht="9.75" customHeight="1" x14ac:dyDescent="0.25">
      <c r="A96" s="63"/>
      <c r="B96" s="257"/>
      <c r="C96" s="97">
        <v>86</v>
      </c>
      <c r="D96" s="72">
        <v>86</v>
      </c>
      <c r="E96" s="72">
        <v>86</v>
      </c>
      <c r="F96" s="72">
        <v>86</v>
      </c>
      <c r="G96" s="72">
        <v>86</v>
      </c>
      <c r="H96" s="72">
        <v>86</v>
      </c>
      <c r="I96" s="72">
        <v>86</v>
      </c>
      <c r="J96" s="72">
        <v>86</v>
      </c>
      <c r="K96" s="72">
        <v>86</v>
      </c>
      <c r="L96" s="73">
        <v>86</v>
      </c>
      <c r="M96" s="64"/>
      <c r="N96" s="70"/>
      <c r="O96" s="1">
        <v>85</v>
      </c>
      <c r="P96" s="68"/>
      <c r="Q96" s="69"/>
      <c r="R96" s="68"/>
      <c r="S96" s="68"/>
      <c r="T96" s="71">
        <f t="shared" si="4"/>
        <v>0</v>
      </c>
      <c r="U96" s="2" t="str">
        <f t="shared" si="5"/>
        <v/>
      </c>
      <c r="V96" s="3">
        <f t="shared" ca="1" si="6"/>
        <v>43344</v>
      </c>
    </row>
    <row r="97" spans="1:22" customFormat="1" ht="9.75" customHeight="1" x14ac:dyDescent="0.25">
      <c r="A97" s="63"/>
      <c r="B97" s="257"/>
      <c r="C97" s="97">
        <v>87</v>
      </c>
      <c r="D97" s="72">
        <v>87</v>
      </c>
      <c r="E97" s="72">
        <v>87</v>
      </c>
      <c r="F97" s="72">
        <v>87</v>
      </c>
      <c r="G97" s="72">
        <v>87</v>
      </c>
      <c r="H97" s="72">
        <v>87</v>
      </c>
      <c r="I97" s="72">
        <v>87</v>
      </c>
      <c r="J97" s="72">
        <v>87</v>
      </c>
      <c r="K97" s="72">
        <v>87</v>
      </c>
      <c r="L97" s="73">
        <v>87</v>
      </c>
      <c r="M97" s="64"/>
      <c r="N97" s="70"/>
      <c r="O97" s="1">
        <v>86</v>
      </c>
      <c r="P97" s="68"/>
      <c r="Q97" s="69"/>
      <c r="R97" s="68"/>
      <c r="S97" s="68"/>
      <c r="T97" s="71">
        <f t="shared" si="4"/>
        <v>0</v>
      </c>
      <c r="U97" s="2" t="str">
        <f t="shared" si="5"/>
        <v/>
      </c>
      <c r="V97" s="3">
        <f t="shared" ca="1" si="6"/>
        <v>43344</v>
      </c>
    </row>
    <row r="98" spans="1:22" customFormat="1" ht="9.75" customHeight="1" x14ac:dyDescent="0.25">
      <c r="A98" s="63"/>
      <c r="B98" s="257"/>
      <c r="C98" s="97">
        <v>88</v>
      </c>
      <c r="D98" s="72">
        <v>88</v>
      </c>
      <c r="E98" s="72">
        <v>88</v>
      </c>
      <c r="F98" s="72">
        <v>88</v>
      </c>
      <c r="G98" s="72">
        <v>88</v>
      </c>
      <c r="H98" s="72">
        <v>88</v>
      </c>
      <c r="I98" s="72">
        <v>88</v>
      </c>
      <c r="J98" s="72">
        <v>88</v>
      </c>
      <c r="K98" s="72">
        <v>88</v>
      </c>
      <c r="L98" s="73">
        <v>88</v>
      </c>
      <c r="M98" s="64"/>
      <c r="N98" s="70"/>
      <c r="O98" s="1">
        <v>87</v>
      </c>
      <c r="P98" s="68"/>
      <c r="Q98" s="69"/>
      <c r="R98" s="68"/>
      <c r="S98" s="68"/>
      <c r="T98" s="71">
        <f t="shared" si="4"/>
        <v>0</v>
      </c>
      <c r="U98" s="2" t="str">
        <f t="shared" si="5"/>
        <v/>
      </c>
      <c r="V98" s="3">
        <f t="shared" ca="1" si="6"/>
        <v>43344</v>
      </c>
    </row>
    <row r="99" spans="1:22" customFormat="1" ht="9.75" customHeight="1" x14ac:dyDescent="0.25">
      <c r="A99" s="63"/>
      <c r="B99" s="257"/>
      <c r="C99" s="97">
        <v>89</v>
      </c>
      <c r="D99" s="72">
        <v>89</v>
      </c>
      <c r="E99" s="72">
        <v>89</v>
      </c>
      <c r="F99" s="72">
        <v>89</v>
      </c>
      <c r="G99" s="72">
        <v>89</v>
      </c>
      <c r="H99" s="72">
        <v>89</v>
      </c>
      <c r="I99" s="72">
        <v>89</v>
      </c>
      <c r="J99" s="72">
        <v>89</v>
      </c>
      <c r="K99" s="72">
        <v>89</v>
      </c>
      <c r="L99" s="73">
        <v>89</v>
      </c>
      <c r="M99" s="64"/>
      <c r="N99" s="70"/>
      <c r="O99" s="1">
        <v>88</v>
      </c>
      <c r="P99" s="68"/>
      <c r="Q99" s="69"/>
      <c r="R99" s="68"/>
      <c r="S99" s="68"/>
      <c r="T99" s="71">
        <f t="shared" si="4"/>
        <v>0</v>
      </c>
      <c r="U99" s="2" t="str">
        <f t="shared" si="5"/>
        <v/>
      </c>
      <c r="V99" s="3">
        <f t="shared" ca="1" si="6"/>
        <v>43344</v>
      </c>
    </row>
    <row r="100" spans="1:22" customFormat="1" ht="9.75" customHeight="1" x14ac:dyDescent="0.25">
      <c r="A100" s="63"/>
      <c r="B100" s="257"/>
      <c r="C100" s="97">
        <v>90</v>
      </c>
      <c r="D100" s="72">
        <v>90</v>
      </c>
      <c r="E100" s="72">
        <v>90</v>
      </c>
      <c r="F100" s="72">
        <v>90</v>
      </c>
      <c r="G100" s="72">
        <v>90</v>
      </c>
      <c r="H100" s="72">
        <v>90</v>
      </c>
      <c r="I100" s="72">
        <v>90</v>
      </c>
      <c r="J100" s="72">
        <v>90</v>
      </c>
      <c r="K100" s="72">
        <v>90</v>
      </c>
      <c r="L100" s="73">
        <v>90</v>
      </c>
      <c r="M100" s="64"/>
      <c r="N100" s="70"/>
      <c r="O100" s="1">
        <v>89</v>
      </c>
      <c r="P100" s="68"/>
      <c r="Q100" s="69"/>
      <c r="R100" s="68"/>
      <c r="S100" s="68"/>
      <c r="T100" s="71">
        <f t="shared" si="4"/>
        <v>0</v>
      </c>
      <c r="U100" s="2" t="str">
        <f t="shared" si="5"/>
        <v/>
      </c>
      <c r="V100" s="3">
        <f t="shared" ca="1" si="6"/>
        <v>43344</v>
      </c>
    </row>
    <row r="101" spans="1:22" customFormat="1" ht="9.75" customHeight="1" x14ac:dyDescent="0.25">
      <c r="A101" s="63"/>
      <c r="B101" s="257"/>
      <c r="C101" s="97">
        <v>91</v>
      </c>
      <c r="D101" s="72">
        <v>91</v>
      </c>
      <c r="E101" s="72">
        <v>91</v>
      </c>
      <c r="F101" s="72">
        <v>91</v>
      </c>
      <c r="G101" s="72">
        <v>91</v>
      </c>
      <c r="H101" s="72">
        <v>91</v>
      </c>
      <c r="I101" s="72">
        <v>91</v>
      </c>
      <c r="J101" s="72">
        <v>91</v>
      </c>
      <c r="K101" s="72">
        <v>91</v>
      </c>
      <c r="L101" s="73">
        <v>91</v>
      </c>
      <c r="M101" s="64"/>
      <c r="N101" s="70"/>
      <c r="O101" s="1">
        <v>90</v>
      </c>
      <c r="P101" s="68"/>
      <c r="Q101" s="69"/>
      <c r="R101" s="68"/>
      <c r="S101" s="68"/>
      <c r="T101" s="71">
        <f t="shared" si="4"/>
        <v>0</v>
      </c>
      <c r="U101" s="2" t="str">
        <f t="shared" si="5"/>
        <v/>
      </c>
      <c r="V101" s="3">
        <f t="shared" ca="1" si="6"/>
        <v>43344</v>
      </c>
    </row>
    <row r="102" spans="1:22" customFormat="1" ht="9.75" customHeight="1" x14ac:dyDescent="0.25">
      <c r="A102" s="63"/>
      <c r="B102" s="257"/>
      <c r="C102" s="97">
        <v>92</v>
      </c>
      <c r="D102" s="72">
        <v>92</v>
      </c>
      <c r="E102" s="72">
        <v>92</v>
      </c>
      <c r="F102" s="72">
        <v>92</v>
      </c>
      <c r="G102" s="72">
        <v>92</v>
      </c>
      <c r="H102" s="72">
        <v>92</v>
      </c>
      <c r="I102" s="72">
        <v>92</v>
      </c>
      <c r="J102" s="72">
        <v>92</v>
      </c>
      <c r="K102" s="72">
        <v>92</v>
      </c>
      <c r="L102" s="73">
        <v>92</v>
      </c>
      <c r="M102" s="64"/>
      <c r="N102" s="70"/>
      <c r="O102" s="1">
        <v>91</v>
      </c>
      <c r="P102" s="68"/>
      <c r="Q102" s="69"/>
      <c r="R102" s="68"/>
      <c r="S102" s="68"/>
      <c r="T102" s="71">
        <f t="shared" si="4"/>
        <v>0</v>
      </c>
      <c r="U102" s="2" t="str">
        <f t="shared" si="5"/>
        <v/>
      </c>
      <c r="V102" s="3">
        <f t="shared" ca="1" si="6"/>
        <v>43344</v>
      </c>
    </row>
    <row r="103" spans="1:22" customFormat="1" ht="9.75" customHeight="1" x14ac:dyDescent="0.25">
      <c r="A103" s="63"/>
      <c r="B103" s="257"/>
      <c r="C103" s="97">
        <v>93</v>
      </c>
      <c r="D103" s="72">
        <v>93</v>
      </c>
      <c r="E103" s="72">
        <v>93</v>
      </c>
      <c r="F103" s="72">
        <v>93</v>
      </c>
      <c r="G103" s="72">
        <v>93</v>
      </c>
      <c r="H103" s="72">
        <v>93</v>
      </c>
      <c r="I103" s="72">
        <v>93</v>
      </c>
      <c r="J103" s="72">
        <v>93</v>
      </c>
      <c r="K103" s="72">
        <v>93</v>
      </c>
      <c r="L103" s="73">
        <v>93</v>
      </c>
      <c r="M103" s="64"/>
      <c r="N103" s="70"/>
      <c r="O103" s="1">
        <v>92</v>
      </c>
      <c r="P103" s="68"/>
      <c r="Q103" s="69"/>
      <c r="R103" s="68"/>
      <c r="S103" s="68"/>
      <c r="T103" s="71">
        <f t="shared" si="4"/>
        <v>0</v>
      </c>
      <c r="U103" s="2" t="str">
        <f t="shared" si="5"/>
        <v/>
      </c>
      <c r="V103" s="3">
        <f t="shared" ca="1" si="6"/>
        <v>43344</v>
      </c>
    </row>
    <row r="104" spans="1:22" customFormat="1" ht="9.75" customHeight="1" x14ac:dyDescent="0.25">
      <c r="A104" s="63"/>
      <c r="B104" s="257"/>
      <c r="C104" s="97">
        <v>94</v>
      </c>
      <c r="D104" s="72">
        <v>94</v>
      </c>
      <c r="E104" s="72">
        <v>94</v>
      </c>
      <c r="F104" s="72">
        <v>94</v>
      </c>
      <c r="G104" s="72">
        <v>94</v>
      </c>
      <c r="H104" s="72">
        <v>94</v>
      </c>
      <c r="I104" s="72">
        <v>94</v>
      </c>
      <c r="J104" s="72">
        <v>94</v>
      </c>
      <c r="K104" s="72">
        <v>94</v>
      </c>
      <c r="L104" s="73">
        <v>94</v>
      </c>
      <c r="M104" s="64"/>
      <c r="N104" s="70"/>
      <c r="O104" s="1">
        <v>93</v>
      </c>
      <c r="P104" s="68"/>
      <c r="Q104" s="69"/>
      <c r="R104" s="68"/>
      <c r="S104" s="68"/>
      <c r="T104" s="71">
        <f t="shared" si="4"/>
        <v>0</v>
      </c>
      <c r="U104" s="2" t="str">
        <f t="shared" si="5"/>
        <v/>
      </c>
      <c r="V104" s="3">
        <f t="shared" ca="1" si="6"/>
        <v>43344</v>
      </c>
    </row>
    <row r="105" spans="1:22" customFormat="1" ht="9.75" customHeight="1" x14ac:dyDescent="0.25">
      <c r="A105" s="63"/>
      <c r="B105" s="257"/>
      <c r="C105" s="97">
        <v>95</v>
      </c>
      <c r="D105" s="72">
        <v>95</v>
      </c>
      <c r="E105" s="72">
        <v>95</v>
      </c>
      <c r="F105" s="72">
        <v>95</v>
      </c>
      <c r="G105" s="72">
        <v>95</v>
      </c>
      <c r="H105" s="72">
        <v>95</v>
      </c>
      <c r="I105" s="72">
        <v>95</v>
      </c>
      <c r="J105" s="72">
        <v>95</v>
      </c>
      <c r="K105" s="72">
        <v>95</v>
      </c>
      <c r="L105" s="73">
        <v>95</v>
      </c>
      <c r="M105" s="64"/>
      <c r="N105" s="70"/>
      <c r="O105" s="1">
        <v>94</v>
      </c>
      <c r="P105" s="68"/>
      <c r="Q105" s="69"/>
      <c r="R105" s="68"/>
      <c r="S105" s="68"/>
      <c r="T105" s="71">
        <f t="shared" si="4"/>
        <v>0</v>
      </c>
      <c r="U105" s="2" t="str">
        <f t="shared" si="5"/>
        <v/>
      </c>
      <c r="V105" s="3">
        <f t="shared" ca="1" si="6"/>
        <v>43344</v>
      </c>
    </row>
    <row r="106" spans="1:22" customFormat="1" ht="9.75" customHeight="1" x14ac:dyDescent="0.25">
      <c r="A106" s="63"/>
      <c r="B106" s="257"/>
      <c r="C106" s="97">
        <v>96</v>
      </c>
      <c r="D106" s="72">
        <v>96</v>
      </c>
      <c r="E106" s="72">
        <v>96</v>
      </c>
      <c r="F106" s="72">
        <v>96</v>
      </c>
      <c r="G106" s="72">
        <v>96</v>
      </c>
      <c r="H106" s="72">
        <v>96</v>
      </c>
      <c r="I106" s="72">
        <v>96</v>
      </c>
      <c r="J106" s="72">
        <v>96</v>
      </c>
      <c r="K106" s="72">
        <v>96</v>
      </c>
      <c r="L106" s="73">
        <v>96</v>
      </c>
      <c r="M106" s="64"/>
      <c r="N106" s="70"/>
      <c r="O106" s="1">
        <v>95</v>
      </c>
      <c r="P106" s="68"/>
      <c r="Q106" s="69"/>
      <c r="R106" s="68"/>
      <c r="S106" s="68"/>
      <c r="T106" s="71">
        <f t="shared" si="4"/>
        <v>0</v>
      </c>
      <c r="U106" s="2" t="str">
        <f t="shared" si="5"/>
        <v/>
      </c>
      <c r="V106" s="3">
        <f t="shared" ca="1" si="6"/>
        <v>43344</v>
      </c>
    </row>
    <row r="107" spans="1:22" customFormat="1" ht="9.75" customHeight="1" x14ac:dyDescent="0.25">
      <c r="A107" s="63"/>
      <c r="B107" s="257"/>
      <c r="C107" s="97">
        <v>97</v>
      </c>
      <c r="D107" s="72">
        <v>97</v>
      </c>
      <c r="E107" s="72">
        <v>97</v>
      </c>
      <c r="F107" s="72">
        <v>97</v>
      </c>
      <c r="G107" s="72">
        <v>97</v>
      </c>
      <c r="H107" s="72">
        <v>97</v>
      </c>
      <c r="I107" s="72">
        <v>97</v>
      </c>
      <c r="J107" s="72">
        <v>97</v>
      </c>
      <c r="K107" s="72">
        <v>97</v>
      </c>
      <c r="L107" s="73">
        <v>97</v>
      </c>
      <c r="M107" s="64"/>
      <c r="N107" s="70"/>
      <c r="O107" s="1">
        <v>96</v>
      </c>
      <c r="P107" s="68"/>
      <c r="Q107" s="69"/>
      <c r="R107" s="68"/>
      <c r="S107" s="68"/>
      <c r="T107" s="71">
        <f t="shared" si="4"/>
        <v>0</v>
      </c>
      <c r="U107" s="2" t="str">
        <f t="shared" si="5"/>
        <v/>
      </c>
      <c r="V107" s="3">
        <f t="shared" ca="1" si="6"/>
        <v>43344</v>
      </c>
    </row>
    <row r="108" spans="1:22" customFormat="1" ht="9.75" customHeight="1" x14ac:dyDescent="0.25">
      <c r="A108" s="63"/>
      <c r="B108" s="257"/>
      <c r="C108" s="97">
        <v>98</v>
      </c>
      <c r="D108" s="72">
        <v>98</v>
      </c>
      <c r="E108" s="72">
        <v>98</v>
      </c>
      <c r="F108" s="72">
        <v>98</v>
      </c>
      <c r="G108" s="72">
        <v>98</v>
      </c>
      <c r="H108" s="72">
        <v>98</v>
      </c>
      <c r="I108" s="72">
        <v>98</v>
      </c>
      <c r="J108" s="72">
        <v>98</v>
      </c>
      <c r="K108" s="72">
        <v>98</v>
      </c>
      <c r="L108" s="73">
        <v>98</v>
      </c>
      <c r="M108" s="64"/>
      <c r="N108" s="70"/>
      <c r="O108" s="1">
        <v>97</v>
      </c>
      <c r="P108" s="68"/>
      <c r="Q108" s="69"/>
      <c r="R108" s="68"/>
      <c r="S108" s="68"/>
      <c r="T108" s="71">
        <f t="shared" si="4"/>
        <v>0</v>
      </c>
      <c r="U108" s="2" t="str">
        <f t="shared" si="5"/>
        <v/>
      </c>
      <c r="V108" s="3">
        <f t="shared" ca="1" si="6"/>
        <v>43344</v>
      </c>
    </row>
    <row r="109" spans="1:22" customFormat="1" ht="9.75" customHeight="1" thickBot="1" x14ac:dyDescent="0.3">
      <c r="A109" s="63"/>
      <c r="B109" s="258"/>
      <c r="C109" s="111">
        <v>99</v>
      </c>
      <c r="D109" s="74">
        <v>99</v>
      </c>
      <c r="E109" s="74">
        <v>99</v>
      </c>
      <c r="F109" s="74">
        <v>99</v>
      </c>
      <c r="G109" s="74">
        <v>99</v>
      </c>
      <c r="H109" s="74">
        <v>99</v>
      </c>
      <c r="I109" s="74">
        <v>99</v>
      </c>
      <c r="J109" s="74">
        <v>99</v>
      </c>
      <c r="K109" s="74">
        <v>99</v>
      </c>
      <c r="L109" s="75">
        <v>99</v>
      </c>
      <c r="M109" s="64"/>
      <c r="N109" s="70"/>
      <c r="O109" s="1">
        <v>98</v>
      </c>
      <c r="P109" s="68"/>
      <c r="Q109" s="69"/>
      <c r="R109" s="68"/>
      <c r="S109" s="68"/>
      <c r="T109" s="71">
        <f t="shared" si="4"/>
        <v>0</v>
      </c>
      <c r="U109" s="2" t="str">
        <f t="shared" si="5"/>
        <v/>
      </c>
      <c r="V109" s="3">
        <f t="shared" ca="1" si="6"/>
        <v>43344</v>
      </c>
    </row>
    <row r="110" spans="1:22" customFormat="1" ht="9.75" customHeight="1" x14ac:dyDescent="0.25">
      <c r="A110" s="63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70"/>
      <c r="O110" s="1">
        <v>99</v>
      </c>
      <c r="P110" s="68"/>
      <c r="Q110" s="69"/>
      <c r="R110" s="68"/>
      <c r="S110" s="68"/>
      <c r="T110" s="71">
        <f t="shared" si="4"/>
        <v>0</v>
      </c>
      <c r="U110" s="2" t="str">
        <f t="shared" si="5"/>
        <v/>
      </c>
      <c r="V110" s="3">
        <f t="shared" ca="1" si="6"/>
        <v>43344</v>
      </c>
    </row>
    <row r="111" spans="1:22" customFormat="1" ht="9.75" customHeight="1" x14ac:dyDescent="0.25">
      <c r="A111" s="63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70"/>
      <c r="O111" s="1">
        <v>100</v>
      </c>
      <c r="P111" s="68"/>
      <c r="Q111" s="69"/>
      <c r="R111" s="68"/>
      <c r="S111" s="68"/>
      <c r="T111" s="71">
        <f t="shared" si="4"/>
        <v>0</v>
      </c>
      <c r="U111" s="2" t="str">
        <f t="shared" si="5"/>
        <v/>
      </c>
      <c r="V111" s="3">
        <f t="shared" ca="1" si="6"/>
        <v>43344</v>
      </c>
    </row>
    <row r="112" spans="1:22" customFormat="1" ht="9.75" customHeight="1" x14ac:dyDescent="0.25">
      <c r="A112" s="63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70"/>
      <c r="O112" s="1">
        <v>101</v>
      </c>
      <c r="P112" s="68"/>
      <c r="Q112" s="69"/>
      <c r="R112" s="68"/>
      <c r="S112" s="68"/>
      <c r="T112" s="71">
        <f t="shared" si="4"/>
        <v>0</v>
      </c>
      <c r="U112" s="2" t="str">
        <f t="shared" si="5"/>
        <v/>
      </c>
      <c r="V112" s="3">
        <f t="shared" ca="1" si="6"/>
        <v>43344</v>
      </c>
    </row>
    <row r="113" spans="1:22" customFormat="1" ht="9.75" customHeight="1" x14ac:dyDescent="0.25">
      <c r="A113" s="63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70"/>
      <c r="O113" s="1">
        <v>102</v>
      </c>
      <c r="P113" s="68"/>
      <c r="Q113" s="69"/>
      <c r="R113" s="68"/>
      <c r="S113" s="68"/>
      <c r="T113" s="71">
        <f t="shared" si="4"/>
        <v>0</v>
      </c>
      <c r="U113" s="2" t="str">
        <f t="shared" si="5"/>
        <v/>
      </c>
      <c r="V113" s="3">
        <f t="shared" ca="1" si="6"/>
        <v>43344</v>
      </c>
    </row>
    <row r="114" spans="1:22" customFormat="1" ht="9.75" customHeight="1" x14ac:dyDescent="0.25">
      <c r="A114" s="63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70"/>
      <c r="O114" s="1">
        <v>103</v>
      </c>
      <c r="P114" s="68"/>
      <c r="Q114" s="69"/>
      <c r="R114" s="68"/>
      <c r="S114" s="68"/>
      <c r="T114" s="71">
        <f t="shared" si="4"/>
        <v>0</v>
      </c>
      <c r="U114" s="2" t="str">
        <f t="shared" si="5"/>
        <v/>
      </c>
      <c r="V114" s="3">
        <f t="shared" ca="1" si="6"/>
        <v>43344</v>
      </c>
    </row>
    <row r="115" spans="1:22" customFormat="1" ht="9.75" customHeight="1" x14ac:dyDescent="0.25">
      <c r="A115" s="63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70"/>
      <c r="O115" s="1">
        <v>104</v>
      </c>
      <c r="P115" s="68"/>
      <c r="Q115" s="69"/>
      <c r="R115" s="68"/>
      <c r="S115" s="68"/>
      <c r="T115" s="71">
        <f t="shared" si="4"/>
        <v>0</v>
      </c>
      <c r="U115" s="2" t="str">
        <f t="shared" si="5"/>
        <v/>
      </c>
      <c r="V115" s="3">
        <f t="shared" ca="1" si="6"/>
        <v>43344</v>
      </c>
    </row>
    <row r="116" spans="1:22" customFormat="1" ht="9.75" customHeight="1" x14ac:dyDescent="0.25">
      <c r="A116" s="63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70"/>
      <c r="O116" s="1">
        <v>105</v>
      </c>
      <c r="P116" s="68"/>
      <c r="Q116" s="69"/>
      <c r="R116" s="68"/>
      <c r="S116" s="68"/>
      <c r="T116" s="71">
        <f t="shared" si="4"/>
        <v>0</v>
      </c>
      <c r="U116" s="2" t="str">
        <f t="shared" si="5"/>
        <v/>
      </c>
      <c r="V116" s="3">
        <f t="shared" ca="1" si="6"/>
        <v>43344</v>
      </c>
    </row>
    <row r="117" spans="1:22" customFormat="1" ht="9.75" customHeight="1" x14ac:dyDescent="0.25">
      <c r="A117" s="63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70"/>
      <c r="O117" s="1">
        <v>106</v>
      </c>
      <c r="P117" s="68"/>
      <c r="Q117" s="69"/>
      <c r="R117" s="68"/>
      <c r="S117" s="68"/>
      <c r="T117" s="71">
        <f t="shared" si="4"/>
        <v>0</v>
      </c>
      <c r="U117" s="2" t="str">
        <f t="shared" si="5"/>
        <v/>
      </c>
      <c r="V117" s="3">
        <f t="shared" ca="1" si="6"/>
        <v>43344</v>
      </c>
    </row>
    <row r="118" spans="1:22" customFormat="1" ht="9.75" customHeight="1" x14ac:dyDescent="0.25">
      <c r="A118" s="63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70"/>
      <c r="O118" s="1">
        <v>107</v>
      </c>
      <c r="P118" s="68"/>
      <c r="Q118" s="69"/>
      <c r="R118" s="68"/>
      <c r="S118" s="68"/>
      <c r="T118" s="71">
        <f t="shared" si="4"/>
        <v>0</v>
      </c>
      <c r="U118" s="2" t="str">
        <f t="shared" si="5"/>
        <v/>
      </c>
      <c r="V118" s="3">
        <f t="shared" ca="1" si="6"/>
        <v>43344</v>
      </c>
    </row>
    <row r="119" spans="1:22" customFormat="1" ht="9.75" customHeight="1" x14ac:dyDescent="0.25">
      <c r="A119" s="63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70"/>
      <c r="O119" s="1">
        <v>108</v>
      </c>
      <c r="P119" s="68"/>
      <c r="Q119" s="69"/>
      <c r="R119" s="68"/>
      <c r="S119" s="68"/>
      <c r="T119" s="71">
        <f t="shared" si="4"/>
        <v>0</v>
      </c>
      <c r="U119" s="2" t="str">
        <f t="shared" si="5"/>
        <v/>
      </c>
      <c r="V119" s="3">
        <f t="shared" ca="1" si="6"/>
        <v>43344</v>
      </c>
    </row>
    <row r="120" spans="1:22" customFormat="1" ht="9.75" customHeight="1" x14ac:dyDescent="0.25">
      <c r="A120" s="63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70"/>
      <c r="O120" s="1">
        <v>109</v>
      </c>
      <c r="P120" s="68"/>
      <c r="Q120" s="69"/>
      <c r="R120" s="68"/>
      <c r="S120" s="68"/>
      <c r="T120" s="71">
        <f t="shared" si="4"/>
        <v>0</v>
      </c>
      <c r="U120" s="2" t="str">
        <f t="shared" si="5"/>
        <v/>
      </c>
      <c r="V120" s="3">
        <f t="shared" ca="1" si="6"/>
        <v>43344</v>
      </c>
    </row>
    <row r="121" spans="1:22" customFormat="1" ht="9.75" customHeight="1" x14ac:dyDescent="0.25">
      <c r="A121" s="63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70"/>
      <c r="O121" s="1">
        <v>110</v>
      </c>
      <c r="P121" s="68"/>
      <c r="Q121" s="69"/>
      <c r="R121" s="68"/>
      <c r="S121" s="68"/>
      <c r="T121" s="71">
        <f t="shared" si="4"/>
        <v>0</v>
      </c>
      <c r="U121" s="2" t="str">
        <f t="shared" si="5"/>
        <v/>
      </c>
      <c r="V121" s="3">
        <f t="shared" ca="1" si="6"/>
        <v>43344</v>
      </c>
    </row>
    <row r="122" spans="1:22" customFormat="1" ht="9.75" customHeight="1" x14ac:dyDescent="0.25">
      <c r="A122" s="63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70"/>
      <c r="O122" s="1">
        <v>111</v>
      </c>
      <c r="P122" s="68"/>
      <c r="Q122" s="69"/>
      <c r="R122" s="68"/>
      <c r="S122" s="68"/>
      <c r="T122" s="71">
        <f t="shared" si="4"/>
        <v>0</v>
      </c>
      <c r="U122" s="2" t="str">
        <f t="shared" si="5"/>
        <v/>
      </c>
      <c r="V122" s="3">
        <f t="shared" ca="1" si="6"/>
        <v>43344</v>
      </c>
    </row>
    <row r="123" spans="1:22" customFormat="1" ht="9.75" customHeight="1" x14ac:dyDescent="0.25">
      <c r="A123" s="63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70"/>
      <c r="O123" s="1">
        <v>112</v>
      </c>
      <c r="P123" s="68"/>
      <c r="Q123" s="69"/>
      <c r="R123" s="68"/>
      <c r="S123" s="68"/>
      <c r="T123" s="71">
        <f t="shared" si="4"/>
        <v>0</v>
      </c>
      <c r="U123" s="2" t="str">
        <f t="shared" si="5"/>
        <v/>
      </c>
      <c r="V123" s="3">
        <f t="shared" ca="1" si="6"/>
        <v>43344</v>
      </c>
    </row>
    <row r="124" spans="1:22" customFormat="1" ht="9.75" customHeight="1" x14ac:dyDescent="0.25">
      <c r="A124" s="63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70"/>
      <c r="O124" s="1">
        <v>113</v>
      </c>
      <c r="P124" s="68"/>
      <c r="Q124" s="69"/>
      <c r="R124" s="68"/>
      <c r="S124" s="68"/>
      <c r="T124" s="71">
        <f t="shared" si="4"/>
        <v>0</v>
      </c>
      <c r="U124" s="2" t="str">
        <f t="shared" si="5"/>
        <v/>
      </c>
      <c r="V124" s="3">
        <f t="shared" ca="1" si="6"/>
        <v>43344</v>
      </c>
    </row>
    <row r="125" spans="1:22" customFormat="1" ht="9.75" customHeight="1" x14ac:dyDescent="0.25">
      <c r="A125" s="63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70"/>
      <c r="O125" s="1">
        <v>114</v>
      </c>
      <c r="P125" s="68"/>
      <c r="Q125" s="69"/>
      <c r="R125" s="68"/>
      <c r="S125" s="68"/>
      <c r="T125" s="71">
        <f t="shared" si="4"/>
        <v>0</v>
      </c>
      <c r="U125" s="2" t="str">
        <f t="shared" si="5"/>
        <v/>
      </c>
      <c r="V125" s="3">
        <f t="shared" ca="1" si="6"/>
        <v>43344</v>
      </c>
    </row>
    <row r="126" spans="1:22" customFormat="1" ht="9.9499999999999993" customHeight="1" x14ac:dyDescent="0.25">
      <c r="A126" s="63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70"/>
      <c r="O126" s="1">
        <v>115</v>
      </c>
      <c r="P126" s="68"/>
      <c r="Q126" s="69"/>
      <c r="R126" s="68"/>
      <c r="S126" s="68"/>
      <c r="T126" s="71">
        <f t="shared" si="4"/>
        <v>0</v>
      </c>
      <c r="U126" s="2" t="str">
        <f t="shared" si="5"/>
        <v/>
      </c>
      <c r="V126" s="3">
        <f t="shared" ca="1" si="6"/>
        <v>43344</v>
      </c>
    </row>
    <row r="127" spans="1:22" customFormat="1" ht="9.9499999999999993" customHeight="1" x14ac:dyDescent="0.25">
      <c r="A127" s="63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70"/>
      <c r="O127" s="1">
        <v>116</v>
      </c>
      <c r="P127" s="68"/>
      <c r="Q127" s="69"/>
      <c r="R127" s="68"/>
      <c r="S127" s="68"/>
      <c r="T127" s="71">
        <f t="shared" si="4"/>
        <v>0</v>
      </c>
      <c r="U127" s="2" t="str">
        <f t="shared" si="5"/>
        <v/>
      </c>
      <c r="V127" s="3">
        <f t="shared" ca="1" si="6"/>
        <v>43344</v>
      </c>
    </row>
    <row r="128" spans="1:22" customFormat="1" ht="9.9499999999999993" customHeight="1" x14ac:dyDescent="0.25">
      <c r="A128" s="63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70"/>
      <c r="O128" s="1">
        <v>117</v>
      </c>
      <c r="P128" s="68"/>
      <c r="Q128" s="69"/>
      <c r="R128" s="68"/>
      <c r="S128" s="68"/>
      <c r="T128" s="71">
        <f t="shared" si="4"/>
        <v>0</v>
      </c>
      <c r="U128" s="2" t="str">
        <f t="shared" si="5"/>
        <v/>
      </c>
      <c r="V128" s="3">
        <f t="shared" ca="1" si="6"/>
        <v>43344</v>
      </c>
    </row>
    <row r="129" spans="1:22" customFormat="1" ht="9.9499999999999993" customHeight="1" x14ac:dyDescent="0.25">
      <c r="A129" s="63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70"/>
      <c r="O129" s="1">
        <v>118</v>
      </c>
      <c r="P129" s="68"/>
      <c r="Q129" s="69"/>
      <c r="R129" s="68"/>
      <c r="S129" s="68"/>
      <c r="T129" s="71">
        <f t="shared" si="4"/>
        <v>0</v>
      </c>
      <c r="U129" s="2" t="str">
        <f t="shared" si="5"/>
        <v/>
      </c>
      <c r="V129" s="3">
        <f t="shared" ca="1" si="6"/>
        <v>43344</v>
      </c>
    </row>
    <row r="130" spans="1:22" customFormat="1" ht="9.9499999999999993" customHeight="1" x14ac:dyDescent="0.25">
      <c r="A130" s="63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70"/>
      <c r="O130" s="1">
        <v>119</v>
      </c>
      <c r="P130" s="68"/>
      <c r="Q130" s="69"/>
      <c r="R130" s="68"/>
      <c r="S130" s="68"/>
      <c r="T130" s="71">
        <f t="shared" si="4"/>
        <v>0</v>
      </c>
      <c r="U130" s="2" t="str">
        <f t="shared" si="5"/>
        <v/>
      </c>
      <c r="V130" s="3">
        <f t="shared" ca="1" si="6"/>
        <v>43344</v>
      </c>
    </row>
    <row r="131" spans="1:22" customFormat="1" ht="9.9499999999999993" customHeight="1" thickBot="1" x14ac:dyDescent="0.3">
      <c r="A131" s="63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87"/>
      <c r="O131" s="88">
        <v>120</v>
      </c>
      <c r="P131" s="89"/>
      <c r="Q131" s="90"/>
      <c r="R131" s="89"/>
      <c r="S131" s="89"/>
      <c r="T131" s="91">
        <f t="shared" si="4"/>
        <v>0</v>
      </c>
      <c r="U131" s="92" t="str">
        <f t="shared" si="5"/>
        <v/>
      </c>
      <c r="V131" s="93">
        <f t="shared" ca="1" si="6"/>
        <v>43344</v>
      </c>
    </row>
    <row r="132" spans="1:22" customFormat="1" ht="15.75" thickBot="1" x14ac:dyDescent="0.3">
      <c r="A132" s="66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52" t="s">
        <v>19</v>
      </c>
      <c r="O132" s="53">
        <f ca="1">TODAY()</f>
        <v>43344</v>
      </c>
      <c r="P132" s="53" t="s">
        <v>20</v>
      </c>
      <c r="Q132" s="54">
        <f>SUM(Q11:Q131)-U132</f>
        <v>0</v>
      </c>
      <c r="R132" s="55">
        <f>MAX(R12:R131)</f>
        <v>0</v>
      </c>
      <c r="S132" s="56"/>
      <c r="T132" s="57" t="s">
        <v>21</v>
      </c>
      <c r="U132" s="54">
        <f>SUM(U11:U131)</f>
        <v>0</v>
      </c>
      <c r="V132" s="58">
        <f ca="1">SUMIF(V11:V131,"&gt;0")</f>
        <v>5244624</v>
      </c>
    </row>
    <row r="133" spans="1:22" ht="2.1" customHeight="1" x14ac:dyDescent="0.25"/>
  </sheetData>
  <mergeCells count="17">
    <mergeCell ref="N7:Q7"/>
    <mergeCell ref="B8:B10"/>
    <mergeCell ref="C8:L9"/>
    <mergeCell ref="N8:Q8"/>
    <mergeCell ref="B11:B109"/>
    <mergeCell ref="N1:N2"/>
    <mergeCell ref="O1:T2"/>
    <mergeCell ref="U1:U2"/>
    <mergeCell ref="V1:V2"/>
    <mergeCell ref="B2:L6"/>
    <mergeCell ref="O3:P3"/>
    <mergeCell ref="S3:T3"/>
    <mergeCell ref="S4:V4"/>
    <mergeCell ref="O5:P5"/>
    <mergeCell ref="U5:V5"/>
    <mergeCell ref="N6:Q6"/>
    <mergeCell ref="S6:V6"/>
  </mergeCells>
  <conditionalFormatting sqref="T8:V8 V3 R8">
    <cfRule type="cellIs" dxfId="428" priority="11" operator="equal">
      <formula>0</formula>
    </cfRule>
  </conditionalFormatting>
  <conditionalFormatting sqref="V10">
    <cfRule type="cellIs" dxfId="427" priority="7" operator="between">
      <formula>40000</formula>
      <formula>50000</formula>
    </cfRule>
    <cfRule type="cellIs" dxfId="426" priority="8" operator="between">
      <formula>30</formula>
      <formula>4000</formula>
    </cfRule>
    <cfRule type="containsText" dxfId="425" priority="9" operator="containsText" text="pago">
      <formula>NOT(ISERROR(SEARCH("pago",V10)))</formula>
    </cfRule>
    <cfRule type="cellIs" dxfId="424" priority="10" operator="between">
      <formula>1</formula>
      <formula>29</formula>
    </cfRule>
  </conditionalFormatting>
  <conditionalFormatting sqref="V11:V131">
    <cfRule type="cellIs" dxfId="423" priority="3" operator="between">
      <formula>40000</formula>
      <formula>50000</formula>
    </cfRule>
    <cfRule type="cellIs" dxfId="422" priority="4" operator="between">
      <formula>30</formula>
      <formula>4000</formula>
    </cfRule>
    <cfRule type="containsText" dxfId="421" priority="5" operator="containsText" text="pago">
      <formula>NOT(ISERROR(SEARCH("pago",V11)))</formula>
    </cfRule>
    <cfRule type="cellIs" dxfId="420" priority="6" operator="between">
      <formula>1</formula>
      <formula>29</formula>
    </cfRule>
  </conditionalFormatting>
  <conditionalFormatting sqref="V11:V131">
    <cfRule type="cellIs" dxfId="419" priority="2" operator="lessThan">
      <formula>0</formula>
    </cfRule>
  </conditionalFormatting>
  <conditionalFormatting sqref="T11:T131">
    <cfRule type="expression" dxfId="418" priority="1">
      <formula>S11=""</formula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Clientes!$A$3:$A$402</xm:f>
          </x14:formula1>
          <xm:sqref>V1:V2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3"/>
  <sheetViews>
    <sheetView workbookViewId="0">
      <selection activeCell="V1" sqref="V1:V2"/>
    </sheetView>
  </sheetViews>
  <sheetFormatPr defaultColWidth="0" defaultRowHeight="15" customHeight="1" zeroHeight="1" x14ac:dyDescent="0.25"/>
  <cols>
    <col min="1" max="1" width="1.7109375" style="59" customWidth="1"/>
    <col min="2" max="12" width="2.7109375" style="59" customWidth="1"/>
    <col min="13" max="13" width="1.7109375" style="59" customWidth="1"/>
    <col min="14" max="14" width="19.140625" style="42" bestFit="1" customWidth="1"/>
    <col min="15" max="15" width="15" style="42" bestFit="1" customWidth="1"/>
    <col min="16" max="16" width="15" style="42" customWidth="1"/>
    <col min="17" max="17" width="9.28515625" style="42" bestFit="1" customWidth="1"/>
    <col min="18" max="18" width="18.7109375" style="43" hidden="1"/>
    <col min="19" max="19" width="15.5703125" style="42" bestFit="1" customWidth="1"/>
    <col min="20" max="20" width="17.85546875" style="42" customWidth="1"/>
    <col min="21" max="21" width="14.28515625" style="42" bestFit="1" customWidth="1"/>
    <col min="22" max="22" width="19" style="42" customWidth="1"/>
    <col min="23" max="23" width="1.7109375" style="59" customWidth="1"/>
    <col min="24" max="16384" width="19" style="59" hidden="1"/>
  </cols>
  <sheetData>
    <row r="1" spans="1:22" customFormat="1" ht="9.9499999999999993" customHeight="1" thickBot="1" x14ac:dyDescent="0.3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2"/>
      <c r="N1" s="222" t="str">
        <f ca="1">IF(V132&gt;5000,"Livre",IF(V132&lt;=30,"Em Dias","Atrasado"))</f>
        <v>Livre</v>
      </c>
      <c r="O1" s="224" t="s">
        <v>1</v>
      </c>
      <c r="P1" s="224"/>
      <c r="Q1" s="224"/>
      <c r="R1" s="224"/>
      <c r="S1" s="224"/>
      <c r="T1" s="224"/>
      <c r="U1" s="226" t="s">
        <v>22</v>
      </c>
      <c r="V1" s="228" t="s">
        <v>49</v>
      </c>
    </row>
    <row r="2" spans="1:22" customFormat="1" ht="9.9499999999999993" customHeight="1" thickBot="1" x14ac:dyDescent="0.3">
      <c r="A2" s="63"/>
      <c r="B2" s="230"/>
      <c r="C2" s="231"/>
      <c r="D2" s="231"/>
      <c r="E2" s="231"/>
      <c r="F2" s="231"/>
      <c r="G2" s="231"/>
      <c r="H2" s="231"/>
      <c r="I2" s="231"/>
      <c r="J2" s="231"/>
      <c r="K2" s="231"/>
      <c r="L2" s="232"/>
      <c r="M2" s="64"/>
      <c r="N2" s="223"/>
      <c r="O2" s="225"/>
      <c r="P2" s="225"/>
      <c r="Q2" s="225"/>
      <c r="R2" s="225"/>
      <c r="S2" s="225"/>
      <c r="T2" s="225"/>
      <c r="U2" s="227"/>
      <c r="V2" s="229"/>
    </row>
    <row r="3" spans="1:22" customFormat="1" ht="9.9499999999999993" customHeight="1" thickBot="1" x14ac:dyDescent="0.3">
      <c r="A3" s="63"/>
      <c r="B3" s="233"/>
      <c r="C3" s="234"/>
      <c r="D3" s="234"/>
      <c r="E3" s="234"/>
      <c r="F3" s="234"/>
      <c r="G3" s="234"/>
      <c r="H3" s="234"/>
      <c r="I3" s="234"/>
      <c r="J3" s="234"/>
      <c r="K3" s="234"/>
      <c r="L3" s="235"/>
      <c r="M3" s="64"/>
      <c r="N3" s="44" t="s">
        <v>4</v>
      </c>
      <c r="O3" s="239" t="e">
        <f>VLOOKUP(V1,bd,2,0)</f>
        <v>#N/A</v>
      </c>
      <c r="P3" s="240"/>
      <c r="Q3" s="45" t="s">
        <v>6</v>
      </c>
      <c r="R3" s="43"/>
      <c r="S3" s="241" t="e">
        <f>VLOOKUP(V1,bd,8,0)</f>
        <v>#N/A</v>
      </c>
      <c r="T3" s="242"/>
      <c r="U3" s="44" t="s">
        <v>23</v>
      </c>
      <c r="V3" s="13" t="e">
        <f>VLOOKUP(V1,bd,9,0)</f>
        <v>#N/A</v>
      </c>
    </row>
    <row r="4" spans="1:22" customFormat="1" ht="9.9499999999999993" customHeight="1" thickBot="1" x14ac:dyDescent="0.3">
      <c r="A4" s="63"/>
      <c r="B4" s="233"/>
      <c r="C4" s="234"/>
      <c r="D4" s="234"/>
      <c r="E4" s="234"/>
      <c r="F4" s="234"/>
      <c r="G4" s="234"/>
      <c r="H4" s="234"/>
      <c r="I4" s="234"/>
      <c r="J4" s="234"/>
      <c r="K4" s="234"/>
      <c r="L4" s="235"/>
      <c r="M4" s="64"/>
      <c r="N4" s="44" t="s">
        <v>30</v>
      </c>
      <c r="O4" s="41" t="e">
        <f>VLOOKUP(V1,bd,17,0)</f>
        <v>#N/A</v>
      </c>
      <c r="P4" s="41" t="e">
        <f>VLOOKUP(V1,bd,18,0)</f>
        <v>#N/A</v>
      </c>
      <c r="Q4" s="44" t="s">
        <v>8</v>
      </c>
      <c r="R4" s="43"/>
      <c r="S4" s="243" t="e">
        <f>VLOOKUP(V1,bd,19,0)</f>
        <v>#N/A</v>
      </c>
      <c r="T4" s="244"/>
      <c r="U4" s="244"/>
      <c r="V4" s="245"/>
    </row>
    <row r="5" spans="1:22" customFormat="1" ht="9.9499999999999993" customHeight="1" thickBot="1" x14ac:dyDescent="0.3">
      <c r="A5" s="63"/>
      <c r="B5" s="233"/>
      <c r="C5" s="234"/>
      <c r="D5" s="234"/>
      <c r="E5" s="234"/>
      <c r="F5" s="234"/>
      <c r="G5" s="234"/>
      <c r="H5" s="234"/>
      <c r="I5" s="234"/>
      <c r="J5" s="234"/>
      <c r="K5" s="234"/>
      <c r="L5" s="235"/>
      <c r="M5" s="64"/>
      <c r="N5" s="44" t="s">
        <v>24</v>
      </c>
      <c r="O5" s="246" t="e">
        <f>VLOOKUP(V1,bd,10,0)</f>
        <v>#N/A</v>
      </c>
      <c r="P5" s="247"/>
      <c r="Q5" s="46" t="s">
        <v>7</v>
      </c>
      <c r="R5" s="4"/>
      <c r="S5" s="41" t="e">
        <f>VLOOKUP(V1,bd,13,0)</f>
        <v>#N/A</v>
      </c>
      <c r="T5" s="44" t="s">
        <v>5</v>
      </c>
      <c r="U5" s="241" t="e">
        <f>VLOOKUP(V1,bd,20,0)</f>
        <v>#N/A</v>
      </c>
      <c r="V5" s="242"/>
    </row>
    <row r="6" spans="1:22" customFormat="1" ht="9.9499999999999993" customHeight="1" thickBot="1" x14ac:dyDescent="0.3">
      <c r="A6" s="63"/>
      <c r="B6" s="236"/>
      <c r="C6" s="237"/>
      <c r="D6" s="237"/>
      <c r="E6" s="237"/>
      <c r="F6" s="237"/>
      <c r="G6" s="237"/>
      <c r="H6" s="237"/>
      <c r="I6" s="237"/>
      <c r="J6" s="237"/>
      <c r="K6" s="237"/>
      <c r="L6" s="238"/>
      <c r="M6" s="64"/>
      <c r="N6" s="241"/>
      <c r="O6" s="248"/>
      <c r="P6" s="248"/>
      <c r="Q6" s="248"/>
      <c r="R6" s="7"/>
      <c r="S6" s="248"/>
      <c r="T6" s="248"/>
      <c r="U6" s="248"/>
      <c r="V6" s="242"/>
    </row>
    <row r="7" spans="1:22" customFormat="1" ht="9.9499999999999993" customHeight="1" thickBot="1" x14ac:dyDescent="0.3">
      <c r="A7" s="63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217" t="s">
        <v>25</v>
      </c>
      <c r="O7" s="215"/>
      <c r="P7" s="215"/>
      <c r="Q7" s="216"/>
      <c r="R7" s="65"/>
      <c r="S7" s="47" t="s">
        <v>26</v>
      </c>
      <c r="T7" s="48" t="s">
        <v>27</v>
      </c>
      <c r="U7" s="48" t="s">
        <v>28</v>
      </c>
      <c r="V7" s="48" t="s">
        <v>29</v>
      </c>
    </row>
    <row r="8" spans="1:22" customFormat="1" ht="9.9499999999999993" customHeight="1" thickBot="1" x14ac:dyDescent="0.3">
      <c r="A8" s="63"/>
      <c r="B8" s="249"/>
      <c r="C8" s="250" t="s">
        <v>31</v>
      </c>
      <c r="D8" s="251"/>
      <c r="E8" s="251"/>
      <c r="F8" s="251"/>
      <c r="G8" s="251"/>
      <c r="H8" s="251"/>
      <c r="I8" s="251"/>
      <c r="J8" s="251"/>
      <c r="K8" s="251"/>
      <c r="L8" s="252"/>
      <c r="M8" s="64"/>
      <c r="N8" s="241" t="e">
        <f>VLOOKUP(V1,bd,3,0)</f>
        <v>#N/A</v>
      </c>
      <c r="O8" s="248"/>
      <c r="P8" s="248"/>
      <c r="Q8" s="242"/>
      <c r="R8" s="6"/>
      <c r="S8" s="5" t="e">
        <f>VLOOKUP(V1,bd,4,0)</f>
        <v>#N/A</v>
      </c>
      <c r="T8" s="5" t="e">
        <f>VLOOKUP(V1,bd,5,0)</f>
        <v>#N/A</v>
      </c>
      <c r="U8" s="5" t="e">
        <f>VLOOKUP(V1,bd,7,0)</f>
        <v>#N/A</v>
      </c>
      <c r="V8" s="13" t="e">
        <f>VLOOKUP(V1,bd,6,0)</f>
        <v>#N/A</v>
      </c>
    </row>
    <row r="9" spans="1:22" customFormat="1" ht="9.9499999999999993" customHeight="1" thickBot="1" x14ac:dyDescent="0.3">
      <c r="A9" s="63"/>
      <c r="B9" s="249"/>
      <c r="C9" s="253"/>
      <c r="D9" s="254"/>
      <c r="E9" s="254"/>
      <c r="F9" s="254"/>
      <c r="G9" s="254"/>
      <c r="H9" s="254"/>
      <c r="I9" s="254"/>
      <c r="J9" s="254"/>
      <c r="K9" s="254"/>
      <c r="L9" s="255"/>
      <c r="M9" s="64"/>
      <c r="N9" s="49"/>
      <c r="O9" s="50"/>
      <c r="P9" s="50"/>
      <c r="Q9" s="50"/>
      <c r="R9" s="50"/>
      <c r="S9" s="50"/>
      <c r="T9" s="50"/>
      <c r="U9" s="50"/>
      <c r="V9" s="51"/>
    </row>
    <row r="10" spans="1:22" customFormat="1" ht="9.9499999999999993" customHeight="1" thickBot="1" x14ac:dyDescent="0.3">
      <c r="A10" s="63"/>
      <c r="B10" s="249"/>
      <c r="C10" s="115">
        <v>1</v>
      </c>
      <c r="D10" s="116">
        <v>2</v>
      </c>
      <c r="E10" s="116">
        <v>3</v>
      </c>
      <c r="F10" s="116">
        <v>4</v>
      </c>
      <c r="G10" s="116">
        <v>5</v>
      </c>
      <c r="H10" s="116">
        <v>6</v>
      </c>
      <c r="I10" s="116">
        <v>7</v>
      </c>
      <c r="J10" s="116">
        <v>8</v>
      </c>
      <c r="K10" s="116">
        <v>9</v>
      </c>
      <c r="L10" s="117">
        <v>10</v>
      </c>
      <c r="M10" s="64"/>
      <c r="N10" s="76" t="s">
        <v>9</v>
      </c>
      <c r="O10" s="77" t="s">
        <v>10</v>
      </c>
      <c r="P10" s="77" t="s">
        <v>11</v>
      </c>
      <c r="Q10" s="77" t="s">
        <v>12</v>
      </c>
      <c r="R10" s="78" t="s">
        <v>13</v>
      </c>
      <c r="S10" s="77" t="s">
        <v>14</v>
      </c>
      <c r="T10" s="77" t="s">
        <v>15</v>
      </c>
      <c r="U10" s="77" t="s">
        <v>16</v>
      </c>
      <c r="V10" s="79" t="s">
        <v>17</v>
      </c>
    </row>
    <row r="11" spans="1:22" customFormat="1" ht="9.9499999999999993" customHeight="1" x14ac:dyDescent="0.25">
      <c r="A11" s="63"/>
      <c r="B11" s="256" t="s">
        <v>3292</v>
      </c>
      <c r="C11" s="108">
        <v>1</v>
      </c>
      <c r="D11" s="112">
        <v>1</v>
      </c>
      <c r="E11" s="113">
        <v>1</v>
      </c>
      <c r="F11" s="113">
        <v>1</v>
      </c>
      <c r="G11" s="113">
        <v>1</v>
      </c>
      <c r="H11" s="113">
        <v>1</v>
      </c>
      <c r="I11" s="113">
        <v>1</v>
      </c>
      <c r="J11" s="113">
        <v>1</v>
      </c>
      <c r="K11" s="113">
        <v>1</v>
      </c>
      <c r="L11" s="114">
        <v>1</v>
      </c>
      <c r="M11" s="64"/>
      <c r="N11" s="80"/>
      <c r="O11" s="81" t="s">
        <v>18</v>
      </c>
      <c r="P11" s="82"/>
      <c r="Q11" s="83"/>
      <c r="R11" s="82"/>
      <c r="S11" s="82"/>
      <c r="T11" s="84">
        <f t="shared" ref="T11:T74" si="0">IF(P11&gt;=S11,0,"")</f>
        <v>0</v>
      </c>
      <c r="U11" s="85" t="str">
        <f t="shared" ref="U11:U74" si="1">IF(S11&lt;&gt;"",Q11,"")</f>
        <v/>
      </c>
      <c r="V11" s="86">
        <f t="shared" ref="V11:V74" ca="1" si="2">IF(U11&lt;&gt;"","pago",TODAY()-P11)</f>
        <v>43344</v>
      </c>
    </row>
    <row r="12" spans="1:22" customFormat="1" ht="9.9499999999999993" customHeight="1" x14ac:dyDescent="0.25">
      <c r="A12" s="63"/>
      <c r="B12" s="257"/>
      <c r="C12" s="109">
        <v>2</v>
      </c>
      <c r="D12" s="94">
        <v>2</v>
      </c>
      <c r="E12" s="72">
        <v>2</v>
      </c>
      <c r="F12" s="72">
        <v>2</v>
      </c>
      <c r="G12" s="72">
        <v>2</v>
      </c>
      <c r="H12" s="72">
        <v>2</v>
      </c>
      <c r="I12" s="72">
        <v>2</v>
      </c>
      <c r="J12" s="72">
        <v>2</v>
      </c>
      <c r="K12" s="72">
        <v>2</v>
      </c>
      <c r="L12" s="73">
        <v>2</v>
      </c>
      <c r="M12" s="64"/>
      <c r="N12" s="70"/>
      <c r="O12" s="1">
        <v>1</v>
      </c>
      <c r="P12" s="68"/>
      <c r="Q12" s="69"/>
      <c r="R12" s="68" t="str">
        <f t="shared" ref="R12:R51" si="3">IF(N12&lt;&gt;"",P12,"")</f>
        <v/>
      </c>
      <c r="S12" s="68"/>
      <c r="T12" s="71">
        <f t="shared" si="0"/>
        <v>0</v>
      </c>
      <c r="U12" s="2" t="str">
        <f t="shared" si="1"/>
        <v/>
      </c>
      <c r="V12" s="3">
        <f t="shared" ca="1" si="2"/>
        <v>43344</v>
      </c>
    </row>
    <row r="13" spans="1:22" customFormat="1" ht="9.9499999999999993" customHeight="1" x14ac:dyDescent="0.25">
      <c r="A13" s="63"/>
      <c r="B13" s="257"/>
      <c r="C13" s="109">
        <v>3</v>
      </c>
      <c r="D13" s="94">
        <v>3</v>
      </c>
      <c r="E13" s="72">
        <v>3</v>
      </c>
      <c r="F13" s="72">
        <v>3</v>
      </c>
      <c r="G13" s="72">
        <v>3</v>
      </c>
      <c r="H13" s="72">
        <v>3</v>
      </c>
      <c r="I13" s="72">
        <v>3</v>
      </c>
      <c r="J13" s="72">
        <v>3</v>
      </c>
      <c r="K13" s="72">
        <v>3</v>
      </c>
      <c r="L13" s="73">
        <v>3</v>
      </c>
      <c r="M13" s="64"/>
      <c r="N13" s="70"/>
      <c r="O13" s="1">
        <v>2</v>
      </c>
      <c r="P13" s="68"/>
      <c r="Q13" s="69"/>
      <c r="R13" s="68" t="str">
        <f t="shared" si="3"/>
        <v/>
      </c>
      <c r="S13" s="68"/>
      <c r="T13" s="71">
        <f t="shared" si="0"/>
        <v>0</v>
      </c>
      <c r="U13" s="2" t="str">
        <f t="shared" si="1"/>
        <v/>
      </c>
      <c r="V13" s="3">
        <f t="shared" ca="1" si="2"/>
        <v>43344</v>
      </c>
    </row>
    <row r="14" spans="1:22" customFormat="1" ht="9.9499999999999993" customHeight="1" x14ac:dyDescent="0.25">
      <c r="A14" s="63"/>
      <c r="B14" s="257"/>
      <c r="C14" s="109">
        <v>4</v>
      </c>
      <c r="D14" s="94">
        <v>4</v>
      </c>
      <c r="E14" s="72">
        <v>4</v>
      </c>
      <c r="F14" s="72">
        <v>4</v>
      </c>
      <c r="G14" s="72">
        <v>4</v>
      </c>
      <c r="H14" s="72">
        <v>4</v>
      </c>
      <c r="I14" s="72">
        <v>4</v>
      </c>
      <c r="J14" s="72">
        <v>4</v>
      </c>
      <c r="K14" s="72">
        <v>4</v>
      </c>
      <c r="L14" s="73">
        <v>4</v>
      </c>
      <c r="M14" s="64"/>
      <c r="N14" s="70"/>
      <c r="O14" s="1">
        <v>3</v>
      </c>
      <c r="P14" s="68"/>
      <c r="Q14" s="69"/>
      <c r="R14" s="68" t="str">
        <f t="shared" si="3"/>
        <v/>
      </c>
      <c r="S14" s="68"/>
      <c r="T14" s="71">
        <f t="shared" si="0"/>
        <v>0</v>
      </c>
      <c r="U14" s="2" t="str">
        <f t="shared" si="1"/>
        <v/>
      </c>
      <c r="V14" s="3">
        <f t="shared" ca="1" si="2"/>
        <v>43344</v>
      </c>
    </row>
    <row r="15" spans="1:22" customFormat="1" ht="9.9499999999999993" customHeight="1" x14ac:dyDescent="0.25">
      <c r="A15" s="63"/>
      <c r="B15" s="257"/>
      <c r="C15" s="109">
        <v>5</v>
      </c>
      <c r="D15" s="94">
        <v>5</v>
      </c>
      <c r="E15" s="72">
        <v>5</v>
      </c>
      <c r="F15" s="72">
        <v>5</v>
      </c>
      <c r="G15" s="72">
        <v>5</v>
      </c>
      <c r="H15" s="72">
        <v>5</v>
      </c>
      <c r="I15" s="72">
        <v>5</v>
      </c>
      <c r="J15" s="72">
        <v>5</v>
      </c>
      <c r="K15" s="72">
        <v>5</v>
      </c>
      <c r="L15" s="73">
        <v>5</v>
      </c>
      <c r="M15" s="64"/>
      <c r="N15" s="70"/>
      <c r="O15" s="1">
        <v>4</v>
      </c>
      <c r="P15" s="68"/>
      <c r="Q15" s="69"/>
      <c r="R15" s="68" t="str">
        <f t="shared" si="3"/>
        <v/>
      </c>
      <c r="S15" s="68"/>
      <c r="T15" s="71">
        <f t="shared" si="0"/>
        <v>0</v>
      </c>
      <c r="U15" s="2" t="str">
        <f t="shared" si="1"/>
        <v/>
      </c>
      <c r="V15" s="3">
        <f t="shared" ca="1" si="2"/>
        <v>43344</v>
      </c>
    </row>
    <row r="16" spans="1:22" customFormat="1" ht="9.9499999999999993" customHeight="1" x14ac:dyDescent="0.25">
      <c r="A16" s="63"/>
      <c r="B16" s="257"/>
      <c r="C16" s="109">
        <v>6</v>
      </c>
      <c r="D16" s="94">
        <v>6</v>
      </c>
      <c r="E16" s="72">
        <v>6</v>
      </c>
      <c r="F16" s="72">
        <v>6</v>
      </c>
      <c r="G16" s="72">
        <v>6</v>
      </c>
      <c r="H16" s="72">
        <v>6</v>
      </c>
      <c r="I16" s="72">
        <v>6</v>
      </c>
      <c r="J16" s="72">
        <v>6</v>
      </c>
      <c r="K16" s="72">
        <v>6</v>
      </c>
      <c r="L16" s="73">
        <v>6</v>
      </c>
      <c r="M16" s="64"/>
      <c r="N16" s="70"/>
      <c r="O16" s="1">
        <v>5</v>
      </c>
      <c r="P16" s="68"/>
      <c r="Q16" s="69"/>
      <c r="R16" s="68" t="str">
        <f t="shared" si="3"/>
        <v/>
      </c>
      <c r="S16" s="68"/>
      <c r="T16" s="71">
        <f t="shared" si="0"/>
        <v>0</v>
      </c>
      <c r="U16" s="2" t="str">
        <f t="shared" si="1"/>
        <v/>
      </c>
      <c r="V16" s="3">
        <f t="shared" ca="1" si="2"/>
        <v>43344</v>
      </c>
    </row>
    <row r="17" spans="1:22" customFormat="1" ht="9.9499999999999993" customHeight="1" x14ac:dyDescent="0.25">
      <c r="A17" s="63"/>
      <c r="B17" s="257"/>
      <c r="C17" s="109">
        <v>7</v>
      </c>
      <c r="D17" s="94">
        <v>7</v>
      </c>
      <c r="E17" s="72">
        <v>7</v>
      </c>
      <c r="F17" s="72">
        <v>7</v>
      </c>
      <c r="G17" s="72">
        <v>7</v>
      </c>
      <c r="H17" s="72">
        <v>7</v>
      </c>
      <c r="I17" s="72">
        <v>7</v>
      </c>
      <c r="J17" s="72">
        <v>7</v>
      </c>
      <c r="K17" s="72">
        <v>7</v>
      </c>
      <c r="L17" s="73">
        <v>7</v>
      </c>
      <c r="M17" s="64"/>
      <c r="N17" s="70"/>
      <c r="O17" s="1">
        <v>6</v>
      </c>
      <c r="P17" s="68"/>
      <c r="Q17" s="69"/>
      <c r="R17" s="68" t="str">
        <f t="shared" si="3"/>
        <v/>
      </c>
      <c r="S17" s="68"/>
      <c r="T17" s="71">
        <f t="shared" si="0"/>
        <v>0</v>
      </c>
      <c r="U17" s="2" t="str">
        <f t="shared" si="1"/>
        <v/>
      </c>
      <c r="V17" s="3">
        <f t="shared" ca="1" si="2"/>
        <v>43344</v>
      </c>
    </row>
    <row r="18" spans="1:22" customFormat="1" ht="9.9499999999999993" customHeight="1" x14ac:dyDescent="0.25">
      <c r="A18" s="63"/>
      <c r="B18" s="257"/>
      <c r="C18" s="109">
        <v>8</v>
      </c>
      <c r="D18" s="94">
        <v>8</v>
      </c>
      <c r="E18" s="72">
        <v>8</v>
      </c>
      <c r="F18" s="72">
        <v>8</v>
      </c>
      <c r="G18" s="72">
        <v>8</v>
      </c>
      <c r="H18" s="72">
        <v>8</v>
      </c>
      <c r="I18" s="72">
        <v>8</v>
      </c>
      <c r="J18" s="72">
        <v>8</v>
      </c>
      <c r="K18" s="72">
        <v>8</v>
      </c>
      <c r="L18" s="73">
        <v>8</v>
      </c>
      <c r="M18" s="64"/>
      <c r="N18" s="70"/>
      <c r="O18" s="1">
        <v>7</v>
      </c>
      <c r="P18" s="68"/>
      <c r="Q18" s="69"/>
      <c r="R18" s="68" t="str">
        <f t="shared" si="3"/>
        <v/>
      </c>
      <c r="S18" s="68"/>
      <c r="T18" s="71">
        <f t="shared" si="0"/>
        <v>0</v>
      </c>
      <c r="U18" s="2" t="str">
        <f t="shared" si="1"/>
        <v/>
      </c>
      <c r="V18" s="3">
        <f t="shared" ca="1" si="2"/>
        <v>43344</v>
      </c>
    </row>
    <row r="19" spans="1:22" customFormat="1" ht="9.9499999999999993" customHeight="1" x14ac:dyDescent="0.25">
      <c r="A19" s="63"/>
      <c r="B19" s="257"/>
      <c r="C19" s="109">
        <v>9</v>
      </c>
      <c r="D19" s="94">
        <v>9</v>
      </c>
      <c r="E19" s="72">
        <v>9</v>
      </c>
      <c r="F19" s="72">
        <v>9</v>
      </c>
      <c r="G19" s="72">
        <v>9</v>
      </c>
      <c r="H19" s="72">
        <v>9</v>
      </c>
      <c r="I19" s="72">
        <v>9</v>
      </c>
      <c r="J19" s="72">
        <v>9</v>
      </c>
      <c r="K19" s="72">
        <v>9</v>
      </c>
      <c r="L19" s="73">
        <v>9</v>
      </c>
      <c r="M19" s="64"/>
      <c r="N19" s="70"/>
      <c r="O19" s="1">
        <v>8</v>
      </c>
      <c r="P19" s="68"/>
      <c r="Q19" s="69"/>
      <c r="R19" s="68" t="str">
        <f t="shared" si="3"/>
        <v/>
      </c>
      <c r="S19" s="68"/>
      <c r="T19" s="71">
        <f t="shared" si="0"/>
        <v>0</v>
      </c>
      <c r="U19" s="2" t="str">
        <f t="shared" si="1"/>
        <v/>
      </c>
      <c r="V19" s="3">
        <f t="shared" ca="1" si="2"/>
        <v>43344</v>
      </c>
    </row>
    <row r="20" spans="1:22" customFormat="1" ht="9.9499999999999993" customHeight="1" x14ac:dyDescent="0.25">
      <c r="A20" s="63"/>
      <c r="B20" s="257"/>
      <c r="C20" s="109">
        <v>10</v>
      </c>
      <c r="D20" s="94">
        <v>10</v>
      </c>
      <c r="E20" s="72">
        <v>10</v>
      </c>
      <c r="F20" s="72">
        <v>10</v>
      </c>
      <c r="G20" s="72">
        <v>10</v>
      </c>
      <c r="H20" s="72">
        <v>10</v>
      </c>
      <c r="I20" s="72">
        <v>10</v>
      </c>
      <c r="J20" s="72">
        <v>10</v>
      </c>
      <c r="K20" s="72">
        <v>10</v>
      </c>
      <c r="L20" s="73">
        <v>10</v>
      </c>
      <c r="M20" s="64"/>
      <c r="N20" s="70"/>
      <c r="O20" s="1">
        <v>9</v>
      </c>
      <c r="P20" s="68"/>
      <c r="Q20" s="69"/>
      <c r="R20" s="68" t="str">
        <f t="shared" si="3"/>
        <v/>
      </c>
      <c r="S20" s="68"/>
      <c r="T20" s="71">
        <f t="shared" si="0"/>
        <v>0</v>
      </c>
      <c r="U20" s="2" t="str">
        <f t="shared" si="1"/>
        <v/>
      </c>
      <c r="V20" s="3">
        <f t="shared" ca="1" si="2"/>
        <v>43344</v>
      </c>
    </row>
    <row r="21" spans="1:22" customFormat="1" ht="9.9499999999999993" customHeight="1" x14ac:dyDescent="0.25">
      <c r="A21" s="63"/>
      <c r="B21" s="257"/>
      <c r="C21" s="109">
        <v>11</v>
      </c>
      <c r="D21" s="94">
        <v>11</v>
      </c>
      <c r="E21" s="72">
        <v>11</v>
      </c>
      <c r="F21" s="72">
        <v>11</v>
      </c>
      <c r="G21" s="72">
        <v>11</v>
      </c>
      <c r="H21" s="72">
        <v>11</v>
      </c>
      <c r="I21" s="72">
        <v>11</v>
      </c>
      <c r="J21" s="72">
        <v>11</v>
      </c>
      <c r="K21" s="72">
        <v>11</v>
      </c>
      <c r="L21" s="73">
        <v>11</v>
      </c>
      <c r="M21" s="64"/>
      <c r="N21" s="70"/>
      <c r="O21" s="1">
        <v>10</v>
      </c>
      <c r="P21" s="68"/>
      <c r="Q21" s="69"/>
      <c r="R21" s="68" t="str">
        <f t="shared" si="3"/>
        <v/>
      </c>
      <c r="S21" s="68"/>
      <c r="T21" s="71">
        <f t="shared" si="0"/>
        <v>0</v>
      </c>
      <c r="U21" s="2" t="str">
        <f t="shared" si="1"/>
        <v/>
      </c>
      <c r="V21" s="3">
        <f t="shared" ca="1" si="2"/>
        <v>43344</v>
      </c>
    </row>
    <row r="22" spans="1:22" customFormat="1" ht="9.9499999999999993" customHeight="1" x14ac:dyDescent="0.25">
      <c r="A22" s="63"/>
      <c r="B22" s="257"/>
      <c r="C22" s="110">
        <v>12</v>
      </c>
      <c r="D22" s="72">
        <v>12</v>
      </c>
      <c r="E22" s="72">
        <v>12</v>
      </c>
      <c r="F22" s="72">
        <v>12</v>
      </c>
      <c r="G22" s="72">
        <v>12</v>
      </c>
      <c r="H22" s="72">
        <v>12</v>
      </c>
      <c r="I22" s="72">
        <v>12</v>
      </c>
      <c r="J22" s="72">
        <v>12</v>
      </c>
      <c r="K22" s="72">
        <v>12</v>
      </c>
      <c r="L22" s="73">
        <v>12</v>
      </c>
      <c r="M22" s="64"/>
      <c r="N22" s="70"/>
      <c r="O22" s="1">
        <v>11</v>
      </c>
      <c r="P22" s="68"/>
      <c r="Q22" s="69"/>
      <c r="R22" s="68" t="str">
        <f t="shared" si="3"/>
        <v/>
      </c>
      <c r="S22" s="68"/>
      <c r="T22" s="71">
        <f t="shared" si="0"/>
        <v>0</v>
      </c>
      <c r="U22" s="2" t="str">
        <f t="shared" si="1"/>
        <v/>
      </c>
      <c r="V22" s="3">
        <f t="shared" ca="1" si="2"/>
        <v>43344</v>
      </c>
    </row>
    <row r="23" spans="1:22" customFormat="1" ht="9.9499999999999993" customHeight="1" x14ac:dyDescent="0.25">
      <c r="A23" s="63"/>
      <c r="B23" s="257"/>
      <c r="C23" s="110">
        <v>13</v>
      </c>
      <c r="D23" s="72">
        <v>13</v>
      </c>
      <c r="E23" s="72">
        <v>13</v>
      </c>
      <c r="F23" s="72">
        <v>13</v>
      </c>
      <c r="G23" s="72">
        <v>13</v>
      </c>
      <c r="H23" s="72">
        <v>13</v>
      </c>
      <c r="I23" s="72">
        <v>13</v>
      </c>
      <c r="J23" s="72">
        <v>13</v>
      </c>
      <c r="K23" s="72">
        <v>13</v>
      </c>
      <c r="L23" s="73">
        <v>13</v>
      </c>
      <c r="M23" s="64"/>
      <c r="N23" s="70"/>
      <c r="O23" s="1">
        <v>12</v>
      </c>
      <c r="P23" s="68"/>
      <c r="Q23" s="69"/>
      <c r="R23" s="68" t="str">
        <f t="shared" si="3"/>
        <v/>
      </c>
      <c r="S23" s="68"/>
      <c r="T23" s="71">
        <f t="shared" si="0"/>
        <v>0</v>
      </c>
      <c r="U23" s="2" t="str">
        <f t="shared" si="1"/>
        <v/>
      </c>
      <c r="V23" s="3">
        <f t="shared" ca="1" si="2"/>
        <v>43344</v>
      </c>
    </row>
    <row r="24" spans="1:22" customFormat="1" ht="9.9499999999999993" customHeight="1" x14ac:dyDescent="0.25">
      <c r="A24" s="63"/>
      <c r="B24" s="257"/>
      <c r="C24" s="97">
        <v>14</v>
      </c>
      <c r="D24" s="72">
        <v>14</v>
      </c>
      <c r="E24" s="72">
        <v>14</v>
      </c>
      <c r="F24" s="72">
        <v>14</v>
      </c>
      <c r="G24" s="72">
        <v>14</v>
      </c>
      <c r="H24" s="72">
        <v>14</v>
      </c>
      <c r="I24" s="72">
        <v>14</v>
      </c>
      <c r="J24" s="72">
        <v>14</v>
      </c>
      <c r="K24" s="72">
        <v>14</v>
      </c>
      <c r="L24" s="73">
        <v>14</v>
      </c>
      <c r="M24" s="64"/>
      <c r="N24" s="70"/>
      <c r="O24" s="1">
        <v>13</v>
      </c>
      <c r="P24" s="68"/>
      <c r="Q24" s="69"/>
      <c r="R24" s="68" t="str">
        <f t="shared" si="3"/>
        <v/>
      </c>
      <c r="S24" s="68"/>
      <c r="T24" s="71">
        <f t="shared" si="0"/>
        <v>0</v>
      </c>
      <c r="U24" s="2" t="str">
        <f t="shared" si="1"/>
        <v/>
      </c>
      <c r="V24" s="3">
        <f t="shared" ca="1" si="2"/>
        <v>43344</v>
      </c>
    </row>
    <row r="25" spans="1:22" customFormat="1" ht="9.9499999999999993" customHeight="1" x14ac:dyDescent="0.25">
      <c r="A25" s="63"/>
      <c r="B25" s="257"/>
      <c r="C25" s="97">
        <v>15</v>
      </c>
      <c r="D25" s="72">
        <v>15</v>
      </c>
      <c r="E25" s="72">
        <v>15</v>
      </c>
      <c r="F25" s="72">
        <v>15</v>
      </c>
      <c r="G25" s="72">
        <v>15</v>
      </c>
      <c r="H25" s="72">
        <v>15</v>
      </c>
      <c r="I25" s="72">
        <v>15</v>
      </c>
      <c r="J25" s="72">
        <v>15</v>
      </c>
      <c r="K25" s="72">
        <v>15</v>
      </c>
      <c r="L25" s="73">
        <v>15</v>
      </c>
      <c r="M25" s="64"/>
      <c r="N25" s="70"/>
      <c r="O25" s="1">
        <v>14</v>
      </c>
      <c r="P25" s="68"/>
      <c r="Q25" s="69"/>
      <c r="R25" s="68" t="str">
        <f t="shared" si="3"/>
        <v/>
      </c>
      <c r="S25" s="68"/>
      <c r="T25" s="71">
        <f t="shared" si="0"/>
        <v>0</v>
      </c>
      <c r="U25" s="2" t="str">
        <f t="shared" si="1"/>
        <v/>
      </c>
      <c r="V25" s="3">
        <f t="shared" ca="1" si="2"/>
        <v>43344</v>
      </c>
    </row>
    <row r="26" spans="1:22" customFormat="1" ht="9.9499999999999993" customHeight="1" x14ac:dyDescent="0.25">
      <c r="A26" s="63"/>
      <c r="B26" s="257"/>
      <c r="C26" s="97">
        <v>16</v>
      </c>
      <c r="D26" s="72">
        <v>16</v>
      </c>
      <c r="E26" s="72">
        <v>16</v>
      </c>
      <c r="F26" s="72">
        <v>16</v>
      </c>
      <c r="G26" s="72">
        <v>16</v>
      </c>
      <c r="H26" s="72">
        <v>16</v>
      </c>
      <c r="I26" s="72">
        <v>16</v>
      </c>
      <c r="J26" s="72">
        <v>16</v>
      </c>
      <c r="K26" s="72">
        <v>16</v>
      </c>
      <c r="L26" s="73">
        <v>16</v>
      </c>
      <c r="M26" s="64"/>
      <c r="N26" s="70"/>
      <c r="O26" s="1">
        <v>15</v>
      </c>
      <c r="P26" s="68"/>
      <c r="Q26" s="69"/>
      <c r="R26" s="68" t="str">
        <f t="shared" si="3"/>
        <v/>
      </c>
      <c r="S26" s="68"/>
      <c r="T26" s="71">
        <f t="shared" si="0"/>
        <v>0</v>
      </c>
      <c r="U26" s="2" t="str">
        <f t="shared" si="1"/>
        <v/>
      </c>
      <c r="V26" s="3">
        <f t="shared" ca="1" si="2"/>
        <v>43344</v>
      </c>
    </row>
    <row r="27" spans="1:22" customFormat="1" ht="9.9499999999999993" customHeight="1" x14ac:dyDescent="0.25">
      <c r="A27" s="63"/>
      <c r="B27" s="257"/>
      <c r="C27" s="97">
        <v>17</v>
      </c>
      <c r="D27" s="72">
        <v>17</v>
      </c>
      <c r="E27" s="72">
        <v>17</v>
      </c>
      <c r="F27" s="72">
        <v>17</v>
      </c>
      <c r="G27" s="72">
        <v>17</v>
      </c>
      <c r="H27" s="72">
        <v>17</v>
      </c>
      <c r="I27" s="72">
        <v>17</v>
      </c>
      <c r="J27" s="72">
        <v>17</v>
      </c>
      <c r="K27" s="72">
        <v>17</v>
      </c>
      <c r="L27" s="73">
        <v>17</v>
      </c>
      <c r="M27" s="64"/>
      <c r="N27" s="70"/>
      <c r="O27" s="1">
        <v>16</v>
      </c>
      <c r="P27" s="68"/>
      <c r="Q27" s="69"/>
      <c r="R27" s="68" t="str">
        <f t="shared" si="3"/>
        <v/>
      </c>
      <c r="S27" s="68"/>
      <c r="T27" s="71">
        <f t="shared" si="0"/>
        <v>0</v>
      </c>
      <c r="U27" s="2" t="str">
        <f t="shared" si="1"/>
        <v/>
      </c>
      <c r="V27" s="3">
        <f t="shared" ca="1" si="2"/>
        <v>43344</v>
      </c>
    </row>
    <row r="28" spans="1:22" customFormat="1" ht="9.9499999999999993" customHeight="1" x14ac:dyDescent="0.25">
      <c r="A28" s="63"/>
      <c r="B28" s="257"/>
      <c r="C28" s="97">
        <v>18</v>
      </c>
      <c r="D28" s="72">
        <v>18</v>
      </c>
      <c r="E28" s="72">
        <v>18</v>
      </c>
      <c r="F28" s="72">
        <v>18</v>
      </c>
      <c r="G28" s="72">
        <v>18</v>
      </c>
      <c r="H28" s="72">
        <v>18</v>
      </c>
      <c r="I28" s="72">
        <v>18</v>
      </c>
      <c r="J28" s="72">
        <v>18</v>
      </c>
      <c r="K28" s="72">
        <v>18</v>
      </c>
      <c r="L28" s="73">
        <v>18</v>
      </c>
      <c r="M28" s="64"/>
      <c r="N28" s="70"/>
      <c r="O28" s="1">
        <v>17</v>
      </c>
      <c r="P28" s="68"/>
      <c r="Q28" s="69"/>
      <c r="R28" s="68" t="str">
        <f t="shared" si="3"/>
        <v/>
      </c>
      <c r="S28" s="68"/>
      <c r="T28" s="71">
        <f t="shared" si="0"/>
        <v>0</v>
      </c>
      <c r="U28" s="2" t="str">
        <f t="shared" si="1"/>
        <v/>
      </c>
      <c r="V28" s="3">
        <f t="shared" ca="1" si="2"/>
        <v>43344</v>
      </c>
    </row>
    <row r="29" spans="1:22" customFormat="1" ht="9.9499999999999993" customHeight="1" x14ac:dyDescent="0.25">
      <c r="A29" s="63"/>
      <c r="B29" s="257"/>
      <c r="C29" s="97">
        <v>19</v>
      </c>
      <c r="D29" s="72">
        <v>19</v>
      </c>
      <c r="E29" s="72">
        <v>19</v>
      </c>
      <c r="F29" s="72">
        <v>19</v>
      </c>
      <c r="G29" s="72">
        <v>19</v>
      </c>
      <c r="H29" s="72">
        <v>19</v>
      </c>
      <c r="I29" s="72">
        <v>19</v>
      </c>
      <c r="J29" s="72">
        <v>19</v>
      </c>
      <c r="K29" s="72">
        <v>19</v>
      </c>
      <c r="L29" s="73">
        <v>19</v>
      </c>
      <c r="M29" s="64"/>
      <c r="N29" s="70"/>
      <c r="O29" s="1">
        <v>18</v>
      </c>
      <c r="P29" s="68"/>
      <c r="Q29" s="69"/>
      <c r="R29" s="68" t="str">
        <f t="shared" si="3"/>
        <v/>
      </c>
      <c r="S29" s="68"/>
      <c r="T29" s="71">
        <f t="shared" si="0"/>
        <v>0</v>
      </c>
      <c r="U29" s="2" t="str">
        <f t="shared" si="1"/>
        <v/>
      </c>
      <c r="V29" s="3">
        <f t="shared" ca="1" si="2"/>
        <v>43344</v>
      </c>
    </row>
    <row r="30" spans="1:22" customFormat="1" ht="9.9499999999999993" customHeight="1" x14ac:dyDescent="0.25">
      <c r="A30" s="63"/>
      <c r="B30" s="257"/>
      <c r="C30" s="97">
        <v>20</v>
      </c>
      <c r="D30" s="72">
        <v>20</v>
      </c>
      <c r="E30" s="72">
        <v>20</v>
      </c>
      <c r="F30" s="72">
        <v>20</v>
      </c>
      <c r="G30" s="72">
        <v>20</v>
      </c>
      <c r="H30" s="72">
        <v>20</v>
      </c>
      <c r="I30" s="72">
        <v>20</v>
      </c>
      <c r="J30" s="72">
        <v>20</v>
      </c>
      <c r="K30" s="72">
        <v>20</v>
      </c>
      <c r="L30" s="73">
        <v>20</v>
      </c>
      <c r="M30" s="64"/>
      <c r="N30" s="70"/>
      <c r="O30" s="1">
        <v>19</v>
      </c>
      <c r="P30" s="68"/>
      <c r="Q30" s="69"/>
      <c r="R30" s="68" t="str">
        <f t="shared" si="3"/>
        <v/>
      </c>
      <c r="S30" s="68"/>
      <c r="T30" s="71">
        <f t="shared" si="0"/>
        <v>0</v>
      </c>
      <c r="U30" s="2" t="str">
        <f t="shared" si="1"/>
        <v/>
      </c>
      <c r="V30" s="3">
        <f t="shared" ca="1" si="2"/>
        <v>43344</v>
      </c>
    </row>
    <row r="31" spans="1:22" customFormat="1" ht="9.9499999999999993" customHeight="1" x14ac:dyDescent="0.25">
      <c r="A31" s="63"/>
      <c r="B31" s="257"/>
      <c r="C31" s="97">
        <v>21</v>
      </c>
      <c r="D31" s="72">
        <v>21</v>
      </c>
      <c r="E31" s="72">
        <v>21</v>
      </c>
      <c r="F31" s="72">
        <v>21</v>
      </c>
      <c r="G31" s="72">
        <v>21</v>
      </c>
      <c r="H31" s="72">
        <v>21</v>
      </c>
      <c r="I31" s="72">
        <v>21</v>
      </c>
      <c r="J31" s="72">
        <v>21</v>
      </c>
      <c r="K31" s="72">
        <v>21</v>
      </c>
      <c r="L31" s="73">
        <v>21</v>
      </c>
      <c r="M31" s="64"/>
      <c r="N31" s="70"/>
      <c r="O31" s="1">
        <v>20</v>
      </c>
      <c r="P31" s="68"/>
      <c r="Q31" s="69"/>
      <c r="R31" s="68" t="str">
        <f t="shared" si="3"/>
        <v/>
      </c>
      <c r="S31" s="68"/>
      <c r="T31" s="71">
        <f t="shared" si="0"/>
        <v>0</v>
      </c>
      <c r="U31" s="2" t="str">
        <f t="shared" si="1"/>
        <v/>
      </c>
      <c r="V31" s="3">
        <f t="shared" ca="1" si="2"/>
        <v>43344</v>
      </c>
    </row>
    <row r="32" spans="1:22" customFormat="1" ht="9.9499999999999993" customHeight="1" x14ac:dyDescent="0.25">
      <c r="A32" s="63"/>
      <c r="B32" s="257"/>
      <c r="C32" s="97">
        <v>22</v>
      </c>
      <c r="D32" s="72">
        <v>22</v>
      </c>
      <c r="E32" s="72">
        <v>22</v>
      </c>
      <c r="F32" s="72">
        <v>22</v>
      </c>
      <c r="G32" s="72">
        <v>22</v>
      </c>
      <c r="H32" s="72">
        <v>22</v>
      </c>
      <c r="I32" s="72">
        <v>22</v>
      </c>
      <c r="J32" s="72">
        <v>22</v>
      </c>
      <c r="K32" s="72">
        <v>22</v>
      </c>
      <c r="L32" s="73">
        <v>22</v>
      </c>
      <c r="M32" s="64"/>
      <c r="N32" s="70"/>
      <c r="O32" s="1">
        <v>21</v>
      </c>
      <c r="P32" s="68"/>
      <c r="Q32" s="69"/>
      <c r="R32" s="68" t="str">
        <f t="shared" si="3"/>
        <v/>
      </c>
      <c r="S32" s="68"/>
      <c r="T32" s="71">
        <f t="shared" si="0"/>
        <v>0</v>
      </c>
      <c r="U32" s="2" t="str">
        <f t="shared" si="1"/>
        <v/>
      </c>
      <c r="V32" s="3">
        <f t="shared" ca="1" si="2"/>
        <v>43344</v>
      </c>
    </row>
    <row r="33" spans="1:22" customFormat="1" ht="9.9499999999999993" customHeight="1" x14ac:dyDescent="0.25">
      <c r="A33" s="63"/>
      <c r="B33" s="257"/>
      <c r="C33" s="97">
        <v>23</v>
      </c>
      <c r="D33" s="72">
        <v>23</v>
      </c>
      <c r="E33" s="72">
        <v>23</v>
      </c>
      <c r="F33" s="72">
        <v>23</v>
      </c>
      <c r="G33" s="72">
        <v>23</v>
      </c>
      <c r="H33" s="72">
        <v>23</v>
      </c>
      <c r="I33" s="72">
        <v>23</v>
      </c>
      <c r="J33" s="72">
        <v>23</v>
      </c>
      <c r="K33" s="72">
        <v>23</v>
      </c>
      <c r="L33" s="73">
        <v>23</v>
      </c>
      <c r="M33" s="64"/>
      <c r="N33" s="70"/>
      <c r="O33" s="1">
        <v>22</v>
      </c>
      <c r="P33" s="68"/>
      <c r="Q33" s="69"/>
      <c r="R33" s="68" t="str">
        <f t="shared" si="3"/>
        <v/>
      </c>
      <c r="S33" s="68"/>
      <c r="T33" s="71">
        <f t="shared" si="0"/>
        <v>0</v>
      </c>
      <c r="U33" s="2" t="str">
        <f t="shared" si="1"/>
        <v/>
      </c>
      <c r="V33" s="3">
        <f t="shared" ca="1" si="2"/>
        <v>43344</v>
      </c>
    </row>
    <row r="34" spans="1:22" customFormat="1" ht="9.9499999999999993" customHeight="1" x14ac:dyDescent="0.25">
      <c r="A34" s="63"/>
      <c r="B34" s="257"/>
      <c r="C34" s="97">
        <v>24</v>
      </c>
      <c r="D34" s="72">
        <v>24</v>
      </c>
      <c r="E34" s="72">
        <v>24</v>
      </c>
      <c r="F34" s="72">
        <v>24</v>
      </c>
      <c r="G34" s="72">
        <v>24</v>
      </c>
      <c r="H34" s="72">
        <v>24</v>
      </c>
      <c r="I34" s="72">
        <v>24</v>
      </c>
      <c r="J34" s="72">
        <v>24</v>
      </c>
      <c r="K34" s="72">
        <v>24</v>
      </c>
      <c r="L34" s="73">
        <v>24</v>
      </c>
      <c r="M34" s="64"/>
      <c r="N34" s="70"/>
      <c r="O34" s="1">
        <v>23</v>
      </c>
      <c r="P34" s="68"/>
      <c r="Q34" s="69"/>
      <c r="R34" s="68" t="str">
        <f t="shared" si="3"/>
        <v/>
      </c>
      <c r="S34" s="68"/>
      <c r="T34" s="71">
        <f t="shared" si="0"/>
        <v>0</v>
      </c>
      <c r="U34" s="2" t="str">
        <f t="shared" si="1"/>
        <v/>
      </c>
      <c r="V34" s="3">
        <f t="shared" ca="1" si="2"/>
        <v>43344</v>
      </c>
    </row>
    <row r="35" spans="1:22" customFormat="1" ht="9.9499999999999993" customHeight="1" x14ac:dyDescent="0.25">
      <c r="A35" s="63"/>
      <c r="B35" s="257"/>
      <c r="C35" s="97">
        <v>25</v>
      </c>
      <c r="D35" s="72">
        <v>25</v>
      </c>
      <c r="E35" s="72">
        <v>25</v>
      </c>
      <c r="F35" s="72">
        <v>25</v>
      </c>
      <c r="G35" s="72">
        <v>25</v>
      </c>
      <c r="H35" s="72">
        <v>25</v>
      </c>
      <c r="I35" s="72">
        <v>25</v>
      </c>
      <c r="J35" s="72">
        <v>25</v>
      </c>
      <c r="K35" s="72">
        <v>25</v>
      </c>
      <c r="L35" s="73">
        <v>25</v>
      </c>
      <c r="M35" s="64"/>
      <c r="N35" s="70"/>
      <c r="O35" s="1">
        <v>24</v>
      </c>
      <c r="P35" s="68"/>
      <c r="Q35" s="69"/>
      <c r="R35" s="68" t="str">
        <f t="shared" si="3"/>
        <v/>
      </c>
      <c r="S35" s="68"/>
      <c r="T35" s="71">
        <f t="shared" si="0"/>
        <v>0</v>
      </c>
      <c r="U35" s="2" t="str">
        <f t="shared" si="1"/>
        <v/>
      </c>
      <c r="V35" s="3">
        <f t="shared" ca="1" si="2"/>
        <v>43344</v>
      </c>
    </row>
    <row r="36" spans="1:22" customFormat="1" ht="9.9499999999999993" customHeight="1" x14ac:dyDescent="0.25">
      <c r="A36" s="63"/>
      <c r="B36" s="257"/>
      <c r="C36" s="97">
        <v>26</v>
      </c>
      <c r="D36" s="72">
        <v>26</v>
      </c>
      <c r="E36" s="72">
        <v>26</v>
      </c>
      <c r="F36" s="72">
        <v>26</v>
      </c>
      <c r="G36" s="72">
        <v>26</v>
      </c>
      <c r="H36" s="72">
        <v>26</v>
      </c>
      <c r="I36" s="72">
        <v>26</v>
      </c>
      <c r="J36" s="72">
        <v>26</v>
      </c>
      <c r="K36" s="72">
        <v>26</v>
      </c>
      <c r="L36" s="73">
        <v>26</v>
      </c>
      <c r="M36" s="64"/>
      <c r="N36" s="70"/>
      <c r="O36" s="1">
        <v>25</v>
      </c>
      <c r="P36" s="68"/>
      <c r="Q36" s="69"/>
      <c r="R36" s="68" t="str">
        <f t="shared" si="3"/>
        <v/>
      </c>
      <c r="S36" s="68"/>
      <c r="T36" s="71">
        <f t="shared" si="0"/>
        <v>0</v>
      </c>
      <c r="U36" s="2" t="str">
        <f t="shared" si="1"/>
        <v/>
      </c>
      <c r="V36" s="3">
        <f t="shared" ca="1" si="2"/>
        <v>43344</v>
      </c>
    </row>
    <row r="37" spans="1:22" customFormat="1" ht="9.9499999999999993" customHeight="1" x14ac:dyDescent="0.25">
      <c r="A37" s="63"/>
      <c r="B37" s="257"/>
      <c r="C37" s="97">
        <v>27</v>
      </c>
      <c r="D37" s="72">
        <v>27</v>
      </c>
      <c r="E37" s="72">
        <v>27</v>
      </c>
      <c r="F37" s="72">
        <v>27</v>
      </c>
      <c r="G37" s="72">
        <v>27</v>
      </c>
      <c r="H37" s="72">
        <v>27</v>
      </c>
      <c r="I37" s="72">
        <v>27</v>
      </c>
      <c r="J37" s="72">
        <v>27</v>
      </c>
      <c r="K37" s="72">
        <v>27</v>
      </c>
      <c r="L37" s="73">
        <v>27</v>
      </c>
      <c r="M37" s="64"/>
      <c r="N37" s="70"/>
      <c r="O37" s="1">
        <v>26</v>
      </c>
      <c r="P37" s="68"/>
      <c r="Q37" s="69"/>
      <c r="R37" s="68" t="str">
        <f t="shared" si="3"/>
        <v/>
      </c>
      <c r="S37" s="68"/>
      <c r="T37" s="71">
        <f t="shared" si="0"/>
        <v>0</v>
      </c>
      <c r="U37" s="2" t="str">
        <f t="shared" si="1"/>
        <v/>
      </c>
      <c r="V37" s="3">
        <f t="shared" ca="1" si="2"/>
        <v>43344</v>
      </c>
    </row>
    <row r="38" spans="1:22" customFormat="1" ht="9.9499999999999993" customHeight="1" x14ac:dyDescent="0.25">
      <c r="A38" s="63"/>
      <c r="B38" s="257"/>
      <c r="C38" s="97">
        <v>28</v>
      </c>
      <c r="D38" s="72">
        <v>28</v>
      </c>
      <c r="E38" s="72">
        <v>28</v>
      </c>
      <c r="F38" s="72">
        <v>28</v>
      </c>
      <c r="G38" s="72">
        <v>28</v>
      </c>
      <c r="H38" s="72">
        <v>28</v>
      </c>
      <c r="I38" s="72">
        <v>28</v>
      </c>
      <c r="J38" s="72">
        <v>28</v>
      </c>
      <c r="K38" s="72">
        <v>28</v>
      </c>
      <c r="L38" s="73">
        <v>28</v>
      </c>
      <c r="M38" s="64"/>
      <c r="N38" s="70"/>
      <c r="O38" s="1">
        <v>27</v>
      </c>
      <c r="P38" s="68"/>
      <c r="Q38" s="69"/>
      <c r="R38" s="68" t="str">
        <f t="shared" si="3"/>
        <v/>
      </c>
      <c r="S38" s="68"/>
      <c r="T38" s="71">
        <f t="shared" si="0"/>
        <v>0</v>
      </c>
      <c r="U38" s="2" t="str">
        <f t="shared" si="1"/>
        <v/>
      </c>
      <c r="V38" s="3">
        <f t="shared" ca="1" si="2"/>
        <v>43344</v>
      </c>
    </row>
    <row r="39" spans="1:22" customFormat="1" ht="9.9499999999999993" customHeight="1" x14ac:dyDescent="0.25">
      <c r="A39" s="63"/>
      <c r="B39" s="257"/>
      <c r="C39" s="97">
        <v>29</v>
      </c>
      <c r="D39" s="72">
        <v>29</v>
      </c>
      <c r="E39" s="72">
        <v>29</v>
      </c>
      <c r="F39" s="72">
        <v>29</v>
      </c>
      <c r="G39" s="72">
        <v>29</v>
      </c>
      <c r="H39" s="72">
        <v>29</v>
      </c>
      <c r="I39" s="72">
        <v>29</v>
      </c>
      <c r="J39" s="72">
        <v>29</v>
      </c>
      <c r="K39" s="72">
        <v>29</v>
      </c>
      <c r="L39" s="73">
        <v>29</v>
      </c>
      <c r="M39" s="64"/>
      <c r="N39" s="70"/>
      <c r="O39" s="1">
        <v>28</v>
      </c>
      <c r="P39" s="68"/>
      <c r="Q39" s="69"/>
      <c r="R39" s="68" t="str">
        <f t="shared" si="3"/>
        <v/>
      </c>
      <c r="S39" s="68"/>
      <c r="T39" s="71">
        <f t="shared" si="0"/>
        <v>0</v>
      </c>
      <c r="U39" s="2" t="str">
        <f t="shared" si="1"/>
        <v/>
      </c>
      <c r="V39" s="3">
        <f t="shared" ca="1" si="2"/>
        <v>43344</v>
      </c>
    </row>
    <row r="40" spans="1:22" customFormat="1" ht="9.9499999999999993" customHeight="1" x14ac:dyDescent="0.25">
      <c r="A40" s="63"/>
      <c r="B40" s="257"/>
      <c r="C40" s="97">
        <v>30</v>
      </c>
      <c r="D40" s="72">
        <v>30</v>
      </c>
      <c r="E40" s="72">
        <v>30</v>
      </c>
      <c r="F40" s="72">
        <v>30</v>
      </c>
      <c r="G40" s="72">
        <v>30</v>
      </c>
      <c r="H40" s="72">
        <v>30</v>
      </c>
      <c r="I40" s="72">
        <v>30</v>
      </c>
      <c r="J40" s="72">
        <v>30</v>
      </c>
      <c r="K40" s="72">
        <v>30</v>
      </c>
      <c r="L40" s="73">
        <v>30</v>
      </c>
      <c r="M40" s="64"/>
      <c r="N40" s="70"/>
      <c r="O40" s="1">
        <v>29</v>
      </c>
      <c r="P40" s="68"/>
      <c r="Q40" s="69"/>
      <c r="R40" s="68" t="str">
        <f t="shared" si="3"/>
        <v/>
      </c>
      <c r="S40" s="68"/>
      <c r="T40" s="71">
        <f t="shared" si="0"/>
        <v>0</v>
      </c>
      <c r="U40" s="2" t="str">
        <f t="shared" si="1"/>
        <v/>
      </c>
      <c r="V40" s="3">
        <f t="shared" ca="1" si="2"/>
        <v>43344</v>
      </c>
    </row>
    <row r="41" spans="1:22" customFormat="1" ht="9.9499999999999993" customHeight="1" x14ac:dyDescent="0.25">
      <c r="A41" s="63"/>
      <c r="B41" s="257"/>
      <c r="C41" s="97">
        <v>31</v>
      </c>
      <c r="D41" s="72">
        <v>31</v>
      </c>
      <c r="E41" s="72">
        <v>31</v>
      </c>
      <c r="F41" s="72">
        <v>31</v>
      </c>
      <c r="G41" s="72">
        <v>31</v>
      </c>
      <c r="H41" s="72">
        <v>31</v>
      </c>
      <c r="I41" s="72">
        <v>31</v>
      </c>
      <c r="J41" s="72">
        <v>31</v>
      </c>
      <c r="K41" s="72">
        <v>31</v>
      </c>
      <c r="L41" s="73">
        <v>31</v>
      </c>
      <c r="M41" s="64"/>
      <c r="N41" s="70"/>
      <c r="O41" s="1">
        <v>30</v>
      </c>
      <c r="P41" s="68"/>
      <c r="Q41" s="69"/>
      <c r="R41" s="68" t="str">
        <f t="shared" si="3"/>
        <v/>
      </c>
      <c r="S41" s="68"/>
      <c r="T41" s="71">
        <f t="shared" si="0"/>
        <v>0</v>
      </c>
      <c r="U41" s="2" t="str">
        <f t="shared" si="1"/>
        <v/>
      </c>
      <c r="V41" s="3">
        <f t="shared" ca="1" si="2"/>
        <v>43344</v>
      </c>
    </row>
    <row r="42" spans="1:22" customFormat="1" ht="9.9499999999999993" customHeight="1" x14ac:dyDescent="0.25">
      <c r="A42" s="63"/>
      <c r="B42" s="257"/>
      <c r="C42" s="97">
        <v>32</v>
      </c>
      <c r="D42" s="72">
        <v>32</v>
      </c>
      <c r="E42" s="72">
        <v>32</v>
      </c>
      <c r="F42" s="72">
        <v>32</v>
      </c>
      <c r="G42" s="72">
        <v>32</v>
      </c>
      <c r="H42" s="72">
        <v>32</v>
      </c>
      <c r="I42" s="72">
        <v>32</v>
      </c>
      <c r="J42" s="72">
        <v>32</v>
      </c>
      <c r="K42" s="72">
        <v>32</v>
      </c>
      <c r="L42" s="73">
        <v>32</v>
      </c>
      <c r="M42" s="64"/>
      <c r="N42" s="70"/>
      <c r="O42" s="1">
        <v>31</v>
      </c>
      <c r="P42" s="68"/>
      <c r="Q42" s="69"/>
      <c r="R42" s="68" t="str">
        <f t="shared" si="3"/>
        <v/>
      </c>
      <c r="S42" s="68"/>
      <c r="T42" s="71">
        <f t="shared" si="0"/>
        <v>0</v>
      </c>
      <c r="U42" s="2" t="str">
        <f t="shared" si="1"/>
        <v/>
      </c>
      <c r="V42" s="3">
        <f t="shared" ca="1" si="2"/>
        <v>43344</v>
      </c>
    </row>
    <row r="43" spans="1:22" customFormat="1" ht="9.9499999999999993" customHeight="1" x14ac:dyDescent="0.25">
      <c r="A43" s="63"/>
      <c r="B43" s="257"/>
      <c r="C43" s="97">
        <v>33</v>
      </c>
      <c r="D43" s="72">
        <v>33</v>
      </c>
      <c r="E43" s="72">
        <v>33</v>
      </c>
      <c r="F43" s="72">
        <v>33</v>
      </c>
      <c r="G43" s="72">
        <v>33</v>
      </c>
      <c r="H43" s="72">
        <v>33</v>
      </c>
      <c r="I43" s="72">
        <v>33</v>
      </c>
      <c r="J43" s="72">
        <v>33</v>
      </c>
      <c r="K43" s="72">
        <v>33</v>
      </c>
      <c r="L43" s="73">
        <v>33</v>
      </c>
      <c r="M43" s="64"/>
      <c r="N43" s="70"/>
      <c r="O43" s="1">
        <v>32</v>
      </c>
      <c r="P43" s="68"/>
      <c r="Q43" s="69"/>
      <c r="R43" s="68" t="str">
        <f t="shared" si="3"/>
        <v/>
      </c>
      <c r="S43" s="68"/>
      <c r="T43" s="71">
        <f t="shared" si="0"/>
        <v>0</v>
      </c>
      <c r="U43" s="2" t="str">
        <f t="shared" si="1"/>
        <v/>
      </c>
      <c r="V43" s="3">
        <f t="shared" ca="1" si="2"/>
        <v>43344</v>
      </c>
    </row>
    <row r="44" spans="1:22" customFormat="1" ht="9.9499999999999993" customHeight="1" x14ac:dyDescent="0.25">
      <c r="A44" s="63"/>
      <c r="B44" s="257"/>
      <c r="C44" s="97">
        <v>34</v>
      </c>
      <c r="D44" s="72">
        <v>34</v>
      </c>
      <c r="E44" s="72">
        <v>34</v>
      </c>
      <c r="F44" s="72">
        <v>34</v>
      </c>
      <c r="G44" s="72">
        <v>34</v>
      </c>
      <c r="H44" s="72">
        <v>34</v>
      </c>
      <c r="I44" s="72">
        <v>34</v>
      </c>
      <c r="J44" s="72">
        <v>34</v>
      </c>
      <c r="K44" s="72">
        <v>34</v>
      </c>
      <c r="L44" s="73">
        <v>34</v>
      </c>
      <c r="M44" s="64"/>
      <c r="N44" s="70"/>
      <c r="O44" s="1">
        <v>33</v>
      </c>
      <c r="P44" s="68"/>
      <c r="Q44" s="69"/>
      <c r="R44" s="68" t="str">
        <f t="shared" si="3"/>
        <v/>
      </c>
      <c r="S44" s="68"/>
      <c r="T44" s="71">
        <f t="shared" si="0"/>
        <v>0</v>
      </c>
      <c r="U44" s="2" t="str">
        <f t="shared" si="1"/>
        <v/>
      </c>
      <c r="V44" s="3">
        <f t="shared" ca="1" si="2"/>
        <v>43344</v>
      </c>
    </row>
    <row r="45" spans="1:22" customFormat="1" ht="9.9499999999999993" customHeight="1" x14ac:dyDescent="0.25">
      <c r="A45" s="63"/>
      <c r="B45" s="257"/>
      <c r="C45" s="97">
        <v>35</v>
      </c>
      <c r="D45" s="72">
        <v>35</v>
      </c>
      <c r="E45" s="72">
        <v>35</v>
      </c>
      <c r="F45" s="72">
        <v>35</v>
      </c>
      <c r="G45" s="72">
        <v>35</v>
      </c>
      <c r="H45" s="72">
        <v>35</v>
      </c>
      <c r="I45" s="72">
        <v>35</v>
      </c>
      <c r="J45" s="72">
        <v>35</v>
      </c>
      <c r="K45" s="72">
        <v>35</v>
      </c>
      <c r="L45" s="73">
        <v>35</v>
      </c>
      <c r="M45" s="64"/>
      <c r="N45" s="70"/>
      <c r="O45" s="1">
        <v>34</v>
      </c>
      <c r="P45" s="68"/>
      <c r="Q45" s="69"/>
      <c r="R45" s="68" t="str">
        <f t="shared" si="3"/>
        <v/>
      </c>
      <c r="S45" s="68"/>
      <c r="T45" s="71">
        <f t="shared" si="0"/>
        <v>0</v>
      </c>
      <c r="U45" s="2" t="str">
        <f t="shared" si="1"/>
        <v/>
      </c>
      <c r="V45" s="3">
        <f t="shared" ca="1" si="2"/>
        <v>43344</v>
      </c>
    </row>
    <row r="46" spans="1:22" customFormat="1" ht="9.9499999999999993" customHeight="1" x14ac:dyDescent="0.25">
      <c r="A46" s="63"/>
      <c r="B46" s="257"/>
      <c r="C46" s="97">
        <v>36</v>
      </c>
      <c r="D46" s="72">
        <v>36</v>
      </c>
      <c r="E46" s="72">
        <v>36</v>
      </c>
      <c r="F46" s="72">
        <v>36</v>
      </c>
      <c r="G46" s="72">
        <v>36</v>
      </c>
      <c r="H46" s="72">
        <v>36</v>
      </c>
      <c r="I46" s="72">
        <v>36</v>
      </c>
      <c r="J46" s="72">
        <v>36</v>
      </c>
      <c r="K46" s="72">
        <v>36</v>
      </c>
      <c r="L46" s="73">
        <v>36</v>
      </c>
      <c r="M46" s="64"/>
      <c r="N46" s="70"/>
      <c r="O46" s="1">
        <v>35</v>
      </c>
      <c r="P46" s="68"/>
      <c r="Q46" s="69"/>
      <c r="R46" s="68" t="str">
        <f t="shared" si="3"/>
        <v/>
      </c>
      <c r="S46" s="68"/>
      <c r="T46" s="71">
        <f t="shared" si="0"/>
        <v>0</v>
      </c>
      <c r="U46" s="2" t="str">
        <f t="shared" si="1"/>
        <v/>
      </c>
      <c r="V46" s="3">
        <f t="shared" ca="1" si="2"/>
        <v>43344</v>
      </c>
    </row>
    <row r="47" spans="1:22" customFormat="1" ht="9.9499999999999993" customHeight="1" x14ac:dyDescent="0.25">
      <c r="A47" s="63"/>
      <c r="B47" s="257"/>
      <c r="C47" s="97">
        <v>37</v>
      </c>
      <c r="D47" s="72">
        <v>37</v>
      </c>
      <c r="E47" s="72">
        <v>37</v>
      </c>
      <c r="F47" s="72">
        <v>37</v>
      </c>
      <c r="G47" s="72">
        <v>37</v>
      </c>
      <c r="H47" s="72">
        <v>37</v>
      </c>
      <c r="I47" s="72">
        <v>37</v>
      </c>
      <c r="J47" s="72">
        <v>37</v>
      </c>
      <c r="K47" s="72">
        <v>37</v>
      </c>
      <c r="L47" s="73">
        <v>37</v>
      </c>
      <c r="M47" s="64"/>
      <c r="N47" s="70"/>
      <c r="O47" s="1">
        <v>36</v>
      </c>
      <c r="P47" s="68"/>
      <c r="Q47" s="69"/>
      <c r="R47" s="68" t="str">
        <f t="shared" si="3"/>
        <v/>
      </c>
      <c r="S47" s="68"/>
      <c r="T47" s="71">
        <f t="shared" si="0"/>
        <v>0</v>
      </c>
      <c r="U47" s="2" t="str">
        <f t="shared" si="1"/>
        <v/>
      </c>
      <c r="V47" s="3">
        <f t="shared" ca="1" si="2"/>
        <v>43344</v>
      </c>
    </row>
    <row r="48" spans="1:22" customFormat="1" ht="9.9499999999999993" customHeight="1" x14ac:dyDescent="0.25">
      <c r="A48" s="63"/>
      <c r="B48" s="257"/>
      <c r="C48" s="97">
        <v>38</v>
      </c>
      <c r="D48" s="72">
        <v>38</v>
      </c>
      <c r="E48" s="72">
        <v>38</v>
      </c>
      <c r="F48" s="72">
        <v>38</v>
      </c>
      <c r="G48" s="72">
        <v>38</v>
      </c>
      <c r="H48" s="72">
        <v>38</v>
      </c>
      <c r="I48" s="72">
        <v>38</v>
      </c>
      <c r="J48" s="72">
        <v>38</v>
      </c>
      <c r="K48" s="72">
        <v>38</v>
      </c>
      <c r="L48" s="73">
        <v>38</v>
      </c>
      <c r="M48" s="64"/>
      <c r="N48" s="70"/>
      <c r="O48" s="1">
        <v>37</v>
      </c>
      <c r="P48" s="68"/>
      <c r="Q48" s="69"/>
      <c r="R48" s="68" t="str">
        <f t="shared" si="3"/>
        <v/>
      </c>
      <c r="S48" s="68"/>
      <c r="T48" s="71">
        <f t="shared" si="0"/>
        <v>0</v>
      </c>
      <c r="U48" s="2" t="str">
        <f t="shared" si="1"/>
        <v/>
      </c>
      <c r="V48" s="3">
        <f t="shared" ca="1" si="2"/>
        <v>43344</v>
      </c>
    </row>
    <row r="49" spans="1:22" customFormat="1" ht="9.9499999999999993" customHeight="1" x14ac:dyDescent="0.25">
      <c r="A49" s="63"/>
      <c r="B49" s="257"/>
      <c r="C49" s="97">
        <v>39</v>
      </c>
      <c r="D49" s="72">
        <v>39</v>
      </c>
      <c r="E49" s="72">
        <v>39</v>
      </c>
      <c r="F49" s="72">
        <v>39</v>
      </c>
      <c r="G49" s="72">
        <v>39</v>
      </c>
      <c r="H49" s="72">
        <v>39</v>
      </c>
      <c r="I49" s="72">
        <v>39</v>
      </c>
      <c r="J49" s="72">
        <v>39</v>
      </c>
      <c r="K49" s="72">
        <v>39</v>
      </c>
      <c r="L49" s="73">
        <v>39</v>
      </c>
      <c r="M49" s="64"/>
      <c r="N49" s="70"/>
      <c r="O49" s="1">
        <v>38</v>
      </c>
      <c r="P49" s="68"/>
      <c r="Q49" s="69"/>
      <c r="R49" s="68" t="str">
        <f t="shared" si="3"/>
        <v/>
      </c>
      <c r="S49" s="68"/>
      <c r="T49" s="71">
        <f t="shared" si="0"/>
        <v>0</v>
      </c>
      <c r="U49" s="2" t="str">
        <f t="shared" si="1"/>
        <v/>
      </c>
      <c r="V49" s="3">
        <f t="shared" ca="1" si="2"/>
        <v>43344</v>
      </c>
    </row>
    <row r="50" spans="1:22" customFormat="1" ht="9.9499999999999993" customHeight="1" x14ac:dyDescent="0.25">
      <c r="A50" s="63"/>
      <c r="B50" s="257"/>
      <c r="C50" s="98">
        <v>40</v>
      </c>
      <c r="D50" s="95">
        <v>40</v>
      </c>
      <c r="E50" s="95">
        <v>40</v>
      </c>
      <c r="F50" s="95">
        <v>40</v>
      </c>
      <c r="G50" s="95">
        <v>40</v>
      </c>
      <c r="H50" s="95">
        <v>40</v>
      </c>
      <c r="I50" s="95">
        <v>40</v>
      </c>
      <c r="J50" s="95">
        <v>40</v>
      </c>
      <c r="K50" s="95">
        <v>40</v>
      </c>
      <c r="L50" s="96">
        <v>40</v>
      </c>
      <c r="M50" s="64"/>
      <c r="N50" s="70"/>
      <c r="O50" s="1">
        <v>39</v>
      </c>
      <c r="P50" s="68"/>
      <c r="Q50" s="69"/>
      <c r="R50" s="68" t="str">
        <f t="shared" si="3"/>
        <v/>
      </c>
      <c r="S50" s="68"/>
      <c r="T50" s="71">
        <f t="shared" si="0"/>
        <v>0</v>
      </c>
      <c r="U50" s="2" t="str">
        <f t="shared" si="1"/>
        <v/>
      </c>
      <c r="V50" s="3">
        <f t="shared" ca="1" si="2"/>
        <v>43344</v>
      </c>
    </row>
    <row r="51" spans="1:22" customFormat="1" ht="9.75" customHeight="1" x14ac:dyDescent="0.25">
      <c r="A51" s="63"/>
      <c r="B51" s="257"/>
      <c r="C51" s="97">
        <v>41</v>
      </c>
      <c r="D51" s="72">
        <v>41</v>
      </c>
      <c r="E51" s="72">
        <v>41</v>
      </c>
      <c r="F51" s="72">
        <v>41</v>
      </c>
      <c r="G51" s="72">
        <v>41</v>
      </c>
      <c r="H51" s="72">
        <v>41</v>
      </c>
      <c r="I51" s="72">
        <v>41</v>
      </c>
      <c r="J51" s="72">
        <v>41</v>
      </c>
      <c r="K51" s="72">
        <v>41</v>
      </c>
      <c r="L51" s="73">
        <v>41</v>
      </c>
      <c r="M51" s="64"/>
      <c r="N51" s="70"/>
      <c r="O51" s="1">
        <v>40</v>
      </c>
      <c r="P51" s="68"/>
      <c r="Q51" s="69"/>
      <c r="R51" s="68" t="str">
        <f t="shared" si="3"/>
        <v/>
      </c>
      <c r="S51" s="68"/>
      <c r="T51" s="71">
        <f t="shared" si="0"/>
        <v>0</v>
      </c>
      <c r="U51" s="2" t="str">
        <f t="shared" si="1"/>
        <v/>
      </c>
      <c r="V51" s="3">
        <f t="shared" ca="1" si="2"/>
        <v>43344</v>
      </c>
    </row>
    <row r="52" spans="1:22" customFormat="1" ht="9.75" customHeight="1" x14ac:dyDescent="0.25">
      <c r="A52" s="63"/>
      <c r="B52" s="257"/>
      <c r="C52" s="97">
        <v>42</v>
      </c>
      <c r="D52" s="72">
        <v>42</v>
      </c>
      <c r="E52" s="72">
        <v>42</v>
      </c>
      <c r="F52" s="72">
        <v>42</v>
      </c>
      <c r="G52" s="72">
        <v>42</v>
      </c>
      <c r="H52" s="72">
        <v>42</v>
      </c>
      <c r="I52" s="72">
        <v>42</v>
      </c>
      <c r="J52" s="72">
        <v>42</v>
      </c>
      <c r="K52" s="72">
        <v>42</v>
      </c>
      <c r="L52" s="73">
        <v>42</v>
      </c>
      <c r="M52" s="64"/>
      <c r="N52" s="70"/>
      <c r="O52" s="1">
        <v>41</v>
      </c>
      <c r="P52" s="68"/>
      <c r="Q52" s="69"/>
      <c r="R52" s="68"/>
      <c r="S52" s="68"/>
      <c r="T52" s="71">
        <f t="shared" si="0"/>
        <v>0</v>
      </c>
      <c r="U52" s="2" t="str">
        <f t="shared" si="1"/>
        <v/>
      </c>
      <c r="V52" s="3">
        <f t="shared" ca="1" si="2"/>
        <v>43344</v>
      </c>
    </row>
    <row r="53" spans="1:22" customFormat="1" ht="9.75" customHeight="1" x14ac:dyDescent="0.25">
      <c r="A53" s="63"/>
      <c r="B53" s="257"/>
      <c r="C53" s="97">
        <v>43</v>
      </c>
      <c r="D53" s="72">
        <v>43</v>
      </c>
      <c r="E53" s="72">
        <v>43</v>
      </c>
      <c r="F53" s="72">
        <v>43</v>
      </c>
      <c r="G53" s="72">
        <v>43</v>
      </c>
      <c r="H53" s="72">
        <v>43</v>
      </c>
      <c r="I53" s="72">
        <v>43</v>
      </c>
      <c r="J53" s="72">
        <v>43</v>
      </c>
      <c r="K53" s="72">
        <v>43</v>
      </c>
      <c r="L53" s="73">
        <v>43</v>
      </c>
      <c r="M53" s="64"/>
      <c r="N53" s="70"/>
      <c r="O53" s="1">
        <v>42</v>
      </c>
      <c r="P53" s="68"/>
      <c r="Q53" s="69"/>
      <c r="R53" s="68"/>
      <c r="S53" s="68"/>
      <c r="T53" s="71">
        <f t="shared" si="0"/>
        <v>0</v>
      </c>
      <c r="U53" s="2" t="str">
        <f t="shared" si="1"/>
        <v/>
      </c>
      <c r="V53" s="3">
        <f t="shared" ca="1" si="2"/>
        <v>43344</v>
      </c>
    </row>
    <row r="54" spans="1:22" customFormat="1" ht="9.75" customHeight="1" x14ac:dyDescent="0.25">
      <c r="A54" s="63"/>
      <c r="B54" s="257"/>
      <c r="C54" s="97">
        <v>44</v>
      </c>
      <c r="D54" s="72">
        <v>44</v>
      </c>
      <c r="E54" s="72">
        <v>44</v>
      </c>
      <c r="F54" s="72">
        <v>44</v>
      </c>
      <c r="G54" s="72">
        <v>44</v>
      </c>
      <c r="H54" s="72">
        <v>44</v>
      </c>
      <c r="I54" s="72">
        <v>44</v>
      </c>
      <c r="J54" s="72">
        <v>44</v>
      </c>
      <c r="K54" s="72">
        <v>44</v>
      </c>
      <c r="L54" s="73">
        <v>44</v>
      </c>
      <c r="M54" s="64"/>
      <c r="N54" s="70"/>
      <c r="O54" s="1">
        <v>43</v>
      </c>
      <c r="P54" s="68"/>
      <c r="Q54" s="69"/>
      <c r="R54" s="68"/>
      <c r="S54" s="68"/>
      <c r="T54" s="71">
        <f t="shared" si="0"/>
        <v>0</v>
      </c>
      <c r="U54" s="2" t="str">
        <f t="shared" si="1"/>
        <v/>
      </c>
      <c r="V54" s="3">
        <f t="shared" ca="1" si="2"/>
        <v>43344</v>
      </c>
    </row>
    <row r="55" spans="1:22" customFormat="1" ht="9.75" customHeight="1" x14ac:dyDescent="0.25">
      <c r="A55" s="63"/>
      <c r="B55" s="257"/>
      <c r="C55" s="97">
        <v>45</v>
      </c>
      <c r="D55" s="72">
        <v>45</v>
      </c>
      <c r="E55" s="72">
        <v>45</v>
      </c>
      <c r="F55" s="72">
        <v>45</v>
      </c>
      <c r="G55" s="72">
        <v>45</v>
      </c>
      <c r="H55" s="72">
        <v>45</v>
      </c>
      <c r="I55" s="72">
        <v>45</v>
      </c>
      <c r="J55" s="72">
        <v>45</v>
      </c>
      <c r="K55" s="72">
        <v>45</v>
      </c>
      <c r="L55" s="73">
        <v>45</v>
      </c>
      <c r="M55" s="64"/>
      <c r="N55" s="70"/>
      <c r="O55" s="1">
        <v>44</v>
      </c>
      <c r="P55" s="68"/>
      <c r="Q55" s="69"/>
      <c r="R55" s="68"/>
      <c r="S55" s="68"/>
      <c r="T55" s="71">
        <f t="shared" si="0"/>
        <v>0</v>
      </c>
      <c r="U55" s="2" t="str">
        <f t="shared" si="1"/>
        <v/>
      </c>
      <c r="V55" s="3">
        <f t="shared" ca="1" si="2"/>
        <v>43344</v>
      </c>
    </row>
    <row r="56" spans="1:22" customFormat="1" ht="9.75" customHeight="1" x14ac:dyDescent="0.25">
      <c r="A56" s="63"/>
      <c r="B56" s="257"/>
      <c r="C56" s="97">
        <v>46</v>
      </c>
      <c r="D56" s="72">
        <v>46</v>
      </c>
      <c r="E56" s="72">
        <v>46</v>
      </c>
      <c r="F56" s="72">
        <v>46</v>
      </c>
      <c r="G56" s="72">
        <v>46</v>
      </c>
      <c r="H56" s="72">
        <v>46</v>
      </c>
      <c r="I56" s="72">
        <v>46</v>
      </c>
      <c r="J56" s="72">
        <v>46</v>
      </c>
      <c r="K56" s="72">
        <v>46</v>
      </c>
      <c r="L56" s="73">
        <v>46</v>
      </c>
      <c r="M56" s="64"/>
      <c r="N56" s="70"/>
      <c r="O56" s="1">
        <v>45</v>
      </c>
      <c r="P56" s="68"/>
      <c r="Q56" s="69"/>
      <c r="R56" s="68"/>
      <c r="S56" s="68"/>
      <c r="T56" s="71">
        <f t="shared" si="0"/>
        <v>0</v>
      </c>
      <c r="U56" s="2" t="str">
        <f t="shared" si="1"/>
        <v/>
      </c>
      <c r="V56" s="3">
        <f t="shared" ca="1" si="2"/>
        <v>43344</v>
      </c>
    </row>
    <row r="57" spans="1:22" customFormat="1" ht="9.75" customHeight="1" x14ac:dyDescent="0.25">
      <c r="A57" s="63"/>
      <c r="B57" s="257"/>
      <c r="C57" s="97">
        <v>47</v>
      </c>
      <c r="D57" s="72">
        <v>47</v>
      </c>
      <c r="E57" s="72">
        <v>47</v>
      </c>
      <c r="F57" s="72">
        <v>47</v>
      </c>
      <c r="G57" s="72">
        <v>47</v>
      </c>
      <c r="H57" s="72">
        <v>47</v>
      </c>
      <c r="I57" s="72">
        <v>47</v>
      </c>
      <c r="J57" s="72">
        <v>47</v>
      </c>
      <c r="K57" s="72">
        <v>47</v>
      </c>
      <c r="L57" s="73">
        <v>47</v>
      </c>
      <c r="M57" s="64"/>
      <c r="N57" s="70"/>
      <c r="O57" s="1">
        <v>46</v>
      </c>
      <c r="P57" s="68"/>
      <c r="Q57" s="69"/>
      <c r="R57" s="68"/>
      <c r="S57" s="68"/>
      <c r="T57" s="71">
        <f t="shared" si="0"/>
        <v>0</v>
      </c>
      <c r="U57" s="2" t="str">
        <f t="shared" si="1"/>
        <v/>
      </c>
      <c r="V57" s="3">
        <f t="shared" ca="1" si="2"/>
        <v>43344</v>
      </c>
    </row>
    <row r="58" spans="1:22" customFormat="1" ht="9.75" customHeight="1" x14ac:dyDescent="0.25">
      <c r="A58" s="63"/>
      <c r="B58" s="257"/>
      <c r="C58" s="97">
        <v>48</v>
      </c>
      <c r="D58" s="72">
        <v>48</v>
      </c>
      <c r="E58" s="72">
        <v>48</v>
      </c>
      <c r="F58" s="72">
        <v>48</v>
      </c>
      <c r="G58" s="72">
        <v>48</v>
      </c>
      <c r="H58" s="72">
        <v>48</v>
      </c>
      <c r="I58" s="72">
        <v>48</v>
      </c>
      <c r="J58" s="72">
        <v>48</v>
      </c>
      <c r="K58" s="72">
        <v>48</v>
      </c>
      <c r="L58" s="73">
        <v>48</v>
      </c>
      <c r="M58" s="64"/>
      <c r="N58" s="70"/>
      <c r="O58" s="1">
        <v>47</v>
      </c>
      <c r="P58" s="68"/>
      <c r="Q58" s="69"/>
      <c r="R58" s="68"/>
      <c r="S58" s="68"/>
      <c r="T58" s="71">
        <f t="shared" si="0"/>
        <v>0</v>
      </c>
      <c r="U58" s="2" t="str">
        <f t="shared" si="1"/>
        <v/>
      </c>
      <c r="V58" s="3">
        <f t="shared" ca="1" si="2"/>
        <v>43344</v>
      </c>
    </row>
    <row r="59" spans="1:22" customFormat="1" ht="9.75" customHeight="1" x14ac:dyDescent="0.25">
      <c r="A59" s="63"/>
      <c r="B59" s="257"/>
      <c r="C59" s="97">
        <v>49</v>
      </c>
      <c r="D59" s="72">
        <v>49</v>
      </c>
      <c r="E59" s="72">
        <v>49</v>
      </c>
      <c r="F59" s="72">
        <v>49</v>
      </c>
      <c r="G59" s="72">
        <v>49</v>
      </c>
      <c r="H59" s="72">
        <v>49</v>
      </c>
      <c r="I59" s="72">
        <v>49</v>
      </c>
      <c r="J59" s="72">
        <v>49</v>
      </c>
      <c r="K59" s="72">
        <v>49</v>
      </c>
      <c r="L59" s="73">
        <v>49</v>
      </c>
      <c r="M59" s="64"/>
      <c r="N59" s="70"/>
      <c r="O59" s="1">
        <v>48</v>
      </c>
      <c r="P59" s="68"/>
      <c r="Q59" s="69"/>
      <c r="R59" s="68"/>
      <c r="S59" s="68"/>
      <c r="T59" s="71">
        <f t="shared" si="0"/>
        <v>0</v>
      </c>
      <c r="U59" s="2" t="str">
        <f t="shared" si="1"/>
        <v/>
      </c>
      <c r="V59" s="3">
        <f t="shared" ca="1" si="2"/>
        <v>43344</v>
      </c>
    </row>
    <row r="60" spans="1:22" customFormat="1" ht="9.75" customHeight="1" x14ac:dyDescent="0.25">
      <c r="A60" s="63"/>
      <c r="B60" s="257"/>
      <c r="C60" s="97">
        <v>50</v>
      </c>
      <c r="D60" s="72">
        <v>50</v>
      </c>
      <c r="E60" s="72">
        <v>50</v>
      </c>
      <c r="F60" s="72">
        <v>50</v>
      </c>
      <c r="G60" s="72">
        <v>50</v>
      </c>
      <c r="H60" s="72">
        <v>50</v>
      </c>
      <c r="I60" s="72">
        <v>50</v>
      </c>
      <c r="J60" s="72">
        <v>50</v>
      </c>
      <c r="K60" s="72">
        <v>50</v>
      </c>
      <c r="L60" s="73">
        <v>50</v>
      </c>
      <c r="M60" s="64"/>
      <c r="N60" s="70"/>
      <c r="O60" s="1">
        <v>49</v>
      </c>
      <c r="P60" s="68"/>
      <c r="Q60" s="69"/>
      <c r="R60" s="68"/>
      <c r="S60" s="68"/>
      <c r="T60" s="71">
        <f t="shared" si="0"/>
        <v>0</v>
      </c>
      <c r="U60" s="2" t="str">
        <f t="shared" si="1"/>
        <v/>
      </c>
      <c r="V60" s="3">
        <f t="shared" ca="1" si="2"/>
        <v>43344</v>
      </c>
    </row>
    <row r="61" spans="1:22" customFormat="1" ht="9.75" customHeight="1" x14ac:dyDescent="0.25">
      <c r="A61" s="63"/>
      <c r="B61" s="257"/>
      <c r="C61" s="97">
        <v>51</v>
      </c>
      <c r="D61" s="72">
        <v>51</v>
      </c>
      <c r="E61" s="72">
        <v>51</v>
      </c>
      <c r="F61" s="72">
        <v>51</v>
      </c>
      <c r="G61" s="72">
        <v>51</v>
      </c>
      <c r="H61" s="72">
        <v>51</v>
      </c>
      <c r="I61" s="72">
        <v>51</v>
      </c>
      <c r="J61" s="72">
        <v>51</v>
      </c>
      <c r="K61" s="72">
        <v>51</v>
      </c>
      <c r="L61" s="73">
        <v>51</v>
      </c>
      <c r="M61" s="64"/>
      <c r="N61" s="70"/>
      <c r="O61" s="1">
        <v>50</v>
      </c>
      <c r="P61" s="68"/>
      <c r="Q61" s="69"/>
      <c r="R61" s="68"/>
      <c r="S61" s="68"/>
      <c r="T61" s="71">
        <f t="shared" si="0"/>
        <v>0</v>
      </c>
      <c r="U61" s="2" t="str">
        <f t="shared" si="1"/>
        <v/>
      </c>
      <c r="V61" s="3">
        <f t="shared" ca="1" si="2"/>
        <v>43344</v>
      </c>
    </row>
    <row r="62" spans="1:22" customFormat="1" ht="9.75" customHeight="1" x14ac:dyDescent="0.25">
      <c r="A62" s="63"/>
      <c r="B62" s="257"/>
      <c r="C62" s="97">
        <v>52</v>
      </c>
      <c r="D62" s="72">
        <v>52</v>
      </c>
      <c r="E62" s="72">
        <v>52</v>
      </c>
      <c r="F62" s="72">
        <v>52</v>
      </c>
      <c r="G62" s="72">
        <v>52</v>
      </c>
      <c r="H62" s="72">
        <v>52</v>
      </c>
      <c r="I62" s="72">
        <v>52</v>
      </c>
      <c r="J62" s="72">
        <v>52</v>
      </c>
      <c r="K62" s="72">
        <v>52</v>
      </c>
      <c r="L62" s="73">
        <v>52</v>
      </c>
      <c r="M62" s="64"/>
      <c r="N62" s="70"/>
      <c r="O62" s="1">
        <v>51</v>
      </c>
      <c r="P62" s="68"/>
      <c r="Q62" s="69"/>
      <c r="R62" s="68"/>
      <c r="S62" s="68"/>
      <c r="T62" s="71">
        <f t="shared" si="0"/>
        <v>0</v>
      </c>
      <c r="U62" s="2" t="str">
        <f t="shared" si="1"/>
        <v/>
      </c>
      <c r="V62" s="3">
        <f t="shared" ca="1" si="2"/>
        <v>43344</v>
      </c>
    </row>
    <row r="63" spans="1:22" customFormat="1" ht="9.75" customHeight="1" x14ac:dyDescent="0.25">
      <c r="A63" s="63"/>
      <c r="B63" s="257"/>
      <c r="C63" s="97">
        <v>53</v>
      </c>
      <c r="D63" s="72">
        <v>53</v>
      </c>
      <c r="E63" s="72">
        <v>53</v>
      </c>
      <c r="F63" s="72">
        <v>53</v>
      </c>
      <c r="G63" s="72">
        <v>53</v>
      </c>
      <c r="H63" s="72">
        <v>53</v>
      </c>
      <c r="I63" s="72">
        <v>53</v>
      </c>
      <c r="J63" s="72">
        <v>53</v>
      </c>
      <c r="K63" s="72">
        <v>53</v>
      </c>
      <c r="L63" s="73">
        <v>53</v>
      </c>
      <c r="M63" s="64"/>
      <c r="N63" s="70"/>
      <c r="O63" s="1">
        <v>52</v>
      </c>
      <c r="P63" s="68"/>
      <c r="Q63" s="69"/>
      <c r="R63" s="68"/>
      <c r="S63" s="68"/>
      <c r="T63" s="71">
        <f t="shared" si="0"/>
        <v>0</v>
      </c>
      <c r="U63" s="2" t="str">
        <f t="shared" si="1"/>
        <v/>
      </c>
      <c r="V63" s="3">
        <f t="shared" ca="1" si="2"/>
        <v>43344</v>
      </c>
    </row>
    <row r="64" spans="1:22" customFormat="1" ht="9.75" customHeight="1" x14ac:dyDescent="0.25">
      <c r="A64" s="63"/>
      <c r="B64" s="257"/>
      <c r="C64" s="97">
        <v>54</v>
      </c>
      <c r="D64" s="72">
        <v>54</v>
      </c>
      <c r="E64" s="72">
        <v>54</v>
      </c>
      <c r="F64" s="72">
        <v>54</v>
      </c>
      <c r="G64" s="72">
        <v>54</v>
      </c>
      <c r="H64" s="72">
        <v>54</v>
      </c>
      <c r="I64" s="72">
        <v>54</v>
      </c>
      <c r="J64" s="72">
        <v>54</v>
      </c>
      <c r="K64" s="72">
        <v>54</v>
      </c>
      <c r="L64" s="73">
        <v>54</v>
      </c>
      <c r="M64" s="64"/>
      <c r="N64" s="70"/>
      <c r="O64" s="1">
        <v>53</v>
      </c>
      <c r="P64" s="68"/>
      <c r="Q64" s="69"/>
      <c r="R64" s="68"/>
      <c r="S64" s="68"/>
      <c r="T64" s="71">
        <f t="shared" si="0"/>
        <v>0</v>
      </c>
      <c r="U64" s="2" t="str">
        <f t="shared" si="1"/>
        <v/>
      </c>
      <c r="V64" s="3">
        <f t="shared" ca="1" si="2"/>
        <v>43344</v>
      </c>
    </row>
    <row r="65" spans="1:22" customFormat="1" ht="9.75" customHeight="1" x14ac:dyDescent="0.25">
      <c r="A65" s="63"/>
      <c r="B65" s="257"/>
      <c r="C65" s="97">
        <v>55</v>
      </c>
      <c r="D65" s="72">
        <v>55</v>
      </c>
      <c r="E65" s="72">
        <v>55</v>
      </c>
      <c r="F65" s="72">
        <v>55</v>
      </c>
      <c r="G65" s="72">
        <v>55</v>
      </c>
      <c r="H65" s="72">
        <v>55</v>
      </c>
      <c r="I65" s="72">
        <v>55</v>
      </c>
      <c r="J65" s="72">
        <v>55</v>
      </c>
      <c r="K65" s="72">
        <v>55</v>
      </c>
      <c r="L65" s="73">
        <v>55</v>
      </c>
      <c r="M65" s="64"/>
      <c r="N65" s="70"/>
      <c r="O65" s="1">
        <v>54</v>
      </c>
      <c r="P65" s="68"/>
      <c r="Q65" s="69"/>
      <c r="R65" s="68"/>
      <c r="S65" s="68"/>
      <c r="T65" s="71">
        <f t="shared" si="0"/>
        <v>0</v>
      </c>
      <c r="U65" s="2" t="str">
        <f t="shared" si="1"/>
        <v/>
      </c>
      <c r="V65" s="3">
        <f t="shared" ca="1" si="2"/>
        <v>43344</v>
      </c>
    </row>
    <row r="66" spans="1:22" customFormat="1" ht="9.75" customHeight="1" x14ac:dyDescent="0.25">
      <c r="A66" s="63"/>
      <c r="B66" s="257"/>
      <c r="C66" s="97">
        <v>56</v>
      </c>
      <c r="D66" s="72">
        <v>56</v>
      </c>
      <c r="E66" s="72">
        <v>56</v>
      </c>
      <c r="F66" s="72">
        <v>56</v>
      </c>
      <c r="G66" s="72">
        <v>56</v>
      </c>
      <c r="H66" s="72">
        <v>56</v>
      </c>
      <c r="I66" s="72">
        <v>56</v>
      </c>
      <c r="J66" s="72">
        <v>56</v>
      </c>
      <c r="K66" s="72">
        <v>56</v>
      </c>
      <c r="L66" s="73">
        <v>56</v>
      </c>
      <c r="M66" s="64"/>
      <c r="N66" s="70"/>
      <c r="O66" s="1">
        <v>55</v>
      </c>
      <c r="P66" s="68"/>
      <c r="Q66" s="69"/>
      <c r="R66" s="68"/>
      <c r="S66" s="68"/>
      <c r="T66" s="71">
        <f t="shared" si="0"/>
        <v>0</v>
      </c>
      <c r="U66" s="2" t="str">
        <f t="shared" si="1"/>
        <v/>
      </c>
      <c r="V66" s="3">
        <f t="shared" ca="1" si="2"/>
        <v>43344</v>
      </c>
    </row>
    <row r="67" spans="1:22" customFormat="1" ht="9.75" customHeight="1" x14ac:dyDescent="0.25">
      <c r="A67" s="63"/>
      <c r="B67" s="257"/>
      <c r="C67" s="97">
        <v>57</v>
      </c>
      <c r="D67" s="72">
        <v>57</v>
      </c>
      <c r="E67" s="72">
        <v>57</v>
      </c>
      <c r="F67" s="72">
        <v>57</v>
      </c>
      <c r="G67" s="72">
        <v>57</v>
      </c>
      <c r="H67" s="72">
        <v>57</v>
      </c>
      <c r="I67" s="72">
        <v>57</v>
      </c>
      <c r="J67" s="72">
        <v>57</v>
      </c>
      <c r="K67" s="72">
        <v>57</v>
      </c>
      <c r="L67" s="73">
        <v>57</v>
      </c>
      <c r="M67" s="64"/>
      <c r="N67" s="70"/>
      <c r="O67" s="1">
        <v>56</v>
      </c>
      <c r="P67" s="68"/>
      <c r="Q67" s="69"/>
      <c r="R67" s="68"/>
      <c r="S67" s="68"/>
      <c r="T67" s="71">
        <f t="shared" si="0"/>
        <v>0</v>
      </c>
      <c r="U67" s="2" t="str">
        <f t="shared" si="1"/>
        <v/>
      </c>
      <c r="V67" s="3">
        <f t="shared" ca="1" si="2"/>
        <v>43344</v>
      </c>
    </row>
    <row r="68" spans="1:22" customFormat="1" ht="9.75" customHeight="1" x14ac:dyDescent="0.25">
      <c r="A68" s="63"/>
      <c r="B68" s="257"/>
      <c r="C68" s="97">
        <v>58</v>
      </c>
      <c r="D68" s="72">
        <v>58</v>
      </c>
      <c r="E68" s="72">
        <v>58</v>
      </c>
      <c r="F68" s="72">
        <v>58</v>
      </c>
      <c r="G68" s="72">
        <v>58</v>
      </c>
      <c r="H68" s="72">
        <v>58</v>
      </c>
      <c r="I68" s="72">
        <v>58</v>
      </c>
      <c r="J68" s="72">
        <v>58</v>
      </c>
      <c r="K68" s="72">
        <v>58</v>
      </c>
      <c r="L68" s="73">
        <v>58</v>
      </c>
      <c r="M68" s="64"/>
      <c r="N68" s="70"/>
      <c r="O68" s="1">
        <v>57</v>
      </c>
      <c r="P68" s="68"/>
      <c r="Q68" s="69"/>
      <c r="R68" s="68"/>
      <c r="S68" s="68"/>
      <c r="T68" s="71">
        <f t="shared" si="0"/>
        <v>0</v>
      </c>
      <c r="U68" s="2" t="str">
        <f t="shared" si="1"/>
        <v/>
      </c>
      <c r="V68" s="3">
        <f t="shared" ca="1" si="2"/>
        <v>43344</v>
      </c>
    </row>
    <row r="69" spans="1:22" customFormat="1" ht="9.75" customHeight="1" x14ac:dyDescent="0.25">
      <c r="A69" s="63"/>
      <c r="B69" s="257"/>
      <c r="C69" s="97">
        <v>59</v>
      </c>
      <c r="D69" s="72">
        <v>59</v>
      </c>
      <c r="E69" s="72">
        <v>59</v>
      </c>
      <c r="F69" s="72">
        <v>59</v>
      </c>
      <c r="G69" s="72">
        <v>59</v>
      </c>
      <c r="H69" s="72">
        <v>59</v>
      </c>
      <c r="I69" s="72">
        <v>59</v>
      </c>
      <c r="J69" s="72">
        <v>59</v>
      </c>
      <c r="K69" s="72">
        <v>59</v>
      </c>
      <c r="L69" s="73">
        <v>59</v>
      </c>
      <c r="M69" s="64"/>
      <c r="N69" s="70"/>
      <c r="O69" s="1">
        <v>58</v>
      </c>
      <c r="P69" s="68"/>
      <c r="Q69" s="69"/>
      <c r="R69" s="68"/>
      <c r="S69" s="68"/>
      <c r="T69" s="71">
        <f t="shared" si="0"/>
        <v>0</v>
      </c>
      <c r="U69" s="2" t="str">
        <f t="shared" si="1"/>
        <v/>
      </c>
      <c r="V69" s="3">
        <f t="shared" ca="1" si="2"/>
        <v>43344</v>
      </c>
    </row>
    <row r="70" spans="1:22" customFormat="1" ht="9.75" customHeight="1" x14ac:dyDescent="0.25">
      <c r="A70" s="63"/>
      <c r="B70" s="257"/>
      <c r="C70" s="97">
        <v>60</v>
      </c>
      <c r="D70" s="72">
        <v>60</v>
      </c>
      <c r="E70" s="72">
        <v>60</v>
      </c>
      <c r="F70" s="72">
        <v>60</v>
      </c>
      <c r="G70" s="72">
        <v>60</v>
      </c>
      <c r="H70" s="72">
        <v>60</v>
      </c>
      <c r="I70" s="72">
        <v>60</v>
      </c>
      <c r="J70" s="72">
        <v>60</v>
      </c>
      <c r="K70" s="72">
        <v>60</v>
      </c>
      <c r="L70" s="73">
        <v>60</v>
      </c>
      <c r="M70" s="64"/>
      <c r="N70" s="70"/>
      <c r="O70" s="1">
        <v>59</v>
      </c>
      <c r="P70" s="68"/>
      <c r="Q70" s="69"/>
      <c r="R70" s="68"/>
      <c r="S70" s="68"/>
      <c r="T70" s="71">
        <f t="shared" si="0"/>
        <v>0</v>
      </c>
      <c r="U70" s="2" t="str">
        <f t="shared" si="1"/>
        <v/>
      </c>
      <c r="V70" s="3">
        <f t="shared" ca="1" si="2"/>
        <v>43344</v>
      </c>
    </row>
    <row r="71" spans="1:22" customFormat="1" ht="9.75" customHeight="1" x14ac:dyDescent="0.25">
      <c r="A71" s="63"/>
      <c r="B71" s="257"/>
      <c r="C71" s="97">
        <v>61</v>
      </c>
      <c r="D71" s="72">
        <v>61</v>
      </c>
      <c r="E71" s="72">
        <v>61</v>
      </c>
      <c r="F71" s="72">
        <v>61</v>
      </c>
      <c r="G71" s="72">
        <v>61</v>
      </c>
      <c r="H71" s="72">
        <v>61</v>
      </c>
      <c r="I71" s="72">
        <v>61</v>
      </c>
      <c r="J71" s="72">
        <v>61</v>
      </c>
      <c r="K71" s="72">
        <v>61</v>
      </c>
      <c r="L71" s="73">
        <v>61</v>
      </c>
      <c r="M71" s="64"/>
      <c r="N71" s="70"/>
      <c r="O71" s="1">
        <v>60</v>
      </c>
      <c r="P71" s="68"/>
      <c r="Q71" s="69"/>
      <c r="R71" s="68"/>
      <c r="S71" s="68"/>
      <c r="T71" s="71">
        <f t="shared" si="0"/>
        <v>0</v>
      </c>
      <c r="U71" s="2" t="str">
        <f t="shared" si="1"/>
        <v/>
      </c>
      <c r="V71" s="3">
        <f t="shared" ca="1" si="2"/>
        <v>43344</v>
      </c>
    </row>
    <row r="72" spans="1:22" customFormat="1" ht="9.75" customHeight="1" x14ac:dyDescent="0.25">
      <c r="A72" s="63"/>
      <c r="B72" s="257"/>
      <c r="C72" s="97">
        <v>62</v>
      </c>
      <c r="D72" s="72">
        <v>62</v>
      </c>
      <c r="E72" s="72">
        <v>62</v>
      </c>
      <c r="F72" s="72">
        <v>62</v>
      </c>
      <c r="G72" s="72">
        <v>62</v>
      </c>
      <c r="H72" s="72">
        <v>62</v>
      </c>
      <c r="I72" s="72">
        <v>62</v>
      </c>
      <c r="J72" s="72">
        <v>62</v>
      </c>
      <c r="K72" s="72">
        <v>62</v>
      </c>
      <c r="L72" s="73">
        <v>62</v>
      </c>
      <c r="M72" s="64"/>
      <c r="N72" s="70"/>
      <c r="O72" s="1">
        <v>61</v>
      </c>
      <c r="P72" s="68"/>
      <c r="Q72" s="69"/>
      <c r="R72" s="68"/>
      <c r="S72" s="68"/>
      <c r="T72" s="71">
        <f t="shared" si="0"/>
        <v>0</v>
      </c>
      <c r="U72" s="2" t="str">
        <f t="shared" si="1"/>
        <v/>
      </c>
      <c r="V72" s="3">
        <f t="shared" ca="1" si="2"/>
        <v>43344</v>
      </c>
    </row>
    <row r="73" spans="1:22" customFormat="1" ht="9.75" customHeight="1" x14ac:dyDescent="0.25">
      <c r="A73" s="63"/>
      <c r="B73" s="257"/>
      <c r="C73" s="97">
        <v>63</v>
      </c>
      <c r="D73" s="72">
        <v>63</v>
      </c>
      <c r="E73" s="72">
        <v>63</v>
      </c>
      <c r="F73" s="72">
        <v>63</v>
      </c>
      <c r="G73" s="72">
        <v>63</v>
      </c>
      <c r="H73" s="72">
        <v>63</v>
      </c>
      <c r="I73" s="72">
        <v>63</v>
      </c>
      <c r="J73" s="72">
        <v>63</v>
      </c>
      <c r="K73" s="72">
        <v>63</v>
      </c>
      <c r="L73" s="73">
        <v>63</v>
      </c>
      <c r="M73" s="64"/>
      <c r="N73" s="70"/>
      <c r="O73" s="1">
        <v>62</v>
      </c>
      <c r="P73" s="68"/>
      <c r="Q73" s="69"/>
      <c r="R73" s="68"/>
      <c r="S73" s="68"/>
      <c r="T73" s="71">
        <f t="shared" si="0"/>
        <v>0</v>
      </c>
      <c r="U73" s="2" t="str">
        <f t="shared" si="1"/>
        <v/>
      </c>
      <c r="V73" s="3">
        <f t="shared" ca="1" si="2"/>
        <v>43344</v>
      </c>
    </row>
    <row r="74" spans="1:22" customFormat="1" ht="9.75" customHeight="1" x14ac:dyDescent="0.25">
      <c r="A74" s="63"/>
      <c r="B74" s="257"/>
      <c r="C74" s="97">
        <v>64</v>
      </c>
      <c r="D74" s="72">
        <v>64</v>
      </c>
      <c r="E74" s="72">
        <v>64</v>
      </c>
      <c r="F74" s="72">
        <v>64</v>
      </c>
      <c r="G74" s="72">
        <v>64</v>
      </c>
      <c r="H74" s="72">
        <v>64</v>
      </c>
      <c r="I74" s="72">
        <v>64</v>
      </c>
      <c r="J74" s="72">
        <v>64</v>
      </c>
      <c r="K74" s="72">
        <v>64</v>
      </c>
      <c r="L74" s="73">
        <v>64</v>
      </c>
      <c r="M74" s="64"/>
      <c r="N74" s="70"/>
      <c r="O74" s="1">
        <v>63</v>
      </c>
      <c r="P74" s="68"/>
      <c r="Q74" s="69"/>
      <c r="R74" s="68"/>
      <c r="S74" s="68"/>
      <c r="T74" s="71">
        <f t="shared" si="0"/>
        <v>0</v>
      </c>
      <c r="U74" s="2" t="str">
        <f t="shared" si="1"/>
        <v/>
      </c>
      <c r="V74" s="3">
        <f t="shared" ca="1" si="2"/>
        <v>43344</v>
      </c>
    </row>
    <row r="75" spans="1:22" customFormat="1" ht="9.75" customHeight="1" x14ac:dyDescent="0.25">
      <c r="A75" s="63"/>
      <c r="B75" s="257"/>
      <c r="C75" s="97">
        <v>65</v>
      </c>
      <c r="D75" s="72">
        <v>65</v>
      </c>
      <c r="E75" s="72">
        <v>65</v>
      </c>
      <c r="F75" s="72">
        <v>65</v>
      </c>
      <c r="G75" s="72">
        <v>65</v>
      </c>
      <c r="H75" s="72">
        <v>65</v>
      </c>
      <c r="I75" s="72">
        <v>65</v>
      </c>
      <c r="J75" s="72">
        <v>65</v>
      </c>
      <c r="K75" s="72">
        <v>65</v>
      </c>
      <c r="L75" s="73">
        <v>65</v>
      </c>
      <c r="M75" s="64"/>
      <c r="N75" s="70"/>
      <c r="O75" s="1">
        <v>64</v>
      </c>
      <c r="P75" s="68"/>
      <c r="Q75" s="69"/>
      <c r="R75" s="68"/>
      <c r="S75" s="68"/>
      <c r="T75" s="71">
        <f t="shared" ref="T75:T131" si="4">IF(P75&gt;=S75,0,"")</f>
        <v>0</v>
      </c>
      <c r="U75" s="2" t="str">
        <f t="shared" ref="U75:U131" si="5">IF(S75&lt;&gt;"",Q75,"")</f>
        <v/>
      </c>
      <c r="V75" s="3">
        <f t="shared" ref="V75:V131" ca="1" si="6">IF(U75&lt;&gt;"","pago",TODAY()-P75)</f>
        <v>43344</v>
      </c>
    </row>
    <row r="76" spans="1:22" customFormat="1" ht="9.75" customHeight="1" x14ac:dyDescent="0.25">
      <c r="A76" s="63"/>
      <c r="B76" s="257"/>
      <c r="C76" s="97">
        <v>66</v>
      </c>
      <c r="D76" s="72">
        <v>66</v>
      </c>
      <c r="E76" s="72">
        <v>66</v>
      </c>
      <c r="F76" s="72">
        <v>66</v>
      </c>
      <c r="G76" s="72">
        <v>66</v>
      </c>
      <c r="H76" s="72">
        <v>66</v>
      </c>
      <c r="I76" s="72">
        <v>66</v>
      </c>
      <c r="J76" s="72">
        <v>66</v>
      </c>
      <c r="K76" s="72">
        <v>66</v>
      </c>
      <c r="L76" s="73">
        <v>66</v>
      </c>
      <c r="M76" s="64"/>
      <c r="N76" s="70"/>
      <c r="O76" s="1">
        <v>65</v>
      </c>
      <c r="P76" s="68"/>
      <c r="Q76" s="69"/>
      <c r="R76" s="68"/>
      <c r="S76" s="68"/>
      <c r="T76" s="71">
        <f t="shared" si="4"/>
        <v>0</v>
      </c>
      <c r="U76" s="2" t="str">
        <f t="shared" si="5"/>
        <v/>
      </c>
      <c r="V76" s="3">
        <f t="shared" ca="1" si="6"/>
        <v>43344</v>
      </c>
    </row>
    <row r="77" spans="1:22" customFormat="1" ht="9.75" customHeight="1" x14ac:dyDescent="0.25">
      <c r="A77" s="63"/>
      <c r="B77" s="257"/>
      <c r="C77" s="97">
        <v>67</v>
      </c>
      <c r="D77" s="72">
        <v>67</v>
      </c>
      <c r="E77" s="72">
        <v>67</v>
      </c>
      <c r="F77" s="72">
        <v>67</v>
      </c>
      <c r="G77" s="72">
        <v>67</v>
      </c>
      <c r="H77" s="72">
        <v>67</v>
      </c>
      <c r="I77" s="72">
        <v>67</v>
      </c>
      <c r="J77" s="72">
        <v>67</v>
      </c>
      <c r="K77" s="72">
        <v>67</v>
      </c>
      <c r="L77" s="73">
        <v>67</v>
      </c>
      <c r="M77" s="64"/>
      <c r="N77" s="70"/>
      <c r="O77" s="1">
        <v>66</v>
      </c>
      <c r="P77" s="68"/>
      <c r="Q77" s="69"/>
      <c r="R77" s="68"/>
      <c r="S77" s="68"/>
      <c r="T77" s="71">
        <f t="shared" si="4"/>
        <v>0</v>
      </c>
      <c r="U77" s="2" t="str">
        <f t="shared" si="5"/>
        <v/>
      </c>
      <c r="V77" s="3">
        <f t="shared" ca="1" si="6"/>
        <v>43344</v>
      </c>
    </row>
    <row r="78" spans="1:22" customFormat="1" ht="9.75" customHeight="1" x14ac:dyDescent="0.25">
      <c r="A78" s="63"/>
      <c r="B78" s="257"/>
      <c r="C78" s="97">
        <v>68</v>
      </c>
      <c r="D78" s="72">
        <v>68</v>
      </c>
      <c r="E78" s="72">
        <v>68</v>
      </c>
      <c r="F78" s="72">
        <v>68</v>
      </c>
      <c r="G78" s="72">
        <v>68</v>
      </c>
      <c r="H78" s="72">
        <v>68</v>
      </c>
      <c r="I78" s="72">
        <v>68</v>
      </c>
      <c r="J78" s="72">
        <v>68</v>
      </c>
      <c r="K78" s="72">
        <v>68</v>
      </c>
      <c r="L78" s="73">
        <v>68</v>
      </c>
      <c r="M78" s="64"/>
      <c r="N78" s="70"/>
      <c r="O78" s="1">
        <v>67</v>
      </c>
      <c r="P78" s="68"/>
      <c r="Q78" s="69"/>
      <c r="R78" s="68"/>
      <c r="S78" s="68"/>
      <c r="T78" s="71">
        <f t="shared" si="4"/>
        <v>0</v>
      </c>
      <c r="U78" s="2" t="str">
        <f t="shared" si="5"/>
        <v/>
      </c>
      <c r="V78" s="3">
        <f t="shared" ca="1" si="6"/>
        <v>43344</v>
      </c>
    </row>
    <row r="79" spans="1:22" customFormat="1" ht="9.75" customHeight="1" x14ac:dyDescent="0.25">
      <c r="A79" s="63"/>
      <c r="B79" s="257"/>
      <c r="C79" s="97">
        <v>69</v>
      </c>
      <c r="D79" s="72">
        <v>69</v>
      </c>
      <c r="E79" s="72">
        <v>69</v>
      </c>
      <c r="F79" s="72">
        <v>69</v>
      </c>
      <c r="G79" s="72">
        <v>69</v>
      </c>
      <c r="H79" s="72">
        <v>69</v>
      </c>
      <c r="I79" s="72">
        <v>69</v>
      </c>
      <c r="J79" s="72">
        <v>69</v>
      </c>
      <c r="K79" s="72">
        <v>69</v>
      </c>
      <c r="L79" s="73">
        <v>69</v>
      </c>
      <c r="M79" s="64"/>
      <c r="N79" s="70"/>
      <c r="O79" s="1">
        <v>68</v>
      </c>
      <c r="P79" s="68"/>
      <c r="Q79" s="69"/>
      <c r="R79" s="68"/>
      <c r="S79" s="68"/>
      <c r="T79" s="71">
        <f t="shared" si="4"/>
        <v>0</v>
      </c>
      <c r="U79" s="2" t="str">
        <f t="shared" si="5"/>
        <v/>
      </c>
      <c r="V79" s="3">
        <f t="shared" ca="1" si="6"/>
        <v>43344</v>
      </c>
    </row>
    <row r="80" spans="1:22" customFormat="1" ht="9.75" customHeight="1" x14ac:dyDescent="0.25">
      <c r="A80" s="63"/>
      <c r="B80" s="257"/>
      <c r="C80" s="97">
        <v>70</v>
      </c>
      <c r="D80" s="72">
        <v>70</v>
      </c>
      <c r="E80" s="72">
        <v>70</v>
      </c>
      <c r="F80" s="72">
        <v>70</v>
      </c>
      <c r="G80" s="72">
        <v>70</v>
      </c>
      <c r="H80" s="72">
        <v>70</v>
      </c>
      <c r="I80" s="72">
        <v>70</v>
      </c>
      <c r="J80" s="72">
        <v>70</v>
      </c>
      <c r="K80" s="72">
        <v>70</v>
      </c>
      <c r="L80" s="73">
        <v>70</v>
      </c>
      <c r="M80" s="64"/>
      <c r="N80" s="70"/>
      <c r="O80" s="1">
        <v>69</v>
      </c>
      <c r="P80" s="68"/>
      <c r="Q80" s="69"/>
      <c r="R80" s="68"/>
      <c r="S80" s="68"/>
      <c r="T80" s="71">
        <f t="shared" si="4"/>
        <v>0</v>
      </c>
      <c r="U80" s="2" t="str">
        <f t="shared" si="5"/>
        <v/>
      </c>
      <c r="V80" s="3">
        <f t="shared" ca="1" si="6"/>
        <v>43344</v>
      </c>
    </row>
    <row r="81" spans="1:22" customFormat="1" ht="9.75" customHeight="1" x14ac:dyDescent="0.25">
      <c r="A81" s="63"/>
      <c r="B81" s="257"/>
      <c r="C81" s="97">
        <v>71</v>
      </c>
      <c r="D81" s="72">
        <v>71</v>
      </c>
      <c r="E81" s="72">
        <v>71</v>
      </c>
      <c r="F81" s="72">
        <v>71</v>
      </c>
      <c r="G81" s="72">
        <v>71</v>
      </c>
      <c r="H81" s="72">
        <v>71</v>
      </c>
      <c r="I81" s="72">
        <v>71</v>
      </c>
      <c r="J81" s="72">
        <v>71</v>
      </c>
      <c r="K81" s="72">
        <v>71</v>
      </c>
      <c r="L81" s="73">
        <v>71</v>
      </c>
      <c r="M81" s="64"/>
      <c r="N81" s="70"/>
      <c r="O81" s="1">
        <v>70</v>
      </c>
      <c r="P81" s="68"/>
      <c r="Q81" s="69"/>
      <c r="R81" s="68"/>
      <c r="S81" s="68"/>
      <c r="T81" s="71">
        <f t="shared" si="4"/>
        <v>0</v>
      </c>
      <c r="U81" s="2" t="str">
        <f t="shared" si="5"/>
        <v/>
      </c>
      <c r="V81" s="3">
        <f t="shared" ca="1" si="6"/>
        <v>43344</v>
      </c>
    </row>
    <row r="82" spans="1:22" customFormat="1" ht="9.75" customHeight="1" x14ac:dyDescent="0.25">
      <c r="A82" s="63"/>
      <c r="B82" s="257"/>
      <c r="C82" s="97">
        <v>72</v>
      </c>
      <c r="D82" s="72">
        <v>72</v>
      </c>
      <c r="E82" s="72">
        <v>72</v>
      </c>
      <c r="F82" s="72">
        <v>72</v>
      </c>
      <c r="G82" s="72">
        <v>72</v>
      </c>
      <c r="H82" s="72">
        <v>72</v>
      </c>
      <c r="I82" s="72">
        <v>72</v>
      </c>
      <c r="J82" s="72">
        <v>72</v>
      </c>
      <c r="K82" s="72">
        <v>72</v>
      </c>
      <c r="L82" s="73">
        <v>72</v>
      </c>
      <c r="M82" s="64"/>
      <c r="N82" s="70"/>
      <c r="O82" s="1">
        <v>71</v>
      </c>
      <c r="P82" s="68"/>
      <c r="Q82" s="69"/>
      <c r="R82" s="68"/>
      <c r="S82" s="68"/>
      <c r="T82" s="71">
        <f t="shared" si="4"/>
        <v>0</v>
      </c>
      <c r="U82" s="2" t="str">
        <f t="shared" si="5"/>
        <v/>
      </c>
      <c r="V82" s="3">
        <f t="shared" ca="1" si="6"/>
        <v>43344</v>
      </c>
    </row>
    <row r="83" spans="1:22" customFormat="1" ht="9.75" customHeight="1" x14ac:dyDescent="0.25">
      <c r="A83" s="63"/>
      <c r="B83" s="257"/>
      <c r="C83" s="97">
        <v>73</v>
      </c>
      <c r="D83" s="72">
        <v>73</v>
      </c>
      <c r="E83" s="72">
        <v>73</v>
      </c>
      <c r="F83" s="72">
        <v>73</v>
      </c>
      <c r="G83" s="72">
        <v>73</v>
      </c>
      <c r="H83" s="72">
        <v>73</v>
      </c>
      <c r="I83" s="72">
        <v>73</v>
      </c>
      <c r="J83" s="72">
        <v>73</v>
      </c>
      <c r="K83" s="72">
        <v>73</v>
      </c>
      <c r="L83" s="73">
        <v>73</v>
      </c>
      <c r="M83" s="64"/>
      <c r="N83" s="70"/>
      <c r="O83" s="1">
        <v>72</v>
      </c>
      <c r="P83" s="68"/>
      <c r="Q83" s="69"/>
      <c r="R83" s="68"/>
      <c r="S83" s="68"/>
      <c r="T83" s="71">
        <f t="shared" si="4"/>
        <v>0</v>
      </c>
      <c r="U83" s="2" t="str">
        <f t="shared" si="5"/>
        <v/>
      </c>
      <c r="V83" s="3">
        <f t="shared" ca="1" si="6"/>
        <v>43344</v>
      </c>
    </row>
    <row r="84" spans="1:22" customFormat="1" ht="9.75" customHeight="1" x14ac:dyDescent="0.25">
      <c r="A84" s="63"/>
      <c r="B84" s="257"/>
      <c r="C84" s="97">
        <v>74</v>
      </c>
      <c r="D84" s="72">
        <v>74</v>
      </c>
      <c r="E84" s="72">
        <v>74</v>
      </c>
      <c r="F84" s="72">
        <v>74</v>
      </c>
      <c r="G84" s="72">
        <v>74</v>
      </c>
      <c r="H84" s="72">
        <v>74</v>
      </c>
      <c r="I84" s="72">
        <v>74</v>
      </c>
      <c r="J84" s="72">
        <v>74</v>
      </c>
      <c r="K84" s="72">
        <v>74</v>
      </c>
      <c r="L84" s="73">
        <v>74</v>
      </c>
      <c r="M84" s="64"/>
      <c r="N84" s="70"/>
      <c r="O84" s="1">
        <v>73</v>
      </c>
      <c r="P84" s="68"/>
      <c r="Q84" s="69"/>
      <c r="R84" s="68"/>
      <c r="S84" s="68"/>
      <c r="T84" s="71">
        <f t="shared" si="4"/>
        <v>0</v>
      </c>
      <c r="U84" s="2" t="str">
        <f t="shared" si="5"/>
        <v/>
      </c>
      <c r="V84" s="3">
        <f t="shared" ca="1" si="6"/>
        <v>43344</v>
      </c>
    </row>
    <row r="85" spans="1:22" customFormat="1" ht="9.75" customHeight="1" x14ac:dyDescent="0.25">
      <c r="A85" s="63"/>
      <c r="B85" s="257"/>
      <c r="C85" s="97">
        <v>75</v>
      </c>
      <c r="D85" s="72">
        <v>75</v>
      </c>
      <c r="E85" s="72">
        <v>75</v>
      </c>
      <c r="F85" s="72">
        <v>75</v>
      </c>
      <c r="G85" s="72">
        <v>75</v>
      </c>
      <c r="H85" s="72">
        <v>75</v>
      </c>
      <c r="I85" s="72">
        <v>75</v>
      </c>
      <c r="J85" s="72">
        <v>75</v>
      </c>
      <c r="K85" s="72">
        <v>75</v>
      </c>
      <c r="L85" s="73">
        <v>75</v>
      </c>
      <c r="M85" s="64"/>
      <c r="N85" s="70"/>
      <c r="O85" s="1">
        <v>74</v>
      </c>
      <c r="P85" s="68"/>
      <c r="Q85" s="69"/>
      <c r="R85" s="68"/>
      <c r="S85" s="68"/>
      <c r="T85" s="71">
        <f t="shared" si="4"/>
        <v>0</v>
      </c>
      <c r="U85" s="2" t="str">
        <f t="shared" si="5"/>
        <v/>
      </c>
      <c r="V85" s="3">
        <f t="shared" ca="1" si="6"/>
        <v>43344</v>
      </c>
    </row>
    <row r="86" spans="1:22" customFormat="1" ht="9.75" customHeight="1" x14ac:dyDescent="0.25">
      <c r="A86" s="63"/>
      <c r="B86" s="257"/>
      <c r="C86" s="97">
        <v>76</v>
      </c>
      <c r="D86" s="72">
        <v>76</v>
      </c>
      <c r="E86" s="72">
        <v>76</v>
      </c>
      <c r="F86" s="72">
        <v>76</v>
      </c>
      <c r="G86" s="72">
        <v>76</v>
      </c>
      <c r="H86" s="72">
        <v>76</v>
      </c>
      <c r="I86" s="72">
        <v>76</v>
      </c>
      <c r="J86" s="72">
        <v>76</v>
      </c>
      <c r="K86" s="72">
        <v>76</v>
      </c>
      <c r="L86" s="73">
        <v>76</v>
      </c>
      <c r="M86" s="64"/>
      <c r="N86" s="70"/>
      <c r="O86" s="1">
        <v>75</v>
      </c>
      <c r="P86" s="68"/>
      <c r="Q86" s="69"/>
      <c r="R86" s="68"/>
      <c r="S86" s="68"/>
      <c r="T86" s="71">
        <f t="shared" si="4"/>
        <v>0</v>
      </c>
      <c r="U86" s="2" t="str">
        <f t="shared" si="5"/>
        <v/>
      </c>
      <c r="V86" s="3">
        <f t="shared" ca="1" si="6"/>
        <v>43344</v>
      </c>
    </row>
    <row r="87" spans="1:22" customFormat="1" ht="9.75" customHeight="1" x14ac:dyDescent="0.25">
      <c r="A87" s="63"/>
      <c r="B87" s="257"/>
      <c r="C87" s="97">
        <v>77</v>
      </c>
      <c r="D87" s="72">
        <v>77</v>
      </c>
      <c r="E87" s="72">
        <v>77</v>
      </c>
      <c r="F87" s="72">
        <v>77</v>
      </c>
      <c r="G87" s="72">
        <v>77</v>
      </c>
      <c r="H87" s="72">
        <v>77</v>
      </c>
      <c r="I87" s="72">
        <v>77</v>
      </c>
      <c r="J87" s="72">
        <v>77</v>
      </c>
      <c r="K87" s="72">
        <v>77</v>
      </c>
      <c r="L87" s="73">
        <v>77</v>
      </c>
      <c r="M87" s="64"/>
      <c r="N87" s="70"/>
      <c r="O87" s="1">
        <v>76</v>
      </c>
      <c r="P87" s="68"/>
      <c r="Q87" s="69"/>
      <c r="R87" s="68"/>
      <c r="S87" s="68"/>
      <c r="T87" s="71">
        <f t="shared" si="4"/>
        <v>0</v>
      </c>
      <c r="U87" s="2" t="str">
        <f t="shared" si="5"/>
        <v/>
      </c>
      <c r="V87" s="3">
        <f t="shared" ca="1" si="6"/>
        <v>43344</v>
      </c>
    </row>
    <row r="88" spans="1:22" customFormat="1" ht="9.75" customHeight="1" x14ac:dyDescent="0.25">
      <c r="A88" s="63"/>
      <c r="B88" s="257"/>
      <c r="C88" s="97">
        <v>78</v>
      </c>
      <c r="D88" s="72">
        <v>78</v>
      </c>
      <c r="E88" s="72">
        <v>78</v>
      </c>
      <c r="F88" s="72">
        <v>78</v>
      </c>
      <c r="G88" s="72">
        <v>78</v>
      </c>
      <c r="H88" s="72">
        <v>78</v>
      </c>
      <c r="I88" s="72">
        <v>78</v>
      </c>
      <c r="J88" s="72">
        <v>78</v>
      </c>
      <c r="K88" s="72">
        <v>78</v>
      </c>
      <c r="L88" s="73">
        <v>78</v>
      </c>
      <c r="M88" s="64"/>
      <c r="N88" s="70"/>
      <c r="O88" s="1">
        <v>77</v>
      </c>
      <c r="P88" s="68"/>
      <c r="Q88" s="69"/>
      <c r="R88" s="68"/>
      <c r="S88" s="68"/>
      <c r="T88" s="71">
        <f t="shared" si="4"/>
        <v>0</v>
      </c>
      <c r="U88" s="2" t="str">
        <f t="shared" si="5"/>
        <v/>
      </c>
      <c r="V88" s="3">
        <f t="shared" ca="1" si="6"/>
        <v>43344</v>
      </c>
    </row>
    <row r="89" spans="1:22" customFormat="1" ht="9.75" customHeight="1" x14ac:dyDescent="0.25">
      <c r="A89" s="63"/>
      <c r="B89" s="257"/>
      <c r="C89" s="97">
        <v>79</v>
      </c>
      <c r="D89" s="72">
        <v>79</v>
      </c>
      <c r="E89" s="72">
        <v>79</v>
      </c>
      <c r="F89" s="72">
        <v>79</v>
      </c>
      <c r="G89" s="72">
        <v>79</v>
      </c>
      <c r="H89" s="72">
        <v>79</v>
      </c>
      <c r="I89" s="72">
        <v>79</v>
      </c>
      <c r="J89" s="72">
        <v>79</v>
      </c>
      <c r="K89" s="72">
        <v>79</v>
      </c>
      <c r="L89" s="73">
        <v>79</v>
      </c>
      <c r="M89" s="64"/>
      <c r="N89" s="70"/>
      <c r="O89" s="1">
        <v>78</v>
      </c>
      <c r="P89" s="68"/>
      <c r="Q89" s="69"/>
      <c r="R89" s="68"/>
      <c r="S89" s="68"/>
      <c r="T89" s="71">
        <f t="shared" si="4"/>
        <v>0</v>
      </c>
      <c r="U89" s="2" t="str">
        <f t="shared" si="5"/>
        <v/>
      </c>
      <c r="V89" s="3">
        <f t="shared" ca="1" si="6"/>
        <v>43344</v>
      </c>
    </row>
    <row r="90" spans="1:22" customFormat="1" ht="9.75" customHeight="1" x14ac:dyDescent="0.25">
      <c r="A90" s="63"/>
      <c r="B90" s="257"/>
      <c r="C90" s="97">
        <v>80</v>
      </c>
      <c r="D90" s="72">
        <v>80</v>
      </c>
      <c r="E90" s="72">
        <v>80</v>
      </c>
      <c r="F90" s="72">
        <v>80</v>
      </c>
      <c r="G90" s="72">
        <v>80</v>
      </c>
      <c r="H90" s="72">
        <v>80</v>
      </c>
      <c r="I90" s="72">
        <v>80</v>
      </c>
      <c r="J90" s="72">
        <v>80</v>
      </c>
      <c r="K90" s="72">
        <v>80</v>
      </c>
      <c r="L90" s="73">
        <v>80</v>
      </c>
      <c r="M90" s="64"/>
      <c r="N90" s="70"/>
      <c r="O90" s="1">
        <v>79</v>
      </c>
      <c r="P90" s="68"/>
      <c r="Q90" s="69"/>
      <c r="R90" s="68"/>
      <c r="S90" s="68"/>
      <c r="T90" s="71">
        <f t="shared" si="4"/>
        <v>0</v>
      </c>
      <c r="U90" s="2" t="str">
        <f t="shared" si="5"/>
        <v/>
      </c>
      <c r="V90" s="3">
        <f t="shared" ca="1" si="6"/>
        <v>43344</v>
      </c>
    </row>
    <row r="91" spans="1:22" customFormat="1" ht="9.75" customHeight="1" x14ac:dyDescent="0.25">
      <c r="A91" s="63"/>
      <c r="B91" s="257"/>
      <c r="C91" s="97">
        <v>81</v>
      </c>
      <c r="D91" s="72">
        <v>81</v>
      </c>
      <c r="E91" s="72">
        <v>81</v>
      </c>
      <c r="F91" s="72">
        <v>81</v>
      </c>
      <c r="G91" s="72">
        <v>81</v>
      </c>
      <c r="H91" s="72">
        <v>81</v>
      </c>
      <c r="I91" s="72">
        <v>81</v>
      </c>
      <c r="J91" s="72">
        <v>81</v>
      </c>
      <c r="K91" s="72">
        <v>81</v>
      </c>
      <c r="L91" s="73">
        <v>81</v>
      </c>
      <c r="M91" s="64"/>
      <c r="N91" s="70"/>
      <c r="O91" s="1">
        <v>80</v>
      </c>
      <c r="P91" s="68"/>
      <c r="Q91" s="69"/>
      <c r="R91" s="68"/>
      <c r="S91" s="68"/>
      <c r="T91" s="71">
        <f t="shared" si="4"/>
        <v>0</v>
      </c>
      <c r="U91" s="2" t="str">
        <f t="shared" si="5"/>
        <v/>
      </c>
      <c r="V91" s="3">
        <f t="shared" ca="1" si="6"/>
        <v>43344</v>
      </c>
    </row>
    <row r="92" spans="1:22" customFormat="1" ht="9.75" customHeight="1" x14ac:dyDescent="0.25">
      <c r="A92" s="63"/>
      <c r="B92" s="257"/>
      <c r="C92" s="97">
        <v>82</v>
      </c>
      <c r="D92" s="72">
        <v>82</v>
      </c>
      <c r="E92" s="72">
        <v>82</v>
      </c>
      <c r="F92" s="72">
        <v>82</v>
      </c>
      <c r="G92" s="72">
        <v>82</v>
      </c>
      <c r="H92" s="72">
        <v>82</v>
      </c>
      <c r="I92" s="72">
        <v>82</v>
      </c>
      <c r="J92" s="72">
        <v>82</v>
      </c>
      <c r="K92" s="72">
        <v>82</v>
      </c>
      <c r="L92" s="73">
        <v>82</v>
      </c>
      <c r="M92" s="64"/>
      <c r="N92" s="70"/>
      <c r="O92" s="1">
        <v>81</v>
      </c>
      <c r="P92" s="68"/>
      <c r="Q92" s="69"/>
      <c r="R92" s="68"/>
      <c r="S92" s="68"/>
      <c r="T92" s="71">
        <f t="shared" si="4"/>
        <v>0</v>
      </c>
      <c r="U92" s="2" t="str">
        <f t="shared" si="5"/>
        <v/>
      </c>
      <c r="V92" s="3">
        <f t="shared" ca="1" si="6"/>
        <v>43344</v>
      </c>
    </row>
    <row r="93" spans="1:22" customFormat="1" ht="9.75" customHeight="1" x14ac:dyDescent="0.25">
      <c r="A93" s="63"/>
      <c r="B93" s="257"/>
      <c r="C93" s="97">
        <v>83</v>
      </c>
      <c r="D93" s="72">
        <v>83</v>
      </c>
      <c r="E93" s="72">
        <v>83</v>
      </c>
      <c r="F93" s="72">
        <v>83</v>
      </c>
      <c r="G93" s="72">
        <v>83</v>
      </c>
      <c r="H93" s="72">
        <v>83</v>
      </c>
      <c r="I93" s="72">
        <v>83</v>
      </c>
      <c r="J93" s="72">
        <v>83</v>
      </c>
      <c r="K93" s="72">
        <v>83</v>
      </c>
      <c r="L93" s="73">
        <v>83</v>
      </c>
      <c r="M93" s="64"/>
      <c r="N93" s="70"/>
      <c r="O93" s="1">
        <v>82</v>
      </c>
      <c r="P93" s="68"/>
      <c r="Q93" s="69"/>
      <c r="R93" s="68"/>
      <c r="S93" s="68"/>
      <c r="T93" s="71">
        <f t="shared" si="4"/>
        <v>0</v>
      </c>
      <c r="U93" s="2" t="str">
        <f t="shared" si="5"/>
        <v/>
      </c>
      <c r="V93" s="3">
        <f t="shared" ca="1" si="6"/>
        <v>43344</v>
      </c>
    </row>
    <row r="94" spans="1:22" customFormat="1" ht="9.75" customHeight="1" x14ac:dyDescent="0.25">
      <c r="A94" s="63"/>
      <c r="B94" s="257"/>
      <c r="C94" s="97">
        <v>84</v>
      </c>
      <c r="D94" s="72">
        <v>84</v>
      </c>
      <c r="E94" s="72">
        <v>84</v>
      </c>
      <c r="F94" s="72">
        <v>84</v>
      </c>
      <c r="G94" s="72">
        <v>84</v>
      </c>
      <c r="H94" s="72">
        <v>84</v>
      </c>
      <c r="I94" s="72">
        <v>84</v>
      </c>
      <c r="J94" s="72">
        <v>84</v>
      </c>
      <c r="K94" s="72">
        <v>84</v>
      </c>
      <c r="L94" s="73">
        <v>84</v>
      </c>
      <c r="M94" s="64"/>
      <c r="N94" s="70"/>
      <c r="O94" s="1">
        <v>83</v>
      </c>
      <c r="P94" s="68"/>
      <c r="Q94" s="69"/>
      <c r="R94" s="68"/>
      <c r="S94" s="68"/>
      <c r="T94" s="71">
        <f t="shared" si="4"/>
        <v>0</v>
      </c>
      <c r="U94" s="2" t="str">
        <f t="shared" si="5"/>
        <v/>
      </c>
      <c r="V94" s="3">
        <f t="shared" ca="1" si="6"/>
        <v>43344</v>
      </c>
    </row>
    <row r="95" spans="1:22" customFormat="1" ht="9.75" customHeight="1" x14ac:dyDescent="0.25">
      <c r="A95" s="63"/>
      <c r="B95" s="257"/>
      <c r="C95" s="97">
        <v>85</v>
      </c>
      <c r="D95" s="72">
        <v>85</v>
      </c>
      <c r="E95" s="72">
        <v>85</v>
      </c>
      <c r="F95" s="72">
        <v>85</v>
      </c>
      <c r="G95" s="72">
        <v>85</v>
      </c>
      <c r="H95" s="72">
        <v>85</v>
      </c>
      <c r="I95" s="72">
        <v>85</v>
      </c>
      <c r="J95" s="72">
        <v>85</v>
      </c>
      <c r="K95" s="72">
        <v>85</v>
      </c>
      <c r="L95" s="73">
        <v>85</v>
      </c>
      <c r="M95" s="64"/>
      <c r="N95" s="70"/>
      <c r="O95" s="1">
        <v>84</v>
      </c>
      <c r="P95" s="68"/>
      <c r="Q95" s="69"/>
      <c r="R95" s="68"/>
      <c r="S95" s="68"/>
      <c r="T95" s="71">
        <f t="shared" si="4"/>
        <v>0</v>
      </c>
      <c r="U95" s="2" t="str">
        <f t="shared" si="5"/>
        <v/>
      </c>
      <c r="V95" s="3">
        <f t="shared" ca="1" si="6"/>
        <v>43344</v>
      </c>
    </row>
    <row r="96" spans="1:22" customFormat="1" ht="9.75" customHeight="1" x14ac:dyDescent="0.25">
      <c r="A96" s="63"/>
      <c r="B96" s="257"/>
      <c r="C96" s="97">
        <v>86</v>
      </c>
      <c r="D96" s="72">
        <v>86</v>
      </c>
      <c r="E96" s="72">
        <v>86</v>
      </c>
      <c r="F96" s="72">
        <v>86</v>
      </c>
      <c r="G96" s="72">
        <v>86</v>
      </c>
      <c r="H96" s="72">
        <v>86</v>
      </c>
      <c r="I96" s="72">
        <v>86</v>
      </c>
      <c r="J96" s="72">
        <v>86</v>
      </c>
      <c r="K96" s="72">
        <v>86</v>
      </c>
      <c r="L96" s="73">
        <v>86</v>
      </c>
      <c r="M96" s="64"/>
      <c r="N96" s="70"/>
      <c r="O96" s="1">
        <v>85</v>
      </c>
      <c r="P96" s="68"/>
      <c r="Q96" s="69"/>
      <c r="R96" s="68"/>
      <c r="S96" s="68"/>
      <c r="T96" s="71">
        <f t="shared" si="4"/>
        <v>0</v>
      </c>
      <c r="U96" s="2" t="str">
        <f t="shared" si="5"/>
        <v/>
      </c>
      <c r="V96" s="3">
        <f t="shared" ca="1" si="6"/>
        <v>43344</v>
      </c>
    </row>
    <row r="97" spans="1:22" customFormat="1" ht="9.75" customHeight="1" x14ac:dyDescent="0.25">
      <c r="A97" s="63"/>
      <c r="B97" s="257"/>
      <c r="C97" s="97">
        <v>87</v>
      </c>
      <c r="D97" s="72">
        <v>87</v>
      </c>
      <c r="E97" s="72">
        <v>87</v>
      </c>
      <c r="F97" s="72">
        <v>87</v>
      </c>
      <c r="G97" s="72">
        <v>87</v>
      </c>
      <c r="H97" s="72">
        <v>87</v>
      </c>
      <c r="I97" s="72">
        <v>87</v>
      </c>
      <c r="J97" s="72">
        <v>87</v>
      </c>
      <c r="K97" s="72">
        <v>87</v>
      </c>
      <c r="L97" s="73">
        <v>87</v>
      </c>
      <c r="M97" s="64"/>
      <c r="N97" s="70"/>
      <c r="O97" s="1">
        <v>86</v>
      </c>
      <c r="P97" s="68"/>
      <c r="Q97" s="69"/>
      <c r="R97" s="68"/>
      <c r="S97" s="68"/>
      <c r="T97" s="71">
        <f t="shared" si="4"/>
        <v>0</v>
      </c>
      <c r="U97" s="2" t="str">
        <f t="shared" si="5"/>
        <v/>
      </c>
      <c r="V97" s="3">
        <f t="shared" ca="1" si="6"/>
        <v>43344</v>
      </c>
    </row>
    <row r="98" spans="1:22" customFormat="1" ht="9.75" customHeight="1" x14ac:dyDescent="0.25">
      <c r="A98" s="63"/>
      <c r="B98" s="257"/>
      <c r="C98" s="97">
        <v>88</v>
      </c>
      <c r="D98" s="72">
        <v>88</v>
      </c>
      <c r="E98" s="72">
        <v>88</v>
      </c>
      <c r="F98" s="72">
        <v>88</v>
      </c>
      <c r="G98" s="72">
        <v>88</v>
      </c>
      <c r="H98" s="72">
        <v>88</v>
      </c>
      <c r="I98" s="72">
        <v>88</v>
      </c>
      <c r="J98" s="72">
        <v>88</v>
      </c>
      <c r="K98" s="72">
        <v>88</v>
      </c>
      <c r="L98" s="73">
        <v>88</v>
      </c>
      <c r="M98" s="64"/>
      <c r="N98" s="70"/>
      <c r="O98" s="1">
        <v>87</v>
      </c>
      <c r="P98" s="68"/>
      <c r="Q98" s="69"/>
      <c r="R98" s="68"/>
      <c r="S98" s="68"/>
      <c r="T98" s="71">
        <f t="shared" si="4"/>
        <v>0</v>
      </c>
      <c r="U98" s="2" t="str">
        <f t="shared" si="5"/>
        <v/>
      </c>
      <c r="V98" s="3">
        <f t="shared" ca="1" si="6"/>
        <v>43344</v>
      </c>
    </row>
    <row r="99" spans="1:22" customFormat="1" ht="9.75" customHeight="1" x14ac:dyDescent="0.25">
      <c r="A99" s="63"/>
      <c r="B99" s="257"/>
      <c r="C99" s="97">
        <v>89</v>
      </c>
      <c r="D99" s="72">
        <v>89</v>
      </c>
      <c r="E99" s="72">
        <v>89</v>
      </c>
      <c r="F99" s="72">
        <v>89</v>
      </c>
      <c r="G99" s="72">
        <v>89</v>
      </c>
      <c r="H99" s="72">
        <v>89</v>
      </c>
      <c r="I99" s="72">
        <v>89</v>
      </c>
      <c r="J99" s="72">
        <v>89</v>
      </c>
      <c r="K99" s="72">
        <v>89</v>
      </c>
      <c r="L99" s="73">
        <v>89</v>
      </c>
      <c r="M99" s="64"/>
      <c r="N99" s="70"/>
      <c r="O99" s="1">
        <v>88</v>
      </c>
      <c r="P99" s="68"/>
      <c r="Q99" s="69"/>
      <c r="R99" s="68"/>
      <c r="S99" s="68"/>
      <c r="T99" s="71">
        <f t="shared" si="4"/>
        <v>0</v>
      </c>
      <c r="U99" s="2" t="str">
        <f t="shared" si="5"/>
        <v/>
      </c>
      <c r="V99" s="3">
        <f t="shared" ca="1" si="6"/>
        <v>43344</v>
      </c>
    </row>
    <row r="100" spans="1:22" customFormat="1" ht="9.75" customHeight="1" x14ac:dyDescent="0.25">
      <c r="A100" s="63"/>
      <c r="B100" s="257"/>
      <c r="C100" s="97">
        <v>90</v>
      </c>
      <c r="D100" s="72">
        <v>90</v>
      </c>
      <c r="E100" s="72">
        <v>90</v>
      </c>
      <c r="F100" s="72">
        <v>90</v>
      </c>
      <c r="G100" s="72">
        <v>90</v>
      </c>
      <c r="H100" s="72">
        <v>90</v>
      </c>
      <c r="I100" s="72">
        <v>90</v>
      </c>
      <c r="J100" s="72">
        <v>90</v>
      </c>
      <c r="K100" s="72">
        <v>90</v>
      </c>
      <c r="L100" s="73">
        <v>90</v>
      </c>
      <c r="M100" s="64"/>
      <c r="N100" s="70"/>
      <c r="O100" s="1">
        <v>89</v>
      </c>
      <c r="P100" s="68"/>
      <c r="Q100" s="69"/>
      <c r="R100" s="68"/>
      <c r="S100" s="68"/>
      <c r="T100" s="71">
        <f t="shared" si="4"/>
        <v>0</v>
      </c>
      <c r="U100" s="2" t="str">
        <f t="shared" si="5"/>
        <v/>
      </c>
      <c r="V100" s="3">
        <f t="shared" ca="1" si="6"/>
        <v>43344</v>
      </c>
    </row>
    <row r="101" spans="1:22" customFormat="1" ht="9.75" customHeight="1" x14ac:dyDescent="0.25">
      <c r="A101" s="63"/>
      <c r="B101" s="257"/>
      <c r="C101" s="97">
        <v>91</v>
      </c>
      <c r="D101" s="72">
        <v>91</v>
      </c>
      <c r="E101" s="72">
        <v>91</v>
      </c>
      <c r="F101" s="72">
        <v>91</v>
      </c>
      <c r="G101" s="72">
        <v>91</v>
      </c>
      <c r="H101" s="72">
        <v>91</v>
      </c>
      <c r="I101" s="72">
        <v>91</v>
      </c>
      <c r="J101" s="72">
        <v>91</v>
      </c>
      <c r="K101" s="72">
        <v>91</v>
      </c>
      <c r="L101" s="73">
        <v>91</v>
      </c>
      <c r="M101" s="64"/>
      <c r="N101" s="70"/>
      <c r="O101" s="1">
        <v>90</v>
      </c>
      <c r="P101" s="68"/>
      <c r="Q101" s="69"/>
      <c r="R101" s="68"/>
      <c r="S101" s="68"/>
      <c r="T101" s="71">
        <f t="shared" si="4"/>
        <v>0</v>
      </c>
      <c r="U101" s="2" t="str">
        <f t="shared" si="5"/>
        <v/>
      </c>
      <c r="V101" s="3">
        <f t="shared" ca="1" si="6"/>
        <v>43344</v>
      </c>
    </row>
    <row r="102" spans="1:22" customFormat="1" ht="9.75" customHeight="1" x14ac:dyDescent="0.25">
      <c r="A102" s="63"/>
      <c r="B102" s="257"/>
      <c r="C102" s="97">
        <v>92</v>
      </c>
      <c r="D102" s="72">
        <v>92</v>
      </c>
      <c r="E102" s="72">
        <v>92</v>
      </c>
      <c r="F102" s="72">
        <v>92</v>
      </c>
      <c r="G102" s="72">
        <v>92</v>
      </c>
      <c r="H102" s="72">
        <v>92</v>
      </c>
      <c r="I102" s="72">
        <v>92</v>
      </c>
      <c r="J102" s="72">
        <v>92</v>
      </c>
      <c r="K102" s="72">
        <v>92</v>
      </c>
      <c r="L102" s="73">
        <v>92</v>
      </c>
      <c r="M102" s="64"/>
      <c r="N102" s="70"/>
      <c r="O102" s="1">
        <v>91</v>
      </c>
      <c r="P102" s="68"/>
      <c r="Q102" s="69"/>
      <c r="R102" s="68"/>
      <c r="S102" s="68"/>
      <c r="T102" s="71">
        <f t="shared" si="4"/>
        <v>0</v>
      </c>
      <c r="U102" s="2" t="str">
        <f t="shared" si="5"/>
        <v/>
      </c>
      <c r="V102" s="3">
        <f t="shared" ca="1" si="6"/>
        <v>43344</v>
      </c>
    </row>
    <row r="103" spans="1:22" customFormat="1" ht="9.75" customHeight="1" x14ac:dyDescent="0.25">
      <c r="A103" s="63"/>
      <c r="B103" s="257"/>
      <c r="C103" s="97">
        <v>93</v>
      </c>
      <c r="D103" s="72">
        <v>93</v>
      </c>
      <c r="E103" s="72">
        <v>93</v>
      </c>
      <c r="F103" s="72">
        <v>93</v>
      </c>
      <c r="G103" s="72">
        <v>93</v>
      </c>
      <c r="H103" s="72">
        <v>93</v>
      </c>
      <c r="I103" s="72">
        <v>93</v>
      </c>
      <c r="J103" s="72">
        <v>93</v>
      </c>
      <c r="K103" s="72">
        <v>93</v>
      </c>
      <c r="L103" s="73">
        <v>93</v>
      </c>
      <c r="M103" s="64"/>
      <c r="N103" s="70"/>
      <c r="O103" s="1">
        <v>92</v>
      </c>
      <c r="P103" s="68"/>
      <c r="Q103" s="69"/>
      <c r="R103" s="68"/>
      <c r="S103" s="68"/>
      <c r="T103" s="71">
        <f t="shared" si="4"/>
        <v>0</v>
      </c>
      <c r="U103" s="2" t="str">
        <f t="shared" si="5"/>
        <v/>
      </c>
      <c r="V103" s="3">
        <f t="shared" ca="1" si="6"/>
        <v>43344</v>
      </c>
    </row>
    <row r="104" spans="1:22" customFormat="1" ht="9.75" customHeight="1" x14ac:dyDescent="0.25">
      <c r="A104" s="63"/>
      <c r="B104" s="257"/>
      <c r="C104" s="97">
        <v>94</v>
      </c>
      <c r="D104" s="72">
        <v>94</v>
      </c>
      <c r="E104" s="72">
        <v>94</v>
      </c>
      <c r="F104" s="72">
        <v>94</v>
      </c>
      <c r="G104" s="72">
        <v>94</v>
      </c>
      <c r="H104" s="72">
        <v>94</v>
      </c>
      <c r="I104" s="72">
        <v>94</v>
      </c>
      <c r="J104" s="72">
        <v>94</v>
      </c>
      <c r="K104" s="72">
        <v>94</v>
      </c>
      <c r="L104" s="73">
        <v>94</v>
      </c>
      <c r="M104" s="64"/>
      <c r="N104" s="70"/>
      <c r="O104" s="1">
        <v>93</v>
      </c>
      <c r="P104" s="68"/>
      <c r="Q104" s="69"/>
      <c r="R104" s="68"/>
      <c r="S104" s="68"/>
      <c r="T104" s="71">
        <f t="shared" si="4"/>
        <v>0</v>
      </c>
      <c r="U104" s="2" t="str">
        <f t="shared" si="5"/>
        <v/>
      </c>
      <c r="V104" s="3">
        <f t="shared" ca="1" si="6"/>
        <v>43344</v>
      </c>
    </row>
    <row r="105" spans="1:22" customFormat="1" ht="9.75" customHeight="1" x14ac:dyDescent="0.25">
      <c r="A105" s="63"/>
      <c r="B105" s="257"/>
      <c r="C105" s="97">
        <v>95</v>
      </c>
      <c r="D105" s="72">
        <v>95</v>
      </c>
      <c r="E105" s="72">
        <v>95</v>
      </c>
      <c r="F105" s="72">
        <v>95</v>
      </c>
      <c r="G105" s="72">
        <v>95</v>
      </c>
      <c r="H105" s="72">
        <v>95</v>
      </c>
      <c r="I105" s="72">
        <v>95</v>
      </c>
      <c r="J105" s="72">
        <v>95</v>
      </c>
      <c r="K105" s="72">
        <v>95</v>
      </c>
      <c r="L105" s="73">
        <v>95</v>
      </c>
      <c r="M105" s="64"/>
      <c r="N105" s="70"/>
      <c r="O105" s="1">
        <v>94</v>
      </c>
      <c r="P105" s="68"/>
      <c r="Q105" s="69"/>
      <c r="R105" s="68"/>
      <c r="S105" s="68"/>
      <c r="T105" s="71">
        <f t="shared" si="4"/>
        <v>0</v>
      </c>
      <c r="U105" s="2" t="str">
        <f t="shared" si="5"/>
        <v/>
      </c>
      <c r="V105" s="3">
        <f t="shared" ca="1" si="6"/>
        <v>43344</v>
      </c>
    </row>
    <row r="106" spans="1:22" customFormat="1" ht="9.75" customHeight="1" x14ac:dyDescent="0.25">
      <c r="A106" s="63"/>
      <c r="B106" s="257"/>
      <c r="C106" s="97">
        <v>96</v>
      </c>
      <c r="D106" s="72">
        <v>96</v>
      </c>
      <c r="E106" s="72">
        <v>96</v>
      </c>
      <c r="F106" s="72">
        <v>96</v>
      </c>
      <c r="G106" s="72">
        <v>96</v>
      </c>
      <c r="H106" s="72">
        <v>96</v>
      </c>
      <c r="I106" s="72">
        <v>96</v>
      </c>
      <c r="J106" s="72">
        <v>96</v>
      </c>
      <c r="K106" s="72">
        <v>96</v>
      </c>
      <c r="L106" s="73">
        <v>96</v>
      </c>
      <c r="M106" s="64"/>
      <c r="N106" s="70"/>
      <c r="O106" s="1">
        <v>95</v>
      </c>
      <c r="P106" s="68"/>
      <c r="Q106" s="69"/>
      <c r="R106" s="68"/>
      <c r="S106" s="68"/>
      <c r="T106" s="71">
        <f t="shared" si="4"/>
        <v>0</v>
      </c>
      <c r="U106" s="2" t="str">
        <f t="shared" si="5"/>
        <v/>
      </c>
      <c r="V106" s="3">
        <f t="shared" ca="1" si="6"/>
        <v>43344</v>
      </c>
    </row>
    <row r="107" spans="1:22" customFormat="1" ht="9.75" customHeight="1" x14ac:dyDescent="0.25">
      <c r="A107" s="63"/>
      <c r="B107" s="257"/>
      <c r="C107" s="97">
        <v>97</v>
      </c>
      <c r="D107" s="72">
        <v>97</v>
      </c>
      <c r="E107" s="72">
        <v>97</v>
      </c>
      <c r="F107" s="72">
        <v>97</v>
      </c>
      <c r="G107" s="72">
        <v>97</v>
      </c>
      <c r="H107" s="72">
        <v>97</v>
      </c>
      <c r="I107" s="72">
        <v>97</v>
      </c>
      <c r="J107" s="72">
        <v>97</v>
      </c>
      <c r="K107" s="72">
        <v>97</v>
      </c>
      <c r="L107" s="73">
        <v>97</v>
      </c>
      <c r="M107" s="64"/>
      <c r="N107" s="70"/>
      <c r="O107" s="1">
        <v>96</v>
      </c>
      <c r="P107" s="68"/>
      <c r="Q107" s="69"/>
      <c r="R107" s="68"/>
      <c r="S107" s="68"/>
      <c r="T107" s="71">
        <f t="shared" si="4"/>
        <v>0</v>
      </c>
      <c r="U107" s="2" t="str">
        <f t="shared" si="5"/>
        <v/>
      </c>
      <c r="V107" s="3">
        <f t="shared" ca="1" si="6"/>
        <v>43344</v>
      </c>
    </row>
    <row r="108" spans="1:22" customFormat="1" ht="9.75" customHeight="1" x14ac:dyDescent="0.25">
      <c r="A108" s="63"/>
      <c r="B108" s="257"/>
      <c r="C108" s="97">
        <v>98</v>
      </c>
      <c r="D108" s="72">
        <v>98</v>
      </c>
      <c r="E108" s="72">
        <v>98</v>
      </c>
      <c r="F108" s="72">
        <v>98</v>
      </c>
      <c r="G108" s="72">
        <v>98</v>
      </c>
      <c r="H108" s="72">
        <v>98</v>
      </c>
      <c r="I108" s="72">
        <v>98</v>
      </c>
      <c r="J108" s="72">
        <v>98</v>
      </c>
      <c r="K108" s="72">
        <v>98</v>
      </c>
      <c r="L108" s="73">
        <v>98</v>
      </c>
      <c r="M108" s="64"/>
      <c r="N108" s="70"/>
      <c r="O108" s="1">
        <v>97</v>
      </c>
      <c r="P108" s="68"/>
      <c r="Q108" s="69"/>
      <c r="R108" s="68"/>
      <c r="S108" s="68"/>
      <c r="T108" s="71">
        <f t="shared" si="4"/>
        <v>0</v>
      </c>
      <c r="U108" s="2" t="str">
        <f t="shared" si="5"/>
        <v/>
      </c>
      <c r="V108" s="3">
        <f t="shared" ca="1" si="6"/>
        <v>43344</v>
      </c>
    </row>
    <row r="109" spans="1:22" customFormat="1" ht="9.75" customHeight="1" thickBot="1" x14ac:dyDescent="0.3">
      <c r="A109" s="63"/>
      <c r="B109" s="258"/>
      <c r="C109" s="111">
        <v>99</v>
      </c>
      <c r="D109" s="74">
        <v>99</v>
      </c>
      <c r="E109" s="74">
        <v>99</v>
      </c>
      <c r="F109" s="74">
        <v>99</v>
      </c>
      <c r="G109" s="74">
        <v>99</v>
      </c>
      <c r="H109" s="74">
        <v>99</v>
      </c>
      <c r="I109" s="74">
        <v>99</v>
      </c>
      <c r="J109" s="74">
        <v>99</v>
      </c>
      <c r="K109" s="74">
        <v>99</v>
      </c>
      <c r="L109" s="75">
        <v>99</v>
      </c>
      <c r="M109" s="64"/>
      <c r="N109" s="70"/>
      <c r="O109" s="1">
        <v>98</v>
      </c>
      <c r="P109" s="68"/>
      <c r="Q109" s="69"/>
      <c r="R109" s="68"/>
      <c r="S109" s="68"/>
      <c r="T109" s="71">
        <f t="shared" si="4"/>
        <v>0</v>
      </c>
      <c r="U109" s="2" t="str">
        <f t="shared" si="5"/>
        <v/>
      </c>
      <c r="V109" s="3">
        <f t="shared" ca="1" si="6"/>
        <v>43344</v>
      </c>
    </row>
    <row r="110" spans="1:22" customFormat="1" ht="9.75" customHeight="1" x14ac:dyDescent="0.25">
      <c r="A110" s="63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70"/>
      <c r="O110" s="1">
        <v>99</v>
      </c>
      <c r="P110" s="68"/>
      <c r="Q110" s="69"/>
      <c r="R110" s="68"/>
      <c r="S110" s="68"/>
      <c r="T110" s="71">
        <f t="shared" si="4"/>
        <v>0</v>
      </c>
      <c r="U110" s="2" t="str">
        <f t="shared" si="5"/>
        <v/>
      </c>
      <c r="V110" s="3">
        <f t="shared" ca="1" si="6"/>
        <v>43344</v>
      </c>
    </row>
    <row r="111" spans="1:22" customFormat="1" ht="9.75" customHeight="1" x14ac:dyDescent="0.25">
      <c r="A111" s="63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70"/>
      <c r="O111" s="1">
        <v>100</v>
      </c>
      <c r="P111" s="68"/>
      <c r="Q111" s="69"/>
      <c r="R111" s="68"/>
      <c r="S111" s="68"/>
      <c r="T111" s="71">
        <f t="shared" si="4"/>
        <v>0</v>
      </c>
      <c r="U111" s="2" t="str">
        <f t="shared" si="5"/>
        <v/>
      </c>
      <c r="V111" s="3">
        <f t="shared" ca="1" si="6"/>
        <v>43344</v>
      </c>
    </row>
    <row r="112" spans="1:22" customFormat="1" ht="9.75" customHeight="1" x14ac:dyDescent="0.25">
      <c r="A112" s="63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70"/>
      <c r="O112" s="1">
        <v>101</v>
      </c>
      <c r="P112" s="68"/>
      <c r="Q112" s="69"/>
      <c r="R112" s="68"/>
      <c r="S112" s="68"/>
      <c r="T112" s="71">
        <f t="shared" si="4"/>
        <v>0</v>
      </c>
      <c r="U112" s="2" t="str">
        <f t="shared" si="5"/>
        <v/>
      </c>
      <c r="V112" s="3">
        <f t="shared" ca="1" si="6"/>
        <v>43344</v>
      </c>
    </row>
    <row r="113" spans="1:22" customFormat="1" ht="9.75" customHeight="1" x14ac:dyDescent="0.25">
      <c r="A113" s="63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70"/>
      <c r="O113" s="1">
        <v>102</v>
      </c>
      <c r="P113" s="68"/>
      <c r="Q113" s="69"/>
      <c r="R113" s="68"/>
      <c r="S113" s="68"/>
      <c r="T113" s="71">
        <f t="shared" si="4"/>
        <v>0</v>
      </c>
      <c r="U113" s="2" t="str">
        <f t="shared" si="5"/>
        <v/>
      </c>
      <c r="V113" s="3">
        <f t="shared" ca="1" si="6"/>
        <v>43344</v>
      </c>
    </row>
    <row r="114" spans="1:22" customFormat="1" ht="9.75" customHeight="1" x14ac:dyDescent="0.25">
      <c r="A114" s="63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70"/>
      <c r="O114" s="1">
        <v>103</v>
      </c>
      <c r="P114" s="68"/>
      <c r="Q114" s="69"/>
      <c r="R114" s="68"/>
      <c r="S114" s="68"/>
      <c r="T114" s="71">
        <f t="shared" si="4"/>
        <v>0</v>
      </c>
      <c r="U114" s="2" t="str">
        <f t="shared" si="5"/>
        <v/>
      </c>
      <c r="V114" s="3">
        <f t="shared" ca="1" si="6"/>
        <v>43344</v>
      </c>
    </row>
    <row r="115" spans="1:22" customFormat="1" ht="9.75" customHeight="1" x14ac:dyDescent="0.25">
      <c r="A115" s="63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70"/>
      <c r="O115" s="1">
        <v>104</v>
      </c>
      <c r="P115" s="68"/>
      <c r="Q115" s="69"/>
      <c r="R115" s="68"/>
      <c r="S115" s="68"/>
      <c r="T115" s="71">
        <f t="shared" si="4"/>
        <v>0</v>
      </c>
      <c r="U115" s="2" t="str">
        <f t="shared" si="5"/>
        <v/>
      </c>
      <c r="V115" s="3">
        <f t="shared" ca="1" si="6"/>
        <v>43344</v>
      </c>
    </row>
    <row r="116" spans="1:22" customFormat="1" ht="9.75" customHeight="1" x14ac:dyDescent="0.25">
      <c r="A116" s="63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70"/>
      <c r="O116" s="1">
        <v>105</v>
      </c>
      <c r="P116" s="68"/>
      <c r="Q116" s="69"/>
      <c r="R116" s="68"/>
      <c r="S116" s="68"/>
      <c r="T116" s="71">
        <f t="shared" si="4"/>
        <v>0</v>
      </c>
      <c r="U116" s="2" t="str">
        <f t="shared" si="5"/>
        <v/>
      </c>
      <c r="V116" s="3">
        <f t="shared" ca="1" si="6"/>
        <v>43344</v>
      </c>
    </row>
    <row r="117" spans="1:22" customFormat="1" ht="9.75" customHeight="1" x14ac:dyDescent="0.25">
      <c r="A117" s="63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70"/>
      <c r="O117" s="1">
        <v>106</v>
      </c>
      <c r="P117" s="68"/>
      <c r="Q117" s="69"/>
      <c r="R117" s="68"/>
      <c r="S117" s="68"/>
      <c r="T117" s="71">
        <f t="shared" si="4"/>
        <v>0</v>
      </c>
      <c r="U117" s="2" t="str">
        <f t="shared" si="5"/>
        <v/>
      </c>
      <c r="V117" s="3">
        <f t="shared" ca="1" si="6"/>
        <v>43344</v>
      </c>
    </row>
    <row r="118" spans="1:22" customFormat="1" ht="9.75" customHeight="1" x14ac:dyDescent="0.25">
      <c r="A118" s="63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70"/>
      <c r="O118" s="1">
        <v>107</v>
      </c>
      <c r="P118" s="68"/>
      <c r="Q118" s="69"/>
      <c r="R118" s="68"/>
      <c r="S118" s="68"/>
      <c r="T118" s="71">
        <f t="shared" si="4"/>
        <v>0</v>
      </c>
      <c r="U118" s="2" t="str">
        <f t="shared" si="5"/>
        <v/>
      </c>
      <c r="V118" s="3">
        <f t="shared" ca="1" si="6"/>
        <v>43344</v>
      </c>
    </row>
    <row r="119" spans="1:22" customFormat="1" ht="9.75" customHeight="1" x14ac:dyDescent="0.25">
      <c r="A119" s="63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70"/>
      <c r="O119" s="1">
        <v>108</v>
      </c>
      <c r="P119" s="68"/>
      <c r="Q119" s="69"/>
      <c r="R119" s="68"/>
      <c r="S119" s="68"/>
      <c r="T119" s="71">
        <f t="shared" si="4"/>
        <v>0</v>
      </c>
      <c r="U119" s="2" t="str">
        <f t="shared" si="5"/>
        <v/>
      </c>
      <c r="V119" s="3">
        <f t="shared" ca="1" si="6"/>
        <v>43344</v>
      </c>
    </row>
    <row r="120" spans="1:22" customFormat="1" ht="9.75" customHeight="1" x14ac:dyDescent="0.25">
      <c r="A120" s="63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70"/>
      <c r="O120" s="1">
        <v>109</v>
      </c>
      <c r="P120" s="68"/>
      <c r="Q120" s="69"/>
      <c r="R120" s="68"/>
      <c r="S120" s="68"/>
      <c r="T120" s="71">
        <f t="shared" si="4"/>
        <v>0</v>
      </c>
      <c r="U120" s="2" t="str">
        <f t="shared" si="5"/>
        <v/>
      </c>
      <c r="V120" s="3">
        <f t="shared" ca="1" si="6"/>
        <v>43344</v>
      </c>
    </row>
    <row r="121" spans="1:22" customFormat="1" ht="9.75" customHeight="1" x14ac:dyDescent="0.25">
      <c r="A121" s="63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70"/>
      <c r="O121" s="1">
        <v>110</v>
      </c>
      <c r="P121" s="68"/>
      <c r="Q121" s="69"/>
      <c r="R121" s="68"/>
      <c r="S121" s="68"/>
      <c r="T121" s="71">
        <f t="shared" si="4"/>
        <v>0</v>
      </c>
      <c r="U121" s="2" t="str">
        <f t="shared" si="5"/>
        <v/>
      </c>
      <c r="V121" s="3">
        <f t="shared" ca="1" si="6"/>
        <v>43344</v>
      </c>
    </row>
    <row r="122" spans="1:22" customFormat="1" ht="9.75" customHeight="1" x14ac:dyDescent="0.25">
      <c r="A122" s="63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70"/>
      <c r="O122" s="1">
        <v>111</v>
      </c>
      <c r="P122" s="68"/>
      <c r="Q122" s="69"/>
      <c r="R122" s="68"/>
      <c r="S122" s="68"/>
      <c r="T122" s="71">
        <f t="shared" si="4"/>
        <v>0</v>
      </c>
      <c r="U122" s="2" t="str">
        <f t="shared" si="5"/>
        <v/>
      </c>
      <c r="V122" s="3">
        <f t="shared" ca="1" si="6"/>
        <v>43344</v>
      </c>
    </row>
    <row r="123" spans="1:22" customFormat="1" ht="9.75" customHeight="1" x14ac:dyDescent="0.25">
      <c r="A123" s="63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70"/>
      <c r="O123" s="1">
        <v>112</v>
      </c>
      <c r="P123" s="68"/>
      <c r="Q123" s="69"/>
      <c r="R123" s="68"/>
      <c r="S123" s="68"/>
      <c r="T123" s="71">
        <f t="shared" si="4"/>
        <v>0</v>
      </c>
      <c r="U123" s="2" t="str">
        <f t="shared" si="5"/>
        <v/>
      </c>
      <c r="V123" s="3">
        <f t="shared" ca="1" si="6"/>
        <v>43344</v>
      </c>
    </row>
    <row r="124" spans="1:22" customFormat="1" ht="9.75" customHeight="1" x14ac:dyDescent="0.25">
      <c r="A124" s="63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70"/>
      <c r="O124" s="1">
        <v>113</v>
      </c>
      <c r="P124" s="68"/>
      <c r="Q124" s="69"/>
      <c r="R124" s="68"/>
      <c r="S124" s="68"/>
      <c r="T124" s="71">
        <f t="shared" si="4"/>
        <v>0</v>
      </c>
      <c r="U124" s="2" t="str">
        <f t="shared" si="5"/>
        <v/>
      </c>
      <c r="V124" s="3">
        <f t="shared" ca="1" si="6"/>
        <v>43344</v>
      </c>
    </row>
    <row r="125" spans="1:22" customFormat="1" ht="9.75" customHeight="1" x14ac:dyDescent="0.25">
      <c r="A125" s="63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70"/>
      <c r="O125" s="1">
        <v>114</v>
      </c>
      <c r="P125" s="68"/>
      <c r="Q125" s="69"/>
      <c r="R125" s="68"/>
      <c r="S125" s="68"/>
      <c r="T125" s="71">
        <f t="shared" si="4"/>
        <v>0</v>
      </c>
      <c r="U125" s="2" t="str">
        <f t="shared" si="5"/>
        <v/>
      </c>
      <c r="V125" s="3">
        <f t="shared" ca="1" si="6"/>
        <v>43344</v>
      </c>
    </row>
    <row r="126" spans="1:22" customFormat="1" ht="9.9499999999999993" customHeight="1" x14ac:dyDescent="0.25">
      <c r="A126" s="63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70"/>
      <c r="O126" s="1">
        <v>115</v>
      </c>
      <c r="P126" s="68"/>
      <c r="Q126" s="69"/>
      <c r="R126" s="68"/>
      <c r="S126" s="68"/>
      <c r="T126" s="71">
        <f t="shared" si="4"/>
        <v>0</v>
      </c>
      <c r="U126" s="2" t="str">
        <f t="shared" si="5"/>
        <v/>
      </c>
      <c r="V126" s="3">
        <f t="shared" ca="1" si="6"/>
        <v>43344</v>
      </c>
    </row>
    <row r="127" spans="1:22" customFormat="1" ht="9.9499999999999993" customHeight="1" x14ac:dyDescent="0.25">
      <c r="A127" s="63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70"/>
      <c r="O127" s="1">
        <v>116</v>
      </c>
      <c r="P127" s="68"/>
      <c r="Q127" s="69"/>
      <c r="R127" s="68"/>
      <c r="S127" s="68"/>
      <c r="T127" s="71">
        <f t="shared" si="4"/>
        <v>0</v>
      </c>
      <c r="U127" s="2" t="str">
        <f t="shared" si="5"/>
        <v/>
      </c>
      <c r="V127" s="3">
        <f t="shared" ca="1" si="6"/>
        <v>43344</v>
      </c>
    </row>
    <row r="128" spans="1:22" customFormat="1" ht="9.9499999999999993" customHeight="1" x14ac:dyDescent="0.25">
      <c r="A128" s="63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70"/>
      <c r="O128" s="1">
        <v>117</v>
      </c>
      <c r="P128" s="68"/>
      <c r="Q128" s="69"/>
      <c r="R128" s="68"/>
      <c r="S128" s="68"/>
      <c r="T128" s="71">
        <f t="shared" si="4"/>
        <v>0</v>
      </c>
      <c r="U128" s="2" t="str">
        <f t="shared" si="5"/>
        <v/>
      </c>
      <c r="V128" s="3">
        <f t="shared" ca="1" si="6"/>
        <v>43344</v>
      </c>
    </row>
    <row r="129" spans="1:22" customFormat="1" ht="9.9499999999999993" customHeight="1" x14ac:dyDescent="0.25">
      <c r="A129" s="63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70"/>
      <c r="O129" s="1">
        <v>118</v>
      </c>
      <c r="P129" s="68"/>
      <c r="Q129" s="69"/>
      <c r="R129" s="68"/>
      <c r="S129" s="68"/>
      <c r="T129" s="71">
        <f t="shared" si="4"/>
        <v>0</v>
      </c>
      <c r="U129" s="2" t="str">
        <f t="shared" si="5"/>
        <v/>
      </c>
      <c r="V129" s="3">
        <f t="shared" ca="1" si="6"/>
        <v>43344</v>
      </c>
    </row>
    <row r="130" spans="1:22" customFormat="1" ht="9.9499999999999993" customHeight="1" x14ac:dyDescent="0.25">
      <c r="A130" s="63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70"/>
      <c r="O130" s="1">
        <v>119</v>
      </c>
      <c r="P130" s="68"/>
      <c r="Q130" s="69"/>
      <c r="R130" s="68"/>
      <c r="S130" s="68"/>
      <c r="T130" s="71">
        <f t="shared" si="4"/>
        <v>0</v>
      </c>
      <c r="U130" s="2" t="str">
        <f t="shared" si="5"/>
        <v/>
      </c>
      <c r="V130" s="3">
        <f t="shared" ca="1" si="6"/>
        <v>43344</v>
      </c>
    </row>
    <row r="131" spans="1:22" customFormat="1" ht="9.9499999999999993" customHeight="1" thickBot="1" x14ac:dyDescent="0.3">
      <c r="A131" s="63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87"/>
      <c r="O131" s="88">
        <v>120</v>
      </c>
      <c r="P131" s="89"/>
      <c r="Q131" s="90"/>
      <c r="R131" s="89"/>
      <c r="S131" s="89"/>
      <c r="T131" s="91">
        <f t="shared" si="4"/>
        <v>0</v>
      </c>
      <c r="U131" s="92" t="str">
        <f t="shared" si="5"/>
        <v/>
      </c>
      <c r="V131" s="93">
        <f t="shared" ca="1" si="6"/>
        <v>43344</v>
      </c>
    </row>
    <row r="132" spans="1:22" customFormat="1" ht="15.75" thickBot="1" x14ac:dyDescent="0.3">
      <c r="A132" s="66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52" t="s">
        <v>19</v>
      </c>
      <c r="O132" s="53">
        <f ca="1">TODAY()</f>
        <v>43344</v>
      </c>
      <c r="P132" s="53" t="s">
        <v>20</v>
      </c>
      <c r="Q132" s="54">
        <f>SUM(Q11:Q131)-U132</f>
        <v>0</v>
      </c>
      <c r="R132" s="55">
        <f>MAX(R12:R131)</f>
        <v>0</v>
      </c>
      <c r="S132" s="56"/>
      <c r="T132" s="57" t="s">
        <v>21</v>
      </c>
      <c r="U132" s="54">
        <f>SUM(U11:U131)</f>
        <v>0</v>
      </c>
      <c r="V132" s="58">
        <f ca="1">SUMIF(V11:V131,"&gt;0")</f>
        <v>5244624</v>
      </c>
    </row>
    <row r="133" spans="1:22" ht="2.1" customHeight="1" x14ac:dyDescent="0.25"/>
  </sheetData>
  <mergeCells count="17">
    <mergeCell ref="N7:Q7"/>
    <mergeCell ref="B8:B10"/>
    <mergeCell ref="C8:L9"/>
    <mergeCell ref="N8:Q8"/>
    <mergeCell ref="B11:B109"/>
    <mergeCell ref="N1:N2"/>
    <mergeCell ref="O1:T2"/>
    <mergeCell ref="U1:U2"/>
    <mergeCell ref="V1:V2"/>
    <mergeCell ref="B2:L6"/>
    <mergeCell ref="O3:P3"/>
    <mergeCell ref="S3:T3"/>
    <mergeCell ref="S4:V4"/>
    <mergeCell ref="O5:P5"/>
    <mergeCell ref="U5:V5"/>
    <mergeCell ref="N6:Q6"/>
    <mergeCell ref="S6:V6"/>
  </mergeCells>
  <conditionalFormatting sqref="T8:V8 V3 R8">
    <cfRule type="cellIs" dxfId="417" priority="11" operator="equal">
      <formula>0</formula>
    </cfRule>
  </conditionalFormatting>
  <conditionalFormatting sqref="V10">
    <cfRule type="cellIs" dxfId="416" priority="7" operator="between">
      <formula>40000</formula>
      <formula>50000</formula>
    </cfRule>
    <cfRule type="cellIs" dxfId="415" priority="8" operator="between">
      <formula>30</formula>
      <formula>4000</formula>
    </cfRule>
    <cfRule type="containsText" dxfId="414" priority="9" operator="containsText" text="pago">
      <formula>NOT(ISERROR(SEARCH("pago",V10)))</formula>
    </cfRule>
    <cfRule type="cellIs" dxfId="413" priority="10" operator="between">
      <formula>1</formula>
      <formula>29</formula>
    </cfRule>
  </conditionalFormatting>
  <conditionalFormatting sqref="V11:V131">
    <cfRule type="cellIs" dxfId="412" priority="3" operator="between">
      <formula>40000</formula>
      <formula>50000</formula>
    </cfRule>
    <cfRule type="cellIs" dxfId="411" priority="4" operator="between">
      <formula>30</formula>
      <formula>4000</formula>
    </cfRule>
    <cfRule type="containsText" dxfId="410" priority="5" operator="containsText" text="pago">
      <formula>NOT(ISERROR(SEARCH("pago",V11)))</formula>
    </cfRule>
    <cfRule type="cellIs" dxfId="409" priority="6" operator="between">
      <formula>1</formula>
      <formula>29</formula>
    </cfRule>
  </conditionalFormatting>
  <conditionalFormatting sqref="V11:V131">
    <cfRule type="cellIs" dxfId="408" priority="2" operator="lessThan">
      <formula>0</formula>
    </cfRule>
  </conditionalFormatting>
  <conditionalFormatting sqref="T11:T131">
    <cfRule type="expression" dxfId="407" priority="1">
      <formula>S11=""</formula>
    </cfRule>
  </conditionalFormatting>
  <hyperlinks>
    <hyperlink ref="C11" location="'0101'!A1" display="'0101'!A1"/>
    <hyperlink ref="C13" location="'0103'!A1" display="'0103'!A1"/>
    <hyperlink ref="C14" location="'0104'!A1" display="'0104'!A1"/>
    <hyperlink ref="C15" location="'0105'!A1" display="'0105'!A1"/>
    <hyperlink ref="C16" location="'0106'!A1" display="'0106'!A1"/>
    <hyperlink ref="C17" location="'0107'!A1" display="'0107'!A1"/>
    <hyperlink ref="C18" location="'0108'!A1" display="'0108'!A1"/>
    <hyperlink ref="C19" location="'0109'!A1" display="'0109'!A1"/>
    <hyperlink ref="C20" location="'0110'!A1" display="'0110'!A1"/>
    <hyperlink ref="C21" location="'0111'!A1" display="'0111'!A1"/>
    <hyperlink ref="C12" location="'0102'!A1" display="'0102'!A1"/>
  </hyperlink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Clientes!$A$3:$A$402</xm:f>
          </x14:formula1>
          <xm:sqref>V1:V2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3"/>
  <sheetViews>
    <sheetView workbookViewId="0">
      <selection activeCell="V1" sqref="V1:V2"/>
    </sheetView>
  </sheetViews>
  <sheetFormatPr defaultColWidth="0" defaultRowHeight="15" customHeight="1" zeroHeight="1" x14ac:dyDescent="0.25"/>
  <cols>
    <col min="1" max="1" width="1.7109375" style="59" customWidth="1"/>
    <col min="2" max="12" width="2.7109375" style="59" customWidth="1"/>
    <col min="13" max="13" width="1.7109375" style="59" customWidth="1"/>
    <col min="14" max="14" width="19.140625" style="42" bestFit="1" customWidth="1"/>
    <col min="15" max="15" width="15" style="42" bestFit="1" customWidth="1"/>
    <col min="16" max="16" width="15" style="42" customWidth="1"/>
    <col min="17" max="17" width="9.28515625" style="42" bestFit="1" customWidth="1"/>
    <col min="18" max="18" width="18.7109375" style="43" hidden="1"/>
    <col min="19" max="19" width="15.5703125" style="42" bestFit="1" customWidth="1"/>
    <col min="20" max="20" width="17.85546875" style="42" customWidth="1"/>
    <col min="21" max="21" width="14.28515625" style="42" bestFit="1" customWidth="1"/>
    <col min="22" max="22" width="19" style="42" customWidth="1"/>
    <col min="23" max="23" width="1.7109375" style="59" customWidth="1"/>
    <col min="24" max="16384" width="19" style="59" hidden="1"/>
  </cols>
  <sheetData>
    <row r="1" spans="1:22" customFormat="1" ht="9.9499999999999993" customHeight="1" thickBot="1" x14ac:dyDescent="0.3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2"/>
      <c r="N1" s="222" t="str">
        <f ca="1">IF(V132&gt;5000,"Livre",IF(V132&lt;=30,"Em Dias","Atrasado"))</f>
        <v>Livre</v>
      </c>
      <c r="O1" s="224" t="s">
        <v>1</v>
      </c>
      <c r="P1" s="224"/>
      <c r="Q1" s="224"/>
      <c r="R1" s="224"/>
      <c r="S1" s="224"/>
      <c r="T1" s="224"/>
      <c r="U1" s="226" t="s">
        <v>22</v>
      </c>
      <c r="V1" s="228" t="s">
        <v>50</v>
      </c>
    </row>
    <row r="2" spans="1:22" customFormat="1" ht="9.9499999999999993" customHeight="1" thickBot="1" x14ac:dyDescent="0.3">
      <c r="A2" s="63"/>
      <c r="B2" s="230"/>
      <c r="C2" s="231"/>
      <c r="D2" s="231"/>
      <c r="E2" s="231"/>
      <c r="F2" s="231"/>
      <c r="G2" s="231"/>
      <c r="H2" s="231"/>
      <c r="I2" s="231"/>
      <c r="J2" s="231"/>
      <c r="K2" s="231"/>
      <c r="L2" s="232"/>
      <c r="M2" s="64"/>
      <c r="N2" s="223"/>
      <c r="O2" s="225"/>
      <c r="P2" s="225"/>
      <c r="Q2" s="225"/>
      <c r="R2" s="225"/>
      <c r="S2" s="225"/>
      <c r="T2" s="225"/>
      <c r="U2" s="227"/>
      <c r="V2" s="229"/>
    </row>
    <row r="3" spans="1:22" customFormat="1" ht="9.9499999999999993" customHeight="1" thickBot="1" x14ac:dyDescent="0.3">
      <c r="A3" s="63"/>
      <c r="B3" s="233"/>
      <c r="C3" s="234"/>
      <c r="D3" s="234"/>
      <c r="E3" s="234"/>
      <c r="F3" s="234"/>
      <c r="G3" s="234"/>
      <c r="H3" s="234"/>
      <c r="I3" s="234"/>
      <c r="J3" s="234"/>
      <c r="K3" s="234"/>
      <c r="L3" s="235"/>
      <c r="M3" s="64"/>
      <c r="N3" s="44" t="s">
        <v>4</v>
      </c>
      <c r="O3" s="239" t="e">
        <f>VLOOKUP(V1,bd,2,0)</f>
        <v>#N/A</v>
      </c>
      <c r="P3" s="240"/>
      <c r="Q3" s="45" t="s">
        <v>6</v>
      </c>
      <c r="R3" s="43"/>
      <c r="S3" s="241" t="e">
        <f>VLOOKUP(V1,bd,8,0)</f>
        <v>#N/A</v>
      </c>
      <c r="T3" s="242"/>
      <c r="U3" s="44" t="s">
        <v>23</v>
      </c>
      <c r="V3" s="13" t="e">
        <f>VLOOKUP(V1,bd,9,0)</f>
        <v>#N/A</v>
      </c>
    </row>
    <row r="4" spans="1:22" customFormat="1" ht="9.9499999999999993" customHeight="1" thickBot="1" x14ac:dyDescent="0.3">
      <c r="A4" s="63"/>
      <c r="B4" s="233"/>
      <c r="C4" s="234"/>
      <c r="D4" s="234"/>
      <c r="E4" s="234"/>
      <c r="F4" s="234"/>
      <c r="G4" s="234"/>
      <c r="H4" s="234"/>
      <c r="I4" s="234"/>
      <c r="J4" s="234"/>
      <c r="K4" s="234"/>
      <c r="L4" s="235"/>
      <c r="M4" s="64"/>
      <c r="N4" s="44" t="s">
        <v>30</v>
      </c>
      <c r="O4" s="41" t="e">
        <f>VLOOKUP(V1,bd,17,0)</f>
        <v>#N/A</v>
      </c>
      <c r="P4" s="41" t="e">
        <f>VLOOKUP(V1,bd,18,0)</f>
        <v>#N/A</v>
      </c>
      <c r="Q4" s="44" t="s">
        <v>8</v>
      </c>
      <c r="R4" s="43"/>
      <c r="S4" s="243" t="e">
        <f>VLOOKUP(V1,bd,19,0)</f>
        <v>#N/A</v>
      </c>
      <c r="T4" s="244"/>
      <c r="U4" s="244"/>
      <c r="V4" s="245"/>
    </row>
    <row r="5" spans="1:22" customFormat="1" ht="9.9499999999999993" customHeight="1" thickBot="1" x14ac:dyDescent="0.3">
      <c r="A5" s="63"/>
      <c r="B5" s="233"/>
      <c r="C5" s="234"/>
      <c r="D5" s="234"/>
      <c r="E5" s="234"/>
      <c r="F5" s="234"/>
      <c r="G5" s="234"/>
      <c r="H5" s="234"/>
      <c r="I5" s="234"/>
      <c r="J5" s="234"/>
      <c r="K5" s="234"/>
      <c r="L5" s="235"/>
      <c r="M5" s="64"/>
      <c r="N5" s="44" t="s">
        <v>24</v>
      </c>
      <c r="O5" s="246" t="e">
        <f>VLOOKUP(V1,bd,10,0)</f>
        <v>#N/A</v>
      </c>
      <c r="P5" s="247"/>
      <c r="Q5" s="46" t="s">
        <v>7</v>
      </c>
      <c r="R5" s="4"/>
      <c r="S5" s="41" t="e">
        <f>VLOOKUP(V1,bd,13,0)</f>
        <v>#N/A</v>
      </c>
      <c r="T5" s="44" t="s">
        <v>5</v>
      </c>
      <c r="U5" s="241" t="e">
        <f>VLOOKUP(V1,bd,20,0)</f>
        <v>#N/A</v>
      </c>
      <c r="V5" s="242"/>
    </row>
    <row r="6" spans="1:22" customFormat="1" ht="9.9499999999999993" customHeight="1" thickBot="1" x14ac:dyDescent="0.3">
      <c r="A6" s="63"/>
      <c r="B6" s="236"/>
      <c r="C6" s="237"/>
      <c r="D6" s="237"/>
      <c r="E6" s="237"/>
      <c r="F6" s="237"/>
      <c r="G6" s="237"/>
      <c r="H6" s="237"/>
      <c r="I6" s="237"/>
      <c r="J6" s="237"/>
      <c r="K6" s="237"/>
      <c r="L6" s="238"/>
      <c r="M6" s="64"/>
      <c r="N6" s="241"/>
      <c r="O6" s="248"/>
      <c r="P6" s="248"/>
      <c r="Q6" s="248"/>
      <c r="R6" s="7"/>
      <c r="S6" s="248"/>
      <c r="T6" s="248"/>
      <c r="U6" s="248"/>
      <c r="V6" s="242"/>
    </row>
    <row r="7" spans="1:22" customFormat="1" ht="9.9499999999999993" customHeight="1" thickBot="1" x14ac:dyDescent="0.3">
      <c r="A7" s="63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217" t="s">
        <v>25</v>
      </c>
      <c r="O7" s="215"/>
      <c r="P7" s="215"/>
      <c r="Q7" s="216"/>
      <c r="R7" s="65"/>
      <c r="S7" s="47" t="s">
        <v>26</v>
      </c>
      <c r="T7" s="48" t="s">
        <v>27</v>
      </c>
      <c r="U7" s="48" t="s">
        <v>28</v>
      </c>
      <c r="V7" s="48" t="s">
        <v>29</v>
      </c>
    </row>
    <row r="8" spans="1:22" customFormat="1" ht="9.9499999999999993" customHeight="1" thickBot="1" x14ac:dyDescent="0.3">
      <c r="A8" s="63"/>
      <c r="B8" s="249"/>
      <c r="C8" s="250" t="s">
        <v>31</v>
      </c>
      <c r="D8" s="251"/>
      <c r="E8" s="251"/>
      <c r="F8" s="251"/>
      <c r="G8" s="251"/>
      <c r="H8" s="251"/>
      <c r="I8" s="251"/>
      <c r="J8" s="251"/>
      <c r="K8" s="251"/>
      <c r="L8" s="252"/>
      <c r="M8" s="64"/>
      <c r="N8" s="241" t="e">
        <f>VLOOKUP(V1,bd,3,0)</f>
        <v>#N/A</v>
      </c>
      <c r="O8" s="248"/>
      <c r="P8" s="248"/>
      <c r="Q8" s="242"/>
      <c r="R8" s="6"/>
      <c r="S8" s="5" t="e">
        <f>VLOOKUP(V1,bd,4,0)</f>
        <v>#N/A</v>
      </c>
      <c r="T8" s="5" t="e">
        <f>VLOOKUP(V1,bd,5,0)</f>
        <v>#N/A</v>
      </c>
      <c r="U8" s="5" t="e">
        <f>VLOOKUP(V1,bd,7,0)</f>
        <v>#N/A</v>
      </c>
      <c r="V8" s="13" t="e">
        <f>VLOOKUP(V1,bd,6,0)</f>
        <v>#N/A</v>
      </c>
    </row>
    <row r="9" spans="1:22" customFormat="1" ht="9.9499999999999993" customHeight="1" thickBot="1" x14ac:dyDescent="0.3">
      <c r="A9" s="63"/>
      <c r="B9" s="249"/>
      <c r="C9" s="253"/>
      <c r="D9" s="254"/>
      <c r="E9" s="254"/>
      <c r="F9" s="254"/>
      <c r="G9" s="254"/>
      <c r="H9" s="254"/>
      <c r="I9" s="254"/>
      <c r="J9" s="254"/>
      <c r="K9" s="254"/>
      <c r="L9" s="255"/>
      <c r="M9" s="64"/>
      <c r="N9" s="49"/>
      <c r="O9" s="50"/>
      <c r="P9" s="50"/>
      <c r="Q9" s="50"/>
      <c r="R9" s="50"/>
      <c r="S9" s="50"/>
      <c r="T9" s="50"/>
      <c r="U9" s="50"/>
      <c r="V9" s="51"/>
    </row>
    <row r="10" spans="1:22" customFormat="1" ht="9.9499999999999993" customHeight="1" thickBot="1" x14ac:dyDescent="0.3">
      <c r="A10" s="63"/>
      <c r="B10" s="249"/>
      <c r="C10" s="115">
        <v>1</v>
      </c>
      <c r="D10" s="116">
        <v>2</v>
      </c>
      <c r="E10" s="116">
        <v>3</v>
      </c>
      <c r="F10" s="116">
        <v>4</v>
      </c>
      <c r="G10" s="116">
        <v>5</v>
      </c>
      <c r="H10" s="116">
        <v>6</v>
      </c>
      <c r="I10" s="116">
        <v>7</v>
      </c>
      <c r="J10" s="116">
        <v>8</v>
      </c>
      <c r="K10" s="116">
        <v>9</v>
      </c>
      <c r="L10" s="117">
        <v>10</v>
      </c>
      <c r="M10" s="64"/>
      <c r="N10" s="76" t="s">
        <v>9</v>
      </c>
      <c r="O10" s="77" t="s">
        <v>10</v>
      </c>
      <c r="P10" s="77" t="s">
        <v>11</v>
      </c>
      <c r="Q10" s="77" t="s">
        <v>12</v>
      </c>
      <c r="R10" s="78" t="s">
        <v>13</v>
      </c>
      <c r="S10" s="77" t="s">
        <v>14</v>
      </c>
      <c r="T10" s="77" t="s">
        <v>15</v>
      </c>
      <c r="U10" s="77" t="s">
        <v>16</v>
      </c>
      <c r="V10" s="79" t="s">
        <v>17</v>
      </c>
    </row>
    <row r="11" spans="1:22" customFormat="1" ht="9.9499999999999993" customHeight="1" x14ac:dyDescent="0.25">
      <c r="A11" s="63"/>
      <c r="B11" s="256" t="s">
        <v>3292</v>
      </c>
      <c r="C11" s="108">
        <v>1</v>
      </c>
      <c r="D11" s="112">
        <v>1</v>
      </c>
      <c r="E11" s="113">
        <v>1</v>
      </c>
      <c r="F11" s="113">
        <v>1</v>
      </c>
      <c r="G11" s="113">
        <v>1</v>
      </c>
      <c r="H11" s="113">
        <v>1</v>
      </c>
      <c r="I11" s="113">
        <v>1</v>
      </c>
      <c r="J11" s="113">
        <v>1</v>
      </c>
      <c r="K11" s="113">
        <v>1</v>
      </c>
      <c r="L11" s="114">
        <v>1</v>
      </c>
      <c r="M11" s="64"/>
      <c r="N11" s="80"/>
      <c r="O11" s="81" t="s">
        <v>18</v>
      </c>
      <c r="P11" s="82"/>
      <c r="Q11" s="83"/>
      <c r="R11" s="82"/>
      <c r="S11" s="82"/>
      <c r="T11" s="84">
        <f t="shared" ref="T11:T74" si="0">IF(P11&gt;=S11,0,"")</f>
        <v>0</v>
      </c>
      <c r="U11" s="85" t="str">
        <f t="shared" ref="U11:U74" si="1">IF(S11&lt;&gt;"",Q11,"")</f>
        <v/>
      </c>
      <c r="V11" s="86">
        <f t="shared" ref="V11:V74" ca="1" si="2">IF(U11&lt;&gt;"","pago",TODAY()-P11)</f>
        <v>43344</v>
      </c>
    </row>
    <row r="12" spans="1:22" customFormat="1" ht="9.9499999999999993" customHeight="1" x14ac:dyDescent="0.25">
      <c r="A12" s="63"/>
      <c r="B12" s="257"/>
      <c r="C12" s="109">
        <v>2</v>
      </c>
      <c r="D12" s="94">
        <v>2</v>
      </c>
      <c r="E12" s="72">
        <v>2</v>
      </c>
      <c r="F12" s="72">
        <v>2</v>
      </c>
      <c r="G12" s="72">
        <v>2</v>
      </c>
      <c r="H12" s="72">
        <v>2</v>
      </c>
      <c r="I12" s="72">
        <v>2</v>
      </c>
      <c r="J12" s="72">
        <v>2</v>
      </c>
      <c r="K12" s="72">
        <v>2</v>
      </c>
      <c r="L12" s="73">
        <v>2</v>
      </c>
      <c r="M12" s="64"/>
      <c r="N12" s="70"/>
      <c r="O12" s="1">
        <v>1</v>
      </c>
      <c r="P12" s="68"/>
      <c r="Q12" s="69"/>
      <c r="R12" s="68" t="str">
        <f t="shared" ref="R12:R51" si="3">IF(N12&lt;&gt;"",P12,"")</f>
        <v/>
      </c>
      <c r="S12" s="68"/>
      <c r="T12" s="71">
        <f t="shared" si="0"/>
        <v>0</v>
      </c>
      <c r="U12" s="2" t="str">
        <f t="shared" si="1"/>
        <v/>
      </c>
      <c r="V12" s="3">
        <f t="shared" ca="1" si="2"/>
        <v>43344</v>
      </c>
    </row>
    <row r="13" spans="1:22" customFormat="1" ht="9.9499999999999993" customHeight="1" x14ac:dyDescent="0.25">
      <c r="A13" s="63"/>
      <c r="B13" s="257"/>
      <c r="C13" s="109">
        <v>3</v>
      </c>
      <c r="D13" s="94">
        <v>3</v>
      </c>
      <c r="E13" s="72">
        <v>3</v>
      </c>
      <c r="F13" s="72">
        <v>3</v>
      </c>
      <c r="G13" s="72">
        <v>3</v>
      </c>
      <c r="H13" s="72">
        <v>3</v>
      </c>
      <c r="I13" s="72">
        <v>3</v>
      </c>
      <c r="J13" s="72">
        <v>3</v>
      </c>
      <c r="K13" s="72">
        <v>3</v>
      </c>
      <c r="L13" s="73">
        <v>3</v>
      </c>
      <c r="M13" s="64"/>
      <c r="N13" s="70"/>
      <c r="O13" s="1">
        <v>2</v>
      </c>
      <c r="P13" s="68"/>
      <c r="Q13" s="69"/>
      <c r="R13" s="68" t="str">
        <f t="shared" si="3"/>
        <v/>
      </c>
      <c r="S13" s="68"/>
      <c r="T13" s="71">
        <f t="shared" si="0"/>
        <v>0</v>
      </c>
      <c r="U13" s="2" t="str">
        <f t="shared" si="1"/>
        <v/>
      </c>
      <c r="V13" s="3">
        <f t="shared" ca="1" si="2"/>
        <v>43344</v>
      </c>
    </row>
    <row r="14" spans="1:22" customFormat="1" ht="9.9499999999999993" customHeight="1" x14ac:dyDescent="0.25">
      <c r="A14" s="63"/>
      <c r="B14" s="257"/>
      <c r="C14" s="109">
        <v>4</v>
      </c>
      <c r="D14" s="94">
        <v>4</v>
      </c>
      <c r="E14" s="72">
        <v>4</v>
      </c>
      <c r="F14" s="72">
        <v>4</v>
      </c>
      <c r="G14" s="72">
        <v>4</v>
      </c>
      <c r="H14" s="72">
        <v>4</v>
      </c>
      <c r="I14" s="72">
        <v>4</v>
      </c>
      <c r="J14" s="72">
        <v>4</v>
      </c>
      <c r="K14" s="72">
        <v>4</v>
      </c>
      <c r="L14" s="73">
        <v>4</v>
      </c>
      <c r="M14" s="64"/>
      <c r="N14" s="70"/>
      <c r="O14" s="1">
        <v>3</v>
      </c>
      <c r="P14" s="68"/>
      <c r="Q14" s="69"/>
      <c r="R14" s="68" t="str">
        <f t="shared" si="3"/>
        <v/>
      </c>
      <c r="S14" s="68"/>
      <c r="T14" s="71">
        <f t="shared" si="0"/>
        <v>0</v>
      </c>
      <c r="U14" s="2" t="str">
        <f t="shared" si="1"/>
        <v/>
      </c>
      <c r="V14" s="3">
        <f t="shared" ca="1" si="2"/>
        <v>43344</v>
      </c>
    </row>
    <row r="15" spans="1:22" customFormat="1" ht="9.9499999999999993" customHeight="1" x14ac:dyDescent="0.25">
      <c r="A15" s="63"/>
      <c r="B15" s="257"/>
      <c r="C15" s="109">
        <v>5</v>
      </c>
      <c r="D15" s="94">
        <v>5</v>
      </c>
      <c r="E15" s="72">
        <v>5</v>
      </c>
      <c r="F15" s="72">
        <v>5</v>
      </c>
      <c r="G15" s="72">
        <v>5</v>
      </c>
      <c r="H15" s="72">
        <v>5</v>
      </c>
      <c r="I15" s="72">
        <v>5</v>
      </c>
      <c r="J15" s="72">
        <v>5</v>
      </c>
      <c r="K15" s="72">
        <v>5</v>
      </c>
      <c r="L15" s="73">
        <v>5</v>
      </c>
      <c r="M15" s="64"/>
      <c r="N15" s="70"/>
      <c r="O15" s="1">
        <v>4</v>
      </c>
      <c r="P15" s="68"/>
      <c r="Q15" s="69"/>
      <c r="R15" s="68" t="str">
        <f t="shared" si="3"/>
        <v/>
      </c>
      <c r="S15" s="68"/>
      <c r="T15" s="71">
        <f t="shared" si="0"/>
        <v>0</v>
      </c>
      <c r="U15" s="2" t="str">
        <f t="shared" si="1"/>
        <v/>
      </c>
      <c r="V15" s="3">
        <f t="shared" ca="1" si="2"/>
        <v>43344</v>
      </c>
    </row>
    <row r="16" spans="1:22" customFormat="1" ht="9.9499999999999993" customHeight="1" x14ac:dyDescent="0.25">
      <c r="A16" s="63"/>
      <c r="B16" s="257"/>
      <c r="C16" s="109">
        <v>6</v>
      </c>
      <c r="D16" s="94">
        <v>6</v>
      </c>
      <c r="E16" s="72">
        <v>6</v>
      </c>
      <c r="F16" s="72">
        <v>6</v>
      </c>
      <c r="G16" s="72">
        <v>6</v>
      </c>
      <c r="H16" s="72">
        <v>6</v>
      </c>
      <c r="I16" s="72">
        <v>6</v>
      </c>
      <c r="J16" s="72">
        <v>6</v>
      </c>
      <c r="K16" s="72">
        <v>6</v>
      </c>
      <c r="L16" s="73">
        <v>6</v>
      </c>
      <c r="M16" s="64"/>
      <c r="N16" s="70"/>
      <c r="O16" s="1">
        <v>5</v>
      </c>
      <c r="P16" s="68"/>
      <c r="Q16" s="69"/>
      <c r="R16" s="68" t="str">
        <f t="shared" si="3"/>
        <v/>
      </c>
      <c r="S16" s="68"/>
      <c r="T16" s="71">
        <f t="shared" si="0"/>
        <v>0</v>
      </c>
      <c r="U16" s="2" t="str">
        <f t="shared" si="1"/>
        <v/>
      </c>
      <c r="V16" s="3">
        <f t="shared" ca="1" si="2"/>
        <v>43344</v>
      </c>
    </row>
    <row r="17" spans="1:22" customFormat="1" ht="9.9499999999999993" customHeight="1" x14ac:dyDescent="0.25">
      <c r="A17" s="63"/>
      <c r="B17" s="257"/>
      <c r="C17" s="109">
        <v>7</v>
      </c>
      <c r="D17" s="94">
        <v>7</v>
      </c>
      <c r="E17" s="72">
        <v>7</v>
      </c>
      <c r="F17" s="72">
        <v>7</v>
      </c>
      <c r="G17" s="72">
        <v>7</v>
      </c>
      <c r="H17" s="72">
        <v>7</v>
      </c>
      <c r="I17" s="72">
        <v>7</v>
      </c>
      <c r="J17" s="72">
        <v>7</v>
      </c>
      <c r="K17" s="72">
        <v>7</v>
      </c>
      <c r="L17" s="73">
        <v>7</v>
      </c>
      <c r="M17" s="64"/>
      <c r="N17" s="70"/>
      <c r="O17" s="1">
        <v>6</v>
      </c>
      <c r="P17" s="68"/>
      <c r="Q17" s="69"/>
      <c r="R17" s="68" t="str">
        <f t="shared" si="3"/>
        <v/>
      </c>
      <c r="S17" s="68"/>
      <c r="T17" s="71">
        <f t="shared" si="0"/>
        <v>0</v>
      </c>
      <c r="U17" s="2" t="str">
        <f t="shared" si="1"/>
        <v/>
      </c>
      <c r="V17" s="3">
        <f t="shared" ca="1" si="2"/>
        <v>43344</v>
      </c>
    </row>
    <row r="18" spans="1:22" customFormat="1" ht="9.9499999999999993" customHeight="1" x14ac:dyDescent="0.25">
      <c r="A18" s="63"/>
      <c r="B18" s="257"/>
      <c r="C18" s="109">
        <v>8</v>
      </c>
      <c r="D18" s="94">
        <v>8</v>
      </c>
      <c r="E18" s="72">
        <v>8</v>
      </c>
      <c r="F18" s="72">
        <v>8</v>
      </c>
      <c r="G18" s="72">
        <v>8</v>
      </c>
      <c r="H18" s="72">
        <v>8</v>
      </c>
      <c r="I18" s="72">
        <v>8</v>
      </c>
      <c r="J18" s="72">
        <v>8</v>
      </c>
      <c r="K18" s="72">
        <v>8</v>
      </c>
      <c r="L18" s="73">
        <v>8</v>
      </c>
      <c r="M18" s="64"/>
      <c r="N18" s="70"/>
      <c r="O18" s="1">
        <v>7</v>
      </c>
      <c r="P18" s="68"/>
      <c r="Q18" s="69"/>
      <c r="R18" s="68" t="str">
        <f t="shared" si="3"/>
        <v/>
      </c>
      <c r="S18" s="68"/>
      <c r="T18" s="71">
        <f t="shared" si="0"/>
        <v>0</v>
      </c>
      <c r="U18" s="2" t="str">
        <f t="shared" si="1"/>
        <v/>
      </c>
      <c r="V18" s="3">
        <f t="shared" ca="1" si="2"/>
        <v>43344</v>
      </c>
    </row>
    <row r="19" spans="1:22" customFormat="1" ht="9.9499999999999993" customHeight="1" x14ac:dyDescent="0.25">
      <c r="A19" s="63"/>
      <c r="B19" s="257"/>
      <c r="C19" s="109">
        <v>9</v>
      </c>
      <c r="D19" s="94">
        <v>9</v>
      </c>
      <c r="E19" s="72">
        <v>9</v>
      </c>
      <c r="F19" s="72">
        <v>9</v>
      </c>
      <c r="G19" s="72">
        <v>9</v>
      </c>
      <c r="H19" s="72">
        <v>9</v>
      </c>
      <c r="I19" s="72">
        <v>9</v>
      </c>
      <c r="J19" s="72">
        <v>9</v>
      </c>
      <c r="K19" s="72">
        <v>9</v>
      </c>
      <c r="L19" s="73">
        <v>9</v>
      </c>
      <c r="M19" s="64"/>
      <c r="N19" s="70"/>
      <c r="O19" s="1">
        <v>8</v>
      </c>
      <c r="P19" s="68"/>
      <c r="Q19" s="69"/>
      <c r="R19" s="68" t="str">
        <f t="shared" si="3"/>
        <v/>
      </c>
      <c r="S19" s="68"/>
      <c r="T19" s="71">
        <f t="shared" si="0"/>
        <v>0</v>
      </c>
      <c r="U19" s="2" t="str">
        <f t="shared" si="1"/>
        <v/>
      </c>
      <c r="V19" s="3">
        <f t="shared" ca="1" si="2"/>
        <v>43344</v>
      </c>
    </row>
    <row r="20" spans="1:22" customFormat="1" ht="9.9499999999999993" customHeight="1" x14ac:dyDescent="0.25">
      <c r="A20" s="63"/>
      <c r="B20" s="257"/>
      <c r="C20" s="109">
        <v>10</v>
      </c>
      <c r="D20" s="94">
        <v>10</v>
      </c>
      <c r="E20" s="72">
        <v>10</v>
      </c>
      <c r="F20" s="72">
        <v>10</v>
      </c>
      <c r="G20" s="72">
        <v>10</v>
      </c>
      <c r="H20" s="72">
        <v>10</v>
      </c>
      <c r="I20" s="72">
        <v>10</v>
      </c>
      <c r="J20" s="72">
        <v>10</v>
      </c>
      <c r="K20" s="72">
        <v>10</v>
      </c>
      <c r="L20" s="73">
        <v>10</v>
      </c>
      <c r="M20" s="64"/>
      <c r="N20" s="70"/>
      <c r="O20" s="1">
        <v>9</v>
      </c>
      <c r="P20" s="68"/>
      <c r="Q20" s="69"/>
      <c r="R20" s="68" t="str">
        <f t="shared" si="3"/>
        <v/>
      </c>
      <c r="S20" s="68"/>
      <c r="T20" s="71">
        <f t="shared" si="0"/>
        <v>0</v>
      </c>
      <c r="U20" s="2" t="str">
        <f t="shared" si="1"/>
        <v/>
      </c>
      <c r="V20" s="3">
        <f t="shared" ca="1" si="2"/>
        <v>43344</v>
      </c>
    </row>
    <row r="21" spans="1:22" customFormat="1" ht="9.9499999999999993" customHeight="1" x14ac:dyDescent="0.25">
      <c r="A21" s="63"/>
      <c r="B21" s="257"/>
      <c r="C21" s="109">
        <v>11</v>
      </c>
      <c r="D21" s="94">
        <v>11</v>
      </c>
      <c r="E21" s="72">
        <v>11</v>
      </c>
      <c r="F21" s="72">
        <v>11</v>
      </c>
      <c r="G21" s="72">
        <v>11</v>
      </c>
      <c r="H21" s="72">
        <v>11</v>
      </c>
      <c r="I21" s="72">
        <v>11</v>
      </c>
      <c r="J21" s="72">
        <v>11</v>
      </c>
      <c r="K21" s="72">
        <v>11</v>
      </c>
      <c r="L21" s="73">
        <v>11</v>
      </c>
      <c r="M21" s="64"/>
      <c r="N21" s="70"/>
      <c r="O21" s="1">
        <v>10</v>
      </c>
      <c r="P21" s="68"/>
      <c r="Q21" s="69"/>
      <c r="R21" s="68" t="str">
        <f t="shared" si="3"/>
        <v/>
      </c>
      <c r="S21" s="68"/>
      <c r="T21" s="71">
        <f t="shared" si="0"/>
        <v>0</v>
      </c>
      <c r="U21" s="2" t="str">
        <f t="shared" si="1"/>
        <v/>
      </c>
      <c r="V21" s="3">
        <f t="shared" ca="1" si="2"/>
        <v>43344</v>
      </c>
    </row>
    <row r="22" spans="1:22" customFormat="1" ht="9.9499999999999993" customHeight="1" x14ac:dyDescent="0.25">
      <c r="A22" s="63"/>
      <c r="B22" s="257"/>
      <c r="C22" s="110">
        <v>12</v>
      </c>
      <c r="D22" s="72">
        <v>12</v>
      </c>
      <c r="E22" s="72">
        <v>12</v>
      </c>
      <c r="F22" s="72">
        <v>12</v>
      </c>
      <c r="G22" s="72">
        <v>12</v>
      </c>
      <c r="H22" s="72">
        <v>12</v>
      </c>
      <c r="I22" s="72">
        <v>12</v>
      </c>
      <c r="J22" s="72">
        <v>12</v>
      </c>
      <c r="K22" s="72">
        <v>12</v>
      </c>
      <c r="L22" s="73">
        <v>12</v>
      </c>
      <c r="M22" s="64"/>
      <c r="N22" s="70"/>
      <c r="O22" s="1">
        <v>11</v>
      </c>
      <c r="P22" s="68"/>
      <c r="Q22" s="69"/>
      <c r="R22" s="68" t="str">
        <f t="shared" si="3"/>
        <v/>
      </c>
      <c r="S22" s="68"/>
      <c r="T22" s="71">
        <f t="shared" si="0"/>
        <v>0</v>
      </c>
      <c r="U22" s="2" t="str">
        <f t="shared" si="1"/>
        <v/>
      </c>
      <c r="V22" s="3">
        <f t="shared" ca="1" si="2"/>
        <v>43344</v>
      </c>
    </row>
    <row r="23" spans="1:22" customFormat="1" ht="9.9499999999999993" customHeight="1" x14ac:dyDescent="0.25">
      <c r="A23" s="63"/>
      <c r="B23" s="257"/>
      <c r="C23" s="110">
        <v>13</v>
      </c>
      <c r="D23" s="72">
        <v>13</v>
      </c>
      <c r="E23" s="72">
        <v>13</v>
      </c>
      <c r="F23" s="72">
        <v>13</v>
      </c>
      <c r="G23" s="72">
        <v>13</v>
      </c>
      <c r="H23" s="72">
        <v>13</v>
      </c>
      <c r="I23" s="72">
        <v>13</v>
      </c>
      <c r="J23" s="72">
        <v>13</v>
      </c>
      <c r="K23" s="72">
        <v>13</v>
      </c>
      <c r="L23" s="73">
        <v>13</v>
      </c>
      <c r="M23" s="64"/>
      <c r="N23" s="70"/>
      <c r="O23" s="1">
        <v>12</v>
      </c>
      <c r="P23" s="68"/>
      <c r="Q23" s="69"/>
      <c r="R23" s="68" t="str">
        <f t="shared" si="3"/>
        <v/>
      </c>
      <c r="S23" s="68"/>
      <c r="T23" s="71">
        <f t="shared" si="0"/>
        <v>0</v>
      </c>
      <c r="U23" s="2" t="str">
        <f t="shared" si="1"/>
        <v/>
      </c>
      <c r="V23" s="3">
        <f t="shared" ca="1" si="2"/>
        <v>43344</v>
      </c>
    </row>
    <row r="24" spans="1:22" customFormat="1" ht="9.9499999999999993" customHeight="1" x14ac:dyDescent="0.25">
      <c r="A24" s="63"/>
      <c r="B24" s="257"/>
      <c r="C24" s="97">
        <v>14</v>
      </c>
      <c r="D24" s="72">
        <v>14</v>
      </c>
      <c r="E24" s="72">
        <v>14</v>
      </c>
      <c r="F24" s="72">
        <v>14</v>
      </c>
      <c r="G24" s="72">
        <v>14</v>
      </c>
      <c r="H24" s="72">
        <v>14</v>
      </c>
      <c r="I24" s="72">
        <v>14</v>
      </c>
      <c r="J24" s="72">
        <v>14</v>
      </c>
      <c r="K24" s="72">
        <v>14</v>
      </c>
      <c r="L24" s="73">
        <v>14</v>
      </c>
      <c r="M24" s="64"/>
      <c r="N24" s="70"/>
      <c r="O24" s="1">
        <v>13</v>
      </c>
      <c r="P24" s="68"/>
      <c r="Q24" s="69"/>
      <c r="R24" s="68" t="str">
        <f t="shared" si="3"/>
        <v/>
      </c>
      <c r="S24" s="68"/>
      <c r="T24" s="71">
        <f t="shared" si="0"/>
        <v>0</v>
      </c>
      <c r="U24" s="2" t="str">
        <f t="shared" si="1"/>
        <v/>
      </c>
      <c r="V24" s="3">
        <f t="shared" ca="1" si="2"/>
        <v>43344</v>
      </c>
    </row>
    <row r="25" spans="1:22" customFormat="1" ht="9.9499999999999993" customHeight="1" x14ac:dyDescent="0.25">
      <c r="A25" s="63"/>
      <c r="B25" s="257"/>
      <c r="C25" s="97">
        <v>15</v>
      </c>
      <c r="D25" s="72">
        <v>15</v>
      </c>
      <c r="E25" s="72">
        <v>15</v>
      </c>
      <c r="F25" s="72">
        <v>15</v>
      </c>
      <c r="G25" s="72">
        <v>15</v>
      </c>
      <c r="H25" s="72">
        <v>15</v>
      </c>
      <c r="I25" s="72">
        <v>15</v>
      </c>
      <c r="J25" s="72">
        <v>15</v>
      </c>
      <c r="K25" s="72">
        <v>15</v>
      </c>
      <c r="L25" s="73">
        <v>15</v>
      </c>
      <c r="M25" s="64"/>
      <c r="N25" s="70"/>
      <c r="O25" s="1">
        <v>14</v>
      </c>
      <c r="P25" s="68"/>
      <c r="Q25" s="69"/>
      <c r="R25" s="68" t="str">
        <f t="shared" si="3"/>
        <v/>
      </c>
      <c r="S25" s="68"/>
      <c r="T25" s="71">
        <f t="shared" si="0"/>
        <v>0</v>
      </c>
      <c r="U25" s="2" t="str">
        <f t="shared" si="1"/>
        <v/>
      </c>
      <c r="V25" s="3">
        <f t="shared" ca="1" si="2"/>
        <v>43344</v>
      </c>
    </row>
    <row r="26" spans="1:22" customFormat="1" ht="9.9499999999999993" customHeight="1" x14ac:dyDescent="0.25">
      <c r="A26" s="63"/>
      <c r="B26" s="257"/>
      <c r="C26" s="97">
        <v>16</v>
      </c>
      <c r="D26" s="72">
        <v>16</v>
      </c>
      <c r="E26" s="72">
        <v>16</v>
      </c>
      <c r="F26" s="72">
        <v>16</v>
      </c>
      <c r="G26" s="72">
        <v>16</v>
      </c>
      <c r="H26" s="72">
        <v>16</v>
      </c>
      <c r="I26" s="72">
        <v>16</v>
      </c>
      <c r="J26" s="72">
        <v>16</v>
      </c>
      <c r="K26" s="72">
        <v>16</v>
      </c>
      <c r="L26" s="73">
        <v>16</v>
      </c>
      <c r="M26" s="64"/>
      <c r="N26" s="70"/>
      <c r="O26" s="1">
        <v>15</v>
      </c>
      <c r="P26" s="68"/>
      <c r="Q26" s="69"/>
      <c r="R26" s="68" t="str">
        <f t="shared" si="3"/>
        <v/>
      </c>
      <c r="S26" s="68"/>
      <c r="T26" s="71">
        <f t="shared" si="0"/>
        <v>0</v>
      </c>
      <c r="U26" s="2" t="str">
        <f t="shared" si="1"/>
        <v/>
      </c>
      <c r="V26" s="3">
        <f t="shared" ca="1" si="2"/>
        <v>43344</v>
      </c>
    </row>
    <row r="27" spans="1:22" customFormat="1" ht="9.9499999999999993" customHeight="1" x14ac:dyDescent="0.25">
      <c r="A27" s="63"/>
      <c r="B27" s="257"/>
      <c r="C27" s="97">
        <v>17</v>
      </c>
      <c r="D27" s="72">
        <v>17</v>
      </c>
      <c r="E27" s="72">
        <v>17</v>
      </c>
      <c r="F27" s="72">
        <v>17</v>
      </c>
      <c r="G27" s="72">
        <v>17</v>
      </c>
      <c r="H27" s="72">
        <v>17</v>
      </c>
      <c r="I27" s="72">
        <v>17</v>
      </c>
      <c r="J27" s="72">
        <v>17</v>
      </c>
      <c r="K27" s="72">
        <v>17</v>
      </c>
      <c r="L27" s="73">
        <v>17</v>
      </c>
      <c r="M27" s="64"/>
      <c r="N27" s="70"/>
      <c r="O27" s="1">
        <v>16</v>
      </c>
      <c r="P27" s="68"/>
      <c r="Q27" s="69"/>
      <c r="R27" s="68" t="str">
        <f t="shared" si="3"/>
        <v/>
      </c>
      <c r="S27" s="68"/>
      <c r="T27" s="71">
        <f t="shared" si="0"/>
        <v>0</v>
      </c>
      <c r="U27" s="2" t="str">
        <f t="shared" si="1"/>
        <v/>
      </c>
      <c r="V27" s="3">
        <f t="shared" ca="1" si="2"/>
        <v>43344</v>
      </c>
    </row>
    <row r="28" spans="1:22" customFormat="1" ht="9.9499999999999993" customHeight="1" x14ac:dyDescent="0.25">
      <c r="A28" s="63"/>
      <c r="B28" s="257"/>
      <c r="C28" s="97">
        <v>18</v>
      </c>
      <c r="D28" s="72">
        <v>18</v>
      </c>
      <c r="E28" s="72">
        <v>18</v>
      </c>
      <c r="F28" s="72">
        <v>18</v>
      </c>
      <c r="G28" s="72">
        <v>18</v>
      </c>
      <c r="H28" s="72">
        <v>18</v>
      </c>
      <c r="I28" s="72">
        <v>18</v>
      </c>
      <c r="J28" s="72">
        <v>18</v>
      </c>
      <c r="K28" s="72">
        <v>18</v>
      </c>
      <c r="L28" s="73">
        <v>18</v>
      </c>
      <c r="M28" s="64"/>
      <c r="N28" s="70"/>
      <c r="O28" s="1">
        <v>17</v>
      </c>
      <c r="P28" s="68"/>
      <c r="Q28" s="69"/>
      <c r="R28" s="68" t="str">
        <f t="shared" si="3"/>
        <v/>
      </c>
      <c r="S28" s="68"/>
      <c r="T28" s="71">
        <f t="shared" si="0"/>
        <v>0</v>
      </c>
      <c r="U28" s="2" t="str">
        <f t="shared" si="1"/>
        <v/>
      </c>
      <c r="V28" s="3">
        <f t="shared" ca="1" si="2"/>
        <v>43344</v>
      </c>
    </row>
    <row r="29" spans="1:22" customFormat="1" ht="9.9499999999999993" customHeight="1" x14ac:dyDescent="0.25">
      <c r="A29" s="63"/>
      <c r="B29" s="257"/>
      <c r="C29" s="97">
        <v>19</v>
      </c>
      <c r="D29" s="72">
        <v>19</v>
      </c>
      <c r="E29" s="72">
        <v>19</v>
      </c>
      <c r="F29" s="72">
        <v>19</v>
      </c>
      <c r="G29" s="72">
        <v>19</v>
      </c>
      <c r="H29" s="72">
        <v>19</v>
      </c>
      <c r="I29" s="72">
        <v>19</v>
      </c>
      <c r="J29" s="72">
        <v>19</v>
      </c>
      <c r="K29" s="72">
        <v>19</v>
      </c>
      <c r="L29" s="73">
        <v>19</v>
      </c>
      <c r="M29" s="64"/>
      <c r="N29" s="70"/>
      <c r="O29" s="1">
        <v>18</v>
      </c>
      <c r="P29" s="68"/>
      <c r="Q29" s="69"/>
      <c r="R29" s="68" t="str">
        <f t="shared" si="3"/>
        <v/>
      </c>
      <c r="S29" s="68"/>
      <c r="T29" s="71">
        <f t="shared" si="0"/>
        <v>0</v>
      </c>
      <c r="U29" s="2" t="str">
        <f t="shared" si="1"/>
        <v/>
      </c>
      <c r="V29" s="3">
        <f t="shared" ca="1" si="2"/>
        <v>43344</v>
      </c>
    </row>
    <row r="30" spans="1:22" customFormat="1" ht="9.9499999999999993" customHeight="1" x14ac:dyDescent="0.25">
      <c r="A30" s="63"/>
      <c r="B30" s="257"/>
      <c r="C30" s="97">
        <v>20</v>
      </c>
      <c r="D30" s="72">
        <v>20</v>
      </c>
      <c r="E30" s="72">
        <v>20</v>
      </c>
      <c r="F30" s="72">
        <v>20</v>
      </c>
      <c r="G30" s="72">
        <v>20</v>
      </c>
      <c r="H30" s="72">
        <v>20</v>
      </c>
      <c r="I30" s="72">
        <v>20</v>
      </c>
      <c r="J30" s="72">
        <v>20</v>
      </c>
      <c r="K30" s="72">
        <v>20</v>
      </c>
      <c r="L30" s="73">
        <v>20</v>
      </c>
      <c r="M30" s="64"/>
      <c r="N30" s="70"/>
      <c r="O30" s="1">
        <v>19</v>
      </c>
      <c r="P30" s="68"/>
      <c r="Q30" s="69"/>
      <c r="R30" s="68" t="str">
        <f t="shared" si="3"/>
        <v/>
      </c>
      <c r="S30" s="68"/>
      <c r="T30" s="71">
        <f t="shared" si="0"/>
        <v>0</v>
      </c>
      <c r="U30" s="2" t="str">
        <f t="shared" si="1"/>
        <v/>
      </c>
      <c r="V30" s="3">
        <f t="shared" ca="1" si="2"/>
        <v>43344</v>
      </c>
    </row>
    <row r="31" spans="1:22" customFormat="1" ht="9.9499999999999993" customHeight="1" x14ac:dyDescent="0.25">
      <c r="A31" s="63"/>
      <c r="B31" s="257"/>
      <c r="C31" s="97">
        <v>21</v>
      </c>
      <c r="D31" s="72">
        <v>21</v>
      </c>
      <c r="E31" s="72">
        <v>21</v>
      </c>
      <c r="F31" s="72">
        <v>21</v>
      </c>
      <c r="G31" s="72">
        <v>21</v>
      </c>
      <c r="H31" s="72">
        <v>21</v>
      </c>
      <c r="I31" s="72">
        <v>21</v>
      </c>
      <c r="J31" s="72">
        <v>21</v>
      </c>
      <c r="K31" s="72">
        <v>21</v>
      </c>
      <c r="L31" s="73">
        <v>21</v>
      </c>
      <c r="M31" s="64"/>
      <c r="N31" s="70"/>
      <c r="O31" s="1">
        <v>20</v>
      </c>
      <c r="P31" s="68"/>
      <c r="Q31" s="69"/>
      <c r="R31" s="68" t="str">
        <f t="shared" si="3"/>
        <v/>
      </c>
      <c r="S31" s="68"/>
      <c r="T31" s="71">
        <f t="shared" si="0"/>
        <v>0</v>
      </c>
      <c r="U31" s="2" t="str">
        <f t="shared" si="1"/>
        <v/>
      </c>
      <c r="V31" s="3">
        <f t="shared" ca="1" si="2"/>
        <v>43344</v>
      </c>
    </row>
    <row r="32" spans="1:22" customFormat="1" ht="9.9499999999999993" customHeight="1" x14ac:dyDescent="0.25">
      <c r="A32" s="63"/>
      <c r="B32" s="257"/>
      <c r="C32" s="97">
        <v>22</v>
      </c>
      <c r="D32" s="72">
        <v>22</v>
      </c>
      <c r="E32" s="72">
        <v>22</v>
      </c>
      <c r="F32" s="72">
        <v>22</v>
      </c>
      <c r="G32" s="72">
        <v>22</v>
      </c>
      <c r="H32" s="72">
        <v>22</v>
      </c>
      <c r="I32" s="72">
        <v>22</v>
      </c>
      <c r="J32" s="72">
        <v>22</v>
      </c>
      <c r="K32" s="72">
        <v>22</v>
      </c>
      <c r="L32" s="73">
        <v>22</v>
      </c>
      <c r="M32" s="64"/>
      <c r="N32" s="70"/>
      <c r="O32" s="1">
        <v>21</v>
      </c>
      <c r="P32" s="68"/>
      <c r="Q32" s="69"/>
      <c r="R32" s="68" t="str">
        <f t="shared" si="3"/>
        <v/>
      </c>
      <c r="S32" s="68"/>
      <c r="T32" s="71">
        <f t="shared" si="0"/>
        <v>0</v>
      </c>
      <c r="U32" s="2" t="str">
        <f t="shared" si="1"/>
        <v/>
      </c>
      <c r="V32" s="3">
        <f t="shared" ca="1" si="2"/>
        <v>43344</v>
      </c>
    </row>
    <row r="33" spans="1:22" customFormat="1" ht="9.9499999999999993" customHeight="1" x14ac:dyDescent="0.25">
      <c r="A33" s="63"/>
      <c r="B33" s="257"/>
      <c r="C33" s="97">
        <v>23</v>
      </c>
      <c r="D33" s="72">
        <v>23</v>
      </c>
      <c r="E33" s="72">
        <v>23</v>
      </c>
      <c r="F33" s="72">
        <v>23</v>
      </c>
      <c r="G33" s="72">
        <v>23</v>
      </c>
      <c r="H33" s="72">
        <v>23</v>
      </c>
      <c r="I33" s="72">
        <v>23</v>
      </c>
      <c r="J33" s="72">
        <v>23</v>
      </c>
      <c r="K33" s="72">
        <v>23</v>
      </c>
      <c r="L33" s="73">
        <v>23</v>
      </c>
      <c r="M33" s="64"/>
      <c r="N33" s="70"/>
      <c r="O33" s="1">
        <v>22</v>
      </c>
      <c r="P33" s="68"/>
      <c r="Q33" s="69"/>
      <c r="R33" s="68" t="str">
        <f t="shared" si="3"/>
        <v/>
      </c>
      <c r="S33" s="68"/>
      <c r="T33" s="71">
        <f t="shared" si="0"/>
        <v>0</v>
      </c>
      <c r="U33" s="2" t="str">
        <f t="shared" si="1"/>
        <v/>
      </c>
      <c r="V33" s="3">
        <f t="shared" ca="1" si="2"/>
        <v>43344</v>
      </c>
    </row>
    <row r="34" spans="1:22" customFormat="1" ht="9.9499999999999993" customHeight="1" x14ac:dyDescent="0.25">
      <c r="A34" s="63"/>
      <c r="B34" s="257"/>
      <c r="C34" s="97">
        <v>24</v>
      </c>
      <c r="D34" s="72">
        <v>24</v>
      </c>
      <c r="E34" s="72">
        <v>24</v>
      </c>
      <c r="F34" s="72">
        <v>24</v>
      </c>
      <c r="G34" s="72">
        <v>24</v>
      </c>
      <c r="H34" s="72">
        <v>24</v>
      </c>
      <c r="I34" s="72">
        <v>24</v>
      </c>
      <c r="J34" s="72">
        <v>24</v>
      </c>
      <c r="K34" s="72">
        <v>24</v>
      </c>
      <c r="L34" s="73">
        <v>24</v>
      </c>
      <c r="M34" s="64"/>
      <c r="N34" s="70"/>
      <c r="O34" s="1">
        <v>23</v>
      </c>
      <c r="P34" s="68"/>
      <c r="Q34" s="69"/>
      <c r="R34" s="68" t="str">
        <f t="shared" si="3"/>
        <v/>
      </c>
      <c r="S34" s="68"/>
      <c r="T34" s="71">
        <f t="shared" si="0"/>
        <v>0</v>
      </c>
      <c r="U34" s="2" t="str">
        <f t="shared" si="1"/>
        <v/>
      </c>
      <c r="V34" s="3">
        <f t="shared" ca="1" si="2"/>
        <v>43344</v>
      </c>
    </row>
    <row r="35" spans="1:22" customFormat="1" ht="9.9499999999999993" customHeight="1" x14ac:dyDescent="0.25">
      <c r="A35" s="63"/>
      <c r="B35" s="257"/>
      <c r="C35" s="97">
        <v>25</v>
      </c>
      <c r="D35" s="72">
        <v>25</v>
      </c>
      <c r="E35" s="72">
        <v>25</v>
      </c>
      <c r="F35" s="72">
        <v>25</v>
      </c>
      <c r="G35" s="72">
        <v>25</v>
      </c>
      <c r="H35" s="72">
        <v>25</v>
      </c>
      <c r="I35" s="72">
        <v>25</v>
      </c>
      <c r="J35" s="72">
        <v>25</v>
      </c>
      <c r="K35" s="72">
        <v>25</v>
      </c>
      <c r="L35" s="73">
        <v>25</v>
      </c>
      <c r="M35" s="64"/>
      <c r="N35" s="70"/>
      <c r="O35" s="1">
        <v>24</v>
      </c>
      <c r="P35" s="68"/>
      <c r="Q35" s="69"/>
      <c r="R35" s="68" t="str">
        <f t="shared" si="3"/>
        <v/>
      </c>
      <c r="S35" s="68"/>
      <c r="T35" s="71">
        <f t="shared" si="0"/>
        <v>0</v>
      </c>
      <c r="U35" s="2" t="str">
        <f t="shared" si="1"/>
        <v/>
      </c>
      <c r="V35" s="3">
        <f t="shared" ca="1" si="2"/>
        <v>43344</v>
      </c>
    </row>
    <row r="36" spans="1:22" customFormat="1" ht="9.9499999999999993" customHeight="1" x14ac:dyDescent="0.25">
      <c r="A36" s="63"/>
      <c r="B36" s="257"/>
      <c r="C36" s="97">
        <v>26</v>
      </c>
      <c r="D36" s="72">
        <v>26</v>
      </c>
      <c r="E36" s="72">
        <v>26</v>
      </c>
      <c r="F36" s="72">
        <v>26</v>
      </c>
      <c r="G36" s="72">
        <v>26</v>
      </c>
      <c r="H36" s="72">
        <v>26</v>
      </c>
      <c r="I36" s="72">
        <v>26</v>
      </c>
      <c r="J36" s="72">
        <v>26</v>
      </c>
      <c r="K36" s="72">
        <v>26</v>
      </c>
      <c r="L36" s="73">
        <v>26</v>
      </c>
      <c r="M36" s="64"/>
      <c r="N36" s="70"/>
      <c r="O36" s="1">
        <v>25</v>
      </c>
      <c r="P36" s="68"/>
      <c r="Q36" s="69"/>
      <c r="R36" s="68" t="str">
        <f t="shared" si="3"/>
        <v/>
      </c>
      <c r="S36" s="68"/>
      <c r="T36" s="71">
        <f t="shared" si="0"/>
        <v>0</v>
      </c>
      <c r="U36" s="2" t="str">
        <f t="shared" si="1"/>
        <v/>
      </c>
      <c r="V36" s="3">
        <f t="shared" ca="1" si="2"/>
        <v>43344</v>
      </c>
    </row>
    <row r="37" spans="1:22" customFormat="1" ht="9.9499999999999993" customHeight="1" x14ac:dyDescent="0.25">
      <c r="A37" s="63"/>
      <c r="B37" s="257"/>
      <c r="C37" s="97">
        <v>27</v>
      </c>
      <c r="D37" s="72">
        <v>27</v>
      </c>
      <c r="E37" s="72">
        <v>27</v>
      </c>
      <c r="F37" s="72">
        <v>27</v>
      </c>
      <c r="G37" s="72">
        <v>27</v>
      </c>
      <c r="H37" s="72">
        <v>27</v>
      </c>
      <c r="I37" s="72">
        <v>27</v>
      </c>
      <c r="J37" s="72">
        <v>27</v>
      </c>
      <c r="K37" s="72">
        <v>27</v>
      </c>
      <c r="L37" s="73">
        <v>27</v>
      </c>
      <c r="M37" s="64"/>
      <c r="N37" s="70"/>
      <c r="O37" s="1">
        <v>26</v>
      </c>
      <c r="P37" s="68"/>
      <c r="Q37" s="69"/>
      <c r="R37" s="68" t="str">
        <f t="shared" si="3"/>
        <v/>
      </c>
      <c r="S37" s="68"/>
      <c r="T37" s="71">
        <f t="shared" si="0"/>
        <v>0</v>
      </c>
      <c r="U37" s="2" t="str">
        <f t="shared" si="1"/>
        <v/>
      </c>
      <c r="V37" s="3">
        <f t="shared" ca="1" si="2"/>
        <v>43344</v>
      </c>
    </row>
    <row r="38" spans="1:22" customFormat="1" ht="9.9499999999999993" customHeight="1" x14ac:dyDescent="0.25">
      <c r="A38" s="63"/>
      <c r="B38" s="257"/>
      <c r="C38" s="97">
        <v>28</v>
      </c>
      <c r="D38" s="72">
        <v>28</v>
      </c>
      <c r="E38" s="72">
        <v>28</v>
      </c>
      <c r="F38" s="72">
        <v>28</v>
      </c>
      <c r="G38" s="72">
        <v>28</v>
      </c>
      <c r="H38" s="72">
        <v>28</v>
      </c>
      <c r="I38" s="72">
        <v>28</v>
      </c>
      <c r="J38" s="72">
        <v>28</v>
      </c>
      <c r="K38" s="72">
        <v>28</v>
      </c>
      <c r="L38" s="73">
        <v>28</v>
      </c>
      <c r="M38" s="64"/>
      <c r="N38" s="70"/>
      <c r="O38" s="1">
        <v>27</v>
      </c>
      <c r="P38" s="68"/>
      <c r="Q38" s="69"/>
      <c r="R38" s="68" t="str">
        <f t="shared" si="3"/>
        <v/>
      </c>
      <c r="S38" s="68"/>
      <c r="T38" s="71">
        <f t="shared" si="0"/>
        <v>0</v>
      </c>
      <c r="U38" s="2" t="str">
        <f t="shared" si="1"/>
        <v/>
      </c>
      <c r="V38" s="3">
        <f t="shared" ca="1" si="2"/>
        <v>43344</v>
      </c>
    </row>
    <row r="39" spans="1:22" customFormat="1" ht="9.9499999999999993" customHeight="1" x14ac:dyDescent="0.25">
      <c r="A39" s="63"/>
      <c r="B39" s="257"/>
      <c r="C39" s="97">
        <v>29</v>
      </c>
      <c r="D39" s="72">
        <v>29</v>
      </c>
      <c r="E39" s="72">
        <v>29</v>
      </c>
      <c r="F39" s="72">
        <v>29</v>
      </c>
      <c r="G39" s="72">
        <v>29</v>
      </c>
      <c r="H39" s="72">
        <v>29</v>
      </c>
      <c r="I39" s="72">
        <v>29</v>
      </c>
      <c r="J39" s="72">
        <v>29</v>
      </c>
      <c r="K39" s="72">
        <v>29</v>
      </c>
      <c r="L39" s="73">
        <v>29</v>
      </c>
      <c r="M39" s="64"/>
      <c r="N39" s="70"/>
      <c r="O39" s="1">
        <v>28</v>
      </c>
      <c r="P39" s="68"/>
      <c r="Q39" s="69"/>
      <c r="R39" s="68" t="str">
        <f t="shared" si="3"/>
        <v/>
      </c>
      <c r="S39" s="68"/>
      <c r="T39" s="71">
        <f t="shared" si="0"/>
        <v>0</v>
      </c>
      <c r="U39" s="2" t="str">
        <f t="shared" si="1"/>
        <v/>
      </c>
      <c r="V39" s="3">
        <f t="shared" ca="1" si="2"/>
        <v>43344</v>
      </c>
    </row>
    <row r="40" spans="1:22" customFormat="1" ht="9.9499999999999993" customHeight="1" x14ac:dyDescent="0.25">
      <c r="A40" s="63"/>
      <c r="B40" s="257"/>
      <c r="C40" s="97">
        <v>30</v>
      </c>
      <c r="D40" s="72">
        <v>30</v>
      </c>
      <c r="E40" s="72">
        <v>30</v>
      </c>
      <c r="F40" s="72">
        <v>30</v>
      </c>
      <c r="G40" s="72">
        <v>30</v>
      </c>
      <c r="H40" s="72">
        <v>30</v>
      </c>
      <c r="I40" s="72">
        <v>30</v>
      </c>
      <c r="J40" s="72">
        <v>30</v>
      </c>
      <c r="K40" s="72">
        <v>30</v>
      </c>
      <c r="L40" s="73">
        <v>30</v>
      </c>
      <c r="M40" s="64"/>
      <c r="N40" s="70"/>
      <c r="O40" s="1">
        <v>29</v>
      </c>
      <c r="P40" s="68"/>
      <c r="Q40" s="69"/>
      <c r="R40" s="68" t="str">
        <f t="shared" si="3"/>
        <v/>
      </c>
      <c r="S40" s="68"/>
      <c r="T40" s="71">
        <f t="shared" si="0"/>
        <v>0</v>
      </c>
      <c r="U40" s="2" t="str">
        <f t="shared" si="1"/>
        <v/>
      </c>
      <c r="V40" s="3">
        <f t="shared" ca="1" si="2"/>
        <v>43344</v>
      </c>
    </row>
    <row r="41" spans="1:22" customFormat="1" ht="9.9499999999999993" customHeight="1" x14ac:dyDescent="0.25">
      <c r="A41" s="63"/>
      <c r="B41" s="257"/>
      <c r="C41" s="97">
        <v>31</v>
      </c>
      <c r="D41" s="72">
        <v>31</v>
      </c>
      <c r="E41" s="72">
        <v>31</v>
      </c>
      <c r="F41" s="72">
        <v>31</v>
      </c>
      <c r="G41" s="72">
        <v>31</v>
      </c>
      <c r="H41" s="72">
        <v>31</v>
      </c>
      <c r="I41" s="72">
        <v>31</v>
      </c>
      <c r="J41" s="72">
        <v>31</v>
      </c>
      <c r="K41" s="72">
        <v>31</v>
      </c>
      <c r="L41" s="73">
        <v>31</v>
      </c>
      <c r="M41" s="64"/>
      <c r="N41" s="70"/>
      <c r="O41" s="1">
        <v>30</v>
      </c>
      <c r="P41" s="68"/>
      <c r="Q41" s="69"/>
      <c r="R41" s="68" t="str">
        <f t="shared" si="3"/>
        <v/>
      </c>
      <c r="S41" s="68"/>
      <c r="T41" s="71">
        <f t="shared" si="0"/>
        <v>0</v>
      </c>
      <c r="U41" s="2" t="str">
        <f t="shared" si="1"/>
        <v/>
      </c>
      <c r="V41" s="3">
        <f t="shared" ca="1" si="2"/>
        <v>43344</v>
      </c>
    </row>
    <row r="42" spans="1:22" customFormat="1" ht="9.9499999999999993" customHeight="1" x14ac:dyDescent="0.25">
      <c r="A42" s="63"/>
      <c r="B42" s="257"/>
      <c r="C42" s="97">
        <v>32</v>
      </c>
      <c r="D42" s="72">
        <v>32</v>
      </c>
      <c r="E42" s="72">
        <v>32</v>
      </c>
      <c r="F42" s="72">
        <v>32</v>
      </c>
      <c r="G42" s="72">
        <v>32</v>
      </c>
      <c r="H42" s="72">
        <v>32</v>
      </c>
      <c r="I42" s="72">
        <v>32</v>
      </c>
      <c r="J42" s="72">
        <v>32</v>
      </c>
      <c r="K42" s="72">
        <v>32</v>
      </c>
      <c r="L42" s="73">
        <v>32</v>
      </c>
      <c r="M42" s="64"/>
      <c r="N42" s="70"/>
      <c r="O42" s="1">
        <v>31</v>
      </c>
      <c r="P42" s="68"/>
      <c r="Q42" s="69"/>
      <c r="R42" s="68" t="str">
        <f t="shared" si="3"/>
        <v/>
      </c>
      <c r="S42" s="68"/>
      <c r="T42" s="71">
        <f t="shared" si="0"/>
        <v>0</v>
      </c>
      <c r="U42" s="2" t="str">
        <f t="shared" si="1"/>
        <v/>
      </c>
      <c r="V42" s="3">
        <f t="shared" ca="1" si="2"/>
        <v>43344</v>
      </c>
    </row>
    <row r="43" spans="1:22" customFormat="1" ht="9.9499999999999993" customHeight="1" x14ac:dyDescent="0.25">
      <c r="A43" s="63"/>
      <c r="B43" s="257"/>
      <c r="C43" s="97">
        <v>33</v>
      </c>
      <c r="D43" s="72">
        <v>33</v>
      </c>
      <c r="E43" s="72">
        <v>33</v>
      </c>
      <c r="F43" s="72">
        <v>33</v>
      </c>
      <c r="G43" s="72">
        <v>33</v>
      </c>
      <c r="H43" s="72">
        <v>33</v>
      </c>
      <c r="I43" s="72">
        <v>33</v>
      </c>
      <c r="J43" s="72">
        <v>33</v>
      </c>
      <c r="K43" s="72">
        <v>33</v>
      </c>
      <c r="L43" s="73">
        <v>33</v>
      </c>
      <c r="M43" s="64"/>
      <c r="N43" s="70"/>
      <c r="O43" s="1">
        <v>32</v>
      </c>
      <c r="P43" s="68"/>
      <c r="Q43" s="69"/>
      <c r="R43" s="68" t="str">
        <f t="shared" si="3"/>
        <v/>
      </c>
      <c r="S43" s="68"/>
      <c r="T43" s="71">
        <f t="shared" si="0"/>
        <v>0</v>
      </c>
      <c r="U43" s="2" t="str">
        <f t="shared" si="1"/>
        <v/>
      </c>
      <c r="V43" s="3">
        <f t="shared" ca="1" si="2"/>
        <v>43344</v>
      </c>
    </row>
    <row r="44" spans="1:22" customFormat="1" ht="9.9499999999999993" customHeight="1" x14ac:dyDescent="0.25">
      <c r="A44" s="63"/>
      <c r="B44" s="257"/>
      <c r="C44" s="97">
        <v>34</v>
      </c>
      <c r="D44" s="72">
        <v>34</v>
      </c>
      <c r="E44" s="72">
        <v>34</v>
      </c>
      <c r="F44" s="72">
        <v>34</v>
      </c>
      <c r="G44" s="72">
        <v>34</v>
      </c>
      <c r="H44" s="72">
        <v>34</v>
      </c>
      <c r="I44" s="72">
        <v>34</v>
      </c>
      <c r="J44" s="72">
        <v>34</v>
      </c>
      <c r="K44" s="72">
        <v>34</v>
      </c>
      <c r="L44" s="73">
        <v>34</v>
      </c>
      <c r="M44" s="64"/>
      <c r="N44" s="70"/>
      <c r="O44" s="1">
        <v>33</v>
      </c>
      <c r="P44" s="68"/>
      <c r="Q44" s="69"/>
      <c r="R44" s="68" t="str">
        <f t="shared" si="3"/>
        <v/>
      </c>
      <c r="S44" s="68"/>
      <c r="T44" s="71">
        <f t="shared" si="0"/>
        <v>0</v>
      </c>
      <c r="U44" s="2" t="str">
        <f t="shared" si="1"/>
        <v/>
      </c>
      <c r="V44" s="3">
        <f t="shared" ca="1" si="2"/>
        <v>43344</v>
      </c>
    </row>
    <row r="45" spans="1:22" customFormat="1" ht="9.9499999999999993" customHeight="1" x14ac:dyDescent="0.25">
      <c r="A45" s="63"/>
      <c r="B45" s="257"/>
      <c r="C45" s="97">
        <v>35</v>
      </c>
      <c r="D45" s="72">
        <v>35</v>
      </c>
      <c r="E45" s="72">
        <v>35</v>
      </c>
      <c r="F45" s="72">
        <v>35</v>
      </c>
      <c r="G45" s="72">
        <v>35</v>
      </c>
      <c r="H45" s="72">
        <v>35</v>
      </c>
      <c r="I45" s="72">
        <v>35</v>
      </c>
      <c r="J45" s="72">
        <v>35</v>
      </c>
      <c r="K45" s="72">
        <v>35</v>
      </c>
      <c r="L45" s="73">
        <v>35</v>
      </c>
      <c r="M45" s="64"/>
      <c r="N45" s="70"/>
      <c r="O45" s="1">
        <v>34</v>
      </c>
      <c r="P45" s="68"/>
      <c r="Q45" s="69"/>
      <c r="R45" s="68" t="str">
        <f t="shared" si="3"/>
        <v/>
      </c>
      <c r="S45" s="68"/>
      <c r="T45" s="71">
        <f t="shared" si="0"/>
        <v>0</v>
      </c>
      <c r="U45" s="2" t="str">
        <f t="shared" si="1"/>
        <v/>
      </c>
      <c r="V45" s="3">
        <f t="shared" ca="1" si="2"/>
        <v>43344</v>
      </c>
    </row>
    <row r="46" spans="1:22" customFormat="1" ht="9.9499999999999993" customHeight="1" x14ac:dyDescent="0.25">
      <c r="A46" s="63"/>
      <c r="B46" s="257"/>
      <c r="C46" s="97">
        <v>36</v>
      </c>
      <c r="D46" s="72">
        <v>36</v>
      </c>
      <c r="E46" s="72">
        <v>36</v>
      </c>
      <c r="F46" s="72">
        <v>36</v>
      </c>
      <c r="G46" s="72">
        <v>36</v>
      </c>
      <c r="H46" s="72">
        <v>36</v>
      </c>
      <c r="I46" s="72">
        <v>36</v>
      </c>
      <c r="J46" s="72">
        <v>36</v>
      </c>
      <c r="K46" s="72">
        <v>36</v>
      </c>
      <c r="L46" s="73">
        <v>36</v>
      </c>
      <c r="M46" s="64"/>
      <c r="N46" s="70"/>
      <c r="O46" s="1">
        <v>35</v>
      </c>
      <c r="P46" s="68"/>
      <c r="Q46" s="69"/>
      <c r="R46" s="68" t="str">
        <f t="shared" si="3"/>
        <v/>
      </c>
      <c r="S46" s="68"/>
      <c r="T46" s="71">
        <f t="shared" si="0"/>
        <v>0</v>
      </c>
      <c r="U46" s="2" t="str">
        <f t="shared" si="1"/>
        <v/>
      </c>
      <c r="V46" s="3">
        <f t="shared" ca="1" si="2"/>
        <v>43344</v>
      </c>
    </row>
    <row r="47" spans="1:22" customFormat="1" ht="9.9499999999999993" customHeight="1" x14ac:dyDescent="0.25">
      <c r="A47" s="63"/>
      <c r="B47" s="257"/>
      <c r="C47" s="97">
        <v>37</v>
      </c>
      <c r="D47" s="72">
        <v>37</v>
      </c>
      <c r="E47" s="72">
        <v>37</v>
      </c>
      <c r="F47" s="72">
        <v>37</v>
      </c>
      <c r="G47" s="72">
        <v>37</v>
      </c>
      <c r="H47" s="72">
        <v>37</v>
      </c>
      <c r="I47" s="72">
        <v>37</v>
      </c>
      <c r="J47" s="72">
        <v>37</v>
      </c>
      <c r="K47" s="72">
        <v>37</v>
      </c>
      <c r="L47" s="73">
        <v>37</v>
      </c>
      <c r="M47" s="64"/>
      <c r="N47" s="70"/>
      <c r="O47" s="1">
        <v>36</v>
      </c>
      <c r="P47" s="68"/>
      <c r="Q47" s="69"/>
      <c r="R47" s="68" t="str">
        <f t="shared" si="3"/>
        <v/>
      </c>
      <c r="S47" s="68"/>
      <c r="T47" s="71">
        <f t="shared" si="0"/>
        <v>0</v>
      </c>
      <c r="U47" s="2" t="str">
        <f t="shared" si="1"/>
        <v/>
      </c>
      <c r="V47" s="3">
        <f t="shared" ca="1" si="2"/>
        <v>43344</v>
      </c>
    </row>
    <row r="48" spans="1:22" customFormat="1" ht="9.9499999999999993" customHeight="1" x14ac:dyDescent="0.25">
      <c r="A48" s="63"/>
      <c r="B48" s="257"/>
      <c r="C48" s="97">
        <v>38</v>
      </c>
      <c r="D48" s="72">
        <v>38</v>
      </c>
      <c r="E48" s="72">
        <v>38</v>
      </c>
      <c r="F48" s="72">
        <v>38</v>
      </c>
      <c r="G48" s="72">
        <v>38</v>
      </c>
      <c r="H48" s="72">
        <v>38</v>
      </c>
      <c r="I48" s="72">
        <v>38</v>
      </c>
      <c r="J48" s="72">
        <v>38</v>
      </c>
      <c r="K48" s="72">
        <v>38</v>
      </c>
      <c r="L48" s="73">
        <v>38</v>
      </c>
      <c r="M48" s="64"/>
      <c r="N48" s="70"/>
      <c r="O48" s="1">
        <v>37</v>
      </c>
      <c r="P48" s="68"/>
      <c r="Q48" s="69"/>
      <c r="R48" s="68" t="str">
        <f t="shared" si="3"/>
        <v/>
      </c>
      <c r="S48" s="68"/>
      <c r="T48" s="71">
        <f t="shared" si="0"/>
        <v>0</v>
      </c>
      <c r="U48" s="2" t="str">
        <f t="shared" si="1"/>
        <v/>
      </c>
      <c r="V48" s="3">
        <f t="shared" ca="1" si="2"/>
        <v>43344</v>
      </c>
    </row>
    <row r="49" spans="1:22" customFormat="1" ht="9.9499999999999993" customHeight="1" x14ac:dyDescent="0.25">
      <c r="A49" s="63"/>
      <c r="B49" s="257"/>
      <c r="C49" s="97">
        <v>39</v>
      </c>
      <c r="D49" s="72">
        <v>39</v>
      </c>
      <c r="E49" s="72">
        <v>39</v>
      </c>
      <c r="F49" s="72">
        <v>39</v>
      </c>
      <c r="G49" s="72">
        <v>39</v>
      </c>
      <c r="H49" s="72">
        <v>39</v>
      </c>
      <c r="I49" s="72">
        <v>39</v>
      </c>
      <c r="J49" s="72">
        <v>39</v>
      </c>
      <c r="K49" s="72">
        <v>39</v>
      </c>
      <c r="L49" s="73">
        <v>39</v>
      </c>
      <c r="M49" s="64"/>
      <c r="N49" s="70"/>
      <c r="O49" s="1">
        <v>38</v>
      </c>
      <c r="P49" s="68"/>
      <c r="Q49" s="69"/>
      <c r="R49" s="68" t="str">
        <f t="shared" si="3"/>
        <v/>
      </c>
      <c r="S49" s="68"/>
      <c r="T49" s="71">
        <f t="shared" si="0"/>
        <v>0</v>
      </c>
      <c r="U49" s="2" t="str">
        <f t="shared" si="1"/>
        <v/>
      </c>
      <c r="V49" s="3">
        <f t="shared" ca="1" si="2"/>
        <v>43344</v>
      </c>
    </row>
    <row r="50" spans="1:22" customFormat="1" ht="9.9499999999999993" customHeight="1" x14ac:dyDescent="0.25">
      <c r="A50" s="63"/>
      <c r="B50" s="257"/>
      <c r="C50" s="98">
        <v>40</v>
      </c>
      <c r="D50" s="95">
        <v>40</v>
      </c>
      <c r="E50" s="95">
        <v>40</v>
      </c>
      <c r="F50" s="95">
        <v>40</v>
      </c>
      <c r="G50" s="95">
        <v>40</v>
      </c>
      <c r="H50" s="95">
        <v>40</v>
      </c>
      <c r="I50" s="95">
        <v>40</v>
      </c>
      <c r="J50" s="95">
        <v>40</v>
      </c>
      <c r="K50" s="95">
        <v>40</v>
      </c>
      <c r="L50" s="96">
        <v>40</v>
      </c>
      <c r="M50" s="64"/>
      <c r="N50" s="70"/>
      <c r="O50" s="1">
        <v>39</v>
      </c>
      <c r="P50" s="68"/>
      <c r="Q50" s="69"/>
      <c r="R50" s="68" t="str">
        <f t="shared" si="3"/>
        <v/>
      </c>
      <c r="S50" s="68"/>
      <c r="T50" s="71">
        <f t="shared" si="0"/>
        <v>0</v>
      </c>
      <c r="U50" s="2" t="str">
        <f t="shared" si="1"/>
        <v/>
      </c>
      <c r="V50" s="3">
        <f t="shared" ca="1" si="2"/>
        <v>43344</v>
      </c>
    </row>
    <row r="51" spans="1:22" customFormat="1" ht="9.75" customHeight="1" x14ac:dyDescent="0.25">
      <c r="A51" s="63"/>
      <c r="B51" s="257"/>
      <c r="C51" s="97">
        <v>41</v>
      </c>
      <c r="D51" s="72">
        <v>41</v>
      </c>
      <c r="E51" s="72">
        <v>41</v>
      </c>
      <c r="F51" s="72">
        <v>41</v>
      </c>
      <c r="G51" s="72">
        <v>41</v>
      </c>
      <c r="H51" s="72">
        <v>41</v>
      </c>
      <c r="I51" s="72">
        <v>41</v>
      </c>
      <c r="J51" s="72">
        <v>41</v>
      </c>
      <c r="K51" s="72">
        <v>41</v>
      </c>
      <c r="L51" s="73">
        <v>41</v>
      </c>
      <c r="M51" s="64"/>
      <c r="N51" s="70"/>
      <c r="O51" s="1">
        <v>40</v>
      </c>
      <c r="P51" s="68"/>
      <c r="Q51" s="69"/>
      <c r="R51" s="68" t="str">
        <f t="shared" si="3"/>
        <v/>
      </c>
      <c r="S51" s="68"/>
      <c r="T51" s="71">
        <f t="shared" si="0"/>
        <v>0</v>
      </c>
      <c r="U51" s="2" t="str">
        <f t="shared" si="1"/>
        <v/>
      </c>
      <c r="V51" s="3">
        <f t="shared" ca="1" si="2"/>
        <v>43344</v>
      </c>
    </row>
    <row r="52" spans="1:22" customFormat="1" ht="9.75" customHeight="1" x14ac:dyDescent="0.25">
      <c r="A52" s="63"/>
      <c r="B52" s="257"/>
      <c r="C52" s="97">
        <v>42</v>
      </c>
      <c r="D52" s="72">
        <v>42</v>
      </c>
      <c r="E52" s="72">
        <v>42</v>
      </c>
      <c r="F52" s="72">
        <v>42</v>
      </c>
      <c r="G52" s="72">
        <v>42</v>
      </c>
      <c r="H52" s="72">
        <v>42</v>
      </c>
      <c r="I52" s="72">
        <v>42</v>
      </c>
      <c r="J52" s="72">
        <v>42</v>
      </c>
      <c r="K52" s="72">
        <v>42</v>
      </c>
      <c r="L52" s="73">
        <v>42</v>
      </c>
      <c r="M52" s="64"/>
      <c r="N52" s="70"/>
      <c r="O52" s="1">
        <v>41</v>
      </c>
      <c r="P52" s="68"/>
      <c r="Q52" s="69"/>
      <c r="R52" s="68"/>
      <c r="S52" s="68"/>
      <c r="T52" s="71">
        <f t="shared" si="0"/>
        <v>0</v>
      </c>
      <c r="U52" s="2" t="str">
        <f t="shared" si="1"/>
        <v/>
      </c>
      <c r="V52" s="3">
        <f t="shared" ca="1" si="2"/>
        <v>43344</v>
      </c>
    </row>
    <row r="53" spans="1:22" customFormat="1" ht="9.75" customHeight="1" x14ac:dyDescent="0.25">
      <c r="A53" s="63"/>
      <c r="B53" s="257"/>
      <c r="C53" s="97">
        <v>43</v>
      </c>
      <c r="D53" s="72">
        <v>43</v>
      </c>
      <c r="E53" s="72">
        <v>43</v>
      </c>
      <c r="F53" s="72">
        <v>43</v>
      </c>
      <c r="G53" s="72">
        <v>43</v>
      </c>
      <c r="H53" s="72">
        <v>43</v>
      </c>
      <c r="I53" s="72">
        <v>43</v>
      </c>
      <c r="J53" s="72">
        <v>43</v>
      </c>
      <c r="K53" s="72">
        <v>43</v>
      </c>
      <c r="L53" s="73">
        <v>43</v>
      </c>
      <c r="M53" s="64"/>
      <c r="N53" s="70"/>
      <c r="O53" s="1">
        <v>42</v>
      </c>
      <c r="P53" s="68"/>
      <c r="Q53" s="69"/>
      <c r="R53" s="68"/>
      <c r="S53" s="68"/>
      <c r="T53" s="71">
        <f t="shared" si="0"/>
        <v>0</v>
      </c>
      <c r="U53" s="2" t="str">
        <f t="shared" si="1"/>
        <v/>
      </c>
      <c r="V53" s="3">
        <f t="shared" ca="1" si="2"/>
        <v>43344</v>
      </c>
    </row>
    <row r="54" spans="1:22" customFormat="1" ht="9.75" customHeight="1" x14ac:dyDescent="0.25">
      <c r="A54" s="63"/>
      <c r="B54" s="257"/>
      <c r="C54" s="97">
        <v>44</v>
      </c>
      <c r="D54" s="72">
        <v>44</v>
      </c>
      <c r="E54" s="72">
        <v>44</v>
      </c>
      <c r="F54" s="72">
        <v>44</v>
      </c>
      <c r="G54" s="72">
        <v>44</v>
      </c>
      <c r="H54" s="72">
        <v>44</v>
      </c>
      <c r="I54" s="72">
        <v>44</v>
      </c>
      <c r="J54" s="72">
        <v>44</v>
      </c>
      <c r="K54" s="72">
        <v>44</v>
      </c>
      <c r="L54" s="73">
        <v>44</v>
      </c>
      <c r="M54" s="64"/>
      <c r="N54" s="70"/>
      <c r="O54" s="1">
        <v>43</v>
      </c>
      <c r="P54" s="68"/>
      <c r="Q54" s="69"/>
      <c r="R54" s="68"/>
      <c r="S54" s="68"/>
      <c r="T54" s="71">
        <f t="shared" si="0"/>
        <v>0</v>
      </c>
      <c r="U54" s="2" t="str">
        <f t="shared" si="1"/>
        <v/>
      </c>
      <c r="V54" s="3">
        <f t="shared" ca="1" si="2"/>
        <v>43344</v>
      </c>
    </row>
    <row r="55" spans="1:22" customFormat="1" ht="9.75" customHeight="1" x14ac:dyDescent="0.25">
      <c r="A55" s="63"/>
      <c r="B55" s="257"/>
      <c r="C55" s="97">
        <v>45</v>
      </c>
      <c r="D55" s="72">
        <v>45</v>
      </c>
      <c r="E55" s="72">
        <v>45</v>
      </c>
      <c r="F55" s="72">
        <v>45</v>
      </c>
      <c r="G55" s="72">
        <v>45</v>
      </c>
      <c r="H55" s="72">
        <v>45</v>
      </c>
      <c r="I55" s="72">
        <v>45</v>
      </c>
      <c r="J55" s="72">
        <v>45</v>
      </c>
      <c r="K55" s="72">
        <v>45</v>
      </c>
      <c r="L55" s="73">
        <v>45</v>
      </c>
      <c r="M55" s="64"/>
      <c r="N55" s="70"/>
      <c r="O55" s="1">
        <v>44</v>
      </c>
      <c r="P55" s="68"/>
      <c r="Q55" s="69"/>
      <c r="R55" s="68"/>
      <c r="S55" s="68"/>
      <c r="T55" s="71">
        <f t="shared" si="0"/>
        <v>0</v>
      </c>
      <c r="U55" s="2" t="str">
        <f t="shared" si="1"/>
        <v/>
      </c>
      <c r="V55" s="3">
        <f t="shared" ca="1" si="2"/>
        <v>43344</v>
      </c>
    </row>
    <row r="56" spans="1:22" customFormat="1" ht="9.75" customHeight="1" x14ac:dyDescent="0.25">
      <c r="A56" s="63"/>
      <c r="B56" s="257"/>
      <c r="C56" s="97">
        <v>46</v>
      </c>
      <c r="D56" s="72">
        <v>46</v>
      </c>
      <c r="E56" s="72">
        <v>46</v>
      </c>
      <c r="F56" s="72">
        <v>46</v>
      </c>
      <c r="G56" s="72">
        <v>46</v>
      </c>
      <c r="H56" s="72">
        <v>46</v>
      </c>
      <c r="I56" s="72">
        <v>46</v>
      </c>
      <c r="J56" s="72">
        <v>46</v>
      </c>
      <c r="K56" s="72">
        <v>46</v>
      </c>
      <c r="L56" s="73">
        <v>46</v>
      </c>
      <c r="M56" s="64"/>
      <c r="N56" s="70"/>
      <c r="O56" s="1">
        <v>45</v>
      </c>
      <c r="P56" s="68"/>
      <c r="Q56" s="69"/>
      <c r="R56" s="68"/>
      <c r="S56" s="68"/>
      <c r="T56" s="71">
        <f t="shared" si="0"/>
        <v>0</v>
      </c>
      <c r="U56" s="2" t="str">
        <f t="shared" si="1"/>
        <v/>
      </c>
      <c r="V56" s="3">
        <f t="shared" ca="1" si="2"/>
        <v>43344</v>
      </c>
    </row>
    <row r="57" spans="1:22" customFormat="1" ht="9.75" customHeight="1" x14ac:dyDescent="0.25">
      <c r="A57" s="63"/>
      <c r="B57" s="257"/>
      <c r="C57" s="97">
        <v>47</v>
      </c>
      <c r="D57" s="72">
        <v>47</v>
      </c>
      <c r="E57" s="72">
        <v>47</v>
      </c>
      <c r="F57" s="72">
        <v>47</v>
      </c>
      <c r="G57" s="72">
        <v>47</v>
      </c>
      <c r="H57" s="72">
        <v>47</v>
      </c>
      <c r="I57" s="72">
        <v>47</v>
      </c>
      <c r="J57" s="72">
        <v>47</v>
      </c>
      <c r="K57" s="72">
        <v>47</v>
      </c>
      <c r="L57" s="73">
        <v>47</v>
      </c>
      <c r="M57" s="64"/>
      <c r="N57" s="70"/>
      <c r="O57" s="1">
        <v>46</v>
      </c>
      <c r="P57" s="68"/>
      <c r="Q57" s="69"/>
      <c r="R57" s="68"/>
      <c r="S57" s="68"/>
      <c r="T57" s="71">
        <f t="shared" si="0"/>
        <v>0</v>
      </c>
      <c r="U57" s="2" t="str">
        <f t="shared" si="1"/>
        <v/>
      </c>
      <c r="V57" s="3">
        <f t="shared" ca="1" si="2"/>
        <v>43344</v>
      </c>
    </row>
    <row r="58" spans="1:22" customFormat="1" ht="9.75" customHeight="1" x14ac:dyDescent="0.25">
      <c r="A58" s="63"/>
      <c r="B58" s="257"/>
      <c r="C58" s="97">
        <v>48</v>
      </c>
      <c r="D58" s="72">
        <v>48</v>
      </c>
      <c r="E58" s="72">
        <v>48</v>
      </c>
      <c r="F58" s="72">
        <v>48</v>
      </c>
      <c r="G58" s="72">
        <v>48</v>
      </c>
      <c r="H58" s="72">
        <v>48</v>
      </c>
      <c r="I58" s="72">
        <v>48</v>
      </c>
      <c r="J58" s="72">
        <v>48</v>
      </c>
      <c r="K58" s="72">
        <v>48</v>
      </c>
      <c r="L58" s="73">
        <v>48</v>
      </c>
      <c r="M58" s="64"/>
      <c r="N58" s="70"/>
      <c r="O58" s="1">
        <v>47</v>
      </c>
      <c r="P58" s="68"/>
      <c r="Q58" s="69"/>
      <c r="R58" s="68"/>
      <c r="S58" s="68"/>
      <c r="T58" s="71">
        <f t="shared" si="0"/>
        <v>0</v>
      </c>
      <c r="U58" s="2" t="str">
        <f t="shared" si="1"/>
        <v/>
      </c>
      <c r="V58" s="3">
        <f t="shared" ca="1" si="2"/>
        <v>43344</v>
      </c>
    </row>
    <row r="59" spans="1:22" customFormat="1" ht="9.75" customHeight="1" x14ac:dyDescent="0.25">
      <c r="A59" s="63"/>
      <c r="B59" s="257"/>
      <c r="C59" s="97">
        <v>49</v>
      </c>
      <c r="D59" s="72">
        <v>49</v>
      </c>
      <c r="E59" s="72">
        <v>49</v>
      </c>
      <c r="F59" s="72">
        <v>49</v>
      </c>
      <c r="G59" s="72">
        <v>49</v>
      </c>
      <c r="H59" s="72">
        <v>49</v>
      </c>
      <c r="I59" s="72">
        <v>49</v>
      </c>
      <c r="J59" s="72">
        <v>49</v>
      </c>
      <c r="K59" s="72">
        <v>49</v>
      </c>
      <c r="L59" s="73">
        <v>49</v>
      </c>
      <c r="M59" s="64"/>
      <c r="N59" s="70"/>
      <c r="O59" s="1">
        <v>48</v>
      </c>
      <c r="P59" s="68"/>
      <c r="Q59" s="69"/>
      <c r="R59" s="68"/>
      <c r="S59" s="68"/>
      <c r="T59" s="71">
        <f t="shared" si="0"/>
        <v>0</v>
      </c>
      <c r="U59" s="2" t="str">
        <f t="shared" si="1"/>
        <v/>
      </c>
      <c r="V59" s="3">
        <f t="shared" ca="1" si="2"/>
        <v>43344</v>
      </c>
    </row>
    <row r="60" spans="1:22" customFormat="1" ht="9.75" customHeight="1" x14ac:dyDescent="0.25">
      <c r="A60" s="63"/>
      <c r="B60" s="257"/>
      <c r="C60" s="97">
        <v>50</v>
      </c>
      <c r="D60" s="72">
        <v>50</v>
      </c>
      <c r="E60" s="72">
        <v>50</v>
      </c>
      <c r="F60" s="72">
        <v>50</v>
      </c>
      <c r="G60" s="72">
        <v>50</v>
      </c>
      <c r="H60" s="72">
        <v>50</v>
      </c>
      <c r="I60" s="72">
        <v>50</v>
      </c>
      <c r="J60" s="72">
        <v>50</v>
      </c>
      <c r="K60" s="72">
        <v>50</v>
      </c>
      <c r="L60" s="73">
        <v>50</v>
      </c>
      <c r="M60" s="64"/>
      <c r="N60" s="70"/>
      <c r="O60" s="1">
        <v>49</v>
      </c>
      <c r="P60" s="68"/>
      <c r="Q60" s="69"/>
      <c r="R60" s="68"/>
      <c r="S60" s="68"/>
      <c r="T60" s="71">
        <f t="shared" si="0"/>
        <v>0</v>
      </c>
      <c r="U60" s="2" t="str">
        <f t="shared" si="1"/>
        <v/>
      </c>
      <c r="V60" s="3">
        <f t="shared" ca="1" si="2"/>
        <v>43344</v>
      </c>
    </row>
    <row r="61" spans="1:22" customFormat="1" ht="9.75" customHeight="1" x14ac:dyDescent="0.25">
      <c r="A61" s="63"/>
      <c r="B61" s="257"/>
      <c r="C61" s="97">
        <v>51</v>
      </c>
      <c r="D61" s="72">
        <v>51</v>
      </c>
      <c r="E61" s="72">
        <v>51</v>
      </c>
      <c r="F61" s="72">
        <v>51</v>
      </c>
      <c r="G61" s="72">
        <v>51</v>
      </c>
      <c r="H61" s="72">
        <v>51</v>
      </c>
      <c r="I61" s="72">
        <v>51</v>
      </c>
      <c r="J61" s="72">
        <v>51</v>
      </c>
      <c r="K61" s="72">
        <v>51</v>
      </c>
      <c r="L61" s="73">
        <v>51</v>
      </c>
      <c r="M61" s="64"/>
      <c r="N61" s="70"/>
      <c r="O61" s="1">
        <v>50</v>
      </c>
      <c r="P61" s="68"/>
      <c r="Q61" s="69"/>
      <c r="R61" s="68"/>
      <c r="S61" s="68"/>
      <c r="T61" s="71">
        <f t="shared" si="0"/>
        <v>0</v>
      </c>
      <c r="U61" s="2" t="str">
        <f t="shared" si="1"/>
        <v/>
      </c>
      <c r="V61" s="3">
        <f t="shared" ca="1" si="2"/>
        <v>43344</v>
      </c>
    </row>
    <row r="62" spans="1:22" customFormat="1" ht="9.75" customHeight="1" x14ac:dyDescent="0.25">
      <c r="A62" s="63"/>
      <c r="B62" s="257"/>
      <c r="C62" s="97">
        <v>52</v>
      </c>
      <c r="D62" s="72">
        <v>52</v>
      </c>
      <c r="E62" s="72">
        <v>52</v>
      </c>
      <c r="F62" s="72">
        <v>52</v>
      </c>
      <c r="G62" s="72">
        <v>52</v>
      </c>
      <c r="H62" s="72">
        <v>52</v>
      </c>
      <c r="I62" s="72">
        <v>52</v>
      </c>
      <c r="J62" s="72">
        <v>52</v>
      </c>
      <c r="K62" s="72">
        <v>52</v>
      </c>
      <c r="L62" s="73">
        <v>52</v>
      </c>
      <c r="M62" s="64"/>
      <c r="N62" s="70"/>
      <c r="O62" s="1">
        <v>51</v>
      </c>
      <c r="P62" s="68"/>
      <c r="Q62" s="69"/>
      <c r="R62" s="68"/>
      <c r="S62" s="68"/>
      <c r="T62" s="71">
        <f t="shared" si="0"/>
        <v>0</v>
      </c>
      <c r="U62" s="2" t="str">
        <f t="shared" si="1"/>
        <v/>
      </c>
      <c r="V62" s="3">
        <f t="shared" ca="1" si="2"/>
        <v>43344</v>
      </c>
    </row>
    <row r="63" spans="1:22" customFormat="1" ht="9.75" customHeight="1" x14ac:dyDescent="0.25">
      <c r="A63" s="63"/>
      <c r="B63" s="257"/>
      <c r="C63" s="97">
        <v>53</v>
      </c>
      <c r="D63" s="72">
        <v>53</v>
      </c>
      <c r="E63" s="72">
        <v>53</v>
      </c>
      <c r="F63" s="72">
        <v>53</v>
      </c>
      <c r="G63" s="72">
        <v>53</v>
      </c>
      <c r="H63" s="72">
        <v>53</v>
      </c>
      <c r="I63" s="72">
        <v>53</v>
      </c>
      <c r="J63" s="72">
        <v>53</v>
      </c>
      <c r="K63" s="72">
        <v>53</v>
      </c>
      <c r="L63" s="73">
        <v>53</v>
      </c>
      <c r="M63" s="64"/>
      <c r="N63" s="70"/>
      <c r="O63" s="1">
        <v>52</v>
      </c>
      <c r="P63" s="68"/>
      <c r="Q63" s="69"/>
      <c r="R63" s="68"/>
      <c r="S63" s="68"/>
      <c r="T63" s="71">
        <f t="shared" si="0"/>
        <v>0</v>
      </c>
      <c r="U63" s="2" t="str">
        <f t="shared" si="1"/>
        <v/>
      </c>
      <c r="V63" s="3">
        <f t="shared" ca="1" si="2"/>
        <v>43344</v>
      </c>
    </row>
    <row r="64" spans="1:22" customFormat="1" ht="9.75" customHeight="1" x14ac:dyDescent="0.25">
      <c r="A64" s="63"/>
      <c r="B64" s="257"/>
      <c r="C64" s="97">
        <v>54</v>
      </c>
      <c r="D64" s="72">
        <v>54</v>
      </c>
      <c r="E64" s="72">
        <v>54</v>
      </c>
      <c r="F64" s="72">
        <v>54</v>
      </c>
      <c r="G64" s="72">
        <v>54</v>
      </c>
      <c r="H64" s="72">
        <v>54</v>
      </c>
      <c r="I64" s="72">
        <v>54</v>
      </c>
      <c r="J64" s="72">
        <v>54</v>
      </c>
      <c r="K64" s="72">
        <v>54</v>
      </c>
      <c r="L64" s="73">
        <v>54</v>
      </c>
      <c r="M64" s="64"/>
      <c r="N64" s="70"/>
      <c r="O64" s="1">
        <v>53</v>
      </c>
      <c r="P64" s="68"/>
      <c r="Q64" s="69"/>
      <c r="R64" s="68"/>
      <c r="S64" s="68"/>
      <c r="T64" s="71">
        <f t="shared" si="0"/>
        <v>0</v>
      </c>
      <c r="U64" s="2" t="str">
        <f t="shared" si="1"/>
        <v/>
      </c>
      <c r="V64" s="3">
        <f t="shared" ca="1" si="2"/>
        <v>43344</v>
      </c>
    </row>
    <row r="65" spans="1:22" customFormat="1" ht="9.75" customHeight="1" x14ac:dyDescent="0.25">
      <c r="A65" s="63"/>
      <c r="B65" s="257"/>
      <c r="C65" s="97">
        <v>55</v>
      </c>
      <c r="D65" s="72">
        <v>55</v>
      </c>
      <c r="E65" s="72">
        <v>55</v>
      </c>
      <c r="F65" s="72">
        <v>55</v>
      </c>
      <c r="G65" s="72">
        <v>55</v>
      </c>
      <c r="H65" s="72">
        <v>55</v>
      </c>
      <c r="I65" s="72">
        <v>55</v>
      </c>
      <c r="J65" s="72">
        <v>55</v>
      </c>
      <c r="K65" s="72">
        <v>55</v>
      </c>
      <c r="L65" s="73">
        <v>55</v>
      </c>
      <c r="M65" s="64"/>
      <c r="N65" s="70"/>
      <c r="O65" s="1">
        <v>54</v>
      </c>
      <c r="P65" s="68"/>
      <c r="Q65" s="69"/>
      <c r="R65" s="68"/>
      <c r="S65" s="68"/>
      <c r="T65" s="71">
        <f t="shared" si="0"/>
        <v>0</v>
      </c>
      <c r="U65" s="2" t="str">
        <f t="shared" si="1"/>
        <v/>
      </c>
      <c r="V65" s="3">
        <f t="shared" ca="1" si="2"/>
        <v>43344</v>
      </c>
    </row>
    <row r="66" spans="1:22" customFormat="1" ht="9.75" customHeight="1" x14ac:dyDescent="0.25">
      <c r="A66" s="63"/>
      <c r="B66" s="257"/>
      <c r="C66" s="97">
        <v>56</v>
      </c>
      <c r="D66" s="72">
        <v>56</v>
      </c>
      <c r="E66" s="72">
        <v>56</v>
      </c>
      <c r="F66" s="72">
        <v>56</v>
      </c>
      <c r="G66" s="72">
        <v>56</v>
      </c>
      <c r="H66" s="72">
        <v>56</v>
      </c>
      <c r="I66" s="72">
        <v>56</v>
      </c>
      <c r="J66" s="72">
        <v>56</v>
      </c>
      <c r="K66" s="72">
        <v>56</v>
      </c>
      <c r="L66" s="73">
        <v>56</v>
      </c>
      <c r="M66" s="64"/>
      <c r="N66" s="70"/>
      <c r="O66" s="1">
        <v>55</v>
      </c>
      <c r="P66" s="68"/>
      <c r="Q66" s="69"/>
      <c r="R66" s="68"/>
      <c r="S66" s="68"/>
      <c r="T66" s="71">
        <f t="shared" si="0"/>
        <v>0</v>
      </c>
      <c r="U66" s="2" t="str">
        <f t="shared" si="1"/>
        <v/>
      </c>
      <c r="V66" s="3">
        <f t="shared" ca="1" si="2"/>
        <v>43344</v>
      </c>
    </row>
    <row r="67" spans="1:22" customFormat="1" ht="9.75" customHeight="1" x14ac:dyDescent="0.25">
      <c r="A67" s="63"/>
      <c r="B67" s="257"/>
      <c r="C67" s="97">
        <v>57</v>
      </c>
      <c r="D67" s="72">
        <v>57</v>
      </c>
      <c r="E67" s="72">
        <v>57</v>
      </c>
      <c r="F67" s="72">
        <v>57</v>
      </c>
      <c r="G67" s="72">
        <v>57</v>
      </c>
      <c r="H67" s="72">
        <v>57</v>
      </c>
      <c r="I67" s="72">
        <v>57</v>
      </c>
      <c r="J67" s="72">
        <v>57</v>
      </c>
      <c r="K67" s="72">
        <v>57</v>
      </c>
      <c r="L67" s="73">
        <v>57</v>
      </c>
      <c r="M67" s="64"/>
      <c r="N67" s="70"/>
      <c r="O67" s="1">
        <v>56</v>
      </c>
      <c r="P67" s="68"/>
      <c r="Q67" s="69"/>
      <c r="R67" s="68"/>
      <c r="S67" s="68"/>
      <c r="T67" s="71">
        <f t="shared" si="0"/>
        <v>0</v>
      </c>
      <c r="U67" s="2" t="str">
        <f t="shared" si="1"/>
        <v/>
      </c>
      <c r="V67" s="3">
        <f t="shared" ca="1" si="2"/>
        <v>43344</v>
      </c>
    </row>
    <row r="68" spans="1:22" customFormat="1" ht="9.75" customHeight="1" x14ac:dyDescent="0.25">
      <c r="A68" s="63"/>
      <c r="B68" s="257"/>
      <c r="C68" s="97">
        <v>58</v>
      </c>
      <c r="D68" s="72">
        <v>58</v>
      </c>
      <c r="E68" s="72">
        <v>58</v>
      </c>
      <c r="F68" s="72">
        <v>58</v>
      </c>
      <c r="G68" s="72">
        <v>58</v>
      </c>
      <c r="H68" s="72">
        <v>58</v>
      </c>
      <c r="I68" s="72">
        <v>58</v>
      </c>
      <c r="J68" s="72">
        <v>58</v>
      </c>
      <c r="K68" s="72">
        <v>58</v>
      </c>
      <c r="L68" s="73">
        <v>58</v>
      </c>
      <c r="M68" s="64"/>
      <c r="N68" s="70"/>
      <c r="O68" s="1">
        <v>57</v>
      </c>
      <c r="P68" s="68"/>
      <c r="Q68" s="69"/>
      <c r="R68" s="68"/>
      <c r="S68" s="68"/>
      <c r="T68" s="71">
        <f t="shared" si="0"/>
        <v>0</v>
      </c>
      <c r="U68" s="2" t="str">
        <f t="shared" si="1"/>
        <v/>
      </c>
      <c r="V68" s="3">
        <f t="shared" ca="1" si="2"/>
        <v>43344</v>
      </c>
    </row>
    <row r="69" spans="1:22" customFormat="1" ht="9.75" customHeight="1" x14ac:dyDescent="0.25">
      <c r="A69" s="63"/>
      <c r="B69" s="257"/>
      <c r="C69" s="97">
        <v>59</v>
      </c>
      <c r="D69" s="72">
        <v>59</v>
      </c>
      <c r="E69" s="72">
        <v>59</v>
      </c>
      <c r="F69" s="72">
        <v>59</v>
      </c>
      <c r="G69" s="72">
        <v>59</v>
      </c>
      <c r="H69" s="72">
        <v>59</v>
      </c>
      <c r="I69" s="72">
        <v>59</v>
      </c>
      <c r="J69" s="72">
        <v>59</v>
      </c>
      <c r="K69" s="72">
        <v>59</v>
      </c>
      <c r="L69" s="73">
        <v>59</v>
      </c>
      <c r="M69" s="64"/>
      <c r="N69" s="70"/>
      <c r="O69" s="1">
        <v>58</v>
      </c>
      <c r="P69" s="68"/>
      <c r="Q69" s="69"/>
      <c r="R69" s="68"/>
      <c r="S69" s="68"/>
      <c r="T69" s="71">
        <f t="shared" si="0"/>
        <v>0</v>
      </c>
      <c r="U69" s="2" t="str">
        <f t="shared" si="1"/>
        <v/>
      </c>
      <c r="V69" s="3">
        <f t="shared" ca="1" si="2"/>
        <v>43344</v>
      </c>
    </row>
    <row r="70" spans="1:22" customFormat="1" ht="9.75" customHeight="1" x14ac:dyDescent="0.25">
      <c r="A70" s="63"/>
      <c r="B70" s="257"/>
      <c r="C70" s="97">
        <v>60</v>
      </c>
      <c r="D70" s="72">
        <v>60</v>
      </c>
      <c r="E70" s="72">
        <v>60</v>
      </c>
      <c r="F70" s="72">
        <v>60</v>
      </c>
      <c r="G70" s="72">
        <v>60</v>
      </c>
      <c r="H70" s="72">
        <v>60</v>
      </c>
      <c r="I70" s="72">
        <v>60</v>
      </c>
      <c r="J70" s="72">
        <v>60</v>
      </c>
      <c r="K70" s="72">
        <v>60</v>
      </c>
      <c r="L70" s="73">
        <v>60</v>
      </c>
      <c r="M70" s="64"/>
      <c r="N70" s="70"/>
      <c r="O70" s="1">
        <v>59</v>
      </c>
      <c r="P70" s="68"/>
      <c r="Q70" s="69"/>
      <c r="R70" s="68"/>
      <c r="S70" s="68"/>
      <c r="T70" s="71">
        <f t="shared" si="0"/>
        <v>0</v>
      </c>
      <c r="U70" s="2" t="str">
        <f t="shared" si="1"/>
        <v/>
      </c>
      <c r="V70" s="3">
        <f t="shared" ca="1" si="2"/>
        <v>43344</v>
      </c>
    </row>
    <row r="71" spans="1:22" customFormat="1" ht="9.75" customHeight="1" x14ac:dyDescent="0.25">
      <c r="A71" s="63"/>
      <c r="B71" s="257"/>
      <c r="C71" s="97">
        <v>61</v>
      </c>
      <c r="D71" s="72">
        <v>61</v>
      </c>
      <c r="E71" s="72">
        <v>61</v>
      </c>
      <c r="F71" s="72">
        <v>61</v>
      </c>
      <c r="G71" s="72">
        <v>61</v>
      </c>
      <c r="H71" s="72">
        <v>61</v>
      </c>
      <c r="I71" s="72">
        <v>61</v>
      </c>
      <c r="J71" s="72">
        <v>61</v>
      </c>
      <c r="K71" s="72">
        <v>61</v>
      </c>
      <c r="L71" s="73">
        <v>61</v>
      </c>
      <c r="M71" s="64"/>
      <c r="N71" s="70"/>
      <c r="O71" s="1">
        <v>60</v>
      </c>
      <c r="P71" s="68"/>
      <c r="Q71" s="69"/>
      <c r="R71" s="68"/>
      <c r="S71" s="68"/>
      <c r="T71" s="71">
        <f t="shared" si="0"/>
        <v>0</v>
      </c>
      <c r="U71" s="2" t="str">
        <f t="shared" si="1"/>
        <v/>
      </c>
      <c r="V71" s="3">
        <f t="shared" ca="1" si="2"/>
        <v>43344</v>
      </c>
    </row>
    <row r="72" spans="1:22" customFormat="1" ht="9.75" customHeight="1" x14ac:dyDescent="0.25">
      <c r="A72" s="63"/>
      <c r="B72" s="257"/>
      <c r="C72" s="97">
        <v>62</v>
      </c>
      <c r="D72" s="72">
        <v>62</v>
      </c>
      <c r="E72" s="72">
        <v>62</v>
      </c>
      <c r="F72" s="72">
        <v>62</v>
      </c>
      <c r="G72" s="72">
        <v>62</v>
      </c>
      <c r="H72" s="72">
        <v>62</v>
      </c>
      <c r="I72" s="72">
        <v>62</v>
      </c>
      <c r="J72" s="72">
        <v>62</v>
      </c>
      <c r="K72" s="72">
        <v>62</v>
      </c>
      <c r="L72" s="73">
        <v>62</v>
      </c>
      <c r="M72" s="64"/>
      <c r="N72" s="70"/>
      <c r="O72" s="1">
        <v>61</v>
      </c>
      <c r="P72" s="68"/>
      <c r="Q72" s="69"/>
      <c r="R72" s="68"/>
      <c r="S72" s="68"/>
      <c r="T72" s="71">
        <f t="shared" si="0"/>
        <v>0</v>
      </c>
      <c r="U72" s="2" t="str">
        <f t="shared" si="1"/>
        <v/>
      </c>
      <c r="V72" s="3">
        <f t="shared" ca="1" si="2"/>
        <v>43344</v>
      </c>
    </row>
    <row r="73" spans="1:22" customFormat="1" ht="9.75" customHeight="1" x14ac:dyDescent="0.25">
      <c r="A73" s="63"/>
      <c r="B73" s="257"/>
      <c r="C73" s="97">
        <v>63</v>
      </c>
      <c r="D73" s="72">
        <v>63</v>
      </c>
      <c r="E73" s="72">
        <v>63</v>
      </c>
      <c r="F73" s="72">
        <v>63</v>
      </c>
      <c r="G73" s="72">
        <v>63</v>
      </c>
      <c r="H73" s="72">
        <v>63</v>
      </c>
      <c r="I73" s="72">
        <v>63</v>
      </c>
      <c r="J73" s="72">
        <v>63</v>
      </c>
      <c r="K73" s="72">
        <v>63</v>
      </c>
      <c r="L73" s="73">
        <v>63</v>
      </c>
      <c r="M73" s="64"/>
      <c r="N73" s="70"/>
      <c r="O73" s="1">
        <v>62</v>
      </c>
      <c r="P73" s="68"/>
      <c r="Q73" s="69"/>
      <c r="R73" s="68"/>
      <c r="S73" s="68"/>
      <c r="T73" s="71">
        <f t="shared" si="0"/>
        <v>0</v>
      </c>
      <c r="U73" s="2" t="str">
        <f t="shared" si="1"/>
        <v/>
      </c>
      <c r="V73" s="3">
        <f t="shared" ca="1" si="2"/>
        <v>43344</v>
      </c>
    </row>
    <row r="74" spans="1:22" customFormat="1" ht="9.75" customHeight="1" x14ac:dyDescent="0.25">
      <c r="A74" s="63"/>
      <c r="B74" s="257"/>
      <c r="C74" s="97">
        <v>64</v>
      </c>
      <c r="D74" s="72">
        <v>64</v>
      </c>
      <c r="E74" s="72">
        <v>64</v>
      </c>
      <c r="F74" s="72">
        <v>64</v>
      </c>
      <c r="G74" s="72">
        <v>64</v>
      </c>
      <c r="H74" s="72">
        <v>64</v>
      </c>
      <c r="I74" s="72">
        <v>64</v>
      </c>
      <c r="J74" s="72">
        <v>64</v>
      </c>
      <c r="K74" s="72">
        <v>64</v>
      </c>
      <c r="L74" s="73">
        <v>64</v>
      </c>
      <c r="M74" s="64"/>
      <c r="N74" s="70"/>
      <c r="O74" s="1">
        <v>63</v>
      </c>
      <c r="P74" s="68"/>
      <c r="Q74" s="69"/>
      <c r="R74" s="68"/>
      <c r="S74" s="68"/>
      <c r="T74" s="71">
        <f t="shared" si="0"/>
        <v>0</v>
      </c>
      <c r="U74" s="2" t="str">
        <f t="shared" si="1"/>
        <v/>
      </c>
      <c r="V74" s="3">
        <f t="shared" ca="1" si="2"/>
        <v>43344</v>
      </c>
    </row>
    <row r="75" spans="1:22" customFormat="1" ht="9.75" customHeight="1" x14ac:dyDescent="0.25">
      <c r="A75" s="63"/>
      <c r="B75" s="257"/>
      <c r="C75" s="97">
        <v>65</v>
      </c>
      <c r="D75" s="72">
        <v>65</v>
      </c>
      <c r="E75" s="72">
        <v>65</v>
      </c>
      <c r="F75" s="72">
        <v>65</v>
      </c>
      <c r="G75" s="72">
        <v>65</v>
      </c>
      <c r="H75" s="72">
        <v>65</v>
      </c>
      <c r="I75" s="72">
        <v>65</v>
      </c>
      <c r="J75" s="72">
        <v>65</v>
      </c>
      <c r="K75" s="72">
        <v>65</v>
      </c>
      <c r="L75" s="73">
        <v>65</v>
      </c>
      <c r="M75" s="64"/>
      <c r="N75" s="70"/>
      <c r="O75" s="1">
        <v>64</v>
      </c>
      <c r="P75" s="68"/>
      <c r="Q75" s="69"/>
      <c r="R75" s="68"/>
      <c r="S75" s="68"/>
      <c r="T75" s="71">
        <f t="shared" ref="T75:T131" si="4">IF(P75&gt;=S75,0,"")</f>
        <v>0</v>
      </c>
      <c r="U75" s="2" t="str">
        <f t="shared" ref="U75:U131" si="5">IF(S75&lt;&gt;"",Q75,"")</f>
        <v/>
      </c>
      <c r="V75" s="3">
        <f t="shared" ref="V75:V131" ca="1" si="6">IF(U75&lt;&gt;"","pago",TODAY()-P75)</f>
        <v>43344</v>
      </c>
    </row>
    <row r="76" spans="1:22" customFormat="1" ht="9.75" customHeight="1" x14ac:dyDescent="0.25">
      <c r="A76" s="63"/>
      <c r="B76" s="257"/>
      <c r="C76" s="97">
        <v>66</v>
      </c>
      <c r="D76" s="72">
        <v>66</v>
      </c>
      <c r="E76" s="72">
        <v>66</v>
      </c>
      <c r="F76" s="72">
        <v>66</v>
      </c>
      <c r="G76" s="72">
        <v>66</v>
      </c>
      <c r="H76" s="72">
        <v>66</v>
      </c>
      <c r="I76" s="72">
        <v>66</v>
      </c>
      <c r="J76" s="72">
        <v>66</v>
      </c>
      <c r="K76" s="72">
        <v>66</v>
      </c>
      <c r="L76" s="73">
        <v>66</v>
      </c>
      <c r="M76" s="64"/>
      <c r="N76" s="70"/>
      <c r="O76" s="1">
        <v>65</v>
      </c>
      <c r="P76" s="68"/>
      <c r="Q76" s="69"/>
      <c r="R76" s="68"/>
      <c r="S76" s="68"/>
      <c r="T76" s="71">
        <f t="shared" si="4"/>
        <v>0</v>
      </c>
      <c r="U76" s="2" t="str">
        <f t="shared" si="5"/>
        <v/>
      </c>
      <c r="V76" s="3">
        <f t="shared" ca="1" si="6"/>
        <v>43344</v>
      </c>
    </row>
    <row r="77" spans="1:22" customFormat="1" ht="9.75" customHeight="1" x14ac:dyDescent="0.25">
      <c r="A77" s="63"/>
      <c r="B77" s="257"/>
      <c r="C77" s="97">
        <v>67</v>
      </c>
      <c r="D77" s="72">
        <v>67</v>
      </c>
      <c r="E77" s="72">
        <v>67</v>
      </c>
      <c r="F77" s="72">
        <v>67</v>
      </c>
      <c r="G77" s="72">
        <v>67</v>
      </c>
      <c r="H77" s="72">
        <v>67</v>
      </c>
      <c r="I77" s="72">
        <v>67</v>
      </c>
      <c r="J77" s="72">
        <v>67</v>
      </c>
      <c r="K77" s="72">
        <v>67</v>
      </c>
      <c r="L77" s="73">
        <v>67</v>
      </c>
      <c r="M77" s="64"/>
      <c r="N77" s="70"/>
      <c r="O77" s="1">
        <v>66</v>
      </c>
      <c r="P77" s="68"/>
      <c r="Q77" s="69"/>
      <c r="R77" s="68"/>
      <c r="S77" s="68"/>
      <c r="T77" s="71">
        <f t="shared" si="4"/>
        <v>0</v>
      </c>
      <c r="U77" s="2" t="str">
        <f t="shared" si="5"/>
        <v/>
      </c>
      <c r="V77" s="3">
        <f t="shared" ca="1" si="6"/>
        <v>43344</v>
      </c>
    </row>
    <row r="78" spans="1:22" customFormat="1" ht="9.75" customHeight="1" x14ac:dyDescent="0.25">
      <c r="A78" s="63"/>
      <c r="B78" s="257"/>
      <c r="C78" s="97">
        <v>68</v>
      </c>
      <c r="D78" s="72">
        <v>68</v>
      </c>
      <c r="E78" s="72">
        <v>68</v>
      </c>
      <c r="F78" s="72">
        <v>68</v>
      </c>
      <c r="G78" s="72">
        <v>68</v>
      </c>
      <c r="H78" s="72">
        <v>68</v>
      </c>
      <c r="I78" s="72">
        <v>68</v>
      </c>
      <c r="J78" s="72">
        <v>68</v>
      </c>
      <c r="K78" s="72">
        <v>68</v>
      </c>
      <c r="L78" s="73">
        <v>68</v>
      </c>
      <c r="M78" s="64"/>
      <c r="N78" s="70"/>
      <c r="O78" s="1">
        <v>67</v>
      </c>
      <c r="P78" s="68"/>
      <c r="Q78" s="69"/>
      <c r="R78" s="68"/>
      <c r="S78" s="68"/>
      <c r="T78" s="71">
        <f t="shared" si="4"/>
        <v>0</v>
      </c>
      <c r="U78" s="2" t="str">
        <f t="shared" si="5"/>
        <v/>
      </c>
      <c r="V78" s="3">
        <f t="shared" ca="1" si="6"/>
        <v>43344</v>
      </c>
    </row>
    <row r="79" spans="1:22" customFormat="1" ht="9.75" customHeight="1" x14ac:dyDescent="0.25">
      <c r="A79" s="63"/>
      <c r="B79" s="257"/>
      <c r="C79" s="97">
        <v>69</v>
      </c>
      <c r="D79" s="72">
        <v>69</v>
      </c>
      <c r="E79" s="72">
        <v>69</v>
      </c>
      <c r="F79" s="72">
        <v>69</v>
      </c>
      <c r="G79" s="72">
        <v>69</v>
      </c>
      <c r="H79" s="72">
        <v>69</v>
      </c>
      <c r="I79" s="72">
        <v>69</v>
      </c>
      <c r="J79" s="72">
        <v>69</v>
      </c>
      <c r="K79" s="72">
        <v>69</v>
      </c>
      <c r="L79" s="73">
        <v>69</v>
      </c>
      <c r="M79" s="64"/>
      <c r="N79" s="70"/>
      <c r="O79" s="1">
        <v>68</v>
      </c>
      <c r="P79" s="68"/>
      <c r="Q79" s="69"/>
      <c r="R79" s="68"/>
      <c r="S79" s="68"/>
      <c r="T79" s="71">
        <f t="shared" si="4"/>
        <v>0</v>
      </c>
      <c r="U79" s="2" t="str">
        <f t="shared" si="5"/>
        <v/>
      </c>
      <c r="V79" s="3">
        <f t="shared" ca="1" si="6"/>
        <v>43344</v>
      </c>
    </row>
    <row r="80" spans="1:22" customFormat="1" ht="9.75" customHeight="1" x14ac:dyDescent="0.25">
      <c r="A80" s="63"/>
      <c r="B80" s="257"/>
      <c r="C80" s="97">
        <v>70</v>
      </c>
      <c r="D80" s="72">
        <v>70</v>
      </c>
      <c r="E80" s="72">
        <v>70</v>
      </c>
      <c r="F80" s="72">
        <v>70</v>
      </c>
      <c r="G80" s="72">
        <v>70</v>
      </c>
      <c r="H80" s="72">
        <v>70</v>
      </c>
      <c r="I80" s="72">
        <v>70</v>
      </c>
      <c r="J80" s="72">
        <v>70</v>
      </c>
      <c r="K80" s="72">
        <v>70</v>
      </c>
      <c r="L80" s="73">
        <v>70</v>
      </c>
      <c r="M80" s="64"/>
      <c r="N80" s="70"/>
      <c r="O80" s="1">
        <v>69</v>
      </c>
      <c r="P80" s="68"/>
      <c r="Q80" s="69"/>
      <c r="R80" s="68"/>
      <c r="S80" s="68"/>
      <c r="T80" s="71">
        <f t="shared" si="4"/>
        <v>0</v>
      </c>
      <c r="U80" s="2" t="str">
        <f t="shared" si="5"/>
        <v/>
      </c>
      <c r="V80" s="3">
        <f t="shared" ca="1" si="6"/>
        <v>43344</v>
      </c>
    </row>
    <row r="81" spans="1:22" customFormat="1" ht="9.75" customHeight="1" x14ac:dyDescent="0.25">
      <c r="A81" s="63"/>
      <c r="B81" s="257"/>
      <c r="C81" s="97">
        <v>71</v>
      </c>
      <c r="D81" s="72">
        <v>71</v>
      </c>
      <c r="E81" s="72">
        <v>71</v>
      </c>
      <c r="F81" s="72">
        <v>71</v>
      </c>
      <c r="G81" s="72">
        <v>71</v>
      </c>
      <c r="H81" s="72">
        <v>71</v>
      </c>
      <c r="I81" s="72">
        <v>71</v>
      </c>
      <c r="J81" s="72">
        <v>71</v>
      </c>
      <c r="K81" s="72">
        <v>71</v>
      </c>
      <c r="L81" s="73">
        <v>71</v>
      </c>
      <c r="M81" s="64"/>
      <c r="N81" s="70"/>
      <c r="O81" s="1">
        <v>70</v>
      </c>
      <c r="P81" s="68"/>
      <c r="Q81" s="69"/>
      <c r="R81" s="68"/>
      <c r="S81" s="68"/>
      <c r="T81" s="71">
        <f t="shared" si="4"/>
        <v>0</v>
      </c>
      <c r="U81" s="2" t="str">
        <f t="shared" si="5"/>
        <v/>
      </c>
      <c r="V81" s="3">
        <f t="shared" ca="1" si="6"/>
        <v>43344</v>
      </c>
    </row>
    <row r="82" spans="1:22" customFormat="1" ht="9.75" customHeight="1" x14ac:dyDescent="0.25">
      <c r="A82" s="63"/>
      <c r="B82" s="257"/>
      <c r="C82" s="97">
        <v>72</v>
      </c>
      <c r="D82" s="72">
        <v>72</v>
      </c>
      <c r="E82" s="72">
        <v>72</v>
      </c>
      <c r="F82" s="72">
        <v>72</v>
      </c>
      <c r="G82" s="72">
        <v>72</v>
      </c>
      <c r="H82" s="72">
        <v>72</v>
      </c>
      <c r="I82" s="72">
        <v>72</v>
      </c>
      <c r="J82" s="72">
        <v>72</v>
      </c>
      <c r="K82" s="72">
        <v>72</v>
      </c>
      <c r="L82" s="73">
        <v>72</v>
      </c>
      <c r="M82" s="64"/>
      <c r="N82" s="70"/>
      <c r="O82" s="1">
        <v>71</v>
      </c>
      <c r="P82" s="68"/>
      <c r="Q82" s="69"/>
      <c r="R82" s="68"/>
      <c r="S82" s="68"/>
      <c r="T82" s="71">
        <f t="shared" si="4"/>
        <v>0</v>
      </c>
      <c r="U82" s="2" t="str">
        <f t="shared" si="5"/>
        <v/>
      </c>
      <c r="V82" s="3">
        <f t="shared" ca="1" si="6"/>
        <v>43344</v>
      </c>
    </row>
    <row r="83" spans="1:22" customFormat="1" ht="9.75" customHeight="1" x14ac:dyDescent="0.25">
      <c r="A83" s="63"/>
      <c r="B83" s="257"/>
      <c r="C83" s="97">
        <v>73</v>
      </c>
      <c r="D83" s="72">
        <v>73</v>
      </c>
      <c r="E83" s="72">
        <v>73</v>
      </c>
      <c r="F83" s="72">
        <v>73</v>
      </c>
      <c r="G83" s="72">
        <v>73</v>
      </c>
      <c r="H83" s="72">
        <v>73</v>
      </c>
      <c r="I83" s="72">
        <v>73</v>
      </c>
      <c r="J83" s="72">
        <v>73</v>
      </c>
      <c r="K83" s="72">
        <v>73</v>
      </c>
      <c r="L83" s="73">
        <v>73</v>
      </c>
      <c r="M83" s="64"/>
      <c r="N83" s="70"/>
      <c r="O83" s="1">
        <v>72</v>
      </c>
      <c r="P83" s="68"/>
      <c r="Q83" s="69"/>
      <c r="R83" s="68"/>
      <c r="S83" s="68"/>
      <c r="T83" s="71">
        <f t="shared" si="4"/>
        <v>0</v>
      </c>
      <c r="U83" s="2" t="str">
        <f t="shared" si="5"/>
        <v/>
      </c>
      <c r="V83" s="3">
        <f t="shared" ca="1" si="6"/>
        <v>43344</v>
      </c>
    </row>
    <row r="84" spans="1:22" customFormat="1" ht="9.75" customHeight="1" x14ac:dyDescent="0.25">
      <c r="A84" s="63"/>
      <c r="B84" s="257"/>
      <c r="C84" s="97">
        <v>74</v>
      </c>
      <c r="D84" s="72">
        <v>74</v>
      </c>
      <c r="E84" s="72">
        <v>74</v>
      </c>
      <c r="F84" s="72">
        <v>74</v>
      </c>
      <c r="G84" s="72">
        <v>74</v>
      </c>
      <c r="H84" s="72">
        <v>74</v>
      </c>
      <c r="I84" s="72">
        <v>74</v>
      </c>
      <c r="J84" s="72">
        <v>74</v>
      </c>
      <c r="K84" s="72">
        <v>74</v>
      </c>
      <c r="L84" s="73">
        <v>74</v>
      </c>
      <c r="M84" s="64"/>
      <c r="N84" s="70"/>
      <c r="O84" s="1">
        <v>73</v>
      </c>
      <c r="P84" s="68"/>
      <c r="Q84" s="69"/>
      <c r="R84" s="68"/>
      <c r="S84" s="68"/>
      <c r="T84" s="71">
        <f t="shared" si="4"/>
        <v>0</v>
      </c>
      <c r="U84" s="2" t="str">
        <f t="shared" si="5"/>
        <v/>
      </c>
      <c r="V84" s="3">
        <f t="shared" ca="1" si="6"/>
        <v>43344</v>
      </c>
    </row>
    <row r="85" spans="1:22" customFormat="1" ht="9.75" customHeight="1" x14ac:dyDescent="0.25">
      <c r="A85" s="63"/>
      <c r="B85" s="257"/>
      <c r="C85" s="97">
        <v>75</v>
      </c>
      <c r="D85" s="72">
        <v>75</v>
      </c>
      <c r="E85" s="72">
        <v>75</v>
      </c>
      <c r="F85" s="72">
        <v>75</v>
      </c>
      <c r="G85" s="72">
        <v>75</v>
      </c>
      <c r="H85" s="72">
        <v>75</v>
      </c>
      <c r="I85" s="72">
        <v>75</v>
      </c>
      <c r="J85" s="72">
        <v>75</v>
      </c>
      <c r="K85" s="72">
        <v>75</v>
      </c>
      <c r="L85" s="73">
        <v>75</v>
      </c>
      <c r="M85" s="64"/>
      <c r="N85" s="70"/>
      <c r="O85" s="1">
        <v>74</v>
      </c>
      <c r="P85" s="68"/>
      <c r="Q85" s="69"/>
      <c r="R85" s="68"/>
      <c r="S85" s="68"/>
      <c r="T85" s="71">
        <f t="shared" si="4"/>
        <v>0</v>
      </c>
      <c r="U85" s="2" t="str">
        <f t="shared" si="5"/>
        <v/>
      </c>
      <c r="V85" s="3">
        <f t="shared" ca="1" si="6"/>
        <v>43344</v>
      </c>
    </row>
    <row r="86" spans="1:22" customFormat="1" ht="9.75" customHeight="1" x14ac:dyDescent="0.25">
      <c r="A86" s="63"/>
      <c r="B86" s="257"/>
      <c r="C86" s="97">
        <v>76</v>
      </c>
      <c r="D86" s="72">
        <v>76</v>
      </c>
      <c r="E86" s="72">
        <v>76</v>
      </c>
      <c r="F86" s="72">
        <v>76</v>
      </c>
      <c r="G86" s="72">
        <v>76</v>
      </c>
      <c r="H86" s="72">
        <v>76</v>
      </c>
      <c r="I86" s="72">
        <v>76</v>
      </c>
      <c r="J86" s="72">
        <v>76</v>
      </c>
      <c r="K86" s="72">
        <v>76</v>
      </c>
      <c r="L86" s="73">
        <v>76</v>
      </c>
      <c r="M86" s="64"/>
      <c r="N86" s="70"/>
      <c r="O86" s="1">
        <v>75</v>
      </c>
      <c r="P86" s="68"/>
      <c r="Q86" s="69"/>
      <c r="R86" s="68"/>
      <c r="S86" s="68"/>
      <c r="T86" s="71">
        <f t="shared" si="4"/>
        <v>0</v>
      </c>
      <c r="U86" s="2" t="str">
        <f t="shared" si="5"/>
        <v/>
      </c>
      <c r="V86" s="3">
        <f t="shared" ca="1" si="6"/>
        <v>43344</v>
      </c>
    </row>
    <row r="87" spans="1:22" customFormat="1" ht="9.75" customHeight="1" x14ac:dyDescent="0.25">
      <c r="A87" s="63"/>
      <c r="B87" s="257"/>
      <c r="C87" s="97">
        <v>77</v>
      </c>
      <c r="D87" s="72">
        <v>77</v>
      </c>
      <c r="E87" s="72">
        <v>77</v>
      </c>
      <c r="F87" s="72">
        <v>77</v>
      </c>
      <c r="G87" s="72">
        <v>77</v>
      </c>
      <c r="H87" s="72">
        <v>77</v>
      </c>
      <c r="I87" s="72">
        <v>77</v>
      </c>
      <c r="J87" s="72">
        <v>77</v>
      </c>
      <c r="K87" s="72">
        <v>77</v>
      </c>
      <c r="L87" s="73">
        <v>77</v>
      </c>
      <c r="M87" s="64"/>
      <c r="N87" s="70"/>
      <c r="O87" s="1">
        <v>76</v>
      </c>
      <c r="P87" s="68"/>
      <c r="Q87" s="69"/>
      <c r="R87" s="68"/>
      <c r="S87" s="68"/>
      <c r="T87" s="71">
        <f t="shared" si="4"/>
        <v>0</v>
      </c>
      <c r="U87" s="2" t="str">
        <f t="shared" si="5"/>
        <v/>
      </c>
      <c r="V87" s="3">
        <f t="shared" ca="1" si="6"/>
        <v>43344</v>
      </c>
    </row>
    <row r="88" spans="1:22" customFormat="1" ht="9.75" customHeight="1" x14ac:dyDescent="0.25">
      <c r="A88" s="63"/>
      <c r="B88" s="257"/>
      <c r="C88" s="97">
        <v>78</v>
      </c>
      <c r="D88" s="72">
        <v>78</v>
      </c>
      <c r="E88" s="72">
        <v>78</v>
      </c>
      <c r="F88" s="72">
        <v>78</v>
      </c>
      <c r="G88" s="72">
        <v>78</v>
      </c>
      <c r="H88" s="72">
        <v>78</v>
      </c>
      <c r="I88" s="72">
        <v>78</v>
      </c>
      <c r="J88" s="72">
        <v>78</v>
      </c>
      <c r="K88" s="72">
        <v>78</v>
      </c>
      <c r="L88" s="73">
        <v>78</v>
      </c>
      <c r="M88" s="64"/>
      <c r="N88" s="70"/>
      <c r="O88" s="1">
        <v>77</v>
      </c>
      <c r="P88" s="68"/>
      <c r="Q88" s="69"/>
      <c r="R88" s="68"/>
      <c r="S88" s="68"/>
      <c r="T88" s="71">
        <f t="shared" si="4"/>
        <v>0</v>
      </c>
      <c r="U88" s="2" t="str">
        <f t="shared" si="5"/>
        <v/>
      </c>
      <c r="V88" s="3">
        <f t="shared" ca="1" si="6"/>
        <v>43344</v>
      </c>
    </row>
    <row r="89" spans="1:22" customFormat="1" ht="9.75" customHeight="1" x14ac:dyDescent="0.25">
      <c r="A89" s="63"/>
      <c r="B89" s="257"/>
      <c r="C89" s="97">
        <v>79</v>
      </c>
      <c r="D89" s="72">
        <v>79</v>
      </c>
      <c r="E89" s="72">
        <v>79</v>
      </c>
      <c r="F89" s="72">
        <v>79</v>
      </c>
      <c r="G89" s="72">
        <v>79</v>
      </c>
      <c r="H89" s="72">
        <v>79</v>
      </c>
      <c r="I89" s="72">
        <v>79</v>
      </c>
      <c r="J89" s="72">
        <v>79</v>
      </c>
      <c r="K89" s="72">
        <v>79</v>
      </c>
      <c r="L89" s="73">
        <v>79</v>
      </c>
      <c r="M89" s="64"/>
      <c r="N89" s="70"/>
      <c r="O89" s="1">
        <v>78</v>
      </c>
      <c r="P89" s="68"/>
      <c r="Q89" s="69"/>
      <c r="R89" s="68"/>
      <c r="S89" s="68"/>
      <c r="T89" s="71">
        <f t="shared" si="4"/>
        <v>0</v>
      </c>
      <c r="U89" s="2" t="str">
        <f t="shared" si="5"/>
        <v/>
      </c>
      <c r="V89" s="3">
        <f t="shared" ca="1" si="6"/>
        <v>43344</v>
      </c>
    </row>
    <row r="90" spans="1:22" customFormat="1" ht="9.75" customHeight="1" x14ac:dyDescent="0.25">
      <c r="A90" s="63"/>
      <c r="B90" s="257"/>
      <c r="C90" s="97">
        <v>80</v>
      </c>
      <c r="D90" s="72">
        <v>80</v>
      </c>
      <c r="E90" s="72">
        <v>80</v>
      </c>
      <c r="F90" s="72">
        <v>80</v>
      </c>
      <c r="G90" s="72">
        <v>80</v>
      </c>
      <c r="H90" s="72">
        <v>80</v>
      </c>
      <c r="I90" s="72">
        <v>80</v>
      </c>
      <c r="J90" s="72">
        <v>80</v>
      </c>
      <c r="K90" s="72">
        <v>80</v>
      </c>
      <c r="L90" s="73">
        <v>80</v>
      </c>
      <c r="M90" s="64"/>
      <c r="N90" s="70"/>
      <c r="O90" s="1">
        <v>79</v>
      </c>
      <c r="P90" s="68"/>
      <c r="Q90" s="69"/>
      <c r="R90" s="68"/>
      <c r="S90" s="68"/>
      <c r="T90" s="71">
        <f t="shared" si="4"/>
        <v>0</v>
      </c>
      <c r="U90" s="2" t="str">
        <f t="shared" si="5"/>
        <v/>
      </c>
      <c r="V90" s="3">
        <f t="shared" ca="1" si="6"/>
        <v>43344</v>
      </c>
    </row>
    <row r="91" spans="1:22" customFormat="1" ht="9.75" customHeight="1" x14ac:dyDescent="0.25">
      <c r="A91" s="63"/>
      <c r="B91" s="257"/>
      <c r="C91" s="97">
        <v>81</v>
      </c>
      <c r="D91" s="72">
        <v>81</v>
      </c>
      <c r="E91" s="72">
        <v>81</v>
      </c>
      <c r="F91" s="72">
        <v>81</v>
      </c>
      <c r="G91" s="72">
        <v>81</v>
      </c>
      <c r="H91" s="72">
        <v>81</v>
      </c>
      <c r="I91" s="72">
        <v>81</v>
      </c>
      <c r="J91" s="72">
        <v>81</v>
      </c>
      <c r="K91" s="72">
        <v>81</v>
      </c>
      <c r="L91" s="73">
        <v>81</v>
      </c>
      <c r="M91" s="64"/>
      <c r="N91" s="70"/>
      <c r="O91" s="1">
        <v>80</v>
      </c>
      <c r="P91" s="68"/>
      <c r="Q91" s="69"/>
      <c r="R91" s="68"/>
      <c r="S91" s="68"/>
      <c r="T91" s="71">
        <f t="shared" si="4"/>
        <v>0</v>
      </c>
      <c r="U91" s="2" t="str">
        <f t="shared" si="5"/>
        <v/>
      </c>
      <c r="V91" s="3">
        <f t="shared" ca="1" si="6"/>
        <v>43344</v>
      </c>
    </row>
    <row r="92" spans="1:22" customFormat="1" ht="9.75" customHeight="1" x14ac:dyDescent="0.25">
      <c r="A92" s="63"/>
      <c r="B92" s="257"/>
      <c r="C92" s="97">
        <v>82</v>
      </c>
      <c r="D92" s="72">
        <v>82</v>
      </c>
      <c r="E92" s="72">
        <v>82</v>
      </c>
      <c r="F92" s="72">
        <v>82</v>
      </c>
      <c r="G92" s="72">
        <v>82</v>
      </c>
      <c r="H92" s="72">
        <v>82</v>
      </c>
      <c r="I92" s="72">
        <v>82</v>
      </c>
      <c r="J92" s="72">
        <v>82</v>
      </c>
      <c r="K92" s="72">
        <v>82</v>
      </c>
      <c r="L92" s="73">
        <v>82</v>
      </c>
      <c r="M92" s="64"/>
      <c r="N92" s="70"/>
      <c r="O92" s="1">
        <v>81</v>
      </c>
      <c r="P92" s="68"/>
      <c r="Q92" s="69"/>
      <c r="R92" s="68"/>
      <c r="S92" s="68"/>
      <c r="T92" s="71">
        <f t="shared" si="4"/>
        <v>0</v>
      </c>
      <c r="U92" s="2" t="str">
        <f t="shared" si="5"/>
        <v/>
      </c>
      <c r="V92" s="3">
        <f t="shared" ca="1" si="6"/>
        <v>43344</v>
      </c>
    </row>
    <row r="93" spans="1:22" customFormat="1" ht="9.75" customHeight="1" x14ac:dyDescent="0.25">
      <c r="A93" s="63"/>
      <c r="B93" s="257"/>
      <c r="C93" s="97">
        <v>83</v>
      </c>
      <c r="D93" s="72">
        <v>83</v>
      </c>
      <c r="E93" s="72">
        <v>83</v>
      </c>
      <c r="F93" s="72">
        <v>83</v>
      </c>
      <c r="G93" s="72">
        <v>83</v>
      </c>
      <c r="H93" s="72">
        <v>83</v>
      </c>
      <c r="I93" s="72">
        <v>83</v>
      </c>
      <c r="J93" s="72">
        <v>83</v>
      </c>
      <c r="K93" s="72">
        <v>83</v>
      </c>
      <c r="L93" s="73">
        <v>83</v>
      </c>
      <c r="M93" s="64"/>
      <c r="N93" s="70"/>
      <c r="O93" s="1">
        <v>82</v>
      </c>
      <c r="P93" s="68"/>
      <c r="Q93" s="69"/>
      <c r="R93" s="68"/>
      <c r="S93" s="68"/>
      <c r="T93" s="71">
        <f t="shared" si="4"/>
        <v>0</v>
      </c>
      <c r="U93" s="2" t="str">
        <f t="shared" si="5"/>
        <v/>
      </c>
      <c r="V93" s="3">
        <f t="shared" ca="1" si="6"/>
        <v>43344</v>
      </c>
    </row>
    <row r="94" spans="1:22" customFormat="1" ht="9.75" customHeight="1" x14ac:dyDescent="0.25">
      <c r="A94" s="63"/>
      <c r="B94" s="257"/>
      <c r="C94" s="97">
        <v>84</v>
      </c>
      <c r="D94" s="72">
        <v>84</v>
      </c>
      <c r="E94" s="72">
        <v>84</v>
      </c>
      <c r="F94" s="72">
        <v>84</v>
      </c>
      <c r="G94" s="72">
        <v>84</v>
      </c>
      <c r="H94" s="72">
        <v>84</v>
      </c>
      <c r="I94" s="72">
        <v>84</v>
      </c>
      <c r="J94" s="72">
        <v>84</v>
      </c>
      <c r="K94" s="72">
        <v>84</v>
      </c>
      <c r="L94" s="73">
        <v>84</v>
      </c>
      <c r="M94" s="64"/>
      <c r="N94" s="70"/>
      <c r="O94" s="1">
        <v>83</v>
      </c>
      <c r="P94" s="68"/>
      <c r="Q94" s="69"/>
      <c r="R94" s="68"/>
      <c r="S94" s="68"/>
      <c r="T94" s="71">
        <f t="shared" si="4"/>
        <v>0</v>
      </c>
      <c r="U94" s="2" t="str">
        <f t="shared" si="5"/>
        <v/>
      </c>
      <c r="V94" s="3">
        <f t="shared" ca="1" si="6"/>
        <v>43344</v>
      </c>
    </row>
    <row r="95" spans="1:22" customFormat="1" ht="9.75" customHeight="1" x14ac:dyDescent="0.25">
      <c r="A95" s="63"/>
      <c r="B95" s="257"/>
      <c r="C95" s="97">
        <v>85</v>
      </c>
      <c r="D95" s="72">
        <v>85</v>
      </c>
      <c r="E95" s="72">
        <v>85</v>
      </c>
      <c r="F95" s="72">
        <v>85</v>
      </c>
      <c r="G95" s="72">
        <v>85</v>
      </c>
      <c r="H95" s="72">
        <v>85</v>
      </c>
      <c r="I95" s="72">
        <v>85</v>
      </c>
      <c r="J95" s="72">
        <v>85</v>
      </c>
      <c r="K95" s="72">
        <v>85</v>
      </c>
      <c r="L95" s="73">
        <v>85</v>
      </c>
      <c r="M95" s="64"/>
      <c r="N95" s="70"/>
      <c r="O95" s="1">
        <v>84</v>
      </c>
      <c r="P95" s="68"/>
      <c r="Q95" s="69"/>
      <c r="R95" s="68"/>
      <c r="S95" s="68"/>
      <c r="T95" s="71">
        <f t="shared" si="4"/>
        <v>0</v>
      </c>
      <c r="U95" s="2" t="str">
        <f t="shared" si="5"/>
        <v/>
      </c>
      <c r="V95" s="3">
        <f t="shared" ca="1" si="6"/>
        <v>43344</v>
      </c>
    </row>
    <row r="96" spans="1:22" customFormat="1" ht="9.75" customHeight="1" x14ac:dyDescent="0.25">
      <c r="A96" s="63"/>
      <c r="B96" s="257"/>
      <c r="C96" s="97">
        <v>86</v>
      </c>
      <c r="D96" s="72">
        <v>86</v>
      </c>
      <c r="E96" s="72">
        <v>86</v>
      </c>
      <c r="F96" s="72">
        <v>86</v>
      </c>
      <c r="G96" s="72">
        <v>86</v>
      </c>
      <c r="H96" s="72">
        <v>86</v>
      </c>
      <c r="I96" s="72">
        <v>86</v>
      </c>
      <c r="J96" s="72">
        <v>86</v>
      </c>
      <c r="K96" s="72">
        <v>86</v>
      </c>
      <c r="L96" s="73">
        <v>86</v>
      </c>
      <c r="M96" s="64"/>
      <c r="N96" s="70"/>
      <c r="O96" s="1">
        <v>85</v>
      </c>
      <c r="P96" s="68"/>
      <c r="Q96" s="69"/>
      <c r="R96" s="68"/>
      <c r="S96" s="68"/>
      <c r="T96" s="71">
        <f t="shared" si="4"/>
        <v>0</v>
      </c>
      <c r="U96" s="2" t="str">
        <f t="shared" si="5"/>
        <v/>
      </c>
      <c r="V96" s="3">
        <f t="shared" ca="1" si="6"/>
        <v>43344</v>
      </c>
    </row>
    <row r="97" spans="1:22" customFormat="1" ht="9.75" customHeight="1" x14ac:dyDescent="0.25">
      <c r="A97" s="63"/>
      <c r="B97" s="257"/>
      <c r="C97" s="97">
        <v>87</v>
      </c>
      <c r="D97" s="72">
        <v>87</v>
      </c>
      <c r="E97" s="72">
        <v>87</v>
      </c>
      <c r="F97" s="72">
        <v>87</v>
      </c>
      <c r="G97" s="72">
        <v>87</v>
      </c>
      <c r="H97" s="72">
        <v>87</v>
      </c>
      <c r="I97" s="72">
        <v>87</v>
      </c>
      <c r="J97" s="72">
        <v>87</v>
      </c>
      <c r="K97" s="72">
        <v>87</v>
      </c>
      <c r="L97" s="73">
        <v>87</v>
      </c>
      <c r="M97" s="64"/>
      <c r="N97" s="70"/>
      <c r="O97" s="1">
        <v>86</v>
      </c>
      <c r="P97" s="68"/>
      <c r="Q97" s="69"/>
      <c r="R97" s="68"/>
      <c r="S97" s="68"/>
      <c r="T97" s="71">
        <f t="shared" si="4"/>
        <v>0</v>
      </c>
      <c r="U97" s="2" t="str">
        <f t="shared" si="5"/>
        <v/>
      </c>
      <c r="V97" s="3">
        <f t="shared" ca="1" si="6"/>
        <v>43344</v>
      </c>
    </row>
    <row r="98" spans="1:22" customFormat="1" ht="9.75" customHeight="1" x14ac:dyDescent="0.25">
      <c r="A98" s="63"/>
      <c r="B98" s="257"/>
      <c r="C98" s="97">
        <v>88</v>
      </c>
      <c r="D98" s="72">
        <v>88</v>
      </c>
      <c r="E98" s="72">
        <v>88</v>
      </c>
      <c r="F98" s="72">
        <v>88</v>
      </c>
      <c r="G98" s="72">
        <v>88</v>
      </c>
      <c r="H98" s="72">
        <v>88</v>
      </c>
      <c r="I98" s="72">
        <v>88</v>
      </c>
      <c r="J98" s="72">
        <v>88</v>
      </c>
      <c r="K98" s="72">
        <v>88</v>
      </c>
      <c r="L98" s="73">
        <v>88</v>
      </c>
      <c r="M98" s="64"/>
      <c r="N98" s="70"/>
      <c r="O98" s="1">
        <v>87</v>
      </c>
      <c r="P98" s="68"/>
      <c r="Q98" s="69"/>
      <c r="R98" s="68"/>
      <c r="S98" s="68"/>
      <c r="T98" s="71">
        <f t="shared" si="4"/>
        <v>0</v>
      </c>
      <c r="U98" s="2" t="str">
        <f t="shared" si="5"/>
        <v/>
      </c>
      <c r="V98" s="3">
        <f t="shared" ca="1" si="6"/>
        <v>43344</v>
      </c>
    </row>
    <row r="99" spans="1:22" customFormat="1" ht="9.75" customHeight="1" x14ac:dyDescent="0.25">
      <c r="A99" s="63"/>
      <c r="B99" s="257"/>
      <c r="C99" s="97">
        <v>89</v>
      </c>
      <c r="D99" s="72">
        <v>89</v>
      </c>
      <c r="E99" s="72">
        <v>89</v>
      </c>
      <c r="F99" s="72">
        <v>89</v>
      </c>
      <c r="G99" s="72">
        <v>89</v>
      </c>
      <c r="H99" s="72">
        <v>89</v>
      </c>
      <c r="I99" s="72">
        <v>89</v>
      </c>
      <c r="J99" s="72">
        <v>89</v>
      </c>
      <c r="K99" s="72">
        <v>89</v>
      </c>
      <c r="L99" s="73">
        <v>89</v>
      </c>
      <c r="M99" s="64"/>
      <c r="N99" s="70"/>
      <c r="O99" s="1">
        <v>88</v>
      </c>
      <c r="P99" s="68"/>
      <c r="Q99" s="69"/>
      <c r="R99" s="68"/>
      <c r="S99" s="68"/>
      <c r="T99" s="71">
        <f t="shared" si="4"/>
        <v>0</v>
      </c>
      <c r="U99" s="2" t="str">
        <f t="shared" si="5"/>
        <v/>
      </c>
      <c r="V99" s="3">
        <f t="shared" ca="1" si="6"/>
        <v>43344</v>
      </c>
    </row>
    <row r="100" spans="1:22" customFormat="1" ht="9.75" customHeight="1" x14ac:dyDescent="0.25">
      <c r="A100" s="63"/>
      <c r="B100" s="257"/>
      <c r="C100" s="97">
        <v>90</v>
      </c>
      <c r="D100" s="72">
        <v>90</v>
      </c>
      <c r="E100" s="72">
        <v>90</v>
      </c>
      <c r="F100" s="72">
        <v>90</v>
      </c>
      <c r="G100" s="72">
        <v>90</v>
      </c>
      <c r="H100" s="72">
        <v>90</v>
      </c>
      <c r="I100" s="72">
        <v>90</v>
      </c>
      <c r="J100" s="72">
        <v>90</v>
      </c>
      <c r="K100" s="72">
        <v>90</v>
      </c>
      <c r="L100" s="73">
        <v>90</v>
      </c>
      <c r="M100" s="64"/>
      <c r="N100" s="70"/>
      <c r="O100" s="1">
        <v>89</v>
      </c>
      <c r="P100" s="68"/>
      <c r="Q100" s="69"/>
      <c r="R100" s="68"/>
      <c r="S100" s="68"/>
      <c r="T100" s="71">
        <f t="shared" si="4"/>
        <v>0</v>
      </c>
      <c r="U100" s="2" t="str">
        <f t="shared" si="5"/>
        <v/>
      </c>
      <c r="V100" s="3">
        <f t="shared" ca="1" si="6"/>
        <v>43344</v>
      </c>
    </row>
    <row r="101" spans="1:22" customFormat="1" ht="9.75" customHeight="1" x14ac:dyDescent="0.25">
      <c r="A101" s="63"/>
      <c r="B101" s="257"/>
      <c r="C101" s="97">
        <v>91</v>
      </c>
      <c r="D101" s="72">
        <v>91</v>
      </c>
      <c r="E101" s="72">
        <v>91</v>
      </c>
      <c r="F101" s="72">
        <v>91</v>
      </c>
      <c r="G101" s="72">
        <v>91</v>
      </c>
      <c r="H101" s="72">
        <v>91</v>
      </c>
      <c r="I101" s="72">
        <v>91</v>
      </c>
      <c r="J101" s="72">
        <v>91</v>
      </c>
      <c r="K101" s="72">
        <v>91</v>
      </c>
      <c r="L101" s="73">
        <v>91</v>
      </c>
      <c r="M101" s="64"/>
      <c r="N101" s="70"/>
      <c r="O101" s="1">
        <v>90</v>
      </c>
      <c r="P101" s="68"/>
      <c r="Q101" s="69"/>
      <c r="R101" s="68"/>
      <c r="S101" s="68"/>
      <c r="T101" s="71">
        <f t="shared" si="4"/>
        <v>0</v>
      </c>
      <c r="U101" s="2" t="str">
        <f t="shared" si="5"/>
        <v/>
      </c>
      <c r="V101" s="3">
        <f t="shared" ca="1" si="6"/>
        <v>43344</v>
      </c>
    </row>
    <row r="102" spans="1:22" customFormat="1" ht="9.75" customHeight="1" x14ac:dyDescent="0.25">
      <c r="A102" s="63"/>
      <c r="B102" s="257"/>
      <c r="C102" s="97">
        <v>92</v>
      </c>
      <c r="D102" s="72">
        <v>92</v>
      </c>
      <c r="E102" s="72">
        <v>92</v>
      </c>
      <c r="F102" s="72">
        <v>92</v>
      </c>
      <c r="G102" s="72">
        <v>92</v>
      </c>
      <c r="H102" s="72">
        <v>92</v>
      </c>
      <c r="I102" s="72">
        <v>92</v>
      </c>
      <c r="J102" s="72">
        <v>92</v>
      </c>
      <c r="K102" s="72">
        <v>92</v>
      </c>
      <c r="L102" s="73">
        <v>92</v>
      </c>
      <c r="M102" s="64"/>
      <c r="N102" s="70"/>
      <c r="O102" s="1">
        <v>91</v>
      </c>
      <c r="P102" s="68"/>
      <c r="Q102" s="69"/>
      <c r="R102" s="68"/>
      <c r="S102" s="68"/>
      <c r="T102" s="71">
        <f t="shared" si="4"/>
        <v>0</v>
      </c>
      <c r="U102" s="2" t="str">
        <f t="shared" si="5"/>
        <v/>
      </c>
      <c r="V102" s="3">
        <f t="shared" ca="1" si="6"/>
        <v>43344</v>
      </c>
    </row>
    <row r="103" spans="1:22" customFormat="1" ht="9.75" customHeight="1" x14ac:dyDescent="0.25">
      <c r="A103" s="63"/>
      <c r="B103" s="257"/>
      <c r="C103" s="97">
        <v>93</v>
      </c>
      <c r="D103" s="72">
        <v>93</v>
      </c>
      <c r="E103" s="72">
        <v>93</v>
      </c>
      <c r="F103" s="72">
        <v>93</v>
      </c>
      <c r="G103" s="72">
        <v>93</v>
      </c>
      <c r="H103" s="72">
        <v>93</v>
      </c>
      <c r="I103" s="72">
        <v>93</v>
      </c>
      <c r="J103" s="72">
        <v>93</v>
      </c>
      <c r="K103" s="72">
        <v>93</v>
      </c>
      <c r="L103" s="73">
        <v>93</v>
      </c>
      <c r="M103" s="64"/>
      <c r="N103" s="70"/>
      <c r="O103" s="1">
        <v>92</v>
      </c>
      <c r="P103" s="68"/>
      <c r="Q103" s="69"/>
      <c r="R103" s="68"/>
      <c r="S103" s="68"/>
      <c r="T103" s="71">
        <f t="shared" si="4"/>
        <v>0</v>
      </c>
      <c r="U103" s="2" t="str">
        <f t="shared" si="5"/>
        <v/>
      </c>
      <c r="V103" s="3">
        <f t="shared" ca="1" si="6"/>
        <v>43344</v>
      </c>
    </row>
    <row r="104" spans="1:22" customFormat="1" ht="9.75" customHeight="1" x14ac:dyDescent="0.25">
      <c r="A104" s="63"/>
      <c r="B104" s="257"/>
      <c r="C104" s="97">
        <v>94</v>
      </c>
      <c r="D104" s="72">
        <v>94</v>
      </c>
      <c r="E104" s="72">
        <v>94</v>
      </c>
      <c r="F104" s="72">
        <v>94</v>
      </c>
      <c r="G104" s="72">
        <v>94</v>
      </c>
      <c r="H104" s="72">
        <v>94</v>
      </c>
      <c r="I104" s="72">
        <v>94</v>
      </c>
      <c r="J104" s="72">
        <v>94</v>
      </c>
      <c r="K104" s="72">
        <v>94</v>
      </c>
      <c r="L104" s="73">
        <v>94</v>
      </c>
      <c r="M104" s="64"/>
      <c r="N104" s="70"/>
      <c r="O104" s="1">
        <v>93</v>
      </c>
      <c r="P104" s="68"/>
      <c r="Q104" s="69"/>
      <c r="R104" s="68"/>
      <c r="S104" s="68"/>
      <c r="T104" s="71">
        <f t="shared" si="4"/>
        <v>0</v>
      </c>
      <c r="U104" s="2" t="str">
        <f t="shared" si="5"/>
        <v/>
      </c>
      <c r="V104" s="3">
        <f t="shared" ca="1" si="6"/>
        <v>43344</v>
      </c>
    </row>
    <row r="105" spans="1:22" customFormat="1" ht="9.75" customHeight="1" x14ac:dyDescent="0.25">
      <c r="A105" s="63"/>
      <c r="B105" s="257"/>
      <c r="C105" s="97">
        <v>95</v>
      </c>
      <c r="D105" s="72">
        <v>95</v>
      </c>
      <c r="E105" s="72">
        <v>95</v>
      </c>
      <c r="F105" s="72">
        <v>95</v>
      </c>
      <c r="G105" s="72">
        <v>95</v>
      </c>
      <c r="H105" s="72">
        <v>95</v>
      </c>
      <c r="I105" s="72">
        <v>95</v>
      </c>
      <c r="J105" s="72">
        <v>95</v>
      </c>
      <c r="K105" s="72">
        <v>95</v>
      </c>
      <c r="L105" s="73">
        <v>95</v>
      </c>
      <c r="M105" s="64"/>
      <c r="N105" s="70"/>
      <c r="O105" s="1">
        <v>94</v>
      </c>
      <c r="P105" s="68"/>
      <c r="Q105" s="69"/>
      <c r="R105" s="68"/>
      <c r="S105" s="68"/>
      <c r="T105" s="71">
        <f t="shared" si="4"/>
        <v>0</v>
      </c>
      <c r="U105" s="2" t="str">
        <f t="shared" si="5"/>
        <v/>
      </c>
      <c r="V105" s="3">
        <f t="shared" ca="1" si="6"/>
        <v>43344</v>
      </c>
    </row>
    <row r="106" spans="1:22" customFormat="1" ht="9.75" customHeight="1" x14ac:dyDescent="0.25">
      <c r="A106" s="63"/>
      <c r="B106" s="257"/>
      <c r="C106" s="97">
        <v>96</v>
      </c>
      <c r="D106" s="72">
        <v>96</v>
      </c>
      <c r="E106" s="72">
        <v>96</v>
      </c>
      <c r="F106" s="72">
        <v>96</v>
      </c>
      <c r="G106" s="72">
        <v>96</v>
      </c>
      <c r="H106" s="72">
        <v>96</v>
      </c>
      <c r="I106" s="72">
        <v>96</v>
      </c>
      <c r="J106" s="72">
        <v>96</v>
      </c>
      <c r="K106" s="72">
        <v>96</v>
      </c>
      <c r="L106" s="73">
        <v>96</v>
      </c>
      <c r="M106" s="64"/>
      <c r="N106" s="70"/>
      <c r="O106" s="1">
        <v>95</v>
      </c>
      <c r="P106" s="68"/>
      <c r="Q106" s="69"/>
      <c r="R106" s="68"/>
      <c r="S106" s="68"/>
      <c r="T106" s="71">
        <f t="shared" si="4"/>
        <v>0</v>
      </c>
      <c r="U106" s="2" t="str">
        <f t="shared" si="5"/>
        <v/>
      </c>
      <c r="V106" s="3">
        <f t="shared" ca="1" si="6"/>
        <v>43344</v>
      </c>
    </row>
    <row r="107" spans="1:22" customFormat="1" ht="9.75" customHeight="1" x14ac:dyDescent="0.25">
      <c r="A107" s="63"/>
      <c r="B107" s="257"/>
      <c r="C107" s="97">
        <v>97</v>
      </c>
      <c r="D107" s="72">
        <v>97</v>
      </c>
      <c r="E107" s="72">
        <v>97</v>
      </c>
      <c r="F107" s="72">
        <v>97</v>
      </c>
      <c r="G107" s="72">
        <v>97</v>
      </c>
      <c r="H107" s="72">
        <v>97</v>
      </c>
      <c r="I107" s="72">
        <v>97</v>
      </c>
      <c r="J107" s="72">
        <v>97</v>
      </c>
      <c r="K107" s="72">
        <v>97</v>
      </c>
      <c r="L107" s="73">
        <v>97</v>
      </c>
      <c r="M107" s="64"/>
      <c r="N107" s="70"/>
      <c r="O107" s="1">
        <v>96</v>
      </c>
      <c r="P107" s="68"/>
      <c r="Q107" s="69"/>
      <c r="R107" s="68"/>
      <c r="S107" s="68"/>
      <c r="T107" s="71">
        <f t="shared" si="4"/>
        <v>0</v>
      </c>
      <c r="U107" s="2" t="str">
        <f t="shared" si="5"/>
        <v/>
      </c>
      <c r="V107" s="3">
        <f t="shared" ca="1" si="6"/>
        <v>43344</v>
      </c>
    </row>
    <row r="108" spans="1:22" customFormat="1" ht="9.75" customHeight="1" x14ac:dyDescent="0.25">
      <c r="A108" s="63"/>
      <c r="B108" s="257"/>
      <c r="C108" s="97">
        <v>98</v>
      </c>
      <c r="D108" s="72">
        <v>98</v>
      </c>
      <c r="E108" s="72">
        <v>98</v>
      </c>
      <c r="F108" s="72">
        <v>98</v>
      </c>
      <c r="G108" s="72">
        <v>98</v>
      </c>
      <c r="H108" s="72">
        <v>98</v>
      </c>
      <c r="I108" s="72">
        <v>98</v>
      </c>
      <c r="J108" s="72">
        <v>98</v>
      </c>
      <c r="K108" s="72">
        <v>98</v>
      </c>
      <c r="L108" s="73">
        <v>98</v>
      </c>
      <c r="M108" s="64"/>
      <c r="N108" s="70"/>
      <c r="O108" s="1">
        <v>97</v>
      </c>
      <c r="P108" s="68"/>
      <c r="Q108" s="69"/>
      <c r="R108" s="68"/>
      <c r="S108" s="68"/>
      <c r="T108" s="71">
        <f t="shared" si="4"/>
        <v>0</v>
      </c>
      <c r="U108" s="2" t="str">
        <f t="shared" si="5"/>
        <v/>
      </c>
      <c r="V108" s="3">
        <f t="shared" ca="1" si="6"/>
        <v>43344</v>
      </c>
    </row>
    <row r="109" spans="1:22" customFormat="1" ht="9.75" customHeight="1" thickBot="1" x14ac:dyDescent="0.3">
      <c r="A109" s="63"/>
      <c r="B109" s="258"/>
      <c r="C109" s="111">
        <v>99</v>
      </c>
      <c r="D109" s="74">
        <v>99</v>
      </c>
      <c r="E109" s="74">
        <v>99</v>
      </c>
      <c r="F109" s="74">
        <v>99</v>
      </c>
      <c r="G109" s="74">
        <v>99</v>
      </c>
      <c r="H109" s="74">
        <v>99</v>
      </c>
      <c r="I109" s="74">
        <v>99</v>
      </c>
      <c r="J109" s="74">
        <v>99</v>
      </c>
      <c r="K109" s="74">
        <v>99</v>
      </c>
      <c r="L109" s="75">
        <v>99</v>
      </c>
      <c r="M109" s="64"/>
      <c r="N109" s="70"/>
      <c r="O109" s="1">
        <v>98</v>
      </c>
      <c r="P109" s="68"/>
      <c r="Q109" s="69"/>
      <c r="R109" s="68"/>
      <c r="S109" s="68"/>
      <c r="T109" s="71">
        <f t="shared" si="4"/>
        <v>0</v>
      </c>
      <c r="U109" s="2" t="str">
        <f t="shared" si="5"/>
        <v/>
      </c>
      <c r="V109" s="3">
        <f t="shared" ca="1" si="6"/>
        <v>43344</v>
      </c>
    </row>
    <row r="110" spans="1:22" customFormat="1" ht="9.75" customHeight="1" x14ac:dyDescent="0.25">
      <c r="A110" s="63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70"/>
      <c r="O110" s="1">
        <v>99</v>
      </c>
      <c r="P110" s="68"/>
      <c r="Q110" s="69"/>
      <c r="R110" s="68"/>
      <c r="S110" s="68"/>
      <c r="T110" s="71">
        <f t="shared" si="4"/>
        <v>0</v>
      </c>
      <c r="U110" s="2" t="str">
        <f t="shared" si="5"/>
        <v/>
      </c>
      <c r="V110" s="3">
        <f t="shared" ca="1" si="6"/>
        <v>43344</v>
      </c>
    </row>
    <row r="111" spans="1:22" customFormat="1" ht="9.75" customHeight="1" x14ac:dyDescent="0.25">
      <c r="A111" s="63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70"/>
      <c r="O111" s="1">
        <v>100</v>
      </c>
      <c r="P111" s="68"/>
      <c r="Q111" s="69"/>
      <c r="R111" s="68"/>
      <c r="S111" s="68"/>
      <c r="T111" s="71">
        <f t="shared" si="4"/>
        <v>0</v>
      </c>
      <c r="U111" s="2" t="str">
        <f t="shared" si="5"/>
        <v/>
      </c>
      <c r="V111" s="3">
        <f t="shared" ca="1" si="6"/>
        <v>43344</v>
      </c>
    </row>
    <row r="112" spans="1:22" customFormat="1" ht="9.75" customHeight="1" x14ac:dyDescent="0.25">
      <c r="A112" s="63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70"/>
      <c r="O112" s="1">
        <v>101</v>
      </c>
      <c r="P112" s="68"/>
      <c r="Q112" s="69"/>
      <c r="R112" s="68"/>
      <c r="S112" s="68"/>
      <c r="T112" s="71">
        <f t="shared" si="4"/>
        <v>0</v>
      </c>
      <c r="U112" s="2" t="str">
        <f t="shared" si="5"/>
        <v/>
      </c>
      <c r="V112" s="3">
        <f t="shared" ca="1" si="6"/>
        <v>43344</v>
      </c>
    </row>
    <row r="113" spans="1:22" customFormat="1" ht="9.75" customHeight="1" x14ac:dyDescent="0.25">
      <c r="A113" s="63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70"/>
      <c r="O113" s="1">
        <v>102</v>
      </c>
      <c r="P113" s="68"/>
      <c r="Q113" s="69"/>
      <c r="R113" s="68"/>
      <c r="S113" s="68"/>
      <c r="T113" s="71">
        <f t="shared" si="4"/>
        <v>0</v>
      </c>
      <c r="U113" s="2" t="str">
        <f t="shared" si="5"/>
        <v/>
      </c>
      <c r="V113" s="3">
        <f t="shared" ca="1" si="6"/>
        <v>43344</v>
      </c>
    </row>
    <row r="114" spans="1:22" customFormat="1" ht="9.75" customHeight="1" x14ac:dyDescent="0.25">
      <c r="A114" s="63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70"/>
      <c r="O114" s="1">
        <v>103</v>
      </c>
      <c r="P114" s="68"/>
      <c r="Q114" s="69"/>
      <c r="R114" s="68"/>
      <c r="S114" s="68"/>
      <c r="T114" s="71">
        <f t="shared" si="4"/>
        <v>0</v>
      </c>
      <c r="U114" s="2" t="str">
        <f t="shared" si="5"/>
        <v/>
      </c>
      <c r="V114" s="3">
        <f t="shared" ca="1" si="6"/>
        <v>43344</v>
      </c>
    </row>
    <row r="115" spans="1:22" customFormat="1" ht="9.75" customHeight="1" x14ac:dyDescent="0.25">
      <c r="A115" s="63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70"/>
      <c r="O115" s="1">
        <v>104</v>
      </c>
      <c r="P115" s="68"/>
      <c r="Q115" s="69"/>
      <c r="R115" s="68"/>
      <c r="S115" s="68"/>
      <c r="T115" s="71">
        <f t="shared" si="4"/>
        <v>0</v>
      </c>
      <c r="U115" s="2" t="str">
        <f t="shared" si="5"/>
        <v/>
      </c>
      <c r="V115" s="3">
        <f t="shared" ca="1" si="6"/>
        <v>43344</v>
      </c>
    </row>
    <row r="116" spans="1:22" customFormat="1" ht="9.75" customHeight="1" x14ac:dyDescent="0.25">
      <c r="A116" s="63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70"/>
      <c r="O116" s="1">
        <v>105</v>
      </c>
      <c r="P116" s="68"/>
      <c r="Q116" s="69"/>
      <c r="R116" s="68"/>
      <c r="S116" s="68"/>
      <c r="T116" s="71">
        <f t="shared" si="4"/>
        <v>0</v>
      </c>
      <c r="U116" s="2" t="str">
        <f t="shared" si="5"/>
        <v/>
      </c>
      <c r="V116" s="3">
        <f t="shared" ca="1" si="6"/>
        <v>43344</v>
      </c>
    </row>
    <row r="117" spans="1:22" customFormat="1" ht="9.75" customHeight="1" x14ac:dyDescent="0.25">
      <c r="A117" s="63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70"/>
      <c r="O117" s="1">
        <v>106</v>
      </c>
      <c r="P117" s="68"/>
      <c r="Q117" s="69"/>
      <c r="R117" s="68"/>
      <c r="S117" s="68"/>
      <c r="T117" s="71">
        <f t="shared" si="4"/>
        <v>0</v>
      </c>
      <c r="U117" s="2" t="str">
        <f t="shared" si="5"/>
        <v/>
      </c>
      <c r="V117" s="3">
        <f t="shared" ca="1" si="6"/>
        <v>43344</v>
      </c>
    </row>
    <row r="118" spans="1:22" customFormat="1" ht="9.75" customHeight="1" x14ac:dyDescent="0.25">
      <c r="A118" s="63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70"/>
      <c r="O118" s="1">
        <v>107</v>
      </c>
      <c r="P118" s="68"/>
      <c r="Q118" s="69"/>
      <c r="R118" s="68"/>
      <c r="S118" s="68"/>
      <c r="T118" s="71">
        <f t="shared" si="4"/>
        <v>0</v>
      </c>
      <c r="U118" s="2" t="str">
        <f t="shared" si="5"/>
        <v/>
      </c>
      <c r="V118" s="3">
        <f t="shared" ca="1" si="6"/>
        <v>43344</v>
      </c>
    </row>
    <row r="119" spans="1:22" customFormat="1" ht="9.75" customHeight="1" x14ac:dyDescent="0.25">
      <c r="A119" s="63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70"/>
      <c r="O119" s="1">
        <v>108</v>
      </c>
      <c r="P119" s="68"/>
      <c r="Q119" s="69"/>
      <c r="R119" s="68"/>
      <c r="S119" s="68"/>
      <c r="T119" s="71">
        <f t="shared" si="4"/>
        <v>0</v>
      </c>
      <c r="U119" s="2" t="str">
        <f t="shared" si="5"/>
        <v/>
      </c>
      <c r="V119" s="3">
        <f t="shared" ca="1" si="6"/>
        <v>43344</v>
      </c>
    </row>
    <row r="120" spans="1:22" customFormat="1" ht="9.75" customHeight="1" x14ac:dyDescent="0.25">
      <c r="A120" s="63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70"/>
      <c r="O120" s="1">
        <v>109</v>
      </c>
      <c r="P120" s="68"/>
      <c r="Q120" s="69"/>
      <c r="R120" s="68"/>
      <c r="S120" s="68"/>
      <c r="T120" s="71">
        <f t="shared" si="4"/>
        <v>0</v>
      </c>
      <c r="U120" s="2" t="str">
        <f t="shared" si="5"/>
        <v/>
      </c>
      <c r="V120" s="3">
        <f t="shared" ca="1" si="6"/>
        <v>43344</v>
      </c>
    </row>
    <row r="121" spans="1:22" customFormat="1" ht="9.75" customHeight="1" x14ac:dyDescent="0.25">
      <c r="A121" s="63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70"/>
      <c r="O121" s="1">
        <v>110</v>
      </c>
      <c r="P121" s="68"/>
      <c r="Q121" s="69"/>
      <c r="R121" s="68"/>
      <c r="S121" s="68"/>
      <c r="T121" s="71">
        <f t="shared" si="4"/>
        <v>0</v>
      </c>
      <c r="U121" s="2" t="str">
        <f t="shared" si="5"/>
        <v/>
      </c>
      <c r="V121" s="3">
        <f t="shared" ca="1" si="6"/>
        <v>43344</v>
      </c>
    </row>
    <row r="122" spans="1:22" customFormat="1" ht="9.75" customHeight="1" x14ac:dyDescent="0.25">
      <c r="A122" s="63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70"/>
      <c r="O122" s="1">
        <v>111</v>
      </c>
      <c r="P122" s="68"/>
      <c r="Q122" s="69"/>
      <c r="R122" s="68"/>
      <c r="S122" s="68"/>
      <c r="T122" s="71">
        <f t="shared" si="4"/>
        <v>0</v>
      </c>
      <c r="U122" s="2" t="str">
        <f t="shared" si="5"/>
        <v/>
      </c>
      <c r="V122" s="3">
        <f t="shared" ca="1" si="6"/>
        <v>43344</v>
      </c>
    </row>
    <row r="123" spans="1:22" customFormat="1" ht="9.75" customHeight="1" x14ac:dyDescent="0.25">
      <c r="A123" s="63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70"/>
      <c r="O123" s="1">
        <v>112</v>
      </c>
      <c r="P123" s="68"/>
      <c r="Q123" s="69"/>
      <c r="R123" s="68"/>
      <c r="S123" s="68"/>
      <c r="T123" s="71">
        <f t="shared" si="4"/>
        <v>0</v>
      </c>
      <c r="U123" s="2" t="str">
        <f t="shared" si="5"/>
        <v/>
      </c>
      <c r="V123" s="3">
        <f t="shared" ca="1" si="6"/>
        <v>43344</v>
      </c>
    </row>
    <row r="124" spans="1:22" customFormat="1" ht="9.75" customHeight="1" x14ac:dyDescent="0.25">
      <c r="A124" s="63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70"/>
      <c r="O124" s="1">
        <v>113</v>
      </c>
      <c r="P124" s="68"/>
      <c r="Q124" s="69"/>
      <c r="R124" s="68"/>
      <c r="S124" s="68"/>
      <c r="T124" s="71">
        <f t="shared" si="4"/>
        <v>0</v>
      </c>
      <c r="U124" s="2" t="str">
        <f t="shared" si="5"/>
        <v/>
      </c>
      <c r="V124" s="3">
        <f t="shared" ca="1" si="6"/>
        <v>43344</v>
      </c>
    </row>
    <row r="125" spans="1:22" customFormat="1" ht="9.75" customHeight="1" x14ac:dyDescent="0.25">
      <c r="A125" s="63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70"/>
      <c r="O125" s="1">
        <v>114</v>
      </c>
      <c r="P125" s="68"/>
      <c r="Q125" s="69"/>
      <c r="R125" s="68"/>
      <c r="S125" s="68"/>
      <c r="T125" s="71">
        <f t="shared" si="4"/>
        <v>0</v>
      </c>
      <c r="U125" s="2" t="str">
        <f t="shared" si="5"/>
        <v/>
      </c>
      <c r="V125" s="3">
        <f t="shared" ca="1" si="6"/>
        <v>43344</v>
      </c>
    </row>
    <row r="126" spans="1:22" customFormat="1" ht="9.9499999999999993" customHeight="1" x14ac:dyDescent="0.25">
      <c r="A126" s="63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70"/>
      <c r="O126" s="1">
        <v>115</v>
      </c>
      <c r="P126" s="68"/>
      <c r="Q126" s="69"/>
      <c r="R126" s="68"/>
      <c r="S126" s="68"/>
      <c r="T126" s="71">
        <f t="shared" si="4"/>
        <v>0</v>
      </c>
      <c r="U126" s="2" t="str">
        <f t="shared" si="5"/>
        <v/>
      </c>
      <c r="V126" s="3">
        <f t="shared" ca="1" si="6"/>
        <v>43344</v>
      </c>
    </row>
    <row r="127" spans="1:22" customFormat="1" ht="9.9499999999999993" customHeight="1" x14ac:dyDescent="0.25">
      <c r="A127" s="63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70"/>
      <c r="O127" s="1">
        <v>116</v>
      </c>
      <c r="P127" s="68"/>
      <c r="Q127" s="69"/>
      <c r="R127" s="68"/>
      <c r="S127" s="68"/>
      <c r="T127" s="71">
        <f t="shared" si="4"/>
        <v>0</v>
      </c>
      <c r="U127" s="2" t="str">
        <f t="shared" si="5"/>
        <v/>
      </c>
      <c r="V127" s="3">
        <f t="shared" ca="1" si="6"/>
        <v>43344</v>
      </c>
    </row>
    <row r="128" spans="1:22" customFormat="1" ht="9.9499999999999993" customHeight="1" x14ac:dyDescent="0.25">
      <c r="A128" s="63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70"/>
      <c r="O128" s="1">
        <v>117</v>
      </c>
      <c r="P128" s="68"/>
      <c r="Q128" s="69"/>
      <c r="R128" s="68"/>
      <c r="S128" s="68"/>
      <c r="T128" s="71">
        <f t="shared" si="4"/>
        <v>0</v>
      </c>
      <c r="U128" s="2" t="str">
        <f t="shared" si="5"/>
        <v/>
      </c>
      <c r="V128" s="3">
        <f t="shared" ca="1" si="6"/>
        <v>43344</v>
      </c>
    </row>
    <row r="129" spans="1:22" customFormat="1" ht="9.9499999999999993" customHeight="1" x14ac:dyDescent="0.25">
      <c r="A129" s="63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70"/>
      <c r="O129" s="1">
        <v>118</v>
      </c>
      <c r="P129" s="68"/>
      <c r="Q129" s="69"/>
      <c r="R129" s="68"/>
      <c r="S129" s="68"/>
      <c r="T129" s="71">
        <f t="shared" si="4"/>
        <v>0</v>
      </c>
      <c r="U129" s="2" t="str">
        <f t="shared" si="5"/>
        <v/>
      </c>
      <c r="V129" s="3">
        <f t="shared" ca="1" si="6"/>
        <v>43344</v>
      </c>
    </row>
    <row r="130" spans="1:22" customFormat="1" ht="9.9499999999999993" customHeight="1" x14ac:dyDescent="0.25">
      <c r="A130" s="63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70"/>
      <c r="O130" s="1">
        <v>119</v>
      </c>
      <c r="P130" s="68"/>
      <c r="Q130" s="69"/>
      <c r="R130" s="68"/>
      <c r="S130" s="68"/>
      <c r="T130" s="71">
        <f t="shared" si="4"/>
        <v>0</v>
      </c>
      <c r="U130" s="2" t="str">
        <f t="shared" si="5"/>
        <v/>
      </c>
      <c r="V130" s="3">
        <f t="shared" ca="1" si="6"/>
        <v>43344</v>
      </c>
    </row>
    <row r="131" spans="1:22" customFormat="1" ht="9.9499999999999993" customHeight="1" thickBot="1" x14ac:dyDescent="0.3">
      <c r="A131" s="63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87"/>
      <c r="O131" s="88">
        <v>120</v>
      </c>
      <c r="P131" s="89"/>
      <c r="Q131" s="90"/>
      <c r="R131" s="89"/>
      <c r="S131" s="89"/>
      <c r="T131" s="91">
        <f t="shared" si="4"/>
        <v>0</v>
      </c>
      <c r="U131" s="92" t="str">
        <f t="shared" si="5"/>
        <v/>
      </c>
      <c r="V131" s="93">
        <f t="shared" ca="1" si="6"/>
        <v>43344</v>
      </c>
    </row>
    <row r="132" spans="1:22" customFormat="1" ht="15.75" thickBot="1" x14ac:dyDescent="0.3">
      <c r="A132" s="66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52" t="s">
        <v>19</v>
      </c>
      <c r="O132" s="53">
        <f ca="1">TODAY()</f>
        <v>43344</v>
      </c>
      <c r="P132" s="53" t="s">
        <v>20</v>
      </c>
      <c r="Q132" s="54">
        <f>SUM(Q11:Q131)-U132</f>
        <v>0</v>
      </c>
      <c r="R132" s="55">
        <f>MAX(R12:R131)</f>
        <v>0</v>
      </c>
      <c r="S132" s="56"/>
      <c r="T132" s="57" t="s">
        <v>21</v>
      </c>
      <c r="U132" s="54">
        <f>SUM(U11:U131)</f>
        <v>0</v>
      </c>
      <c r="V132" s="58">
        <f ca="1">SUMIF(V11:V131,"&gt;0")</f>
        <v>5244624</v>
      </c>
    </row>
    <row r="133" spans="1:22" ht="2.1" customHeight="1" x14ac:dyDescent="0.25"/>
  </sheetData>
  <mergeCells count="17">
    <mergeCell ref="N7:Q7"/>
    <mergeCell ref="B8:B10"/>
    <mergeCell ref="C8:L9"/>
    <mergeCell ref="N8:Q8"/>
    <mergeCell ref="B11:B109"/>
    <mergeCell ref="N1:N2"/>
    <mergeCell ref="O1:T2"/>
    <mergeCell ref="U1:U2"/>
    <mergeCell ref="V1:V2"/>
    <mergeCell ref="B2:L6"/>
    <mergeCell ref="O3:P3"/>
    <mergeCell ref="S3:T3"/>
    <mergeCell ref="S4:V4"/>
    <mergeCell ref="O5:P5"/>
    <mergeCell ref="U5:V5"/>
    <mergeCell ref="N6:Q6"/>
    <mergeCell ref="S6:V6"/>
  </mergeCells>
  <conditionalFormatting sqref="T8:V8 V3 R8">
    <cfRule type="cellIs" dxfId="406" priority="11" operator="equal">
      <formula>0</formula>
    </cfRule>
  </conditionalFormatting>
  <conditionalFormatting sqref="V10">
    <cfRule type="cellIs" dxfId="405" priority="7" operator="between">
      <formula>40000</formula>
      <formula>50000</formula>
    </cfRule>
    <cfRule type="cellIs" dxfId="404" priority="8" operator="between">
      <formula>30</formula>
      <formula>4000</formula>
    </cfRule>
    <cfRule type="containsText" dxfId="403" priority="9" operator="containsText" text="pago">
      <formula>NOT(ISERROR(SEARCH("pago",V10)))</formula>
    </cfRule>
    <cfRule type="cellIs" dxfId="402" priority="10" operator="between">
      <formula>1</formula>
      <formula>29</formula>
    </cfRule>
  </conditionalFormatting>
  <conditionalFormatting sqref="V11:V131">
    <cfRule type="cellIs" dxfId="401" priority="3" operator="between">
      <formula>40000</formula>
      <formula>50000</formula>
    </cfRule>
    <cfRule type="cellIs" dxfId="400" priority="4" operator="between">
      <formula>30</formula>
      <formula>4000</formula>
    </cfRule>
    <cfRule type="containsText" dxfId="399" priority="5" operator="containsText" text="pago">
      <formula>NOT(ISERROR(SEARCH("pago",V11)))</formula>
    </cfRule>
    <cfRule type="cellIs" dxfId="398" priority="6" operator="between">
      <formula>1</formula>
      <formula>29</formula>
    </cfRule>
  </conditionalFormatting>
  <conditionalFormatting sqref="V11:V131">
    <cfRule type="cellIs" dxfId="397" priority="2" operator="lessThan">
      <formula>0</formula>
    </cfRule>
  </conditionalFormatting>
  <conditionalFormatting sqref="T11:T131">
    <cfRule type="expression" dxfId="396" priority="1">
      <formula>S11=""</formula>
    </cfRule>
  </conditionalFormatting>
  <hyperlinks>
    <hyperlink ref="C11" location="'0101'!A1" display="'0101'!A1"/>
    <hyperlink ref="C13" location="'0103'!A1" display="'0103'!A1"/>
    <hyperlink ref="C14" location="'0104'!A1" display="'0104'!A1"/>
    <hyperlink ref="C15" location="'0105'!A1" display="'0105'!A1"/>
    <hyperlink ref="C16" location="'0106'!A1" display="'0106'!A1"/>
    <hyperlink ref="C17" location="'0107'!A1" display="'0107'!A1"/>
    <hyperlink ref="C18" location="'0108'!A1" display="'0108'!A1"/>
    <hyperlink ref="C19" location="'0109'!A1" display="'0109'!A1"/>
    <hyperlink ref="C20" location="'0110'!A1" display="'0110'!A1"/>
    <hyperlink ref="C21" location="'0111'!A1" display="'0111'!A1"/>
    <hyperlink ref="C12" location="'0102'!A1" display="'0102'!A1"/>
  </hyperlink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Clientes!$A$3:$A$402</xm:f>
          </x14:formula1>
          <xm:sqref>V1:V2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3"/>
  <sheetViews>
    <sheetView workbookViewId="0">
      <selection activeCell="N1" sqref="N1:N2"/>
    </sheetView>
  </sheetViews>
  <sheetFormatPr defaultColWidth="0" defaultRowHeight="15" customHeight="1" zeroHeight="1" x14ac:dyDescent="0.25"/>
  <cols>
    <col min="1" max="1" width="1.7109375" style="59" customWidth="1"/>
    <col min="2" max="12" width="2.7109375" style="59" customWidth="1"/>
    <col min="13" max="13" width="1.7109375" style="59" customWidth="1"/>
    <col min="14" max="14" width="19.140625" style="42" bestFit="1" customWidth="1"/>
    <col min="15" max="15" width="15" style="42" bestFit="1" customWidth="1"/>
    <col min="16" max="16" width="15" style="42" customWidth="1"/>
    <col min="17" max="17" width="9.28515625" style="42" bestFit="1" customWidth="1"/>
    <col min="18" max="18" width="18.7109375" style="43" hidden="1"/>
    <col min="19" max="19" width="15.5703125" style="42" bestFit="1" customWidth="1"/>
    <col min="20" max="20" width="17.85546875" style="42" customWidth="1"/>
    <col min="21" max="21" width="14.28515625" style="42" bestFit="1" customWidth="1"/>
    <col min="22" max="22" width="19" style="42" customWidth="1"/>
    <col min="23" max="23" width="1.7109375" style="59" customWidth="1"/>
    <col min="24" max="16384" width="19" style="59" hidden="1"/>
  </cols>
  <sheetData>
    <row r="1" spans="1:22" customFormat="1" ht="9.9499999999999993" customHeight="1" thickBot="1" x14ac:dyDescent="0.3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2"/>
      <c r="N1" s="222" t="str">
        <f ca="1">IF(V132&gt;5000,"Livre",IF(V132&lt;=30,"Em Dias","Atrasado"))</f>
        <v>Livre</v>
      </c>
      <c r="O1" s="224" t="s">
        <v>1</v>
      </c>
      <c r="P1" s="224"/>
      <c r="Q1" s="224"/>
      <c r="R1" s="224"/>
      <c r="S1" s="224"/>
      <c r="T1" s="224"/>
      <c r="U1" s="226" t="s">
        <v>22</v>
      </c>
      <c r="V1" s="228" t="s">
        <v>57</v>
      </c>
    </row>
    <row r="2" spans="1:22" customFormat="1" ht="9.9499999999999993" customHeight="1" thickBot="1" x14ac:dyDescent="0.3">
      <c r="A2" s="63"/>
      <c r="B2" s="230"/>
      <c r="C2" s="231"/>
      <c r="D2" s="231"/>
      <c r="E2" s="231"/>
      <c r="F2" s="231"/>
      <c r="G2" s="231"/>
      <c r="H2" s="231"/>
      <c r="I2" s="231"/>
      <c r="J2" s="231"/>
      <c r="K2" s="231"/>
      <c r="L2" s="232"/>
      <c r="M2" s="64"/>
      <c r="N2" s="223"/>
      <c r="O2" s="225"/>
      <c r="P2" s="225"/>
      <c r="Q2" s="225"/>
      <c r="R2" s="225"/>
      <c r="S2" s="225"/>
      <c r="T2" s="225"/>
      <c r="U2" s="227"/>
      <c r="V2" s="229"/>
    </row>
    <row r="3" spans="1:22" customFormat="1" ht="9.9499999999999993" customHeight="1" thickBot="1" x14ac:dyDescent="0.3">
      <c r="A3" s="63"/>
      <c r="B3" s="233"/>
      <c r="C3" s="234"/>
      <c r="D3" s="234"/>
      <c r="E3" s="234"/>
      <c r="F3" s="234"/>
      <c r="G3" s="234"/>
      <c r="H3" s="234"/>
      <c r="I3" s="234"/>
      <c r="J3" s="234"/>
      <c r="K3" s="234"/>
      <c r="L3" s="235"/>
      <c r="M3" s="64"/>
      <c r="N3" s="44" t="s">
        <v>4</v>
      </c>
      <c r="O3" s="239" t="e">
        <f>VLOOKUP(V1,bd,2,0)</f>
        <v>#N/A</v>
      </c>
      <c r="P3" s="240"/>
      <c r="Q3" s="45" t="s">
        <v>6</v>
      </c>
      <c r="R3" s="43"/>
      <c r="S3" s="241" t="e">
        <f>VLOOKUP(V1,bd,8,0)</f>
        <v>#N/A</v>
      </c>
      <c r="T3" s="242"/>
      <c r="U3" s="44" t="s">
        <v>23</v>
      </c>
      <c r="V3" s="13" t="e">
        <f>VLOOKUP(V1,bd,9,0)</f>
        <v>#N/A</v>
      </c>
    </row>
    <row r="4" spans="1:22" customFormat="1" ht="9.9499999999999993" customHeight="1" thickBot="1" x14ac:dyDescent="0.3">
      <c r="A4" s="63"/>
      <c r="B4" s="233"/>
      <c r="C4" s="234"/>
      <c r="D4" s="234"/>
      <c r="E4" s="234"/>
      <c r="F4" s="234"/>
      <c r="G4" s="234"/>
      <c r="H4" s="234"/>
      <c r="I4" s="234"/>
      <c r="J4" s="234"/>
      <c r="K4" s="234"/>
      <c r="L4" s="235"/>
      <c r="M4" s="64"/>
      <c r="N4" s="44" t="s">
        <v>30</v>
      </c>
      <c r="O4" s="41" t="e">
        <f>VLOOKUP(V1,bd,17,0)</f>
        <v>#N/A</v>
      </c>
      <c r="P4" s="41" t="e">
        <f>VLOOKUP(V1,bd,18,0)</f>
        <v>#N/A</v>
      </c>
      <c r="Q4" s="44" t="s">
        <v>8</v>
      </c>
      <c r="R4" s="43"/>
      <c r="S4" s="243" t="e">
        <f>VLOOKUP(V1,bd,19,0)</f>
        <v>#N/A</v>
      </c>
      <c r="T4" s="244"/>
      <c r="U4" s="244"/>
      <c r="V4" s="245"/>
    </row>
    <row r="5" spans="1:22" customFormat="1" ht="9.9499999999999993" customHeight="1" thickBot="1" x14ac:dyDescent="0.3">
      <c r="A5" s="63"/>
      <c r="B5" s="233"/>
      <c r="C5" s="234"/>
      <c r="D5" s="234"/>
      <c r="E5" s="234"/>
      <c r="F5" s="234"/>
      <c r="G5" s="234"/>
      <c r="H5" s="234"/>
      <c r="I5" s="234"/>
      <c r="J5" s="234"/>
      <c r="K5" s="234"/>
      <c r="L5" s="235"/>
      <c r="M5" s="64"/>
      <c r="N5" s="44" t="s">
        <v>24</v>
      </c>
      <c r="O5" s="246" t="e">
        <f>VLOOKUP(V1,bd,10,0)</f>
        <v>#N/A</v>
      </c>
      <c r="P5" s="247"/>
      <c r="Q5" s="46" t="s">
        <v>7</v>
      </c>
      <c r="R5" s="4"/>
      <c r="S5" s="41" t="e">
        <f>VLOOKUP(V1,bd,13,0)</f>
        <v>#N/A</v>
      </c>
      <c r="T5" s="44" t="s">
        <v>5</v>
      </c>
      <c r="U5" s="241" t="e">
        <f>VLOOKUP(V1,bd,20,0)</f>
        <v>#N/A</v>
      </c>
      <c r="V5" s="242"/>
    </row>
    <row r="6" spans="1:22" customFormat="1" ht="9.9499999999999993" customHeight="1" thickBot="1" x14ac:dyDescent="0.3">
      <c r="A6" s="63"/>
      <c r="B6" s="236"/>
      <c r="C6" s="237"/>
      <c r="D6" s="237"/>
      <c r="E6" s="237"/>
      <c r="F6" s="237"/>
      <c r="G6" s="237"/>
      <c r="H6" s="237"/>
      <c r="I6" s="237"/>
      <c r="J6" s="237"/>
      <c r="K6" s="237"/>
      <c r="L6" s="238"/>
      <c r="M6" s="64"/>
      <c r="N6" s="241"/>
      <c r="O6" s="248"/>
      <c r="P6" s="248"/>
      <c r="Q6" s="248"/>
      <c r="R6" s="7"/>
      <c r="S6" s="248"/>
      <c r="T6" s="248"/>
      <c r="U6" s="248"/>
      <c r="V6" s="242"/>
    </row>
    <row r="7" spans="1:22" customFormat="1" ht="9.9499999999999993" customHeight="1" thickBot="1" x14ac:dyDescent="0.3">
      <c r="A7" s="63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217" t="s">
        <v>25</v>
      </c>
      <c r="O7" s="215"/>
      <c r="P7" s="215"/>
      <c r="Q7" s="216"/>
      <c r="R7" s="65"/>
      <c r="S7" s="47" t="s">
        <v>26</v>
      </c>
      <c r="T7" s="48" t="s">
        <v>27</v>
      </c>
      <c r="U7" s="48" t="s">
        <v>28</v>
      </c>
      <c r="V7" s="48" t="s">
        <v>29</v>
      </c>
    </row>
    <row r="8" spans="1:22" customFormat="1" ht="9.9499999999999993" customHeight="1" thickBot="1" x14ac:dyDescent="0.3">
      <c r="A8" s="63"/>
      <c r="B8" s="249"/>
      <c r="C8" s="250" t="s">
        <v>31</v>
      </c>
      <c r="D8" s="251"/>
      <c r="E8" s="251"/>
      <c r="F8" s="251"/>
      <c r="G8" s="251"/>
      <c r="H8" s="251"/>
      <c r="I8" s="251"/>
      <c r="J8" s="251"/>
      <c r="K8" s="251"/>
      <c r="L8" s="252"/>
      <c r="M8" s="64"/>
      <c r="N8" s="241" t="e">
        <f>VLOOKUP(V1,bd,3,0)</f>
        <v>#N/A</v>
      </c>
      <c r="O8" s="248"/>
      <c r="P8" s="248"/>
      <c r="Q8" s="242"/>
      <c r="R8" s="6"/>
      <c r="S8" s="5" t="e">
        <f>VLOOKUP(V1,bd,4,0)</f>
        <v>#N/A</v>
      </c>
      <c r="T8" s="5" t="e">
        <f>VLOOKUP(V1,bd,5,0)</f>
        <v>#N/A</v>
      </c>
      <c r="U8" s="5" t="e">
        <f>VLOOKUP(V1,bd,7,0)</f>
        <v>#N/A</v>
      </c>
      <c r="V8" s="13" t="e">
        <f>VLOOKUP(V1,bd,6,0)</f>
        <v>#N/A</v>
      </c>
    </row>
    <row r="9" spans="1:22" customFormat="1" ht="9.9499999999999993" customHeight="1" thickBot="1" x14ac:dyDescent="0.3">
      <c r="A9" s="63"/>
      <c r="B9" s="249"/>
      <c r="C9" s="253"/>
      <c r="D9" s="254"/>
      <c r="E9" s="254"/>
      <c r="F9" s="254"/>
      <c r="G9" s="254"/>
      <c r="H9" s="254"/>
      <c r="I9" s="254"/>
      <c r="J9" s="254"/>
      <c r="K9" s="254"/>
      <c r="L9" s="255"/>
      <c r="M9" s="64"/>
      <c r="N9" s="49"/>
      <c r="O9" s="50"/>
      <c r="P9" s="50"/>
      <c r="Q9" s="50"/>
      <c r="R9" s="50"/>
      <c r="S9" s="50"/>
      <c r="T9" s="50"/>
      <c r="U9" s="50"/>
      <c r="V9" s="51"/>
    </row>
    <row r="10" spans="1:22" customFormat="1" ht="9.9499999999999993" customHeight="1" thickBot="1" x14ac:dyDescent="0.3">
      <c r="A10" s="63"/>
      <c r="B10" s="249"/>
      <c r="C10" s="115">
        <v>1</v>
      </c>
      <c r="D10" s="116">
        <v>2</v>
      </c>
      <c r="E10" s="116">
        <v>3</v>
      </c>
      <c r="F10" s="116">
        <v>4</v>
      </c>
      <c r="G10" s="116">
        <v>5</v>
      </c>
      <c r="H10" s="116">
        <v>6</v>
      </c>
      <c r="I10" s="116">
        <v>7</v>
      </c>
      <c r="J10" s="116">
        <v>8</v>
      </c>
      <c r="K10" s="116">
        <v>9</v>
      </c>
      <c r="L10" s="117">
        <v>10</v>
      </c>
      <c r="M10" s="64"/>
      <c r="N10" s="76" t="s">
        <v>9</v>
      </c>
      <c r="O10" s="77" t="s">
        <v>10</v>
      </c>
      <c r="P10" s="77" t="s">
        <v>11</v>
      </c>
      <c r="Q10" s="77" t="s">
        <v>12</v>
      </c>
      <c r="R10" s="78" t="s">
        <v>13</v>
      </c>
      <c r="S10" s="77" t="s">
        <v>14</v>
      </c>
      <c r="T10" s="77" t="s">
        <v>15</v>
      </c>
      <c r="U10" s="77" t="s">
        <v>16</v>
      </c>
      <c r="V10" s="79" t="s">
        <v>17</v>
      </c>
    </row>
    <row r="11" spans="1:22" customFormat="1" ht="9.9499999999999993" customHeight="1" x14ac:dyDescent="0.25">
      <c r="A11" s="63"/>
      <c r="B11" s="256" t="s">
        <v>3292</v>
      </c>
      <c r="C11" s="108">
        <v>1</v>
      </c>
      <c r="D11" s="112">
        <v>1</v>
      </c>
      <c r="E11" s="113">
        <v>1</v>
      </c>
      <c r="F11" s="113">
        <v>1</v>
      </c>
      <c r="G11" s="113">
        <v>1</v>
      </c>
      <c r="H11" s="113">
        <v>1</v>
      </c>
      <c r="I11" s="113">
        <v>1</v>
      </c>
      <c r="J11" s="113">
        <v>1</v>
      </c>
      <c r="K11" s="113">
        <v>1</v>
      </c>
      <c r="L11" s="114">
        <v>1</v>
      </c>
      <c r="M11" s="64"/>
      <c r="N11" s="80"/>
      <c r="O11" s="81" t="s">
        <v>18</v>
      </c>
      <c r="P11" s="82"/>
      <c r="Q11" s="83"/>
      <c r="R11" s="82"/>
      <c r="S11" s="82"/>
      <c r="T11" s="84">
        <f t="shared" ref="T11:T74" si="0">IF(P11&gt;=S11,0,"")</f>
        <v>0</v>
      </c>
      <c r="U11" s="85" t="str">
        <f t="shared" ref="U11:U74" si="1">IF(S11&lt;&gt;"",Q11,"")</f>
        <v/>
      </c>
      <c r="V11" s="86">
        <f t="shared" ref="V11:V74" ca="1" si="2">IF(U11&lt;&gt;"","pago",TODAY()-P11)</f>
        <v>43344</v>
      </c>
    </row>
    <row r="12" spans="1:22" customFormat="1" ht="9.9499999999999993" customHeight="1" x14ac:dyDescent="0.25">
      <c r="A12" s="63"/>
      <c r="B12" s="257"/>
      <c r="C12" s="109">
        <v>2</v>
      </c>
      <c r="D12" s="94">
        <v>2</v>
      </c>
      <c r="E12" s="72">
        <v>2</v>
      </c>
      <c r="F12" s="72">
        <v>2</v>
      </c>
      <c r="G12" s="72">
        <v>2</v>
      </c>
      <c r="H12" s="72">
        <v>2</v>
      </c>
      <c r="I12" s="72">
        <v>2</v>
      </c>
      <c r="J12" s="72">
        <v>2</v>
      </c>
      <c r="K12" s="72">
        <v>2</v>
      </c>
      <c r="L12" s="73">
        <v>2</v>
      </c>
      <c r="M12" s="64"/>
      <c r="N12" s="70"/>
      <c r="O12" s="1">
        <v>1</v>
      </c>
      <c r="P12" s="68"/>
      <c r="Q12" s="69"/>
      <c r="R12" s="68" t="str">
        <f t="shared" ref="R12:R51" si="3">IF(N12&lt;&gt;"",P12,"")</f>
        <v/>
      </c>
      <c r="S12" s="68"/>
      <c r="T12" s="71">
        <f t="shared" si="0"/>
        <v>0</v>
      </c>
      <c r="U12" s="2" t="str">
        <f t="shared" si="1"/>
        <v/>
      </c>
      <c r="V12" s="3">
        <f t="shared" ca="1" si="2"/>
        <v>43344</v>
      </c>
    </row>
    <row r="13" spans="1:22" customFormat="1" ht="9.9499999999999993" customHeight="1" x14ac:dyDescent="0.25">
      <c r="A13" s="63"/>
      <c r="B13" s="257"/>
      <c r="C13" s="109">
        <v>3</v>
      </c>
      <c r="D13" s="94">
        <v>3</v>
      </c>
      <c r="E13" s="72">
        <v>3</v>
      </c>
      <c r="F13" s="72">
        <v>3</v>
      </c>
      <c r="G13" s="72">
        <v>3</v>
      </c>
      <c r="H13" s="72">
        <v>3</v>
      </c>
      <c r="I13" s="72">
        <v>3</v>
      </c>
      <c r="J13" s="72">
        <v>3</v>
      </c>
      <c r="K13" s="72">
        <v>3</v>
      </c>
      <c r="L13" s="73">
        <v>3</v>
      </c>
      <c r="M13" s="64"/>
      <c r="N13" s="70"/>
      <c r="O13" s="1">
        <v>2</v>
      </c>
      <c r="P13" s="68"/>
      <c r="Q13" s="69"/>
      <c r="R13" s="68" t="str">
        <f t="shared" si="3"/>
        <v/>
      </c>
      <c r="S13" s="68"/>
      <c r="T13" s="71">
        <f t="shared" si="0"/>
        <v>0</v>
      </c>
      <c r="U13" s="2" t="str">
        <f t="shared" si="1"/>
        <v/>
      </c>
      <c r="V13" s="3">
        <f t="shared" ca="1" si="2"/>
        <v>43344</v>
      </c>
    </row>
    <row r="14" spans="1:22" customFormat="1" ht="9.9499999999999993" customHeight="1" x14ac:dyDescent="0.25">
      <c r="A14" s="63"/>
      <c r="B14" s="257"/>
      <c r="C14" s="109">
        <v>4</v>
      </c>
      <c r="D14" s="94">
        <v>4</v>
      </c>
      <c r="E14" s="72">
        <v>4</v>
      </c>
      <c r="F14" s="72">
        <v>4</v>
      </c>
      <c r="G14" s="72">
        <v>4</v>
      </c>
      <c r="H14" s="72">
        <v>4</v>
      </c>
      <c r="I14" s="72">
        <v>4</v>
      </c>
      <c r="J14" s="72">
        <v>4</v>
      </c>
      <c r="K14" s="72">
        <v>4</v>
      </c>
      <c r="L14" s="73">
        <v>4</v>
      </c>
      <c r="M14" s="64"/>
      <c r="N14" s="70"/>
      <c r="O14" s="1">
        <v>3</v>
      </c>
      <c r="P14" s="68"/>
      <c r="Q14" s="69"/>
      <c r="R14" s="68" t="str">
        <f t="shared" si="3"/>
        <v/>
      </c>
      <c r="S14" s="68"/>
      <c r="T14" s="71">
        <f t="shared" si="0"/>
        <v>0</v>
      </c>
      <c r="U14" s="2" t="str">
        <f t="shared" si="1"/>
        <v/>
      </c>
      <c r="V14" s="3">
        <f t="shared" ca="1" si="2"/>
        <v>43344</v>
      </c>
    </row>
    <row r="15" spans="1:22" customFormat="1" ht="9.9499999999999993" customHeight="1" x14ac:dyDescent="0.25">
      <c r="A15" s="63"/>
      <c r="B15" s="257"/>
      <c r="C15" s="109">
        <v>5</v>
      </c>
      <c r="D15" s="94">
        <v>5</v>
      </c>
      <c r="E15" s="72">
        <v>5</v>
      </c>
      <c r="F15" s="72">
        <v>5</v>
      </c>
      <c r="G15" s="72">
        <v>5</v>
      </c>
      <c r="H15" s="72">
        <v>5</v>
      </c>
      <c r="I15" s="72">
        <v>5</v>
      </c>
      <c r="J15" s="72">
        <v>5</v>
      </c>
      <c r="K15" s="72">
        <v>5</v>
      </c>
      <c r="L15" s="73">
        <v>5</v>
      </c>
      <c r="M15" s="64"/>
      <c r="N15" s="70"/>
      <c r="O15" s="1">
        <v>4</v>
      </c>
      <c r="P15" s="68"/>
      <c r="Q15" s="69"/>
      <c r="R15" s="68" t="str">
        <f t="shared" si="3"/>
        <v/>
      </c>
      <c r="S15" s="68"/>
      <c r="T15" s="71">
        <f t="shared" si="0"/>
        <v>0</v>
      </c>
      <c r="U15" s="2" t="str">
        <f t="shared" si="1"/>
        <v/>
      </c>
      <c r="V15" s="3">
        <f t="shared" ca="1" si="2"/>
        <v>43344</v>
      </c>
    </row>
    <row r="16" spans="1:22" customFormat="1" ht="9.9499999999999993" customHeight="1" x14ac:dyDescent="0.25">
      <c r="A16" s="63"/>
      <c r="B16" s="257"/>
      <c r="C16" s="109">
        <v>6</v>
      </c>
      <c r="D16" s="94">
        <v>6</v>
      </c>
      <c r="E16" s="72">
        <v>6</v>
      </c>
      <c r="F16" s="72">
        <v>6</v>
      </c>
      <c r="G16" s="72">
        <v>6</v>
      </c>
      <c r="H16" s="72">
        <v>6</v>
      </c>
      <c r="I16" s="72">
        <v>6</v>
      </c>
      <c r="J16" s="72">
        <v>6</v>
      </c>
      <c r="K16" s="72">
        <v>6</v>
      </c>
      <c r="L16" s="73">
        <v>6</v>
      </c>
      <c r="M16" s="64"/>
      <c r="N16" s="70"/>
      <c r="O16" s="1">
        <v>5</v>
      </c>
      <c r="P16" s="68"/>
      <c r="Q16" s="69"/>
      <c r="R16" s="68" t="str">
        <f t="shared" si="3"/>
        <v/>
      </c>
      <c r="S16" s="68"/>
      <c r="T16" s="71">
        <f t="shared" si="0"/>
        <v>0</v>
      </c>
      <c r="U16" s="2" t="str">
        <f t="shared" si="1"/>
        <v/>
      </c>
      <c r="V16" s="3">
        <f t="shared" ca="1" si="2"/>
        <v>43344</v>
      </c>
    </row>
    <row r="17" spans="1:22" customFormat="1" ht="9.9499999999999993" customHeight="1" x14ac:dyDescent="0.25">
      <c r="A17" s="63"/>
      <c r="B17" s="257"/>
      <c r="C17" s="109">
        <v>7</v>
      </c>
      <c r="D17" s="94">
        <v>7</v>
      </c>
      <c r="E17" s="72">
        <v>7</v>
      </c>
      <c r="F17" s="72">
        <v>7</v>
      </c>
      <c r="G17" s="72">
        <v>7</v>
      </c>
      <c r="H17" s="72">
        <v>7</v>
      </c>
      <c r="I17" s="72">
        <v>7</v>
      </c>
      <c r="J17" s="72">
        <v>7</v>
      </c>
      <c r="K17" s="72">
        <v>7</v>
      </c>
      <c r="L17" s="73">
        <v>7</v>
      </c>
      <c r="M17" s="64"/>
      <c r="N17" s="70"/>
      <c r="O17" s="1">
        <v>6</v>
      </c>
      <c r="P17" s="68"/>
      <c r="Q17" s="69"/>
      <c r="R17" s="68" t="str">
        <f t="shared" si="3"/>
        <v/>
      </c>
      <c r="S17" s="68"/>
      <c r="T17" s="71">
        <f t="shared" si="0"/>
        <v>0</v>
      </c>
      <c r="U17" s="2" t="str">
        <f t="shared" si="1"/>
        <v/>
      </c>
      <c r="V17" s="3">
        <f t="shared" ca="1" si="2"/>
        <v>43344</v>
      </c>
    </row>
    <row r="18" spans="1:22" customFormat="1" ht="9.9499999999999993" customHeight="1" x14ac:dyDescent="0.25">
      <c r="A18" s="63"/>
      <c r="B18" s="257"/>
      <c r="C18" s="109">
        <v>8</v>
      </c>
      <c r="D18" s="94">
        <v>8</v>
      </c>
      <c r="E18" s="72">
        <v>8</v>
      </c>
      <c r="F18" s="72">
        <v>8</v>
      </c>
      <c r="G18" s="72">
        <v>8</v>
      </c>
      <c r="H18" s="72">
        <v>8</v>
      </c>
      <c r="I18" s="72">
        <v>8</v>
      </c>
      <c r="J18" s="72">
        <v>8</v>
      </c>
      <c r="K18" s="72">
        <v>8</v>
      </c>
      <c r="L18" s="73">
        <v>8</v>
      </c>
      <c r="M18" s="64"/>
      <c r="N18" s="70"/>
      <c r="O18" s="1">
        <v>7</v>
      </c>
      <c r="P18" s="68"/>
      <c r="Q18" s="69"/>
      <c r="R18" s="68" t="str">
        <f t="shared" si="3"/>
        <v/>
      </c>
      <c r="S18" s="68"/>
      <c r="T18" s="71">
        <f t="shared" si="0"/>
        <v>0</v>
      </c>
      <c r="U18" s="2" t="str">
        <f t="shared" si="1"/>
        <v/>
      </c>
      <c r="V18" s="3">
        <f t="shared" ca="1" si="2"/>
        <v>43344</v>
      </c>
    </row>
    <row r="19" spans="1:22" customFormat="1" ht="9.9499999999999993" customHeight="1" x14ac:dyDescent="0.25">
      <c r="A19" s="63"/>
      <c r="B19" s="257"/>
      <c r="C19" s="109">
        <v>9</v>
      </c>
      <c r="D19" s="94">
        <v>9</v>
      </c>
      <c r="E19" s="72">
        <v>9</v>
      </c>
      <c r="F19" s="72">
        <v>9</v>
      </c>
      <c r="G19" s="72">
        <v>9</v>
      </c>
      <c r="H19" s="72">
        <v>9</v>
      </c>
      <c r="I19" s="72">
        <v>9</v>
      </c>
      <c r="J19" s="72">
        <v>9</v>
      </c>
      <c r="K19" s="72">
        <v>9</v>
      </c>
      <c r="L19" s="73">
        <v>9</v>
      </c>
      <c r="M19" s="64"/>
      <c r="N19" s="70"/>
      <c r="O19" s="1">
        <v>8</v>
      </c>
      <c r="P19" s="68"/>
      <c r="Q19" s="69"/>
      <c r="R19" s="68" t="str">
        <f t="shared" si="3"/>
        <v/>
      </c>
      <c r="S19" s="68"/>
      <c r="T19" s="71">
        <f t="shared" si="0"/>
        <v>0</v>
      </c>
      <c r="U19" s="2" t="str">
        <f t="shared" si="1"/>
        <v/>
      </c>
      <c r="V19" s="3">
        <f t="shared" ca="1" si="2"/>
        <v>43344</v>
      </c>
    </row>
    <row r="20" spans="1:22" customFormat="1" ht="9.9499999999999993" customHeight="1" x14ac:dyDescent="0.25">
      <c r="A20" s="63"/>
      <c r="B20" s="257"/>
      <c r="C20" s="109">
        <v>10</v>
      </c>
      <c r="D20" s="94">
        <v>10</v>
      </c>
      <c r="E20" s="72">
        <v>10</v>
      </c>
      <c r="F20" s="72">
        <v>10</v>
      </c>
      <c r="G20" s="72">
        <v>10</v>
      </c>
      <c r="H20" s="72">
        <v>10</v>
      </c>
      <c r="I20" s="72">
        <v>10</v>
      </c>
      <c r="J20" s="72">
        <v>10</v>
      </c>
      <c r="K20" s="72">
        <v>10</v>
      </c>
      <c r="L20" s="73">
        <v>10</v>
      </c>
      <c r="M20" s="64"/>
      <c r="N20" s="70"/>
      <c r="O20" s="1">
        <v>9</v>
      </c>
      <c r="P20" s="68"/>
      <c r="Q20" s="69"/>
      <c r="R20" s="68" t="str">
        <f t="shared" si="3"/>
        <v/>
      </c>
      <c r="S20" s="68"/>
      <c r="T20" s="71">
        <f t="shared" si="0"/>
        <v>0</v>
      </c>
      <c r="U20" s="2" t="str">
        <f t="shared" si="1"/>
        <v/>
      </c>
      <c r="V20" s="3">
        <f t="shared" ca="1" si="2"/>
        <v>43344</v>
      </c>
    </row>
    <row r="21" spans="1:22" customFormat="1" ht="9.9499999999999993" customHeight="1" x14ac:dyDescent="0.25">
      <c r="A21" s="63"/>
      <c r="B21" s="257"/>
      <c r="C21" s="109">
        <v>11</v>
      </c>
      <c r="D21" s="94">
        <v>11</v>
      </c>
      <c r="E21" s="72">
        <v>11</v>
      </c>
      <c r="F21" s="72">
        <v>11</v>
      </c>
      <c r="G21" s="72">
        <v>11</v>
      </c>
      <c r="H21" s="72">
        <v>11</v>
      </c>
      <c r="I21" s="72">
        <v>11</v>
      </c>
      <c r="J21" s="72">
        <v>11</v>
      </c>
      <c r="K21" s="72">
        <v>11</v>
      </c>
      <c r="L21" s="73">
        <v>11</v>
      </c>
      <c r="M21" s="64"/>
      <c r="N21" s="70"/>
      <c r="O21" s="1">
        <v>10</v>
      </c>
      <c r="P21" s="68"/>
      <c r="Q21" s="69"/>
      <c r="R21" s="68" t="str">
        <f t="shared" si="3"/>
        <v/>
      </c>
      <c r="S21" s="68"/>
      <c r="T21" s="71">
        <f t="shared" si="0"/>
        <v>0</v>
      </c>
      <c r="U21" s="2" t="str">
        <f t="shared" si="1"/>
        <v/>
      </c>
      <c r="V21" s="3">
        <f t="shared" ca="1" si="2"/>
        <v>43344</v>
      </c>
    </row>
    <row r="22" spans="1:22" customFormat="1" ht="9.9499999999999993" customHeight="1" x14ac:dyDescent="0.25">
      <c r="A22" s="63"/>
      <c r="B22" s="257"/>
      <c r="C22" s="110">
        <v>12</v>
      </c>
      <c r="D22" s="72">
        <v>12</v>
      </c>
      <c r="E22" s="72">
        <v>12</v>
      </c>
      <c r="F22" s="72">
        <v>12</v>
      </c>
      <c r="G22" s="72">
        <v>12</v>
      </c>
      <c r="H22" s="72">
        <v>12</v>
      </c>
      <c r="I22" s="72">
        <v>12</v>
      </c>
      <c r="J22" s="72">
        <v>12</v>
      </c>
      <c r="K22" s="72">
        <v>12</v>
      </c>
      <c r="L22" s="73">
        <v>12</v>
      </c>
      <c r="M22" s="64"/>
      <c r="N22" s="70"/>
      <c r="O22" s="1">
        <v>11</v>
      </c>
      <c r="P22" s="68"/>
      <c r="Q22" s="69"/>
      <c r="R22" s="68" t="str">
        <f t="shared" si="3"/>
        <v/>
      </c>
      <c r="S22" s="68"/>
      <c r="T22" s="71">
        <f t="shared" si="0"/>
        <v>0</v>
      </c>
      <c r="U22" s="2" t="str">
        <f t="shared" si="1"/>
        <v/>
      </c>
      <c r="V22" s="3">
        <f t="shared" ca="1" si="2"/>
        <v>43344</v>
      </c>
    </row>
    <row r="23" spans="1:22" customFormat="1" ht="9.9499999999999993" customHeight="1" x14ac:dyDescent="0.25">
      <c r="A23" s="63"/>
      <c r="B23" s="257"/>
      <c r="C23" s="110">
        <v>13</v>
      </c>
      <c r="D23" s="72">
        <v>13</v>
      </c>
      <c r="E23" s="72">
        <v>13</v>
      </c>
      <c r="F23" s="72">
        <v>13</v>
      </c>
      <c r="G23" s="72">
        <v>13</v>
      </c>
      <c r="H23" s="72">
        <v>13</v>
      </c>
      <c r="I23" s="72">
        <v>13</v>
      </c>
      <c r="J23" s="72">
        <v>13</v>
      </c>
      <c r="K23" s="72">
        <v>13</v>
      </c>
      <c r="L23" s="73">
        <v>13</v>
      </c>
      <c r="M23" s="64"/>
      <c r="N23" s="70"/>
      <c r="O23" s="1">
        <v>12</v>
      </c>
      <c r="P23" s="68"/>
      <c r="Q23" s="69"/>
      <c r="R23" s="68" t="str">
        <f t="shared" si="3"/>
        <v/>
      </c>
      <c r="S23" s="68"/>
      <c r="T23" s="71">
        <f t="shared" si="0"/>
        <v>0</v>
      </c>
      <c r="U23" s="2" t="str">
        <f t="shared" si="1"/>
        <v/>
      </c>
      <c r="V23" s="3">
        <f t="shared" ca="1" si="2"/>
        <v>43344</v>
      </c>
    </row>
    <row r="24" spans="1:22" customFormat="1" ht="9.9499999999999993" customHeight="1" x14ac:dyDescent="0.25">
      <c r="A24" s="63"/>
      <c r="B24" s="257"/>
      <c r="C24" s="97">
        <v>14</v>
      </c>
      <c r="D24" s="72">
        <v>14</v>
      </c>
      <c r="E24" s="72">
        <v>14</v>
      </c>
      <c r="F24" s="72">
        <v>14</v>
      </c>
      <c r="G24" s="72">
        <v>14</v>
      </c>
      <c r="H24" s="72">
        <v>14</v>
      </c>
      <c r="I24" s="72">
        <v>14</v>
      </c>
      <c r="J24" s="72">
        <v>14</v>
      </c>
      <c r="K24" s="72">
        <v>14</v>
      </c>
      <c r="L24" s="73">
        <v>14</v>
      </c>
      <c r="M24" s="64"/>
      <c r="N24" s="70"/>
      <c r="O24" s="1">
        <v>13</v>
      </c>
      <c r="P24" s="68"/>
      <c r="Q24" s="69"/>
      <c r="R24" s="68" t="str">
        <f t="shared" si="3"/>
        <v/>
      </c>
      <c r="S24" s="68"/>
      <c r="T24" s="71">
        <f t="shared" si="0"/>
        <v>0</v>
      </c>
      <c r="U24" s="2" t="str">
        <f t="shared" si="1"/>
        <v/>
      </c>
      <c r="V24" s="3">
        <f t="shared" ca="1" si="2"/>
        <v>43344</v>
      </c>
    </row>
    <row r="25" spans="1:22" customFormat="1" ht="9.9499999999999993" customHeight="1" x14ac:dyDescent="0.25">
      <c r="A25" s="63"/>
      <c r="B25" s="257"/>
      <c r="C25" s="97">
        <v>15</v>
      </c>
      <c r="D25" s="72">
        <v>15</v>
      </c>
      <c r="E25" s="72">
        <v>15</v>
      </c>
      <c r="F25" s="72">
        <v>15</v>
      </c>
      <c r="G25" s="72">
        <v>15</v>
      </c>
      <c r="H25" s="72">
        <v>15</v>
      </c>
      <c r="I25" s="72">
        <v>15</v>
      </c>
      <c r="J25" s="72">
        <v>15</v>
      </c>
      <c r="K25" s="72">
        <v>15</v>
      </c>
      <c r="L25" s="73">
        <v>15</v>
      </c>
      <c r="M25" s="64"/>
      <c r="N25" s="70"/>
      <c r="O25" s="1">
        <v>14</v>
      </c>
      <c r="P25" s="68"/>
      <c r="Q25" s="69"/>
      <c r="R25" s="68" t="str">
        <f t="shared" si="3"/>
        <v/>
      </c>
      <c r="S25" s="68"/>
      <c r="T25" s="71">
        <f t="shared" si="0"/>
        <v>0</v>
      </c>
      <c r="U25" s="2" t="str">
        <f t="shared" si="1"/>
        <v/>
      </c>
      <c r="V25" s="3">
        <f t="shared" ca="1" si="2"/>
        <v>43344</v>
      </c>
    </row>
    <row r="26" spans="1:22" customFormat="1" ht="9.9499999999999993" customHeight="1" x14ac:dyDescent="0.25">
      <c r="A26" s="63"/>
      <c r="B26" s="257"/>
      <c r="C26" s="97">
        <v>16</v>
      </c>
      <c r="D26" s="72">
        <v>16</v>
      </c>
      <c r="E26" s="72">
        <v>16</v>
      </c>
      <c r="F26" s="72">
        <v>16</v>
      </c>
      <c r="G26" s="72">
        <v>16</v>
      </c>
      <c r="H26" s="72">
        <v>16</v>
      </c>
      <c r="I26" s="72">
        <v>16</v>
      </c>
      <c r="J26" s="72">
        <v>16</v>
      </c>
      <c r="K26" s="72">
        <v>16</v>
      </c>
      <c r="L26" s="73">
        <v>16</v>
      </c>
      <c r="M26" s="64"/>
      <c r="N26" s="70"/>
      <c r="O26" s="1">
        <v>15</v>
      </c>
      <c r="P26" s="68"/>
      <c r="Q26" s="69"/>
      <c r="R26" s="68" t="str">
        <f t="shared" si="3"/>
        <v/>
      </c>
      <c r="S26" s="68"/>
      <c r="T26" s="71">
        <f t="shared" si="0"/>
        <v>0</v>
      </c>
      <c r="U26" s="2" t="str">
        <f t="shared" si="1"/>
        <v/>
      </c>
      <c r="V26" s="3">
        <f t="shared" ca="1" si="2"/>
        <v>43344</v>
      </c>
    </row>
    <row r="27" spans="1:22" customFormat="1" ht="9.9499999999999993" customHeight="1" x14ac:dyDescent="0.25">
      <c r="A27" s="63"/>
      <c r="B27" s="257"/>
      <c r="C27" s="97">
        <v>17</v>
      </c>
      <c r="D27" s="72">
        <v>17</v>
      </c>
      <c r="E27" s="72">
        <v>17</v>
      </c>
      <c r="F27" s="72">
        <v>17</v>
      </c>
      <c r="G27" s="72">
        <v>17</v>
      </c>
      <c r="H27" s="72">
        <v>17</v>
      </c>
      <c r="I27" s="72">
        <v>17</v>
      </c>
      <c r="J27" s="72">
        <v>17</v>
      </c>
      <c r="K27" s="72">
        <v>17</v>
      </c>
      <c r="L27" s="73">
        <v>17</v>
      </c>
      <c r="M27" s="64"/>
      <c r="N27" s="70"/>
      <c r="O27" s="1">
        <v>16</v>
      </c>
      <c r="P27" s="68"/>
      <c r="Q27" s="69"/>
      <c r="R27" s="68" t="str">
        <f t="shared" si="3"/>
        <v/>
      </c>
      <c r="S27" s="68"/>
      <c r="T27" s="71">
        <f t="shared" si="0"/>
        <v>0</v>
      </c>
      <c r="U27" s="2" t="str">
        <f t="shared" si="1"/>
        <v/>
      </c>
      <c r="V27" s="3">
        <f t="shared" ca="1" si="2"/>
        <v>43344</v>
      </c>
    </row>
    <row r="28" spans="1:22" customFormat="1" ht="9.9499999999999993" customHeight="1" x14ac:dyDescent="0.25">
      <c r="A28" s="63"/>
      <c r="B28" s="257"/>
      <c r="C28" s="97">
        <v>18</v>
      </c>
      <c r="D28" s="72">
        <v>18</v>
      </c>
      <c r="E28" s="72">
        <v>18</v>
      </c>
      <c r="F28" s="72">
        <v>18</v>
      </c>
      <c r="G28" s="72">
        <v>18</v>
      </c>
      <c r="H28" s="72">
        <v>18</v>
      </c>
      <c r="I28" s="72">
        <v>18</v>
      </c>
      <c r="J28" s="72">
        <v>18</v>
      </c>
      <c r="K28" s="72">
        <v>18</v>
      </c>
      <c r="L28" s="73">
        <v>18</v>
      </c>
      <c r="M28" s="64"/>
      <c r="N28" s="70"/>
      <c r="O28" s="1">
        <v>17</v>
      </c>
      <c r="P28" s="68"/>
      <c r="Q28" s="69"/>
      <c r="R28" s="68" t="str">
        <f t="shared" si="3"/>
        <v/>
      </c>
      <c r="S28" s="68"/>
      <c r="T28" s="71">
        <f t="shared" si="0"/>
        <v>0</v>
      </c>
      <c r="U28" s="2" t="str">
        <f t="shared" si="1"/>
        <v/>
      </c>
      <c r="V28" s="3">
        <f t="shared" ca="1" si="2"/>
        <v>43344</v>
      </c>
    </row>
    <row r="29" spans="1:22" customFormat="1" ht="9.9499999999999993" customHeight="1" x14ac:dyDescent="0.25">
      <c r="A29" s="63"/>
      <c r="B29" s="257"/>
      <c r="C29" s="97">
        <v>19</v>
      </c>
      <c r="D29" s="72">
        <v>19</v>
      </c>
      <c r="E29" s="72">
        <v>19</v>
      </c>
      <c r="F29" s="72">
        <v>19</v>
      </c>
      <c r="G29" s="72">
        <v>19</v>
      </c>
      <c r="H29" s="72">
        <v>19</v>
      </c>
      <c r="I29" s="72">
        <v>19</v>
      </c>
      <c r="J29" s="72">
        <v>19</v>
      </c>
      <c r="K29" s="72">
        <v>19</v>
      </c>
      <c r="L29" s="73">
        <v>19</v>
      </c>
      <c r="M29" s="64"/>
      <c r="N29" s="70"/>
      <c r="O29" s="1">
        <v>18</v>
      </c>
      <c r="P29" s="68"/>
      <c r="Q29" s="69"/>
      <c r="R29" s="68" t="str">
        <f t="shared" si="3"/>
        <v/>
      </c>
      <c r="S29" s="68"/>
      <c r="T29" s="71">
        <f t="shared" si="0"/>
        <v>0</v>
      </c>
      <c r="U29" s="2" t="str">
        <f t="shared" si="1"/>
        <v/>
      </c>
      <c r="V29" s="3">
        <f t="shared" ca="1" si="2"/>
        <v>43344</v>
      </c>
    </row>
    <row r="30" spans="1:22" customFormat="1" ht="9.9499999999999993" customHeight="1" x14ac:dyDescent="0.25">
      <c r="A30" s="63"/>
      <c r="B30" s="257"/>
      <c r="C30" s="97">
        <v>20</v>
      </c>
      <c r="D30" s="72">
        <v>20</v>
      </c>
      <c r="E30" s="72">
        <v>20</v>
      </c>
      <c r="F30" s="72">
        <v>20</v>
      </c>
      <c r="G30" s="72">
        <v>20</v>
      </c>
      <c r="H30" s="72">
        <v>20</v>
      </c>
      <c r="I30" s="72">
        <v>20</v>
      </c>
      <c r="J30" s="72">
        <v>20</v>
      </c>
      <c r="K30" s="72">
        <v>20</v>
      </c>
      <c r="L30" s="73">
        <v>20</v>
      </c>
      <c r="M30" s="64"/>
      <c r="N30" s="70"/>
      <c r="O30" s="1">
        <v>19</v>
      </c>
      <c r="P30" s="68"/>
      <c r="Q30" s="69"/>
      <c r="R30" s="68" t="str">
        <f t="shared" si="3"/>
        <v/>
      </c>
      <c r="S30" s="68"/>
      <c r="T30" s="71">
        <f t="shared" si="0"/>
        <v>0</v>
      </c>
      <c r="U30" s="2" t="str">
        <f t="shared" si="1"/>
        <v/>
      </c>
      <c r="V30" s="3">
        <f t="shared" ca="1" si="2"/>
        <v>43344</v>
      </c>
    </row>
    <row r="31" spans="1:22" customFormat="1" ht="9.9499999999999993" customHeight="1" x14ac:dyDescent="0.25">
      <c r="A31" s="63"/>
      <c r="B31" s="257"/>
      <c r="C31" s="97">
        <v>21</v>
      </c>
      <c r="D31" s="72">
        <v>21</v>
      </c>
      <c r="E31" s="72">
        <v>21</v>
      </c>
      <c r="F31" s="72">
        <v>21</v>
      </c>
      <c r="G31" s="72">
        <v>21</v>
      </c>
      <c r="H31" s="72">
        <v>21</v>
      </c>
      <c r="I31" s="72">
        <v>21</v>
      </c>
      <c r="J31" s="72">
        <v>21</v>
      </c>
      <c r="K31" s="72">
        <v>21</v>
      </c>
      <c r="L31" s="73">
        <v>21</v>
      </c>
      <c r="M31" s="64"/>
      <c r="N31" s="70"/>
      <c r="O31" s="1">
        <v>20</v>
      </c>
      <c r="P31" s="68"/>
      <c r="Q31" s="69"/>
      <c r="R31" s="68" t="str">
        <f t="shared" si="3"/>
        <v/>
      </c>
      <c r="S31" s="68"/>
      <c r="T31" s="71">
        <f t="shared" si="0"/>
        <v>0</v>
      </c>
      <c r="U31" s="2" t="str">
        <f t="shared" si="1"/>
        <v/>
      </c>
      <c r="V31" s="3">
        <f t="shared" ca="1" si="2"/>
        <v>43344</v>
      </c>
    </row>
    <row r="32" spans="1:22" customFormat="1" ht="9.9499999999999993" customHeight="1" x14ac:dyDescent="0.25">
      <c r="A32" s="63"/>
      <c r="B32" s="257"/>
      <c r="C32" s="97">
        <v>22</v>
      </c>
      <c r="D32" s="72">
        <v>22</v>
      </c>
      <c r="E32" s="72">
        <v>22</v>
      </c>
      <c r="F32" s="72">
        <v>22</v>
      </c>
      <c r="G32" s="72">
        <v>22</v>
      </c>
      <c r="H32" s="72">
        <v>22</v>
      </c>
      <c r="I32" s="72">
        <v>22</v>
      </c>
      <c r="J32" s="72">
        <v>22</v>
      </c>
      <c r="K32" s="72">
        <v>22</v>
      </c>
      <c r="L32" s="73">
        <v>22</v>
      </c>
      <c r="M32" s="64"/>
      <c r="N32" s="70"/>
      <c r="O32" s="1">
        <v>21</v>
      </c>
      <c r="P32" s="68"/>
      <c r="Q32" s="69"/>
      <c r="R32" s="68" t="str">
        <f t="shared" si="3"/>
        <v/>
      </c>
      <c r="S32" s="68"/>
      <c r="T32" s="71">
        <f t="shared" si="0"/>
        <v>0</v>
      </c>
      <c r="U32" s="2" t="str">
        <f t="shared" si="1"/>
        <v/>
      </c>
      <c r="V32" s="3">
        <f t="shared" ca="1" si="2"/>
        <v>43344</v>
      </c>
    </row>
    <row r="33" spans="1:22" customFormat="1" ht="9.9499999999999993" customHeight="1" x14ac:dyDescent="0.25">
      <c r="A33" s="63"/>
      <c r="B33" s="257"/>
      <c r="C33" s="97">
        <v>23</v>
      </c>
      <c r="D33" s="72">
        <v>23</v>
      </c>
      <c r="E33" s="72">
        <v>23</v>
      </c>
      <c r="F33" s="72">
        <v>23</v>
      </c>
      <c r="G33" s="72">
        <v>23</v>
      </c>
      <c r="H33" s="72">
        <v>23</v>
      </c>
      <c r="I33" s="72">
        <v>23</v>
      </c>
      <c r="J33" s="72">
        <v>23</v>
      </c>
      <c r="K33" s="72">
        <v>23</v>
      </c>
      <c r="L33" s="73">
        <v>23</v>
      </c>
      <c r="M33" s="64"/>
      <c r="N33" s="70"/>
      <c r="O33" s="1">
        <v>22</v>
      </c>
      <c r="P33" s="68"/>
      <c r="Q33" s="69"/>
      <c r="R33" s="68" t="str">
        <f t="shared" si="3"/>
        <v/>
      </c>
      <c r="S33" s="68"/>
      <c r="T33" s="71">
        <f t="shared" si="0"/>
        <v>0</v>
      </c>
      <c r="U33" s="2" t="str">
        <f t="shared" si="1"/>
        <v/>
      </c>
      <c r="V33" s="3">
        <f t="shared" ca="1" si="2"/>
        <v>43344</v>
      </c>
    </row>
    <row r="34" spans="1:22" customFormat="1" ht="9.9499999999999993" customHeight="1" x14ac:dyDescent="0.25">
      <c r="A34" s="63"/>
      <c r="B34" s="257"/>
      <c r="C34" s="97">
        <v>24</v>
      </c>
      <c r="D34" s="72">
        <v>24</v>
      </c>
      <c r="E34" s="72">
        <v>24</v>
      </c>
      <c r="F34" s="72">
        <v>24</v>
      </c>
      <c r="G34" s="72">
        <v>24</v>
      </c>
      <c r="H34" s="72">
        <v>24</v>
      </c>
      <c r="I34" s="72">
        <v>24</v>
      </c>
      <c r="J34" s="72">
        <v>24</v>
      </c>
      <c r="K34" s="72">
        <v>24</v>
      </c>
      <c r="L34" s="73">
        <v>24</v>
      </c>
      <c r="M34" s="64"/>
      <c r="N34" s="70"/>
      <c r="O34" s="1">
        <v>23</v>
      </c>
      <c r="P34" s="68"/>
      <c r="Q34" s="69"/>
      <c r="R34" s="68" t="str">
        <f t="shared" si="3"/>
        <v/>
      </c>
      <c r="S34" s="68"/>
      <c r="T34" s="71">
        <f t="shared" si="0"/>
        <v>0</v>
      </c>
      <c r="U34" s="2" t="str">
        <f t="shared" si="1"/>
        <v/>
      </c>
      <c r="V34" s="3">
        <f t="shared" ca="1" si="2"/>
        <v>43344</v>
      </c>
    </row>
    <row r="35" spans="1:22" customFormat="1" ht="9.9499999999999993" customHeight="1" x14ac:dyDescent="0.25">
      <c r="A35" s="63"/>
      <c r="B35" s="257"/>
      <c r="C35" s="97">
        <v>25</v>
      </c>
      <c r="D35" s="72">
        <v>25</v>
      </c>
      <c r="E35" s="72">
        <v>25</v>
      </c>
      <c r="F35" s="72">
        <v>25</v>
      </c>
      <c r="G35" s="72">
        <v>25</v>
      </c>
      <c r="H35" s="72">
        <v>25</v>
      </c>
      <c r="I35" s="72">
        <v>25</v>
      </c>
      <c r="J35" s="72">
        <v>25</v>
      </c>
      <c r="K35" s="72">
        <v>25</v>
      </c>
      <c r="L35" s="73">
        <v>25</v>
      </c>
      <c r="M35" s="64"/>
      <c r="N35" s="70"/>
      <c r="O35" s="1">
        <v>24</v>
      </c>
      <c r="P35" s="68"/>
      <c r="Q35" s="69"/>
      <c r="R35" s="68" t="str">
        <f t="shared" si="3"/>
        <v/>
      </c>
      <c r="S35" s="68"/>
      <c r="T35" s="71">
        <f t="shared" si="0"/>
        <v>0</v>
      </c>
      <c r="U35" s="2" t="str">
        <f t="shared" si="1"/>
        <v/>
      </c>
      <c r="V35" s="3">
        <f t="shared" ca="1" si="2"/>
        <v>43344</v>
      </c>
    </row>
    <row r="36" spans="1:22" customFormat="1" ht="9.9499999999999993" customHeight="1" x14ac:dyDescent="0.25">
      <c r="A36" s="63"/>
      <c r="B36" s="257"/>
      <c r="C36" s="97">
        <v>26</v>
      </c>
      <c r="D36" s="72">
        <v>26</v>
      </c>
      <c r="E36" s="72">
        <v>26</v>
      </c>
      <c r="F36" s="72">
        <v>26</v>
      </c>
      <c r="G36" s="72">
        <v>26</v>
      </c>
      <c r="H36" s="72">
        <v>26</v>
      </c>
      <c r="I36" s="72">
        <v>26</v>
      </c>
      <c r="J36" s="72">
        <v>26</v>
      </c>
      <c r="K36" s="72">
        <v>26</v>
      </c>
      <c r="L36" s="73">
        <v>26</v>
      </c>
      <c r="M36" s="64"/>
      <c r="N36" s="70"/>
      <c r="O36" s="1">
        <v>25</v>
      </c>
      <c r="P36" s="68"/>
      <c r="Q36" s="69"/>
      <c r="R36" s="68" t="str">
        <f t="shared" si="3"/>
        <v/>
      </c>
      <c r="S36" s="68"/>
      <c r="T36" s="71">
        <f t="shared" si="0"/>
        <v>0</v>
      </c>
      <c r="U36" s="2" t="str">
        <f t="shared" si="1"/>
        <v/>
      </c>
      <c r="V36" s="3">
        <f t="shared" ca="1" si="2"/>
        <v>43344</v>
      </c>
    </row>
    <row r="37" spans="1:22" customFormat="1" ht="9.9499999999999993" customHeight="1" x14ac:dyDescent="0.25">
      <c r="A37" s="63"/>
      <c r="B37" s="257"/>
      <c r="C37" s="97">
        <v>27</v>
      </c>
      <c r="D37" s="72">
        <v>27</v>
      </c>
      <c r="E37" s="72">
        <v>27</v>
      </c>
      <c r="F37" s="72">
        <v>27</v>
      </c>
      <c r="G37" s="72">
        <v>27</v>
      </c>
      <c r="H37" s="72">
        <v>27</v>
      </c>
      <c r="I37" s="72">
        <v>27</v>
      </c>
      <c r="J37" s="72">
        <v>27</v>
      </c>
      <c r="K37" s="72">
        <v>27</v>
      </c>
      <c r="L37" s="73">
        <v>27</v>
      </c>
      <c r="M37" s="64"/>
      <c r="N37" s="70"/>
      <c r="O37" s="1">
        <v>26</v>
      </c>
      <c r="P37" s="68"/>
      <c r="Q37" s="69"/>
      <c r="R37" s="68" t="str">
        <f t="shared" si="3"/>
        <v/>
      </c>
      <c r="S37" s="68"/>
      <c r="T37" s="71">
        <f t="shared" si="0"/>
        <v>0</v>
      </c>
      <c r="U37" s="2" t="str">
        <f t="shared" si="1"/>
        <v/>
      </c>
      <c r="V37" s="3">
        <f t="shared" ca="1" si="2"/>
        <v>43344</v>
      </c>
    </row>
    <row r="38" spans="1:22" customFormat="1" ht="9.9499999999999993" customHeight="1" x14ac:dyDescent="0.25">
      <c r="A38" s="63"/>
      <c r="B38" s="257"/>
      <c r="C38" s="97">
        <v>28</v>
      </c>
      <c r="D38" s="72">
        <v>28</v>
      </c>
      <c r="E38" s="72">
        <v>28</v>
      </c>
      <c r="F38" s="72">
        <v>28</v>
      </c>
      <c r="G38" s="72">
        <v>28</v>
      </c>
      <c r="H38" s="72">
        <v>28</v>
      </c>
      <c r="I38" s="72">
        <v>28</v>
      </c>
      <c r="J38" s="72">
        <v>28</v>
      </c>
      <c r="K38" s="72">
        <v>28</v>
      </c>
      <c r="L38" s="73">
        <v>28</v>
      </c>
      <c r="M38" s="64"/>
      <c r="N38" s="70"/>
      <c r="O38" s="1">
        <v>27</v>
      </c>
      <c r="P38" s="68"/>
      <c r="Q38" s="69"/>
      <c r="R38" s="68" t="str">
        <f t="shared" si="3"/>
        <v/>
      </c>
      <c r="S38" s="68"/>
      <c r="T38" s="71">
        <f t="shared" si="0"/>
        <v>0</v>
      </c>
      <c r="U38" s="2" t="str">
        <f t="shared" si="1"/>
        <v/>
      </c>
      <c r="V38" s="3">
        <f t="shared" ca="1" si="2"/>
        <v>43344</v>
      </c>
    </row>
    <row r="39" spans="1:22" customFormat="1" ht="9.9499999999999993" customHeight="1" x14ac:dyDescent="0.25">
      <c r="A39" s="63"/>
      <c r="B39" s="257"/>
      <c r="C39" s="97">
        <v>29</v>
      </c>
      <c r="D39" s="72">
        <v>29</v>
      </c>
      <c r="E39" s="72">
        <v>29</v>
      </c>
      <c r="F39" s="72">
        <v>29</v>
      </c>
      <c r="G39" s="72">
        <v>29</v>
      </c>
      <c r="H39" s="72">
        <v>29</v>
      </c>
      <c r="I39" s="72">
        <v>29</v>
      </c>
      <c r="J39" s="72">
        <v>29</v>
      </c>
      <c r="K39" s="72">
        <v>29</v>
      </c>
      <c r="L39" s="73">
        <v>29</v>
      </c>
      <c r="M39" s="64"/>
      <c r="N39" s="70"/>
      <c r="O39" s="1">
        <v>28</v>
      </c>
      <c r="P39" s="68"/>
      <c r="Q39" s="69"/>
      <c r="R39" s="68" t="str">
        <f t="shared" si="3"/>
        <v/>
      </c>
      <c r="S39" s="68"/>
      <c r="T39" s="71">
        <f t="shared" si="0"/>
        <v>0</v>
      </c>
      <c r="U39" s="2" t="str">
        <f t="shared" si="1"/>
        <v/>
      </c>
      <c r="V39" s="3">
        <f t="shared" ca="1" si="2"/>
        <v>43344</v>
      </c>
    </row>
    <row r="40" spans="1:22" customFormat="1" ht="9.9499999999999993" customHeight="1" x14ac:dyDescent="0.25">
      <c r="A40" s="63"/>
      <c r="B40" s="257"/>
      <c r="C40" s="97">
        <v>30</v>
      </c>
      <c r="D40" s="72">
        <v>30</v>
      </c>
      <c r="E40" s="72">
        <v>30</v>
      </c>
      <c r="F40" s="72">
        <v>30</v>
      </c>
      <c r="G40" s="72">
        <v>30</v>
      </c>
      <c r="H40" s="72">
        <v>30</v>
      </c>
      <c r="I40" s="72">
        <v>30</v>
      </c>
      <c r="J40" s="72">
        <v>30</v>
      </c>
      <c r="K40" s="72">
        <v>30</v>
      </c>
      <c r="L40" s="73">
        <v>30</v>
      </c>
      <c r="M40" s="64"/>
      <c r="N40" s="70"/>
      <c r="O40" s="1">
        <v>29</v>
      </c>
      <c r="P40" s="68"/>
      <c r="Q40" s="69"/>
      <c r="R40" s="68" t="str">
        <f t="shared" si="3"/>
        <v/>
      </c>
      <c r="S40" s="68"/>
      <c r="T40" s="71">
        <f t="shared" si="0"/>
        <v>0</v>
      </c>
      <c r="U40" s="2" t="str">
        <f t="shared" si="1"/>
        <v/>
      </c>
      <c r="V40" s="3">
        <f t="shared" ca="1" si="2"/>
        <v>43344</v>
      </c>
    </row>
    <row r="41" spans="1:22" customFormat="1" ht="9.9499999999999993" customHeight="1" x14ac:dyDescent="0.25">
      <c r="A41" s="63"/>
      <c r="B41" s="257"/>
      <c r="C41" s="97">
        <v>31</v>
      </c>
      <c r="D41" s="72">
        <v>31</v>
      </c>
      <c r="E41" s="72">
        <v>31</v>
      </c>
      <c r="F41" s="72">
        <v>31</v>
      </c>
      <c r="G41" s="72">
        <v>31</v>
      </c>
      <c r="H41" s="72">
        <v>31</v>
      </c>
      <c r="I41" s="72">
        <v>31</v>
      </c>
      <c r="J41" s="72">
        <v>31</v>
      </c>
      <c r="K41" s="72">
        <v>31</v>
      </c>
      <c r="L41" s="73">
        <v>31</v>
      </c>
      <c r="M41" s="64"/>
      <c r="N41" s="70"/>
      <c r="O41" s="1">
        <v>30</v>
      </c>
      <c r="P41" s="68"/>
      <c r="Q41" s="69"/>
      <c r="R41" s="68" t="str">
        <f t="shared" si="3"/>
        <v/>
      </c>
      <c r="S41" s="68"/>
      <c r="T41" s="71">
        <f t="shared" si="0"/>
        <v>0</v>
      </c>
      <c r="U41" s="2" t="str">
        <f t="shared" si="1"/>
        <v/>
      </c>
      <c r="V41" s="3">
        <f t="shared" ca="1" si="2"/>
        <v>43344</v>
      </c>
    </row>
    <row r="42" spans="1:22" customFormat="1" ht="9.9499999999999993" customHeight="1" x14ac:dyDescent="0.25">
      <c r="A42" s="63"/>
      <c r="B42" s="257"/>
      <c r="C42" s="97">
        <v>32</v>
      </c>
      <c r="D42" s="72">
        <v>32</v>
      </c>
      <c r="E42" s="72">
        <v>32</v>
      </c>
      <c r="F42" s="72">
        <v>32</v>
      </c>
      <c r="G42" s="72">
        <v>32</v>
      </c>
      <c r="H42" s="72">
        <v>32</v>
      </c>
      <c r="I42" s="72">
        <v>32</v>
      </c>
      <c r="J42" s="72">
        <v>32</v>
      </c>
      <c r="K42" s="72">
        <v>32</v>
      </c>
      <c r="L42" s="73">
        <v>32</v>
      </c>
      <c r="M42" s="64"/>
      <c r="N42" s="70"/>
      <c r="O42" s="1">
        <v>31</v>
      </c>
      <c r="P42" s="68"/>
      <c r="Q42" s="69"/>
      <c r="R42" s="68" t="str">
        <f t="shared" si="3"/>
        <v/>
      </c>
      <c r="S42" s="68"/>
      <c r="T42" s="71">
        <f t="shared" si="0"/>
        <v>0</v>
      </c>
      <c r="U42" s="2" t="str">
        <f t="shared" si="1"/>
        <v/>
      </c>
      <c r="V42" s="3">
        <f t="shared" ca="1" si="2"/>
        <v>43344</v>
      </c>
    </row>
    <row r="43" spans="1:22" customFormat="1" ht="9.9499999999999993" customHeight="1" x14ac:dyDescent="0.25">
      <c r="A43" s="63"/>
      <c r="B43" s="257"/>
      <c r="C43" s="97">
        <v>33</v>
      </c>
      <c r="D43" s="72">
        <v>33</v>
      </c>
      <c r="E43" s="72">
        <v>33</v>
      </c>
      <c r="F43" s="72">
        <v>33</v>
      </c>
      <c r="G43" s="72">
        <v>33</v>
      </c>
      <c r="H43" s="72">
        <v>33</v>
      </c>
      <c r="I43" s="72">
        <v>33</v>
      </c>
      <c r="J43" s="72">
        <v>33</v>
      </c>
      <c r="K43" s="72">
        <v>33</v>
      </c>
      <c r="L43" s="73">
        <v>33</v>
      </c>
      <c r="M43" s="64"/>
      <c r="N43" s="70"/>
      <c r="O43" s="1">
        <v>32</v>
      </c>
      <c r="P43" s="68"/>
      <c r="Q43" s="69"/>
      <c r="R43" s="68" t="str">
        <f t="shared" si="3"/>
        <v/>
      </c>
      <c r="S43" s="68"/>
      <c r="T43" s="71">
        <f t="shared" si="0"/>
        <v>0</v>
      </c>
      <c r="U43" s="2" t="str">
        <f t="shared" si="1"/>
        <v/>
      </c>
      <c r="V43" s="3">
        <f t="shared" ca="1" si="2"/>
        <v>43344</v>
      </c>
    </row>
    <row r="44" spans="1:22" customFormat="1" ht="9.9499999999999993" customHeight="1" x14ac:dyDescent="0.25">
      <c r="A44" s="63"/>
      <c r="B44" s="257"/>
      <c r="C44" s="97">
        <v>34</v>
      </c>
      <c r="D44" s="72">
        <v>34</v>
      </c>
      <c r="E44" s="72">
        <v>34</v>
      </c>
      <c r="F44" s="72">
        <v>34</v>
      </c>
      <c r="G44" s="72">
        <v>34</v>
      </c>
      <c r="H44" s="72">
        <v>34</v>
      </c>
      <c r="I44" s="72">
        <v>34</v>
      </c>
      <c r="J44" s="72">
        <v>34</v>
      </c>
      <c r="K44" s="72">
        <v>34</v>
      </c>
      <c r="L44" s="73">
        <v>34</v>
      </c>
      <c r="M44" s="64"/>
      <c r="N44" s="70"/>
      <c r="O44" s="1">
        <v>33</v>
      </c>
      <c r="P44" s="68"/>
      <c r="Q44" s="69"/>
      <c r="R44" s="68" t="str">
        <f t="shared" si="3"/>
        <v/>
      </c>
      <c r="S44" s="68"/>
      <c r="T44" s="71">
        <f t="shared" si="0"/>
        <v>0</v>
      </c>
      <c r="U44" s="2" t="str">
        <f t="shared" si="1"/>
        <v/>
      </c>
      <c r="V44" s="3">
        <f t="shared" ca="1" si="2"/>
        <v>43344</v>
      </c>
    </row>
    <row r="45" spans="1:22" customFormat="1" ht="9.9499999999999993" customHeight="1" x14ac:dyDescent="0.25">
      <c r="A45" s="63"/>
      <c r="B45" s="257"/>
      <c r="C45" s="97">
        <v>35</v>
      </c>
      <c r="D45" s="72">
        <v>35</v>
      </c>
      <c r="E45" s="72">
        <v>35</v>
      </c>
      <c r="F45" s="72">
        <v>35</v>
      </c>
      <c r="G45" s="72">
        <v>35</v>
      </c>
      <c r="H45" s="72">
        <v>35</v>
      </c>
      <c r="I45" s="72">
        <v>35</v>
      </c>
      <c r="J45" s="72">
        <v>35</v>
      </c>
      <c r="K45" s="72">
        <v>35</v>
      </c>
      <c r="L45" s="73">
        <v>35</v>
      </c>
      <c r="M45" s="64"/>
      <c r="N45" s="70"/>
      <c r="O45" s="1">
        <v>34</v>
      </c>
      <c r="P45" s="68"/>
      <c r="Q45" s="69"/>
      <c r="R45" s="68" t="str">
        <f t="shared" si="3"/>
        <v/>
      </c>
      <c r="S45" s="68"/>
      <c r="T45" s="71">
        <f t="shared" si="0"/>
        <v>0</v>
      </c>
      <c r="U45" s="2" t="str">
        <f t="shared" si="1"/>
        <v/>
      </c>
      <c r="V45" s="3">
        <f t="shared" ca="1" si="2"/>
        <v>43344</v>
      </c>
    </row>
    <row r="46" spans="1:22" customFormat="1" ht="9.9499999999999993" customHeight="1" x14ac:dyDescent="0.25">
      <c r="A46" s="63"/>
      <c r="B46" s="257"/>
      <c r="C46" s="97">
        <v>36</v>
      </c>
      <c r="D46" s="72">
        <v>36</v>
      </c>
      <c r="E46" s="72">
        <v>36</v>
      </c>
      <c r="F46" s="72">
        <v>36</v>
      </c>
      <c r="G46" s="72">
        <v>36</v>
      </c>
      <c r="H46" s="72">
        <v>36</v>
      </c>
      <c r="I46" s="72">
        <v>36</v>
      </c>
      <c r="J46" s="72">
        <v>36</v>
      </c>
      <c r="K46" s="72">
        <v>36</v>
      </c>
      <c r="L46" s="73">
        <v>36</v>
      </c>
      <c r="M46" s="64"/>
      <c r="N46" s="70"/>
      <c r="O46" s="1">
        <v>35</v>
      </c>
      <c r="P46" s="68"/>
      <c r="Q46" s="69"/>
      <c r="R46" s="68" t="str">
        <f t="shared" si="3"/>
        <v/>
      </c>
      <c r="S46" s="68"/>
      <c r="T46" s="71">
        <f t="shared" si="0"/>
        <v>0</v>
      </c>
      <c r="U46" s="2" t="str">
        <f t="shared" si="1"/>
        <v/>
      </c>
      <c r="V46" s="3">
        <f t="shared" ca="1" si="2"/>
        <v>43344</v>
      </c>
    </row>
    <row r="47" spans="1:22" customFormat="1" ht="9.9499999999999993" customHeight="1" x14ac:dyDescent="0.25">
      <c r="A47" s="63"/>
      <c r="B47" s="257"/>
      <c r="C47" s="97">
        <v>37</v>
      </c>
      <c r="D47" s="72">
        <v>37</v>
      </c>
      <c r="E47" s="72">
        <v>37</v>
      </c>
      <c r="F47" s="72">
        <v>37</v>
      </c>
      <c r="G47" s="72">
        <v>37</v>
      </c>
      <c r="H47" s="72">
        <v>37</v>
      </c>
      <c r="I47" s="72">
        <v>37</v>
      </c>
      <c r="J47" s="72">
        <v>37</v>
      </c>
      <c r="K47" s="72">
        <v>37</v>
      </c>
      <c r="L47" s="73">
        <v>37</v>
      </c>
      <c r="M47" s="64"/>
      <c r="N47" s="70"/>
      <c r="O47" s="1">
        <v>36</v>
      </c>
      <c r="P47" s="68"/>
      <c r="Q47" s="69"/>
      <c r="R47" s="68" t="str">
        <f t="shared" si="3"/>
        <v/>
      </c>
      <c r="S47" s="68"/>
      <c r="T47" s="71">
        <f t="shared" si="0"/>
        <v>0</v>
      </c>
      <c r="U47" s="2" t="str">
        <f t="shared" si="1"/>
        <v/>
      </c>
      <c r="V47" s="3">
        <f t="shared" ca="1" si="2"/>
        <v>43344</v>
      </c>
    </row>
    <row r="48" spans="1:22" customFormat="1" ht="9.9499999999999993" customHeight="1" x14ac:dyDescent="0.25">
      <c r="A48" s="63"/>
      <c r="B48" s="257"/>
      <c r="C48" s="97">
        <v>38</v>
      </c>
      <c r="D48" s="72">
        <v>38</v>
      </c>
      <c r="E48" s="72">
        <v>38</v>
      </c>
      <c r="F48" s="72">
        <v>38</v>
      </c>
      <c r="G48" s="72">
        <v>38</v>
      </c>
      <c r="H48" s="72">
        <v>38</v>
      </c>
      <c r="I48" s="72">
        <v>38</v>
      </c>
      <c r="J48" s="72">
        <v>38</v>
      </c>
      <c r="K48" s="72">
        <v>38</v>
      </c>
      <c r="L48" s="73">
        <v>38</v>
      </c>
      <c r="M48" s="64"/>
      <c r="N48" s="70"/>
      <c r="O48" s="1">
        <v>37</v>
      </c>
      <c r="P48" s="68"/>
      <c r="Q48" s="69"/>
      <c r="R48" s="68" t="str">
        <f t="shared" si="3"/>
        <v/>
      </c>
      <c r="S48" s="68"/>
      <c r="T48" s="71">
        <f t="shared" si="0"/>
        <v>0</v>
      </c>
      <c r="U48" s="2" t="str">
        <f t="shared" si="1"/>
        <v/>
      </c>
      <c r="V48" s="3">
        <f t="shared" ca="1" si="2"/>
        <v>43344</v>
      </c>
    </row>
    <row r="49" spans="1:22" customFormat="1" ht="9.9499999999999993" customHeight="1" x14ac:dyDescent="0.25">
      <c r="A49" s="63"/>
      <c r="B49" s="257"/>
      <c r="C49" s="97">
        <v>39</v>
      </c>
      <c r="D49" s="72">
        <v>39</v>
      </c>
      <c r="E49" s="72">
        <v>39</v>
      </c>
      <c r="F49" s="72">
        <v>39</v>
      </c>
      <c r="G49" s="72">
        <v>39</v>
      </c>
      <c r="H49" s="72">
        <v>39</v>
      </c>
      <c r="I49" s="72">
        <v>39</v>
      </c>
      <c r="J49" s="72">
        <v>39</v>
      </c>
      <c r="K49" s="72">
        <v>39</v>
      </c>
      <c r="L49" s="73">
        <v>39</v>
      </c>
      <c r="M49" s="64"/>
      <c r="N49" s="70"/>
      <c r="O49" s="1">
        <v>38</v>
      </c>
      <c r="P49" s="68"/>
      <c r="Q49" s="69"/>
      <c r="R49" s="68" t="str">
        <f t="shared" si="3"/>
        <v/>
      </c>
      <c r="S49" s="68"/>
      <c r="T49" s="71">
        <f t="shared" si="0"/>
        <v>0</v>
      </c>
      <c r="U49" s="2" t="str">
        <f t="shared" si="1"/>
        <v/>
      </c>
      <c r="V49" s="3">
        <f t="shared" ca="1" si="2"/>
        <v>43344</v>
      </c>
    </row>
    <row r="50" spans="1:22" customFormat="1" ht="9.9499999999999993" customHeight="1" x14ac:dyDescent="0.25">
      <c r="A50" s="63"/>
      <c r="B50" s="257"/>
      <c r="C50" s="98">
        <v>40</v>
      </c>
      <c r="D50" s="95">
        <v>40</v>
      </c>
      <c r="E50" s="95">
        <v>40</v>
      </c>
      <c r="F50" s="95">
        <v>40</v>
      </c>
      <c r="G50" s="95">
        <v>40</v>
      </c>
      <c r="H50" s="95">
        <v>40</v>
      </c>
      <c r="I50" s="95">
        <v>40</v>
      </c>
      <c r="J50" s="95">
        <v>40</v>
      </c>
      <c r="K50" s="95">
        <v>40</v>
      </c>
      <c r="L50" s="96">
        <v>40</v>
      </c>
      <c r="M50" s="64"/>
      <c r="N50" s="70"/>
      <c r="O50" s="1">
        <v>39</v>
      </c>
      <c r="P50" s="68"/>
      <c r="Q50" s="69"/>
      <c r="R50" s="68" t="str">
        <f t="shared" si="3"/>
        <v/>
      </c>
      <c r="S50" s="68"/>
      <c r="T50" s="71">
        <f t="shared" si="0"/>
        <v>0</v>
      </c>
      <c r="U50" s="2" t="str">
        <f t="shared" si="1"/>
        <v/>
      </c>
      <c r="V50" s="3">
        <f t="shared" ca="1" si="2"/>
        <v>43344</v>
      </c>
    </row>
    <row r="51" spans="1:22" customFormat="1" ht="9.75" customHeight="1" x14ac:dyDescent="0.25">
      <c r="A51" s="63"/>
      <c r="B51" s="257"/>
      <c r="C51" s="97">
        <v>41</v>
      </c>
      <c r="D51" s="72">
        <v>41</v>
      </c>
      <c r="E51" s="72">
        <v>41</v>
      </c>
      <c r="F51" s="72">
        <v>41</v>
      </c>
      <c r="G51" s="72">
        <v>41</v>
      </c>
      <c r="H51" s="72">
        <v>41</v>
      </c>
      <c r="I51" s="72">
        <v>41</v>
      </c>
      <c r="J51" s="72">
        <v>41</v>
      </c>
      <c r="K51" s="72">
        <v>41</v>
      </c>
      <c r="L51" s="73">
        <v>41</v>
      </c>
      <c r="M51" s="64"/>
      <c r="N51" s="70"/>
      <c r="O51" s="1">
        <v>40</v>
      </c>
      <c r="P51" s="68"/>
      <c r="Q51" s="69"/>
      <c r="R51" s="68" t="str">
        <f t="shared" si="3"/>
        <v/>
      </c>
      <c r="S51" s="68"/>
      <c r="T51" s="71">
        <f t="shared" si="0"/>
        <v>0</v>
      </c>
      <c r="U51" s="2" t="str">
        <f t="shared" si="1"/>
        <v/>
      </c>
      <c r="V51" s="3">
        <f t="shared" ca="1" si="2"/>
        <v>43344</v>
      </c>
    </row>
    <row r="52" spans="1:22" customFormat="1" ht="9.75" customHeight="1" x14ac:dyDescent="0.25">
      <c r="A52" s="63"/>
      <c r="B52" s="257"/>
      <c r="C52" s="97">
        <v>42</v>
      </c>
      <c r="D52" s="72">
        <v>42</v>
      </c>
      <c r="E52" s="72">
        <v>42</v>
      </c>
      <c r="F52" s="72">
        <v>42</v>
      </c>
      <c r="G52" s="72">
        <v>42</v>
      </c>
      <c r="H52" s="72">
        <v>42</v>
      </c>
      <c r="I52" s="72">
        <v>42</v>
      </c>
      <c r="J52" s="72">
        <v>42</v>
      </c>
      <c r="K52" s="72">
        <v>42</v>
      </c>
      <c r="L52" s="73">
        <v>42</v>
      </c>
      <c r="M52" s="64"/>
      <c r="N52" s="70"/>
      <c r="O52" s="1">
        <v>41</v>
      </c>
      <c r="P52" s="68"/>
      <c r="Q52" s="69"/>
      <c r="R52" s="68"/>
      <c r="S52" s="68"/>
      <c r="T52" s="71">
        <f t="shared" si="0"/>
        <v>0</v>
      </c>
      <c r="U52" s="2" t="str">
        <f t="shared" si="1"/>
        <v/>
      </c>
      <c r="V52" s="3">
        <f t="shared" ca="1" si="2"/>
        <v>43344</v>
      </c>
    </row>
    <row r="53" spans="1:22" customFormat="1" ht="9.75" customHeight="1" x14ac:dyDescent="0.25">
      <c r="A53" s="63"/>
      <c r="B53" s="257"/>
      <c r="C53" s="97">
        <v>43</v>
      </c>
      <c r="D53" s="72">
        <v>43</v>
      </c>
      <c r="E53" s="72">
        <v>43</v>
      </c>
      <c r="F53" s="72">
        <v>43</v>
      </c>
      <c r="G53" s="72">
        <v>43</v>
      </c>
      <c r="H53" s="72">
        <v>43</v>
      </c>
      <c r="I53" s="72">
        <v>43</v>
      </c>
      <c r="J53" s="72">
        <v>43</v>
      </c>
      <c r="K53" s="72">
        <v>43</v>
      </c>
      <c r="L53" s="73">
        <v>43</v>
      </c>
      <c r="M53" s="64"/>
      <c r="N53" s="70"/>
      <c r="O53" s="1">
        <v>42</v>
      </c>
      <c r="P53" s="68"/>
      <c r="Q53" s="69"/>
      <c r="R53" s="68"/>
      <c r="S53" s="68"/>
      <c r="T53" s="71">
        <f t="shared" si="0"/>
        <v>0</v>
      </c>
      <c r="U53" s="2" t="str">
        <f t="shared" si="1"/>
        <v/>
      </c>
      <c r="V53" s="3">
        <f t="shared" ca="1" si="2"/>
        <v>43344</v>
      </c>
    </row>
    <row r="54" spans="1:22" customFormat="1" ht="9.75" customHeight="1" x14ac:dyDescent="0.25">
      <c r="A54" s="63"/>
      <c r="B54" s="257"/>
      <c r="C54" s="97">
        <v>44</v>
      </c>
      <c r="D54" s="72">
        <v>44</v>
      </c>
      <c r="E54" s="72">
        <v>44</v>
      </c>
      <c r="F54" s="72">
        <v>44</v>
      </c>
      <c r="G54" s="72">
        <v>44</v>
      </c>
      <c r="H54" s="72">
        <v>44</v>
      </c>
      <c r="I54" s="72">
        <v>44</v>
      </c>
      <c r="J54" s="72">
        <v>44</v>
      </c>
      <c r="K54" s="72">
        <v>44</v>
      </c>
      <c r="L54" s="73">
        <v>44</v>
      </c>
      <c r="M54" s="64"/>
      <c r="N54" s="70"/>
      <c r="O54" s="1">
        <v>43</v>
      </c>
      <c r="P54" s="68"/>
      <c r="Q54" s="69"/>
      <c r="R54" s="68"/>
      <c r="S54" s="68"/>
      <c r="T54" s="71">
        <f t="shared" si="0"/>
        <v>0</v>
      </c>
      <c r="U54" s="2" t="str">
        <f t="shared" si="1"/>
        <v/>
      </c>
      <c r="V54" s="3">
        <f t="shared" ca="1" si="2"/>
        <v>43344</v>
      </c>
    </row>
    <row r="55" spans="1:22" customFormat="1" ht="9.75" customHeight="1" x14ac:dyDescent="0.25">
      <c r="A55" s="63"/>
      <c r="B55" s="257"/>
      <c r="C55" s="97">
        <v>45</v>
      </c>
      <c r="D55" s="72">
        <v>45</v>
      </c>
      <c r="E55" s="72">
        <v>45</v>
      </c>
      <c r="F55" s="72">
        <v>45</v>
      </c>
      <c r="G55" s="72">
        <v>45</v>
      </c>
      <c r="H55" s="72">
        <v>45</v>
      </c>
      <c r="I55" s="72">
        <v>45</v>
      </c>
      <c r="J55" s="72">
        <v>45</v>
      </c>
      <c r="K55" s="72">
        <v>45</v>
      </c>
      <c r="L55" s="73">
        <v>45</v>
      </c>
      <c r="M55" s="64"/>
      <c r="N55" s="70"/>
      <c r="O55" s="1">
        <v>44</v>
      </c>
      <c r="P55" s="68"/>
      <c r="Q55" s="69"/>
      <c r="R55" s="68"/>
      <c r="S55" s="68"/>
      <c r="T55" s="71">
        <f t="shared" si="0"/>
        <v>0</v>
      </c>
      <c r="U55" s="2" t="str">
        <f t="shared" si="1"/>
        <v/>
      </c>
      <c r="V55" s="3">
        <f t="shared" ca="1" si="2"/>
        <v>43344</v>
      </c>
    </row>
    <row r="56" spans="1:22" customFormat="1" ht="9.75" customHeight="1" x14ac:dyDescent="0.25">
      <c r="A56" s="63"/>
      <c r="B56" s="257"/>
      <c r="C56" s="97">
        <v>46</v>
      </c>
      <c r="D56" s="72">
        <v>46</v>
      </c>
      <c r="E56" s="72">
        <v>46</v>
      </c>
      <c r="F56" s="72">
        <v>46</v>
      </c>
      <c r="G56" s="72">
        <v>46</v>
      </c>
      <c r="H56" s="72">
        <v>46</v>
      </c>
      <c r="I56" s="72">
        <v>46</v>
      </c>
      <c r="J56" s="72">
        <v>46</v>
      </c>
      <c r="K56" s="72">
        <v>46</v>
      </c>
      <c r="L56" s="73">
        <v>46</v>
      </c>
      <c r="M56" s="64"/>
      <c r="N56" s="70"/>
      <c r="O56" s="1">
        <v>45</v>
      </c>
      <c r="P56" s="68"/>
      <c r="Q56" s="69"/>
      <c r="R56" s="68"/>
      <c r="S56" s="68"/>
      <c r="T56" s="71">
        <f t="shared" si="0"/>
        <v>0</v>
      </c>
      <c r="U56" s="2" t="str">
        <f t="shared" si="1"/>
        <v/>
      </c>
      <c r="V56" s="3">
        <f t="shared" ca="1" si="2"/>
        <v>43344</v>
      </c>
    </row>
    <row r="57" spans="1:22" customFormat="1" ht="9.75" customHeight="1" x14ac:dyDescent="0.25">
      <c r="A57" s="63"/>
      <c r="B57" s="257"/>
      <c r="C57" s="97">
        <v>47</v>
      </c>
      <c r="D57" s="72">
        <v>47</v>
      </c>
      <c r="E57" s="72">
        <v>47</v>
      </c>
      <c r="F57" s="72">
        <v>47</v>
      </c>
      <c r="G57" s="72">
        <v>47</v>
      </c>
      <c r="H57" s="72">
        <v>47</v>
      </c>
      <c r="I57" s="72">
        <v>47</v>
      </c>
      <c r="J57" s="72">
        <v>47</v>
      </c>
      <c r="K57" s="72">
        <v>47</v>
      </c>
      <c r="L57" s="73">
        <v>47</v>
      </c>
      <c r="M57" s="64"/>
      <c r="N57" s="70"/>
      <c r="O57" s="1">
        <v>46</v>
      </c>
      <c r="P57" s="68"/>
      <c r="Q57" s="69"/>
      <c r="R57" s="68"/>
      <c r="S57" s="68"/>
      <c r="T57" s="71">
        <f t="shared" si="0"/>
        <v>0</v>
      </c>
      <c r="U57" s="2" t="str">
        <f t="shared" si="1"/>
        <v/>
      </c>
      <c r="V57" s="3">
        <f t="shared" ca="1" si="2"/>
        <v>43344</v>
      </c>
    </row>
    <row r="58" spans="1:22" customFormat="1" ht="9.75" customHeight="1" x14ac:dyDescent="0.25">
      <c r="A58" s="63"/>
      <c r="B58" s="257"/>
      <c r="C58" s="97">
        <v>48</v>
      </c>
      <c r="D58" s="72">
        <v>48</v>
      </c>
      <c r="E58" s="72">
        <v>48</v>
      </c>
      <c r="F58" s="72">
        <v>48</v>
      </c>
      <c r="G58" s="72">
        <v>48</v>
      </c>
      <c r="H58" s="72">
        <v>48</v>
      </c>
      <c r="I58" s="72">
        <v>48</v>
      </c>
      <c r="J58" s="72">
        <v>48</v>
      </c>
      <c r="K58" s="72">
        <v>48</v>
      </c>
      <c r="L58" s="73">
        <v>48</v>
      </c>
      <c r="M58" s="64"/>
      <c r="N58" s="70"/>
      <c r="O58" s="1">
        <v>47</v>
      </c>
      <c r="P58" s="68"/>
      <c r="Q58" s="69"/>
      <c r="R58" s="68"/>
      <c r="S58" s="68"/>
      <c r="T58" s="71">
        <f t="shared" si="0"/>
        <v>0</v>
      </c>
      <c r="U58" s="2" t="str">
        <f t="shared" si="1"/>
        <v/>
      </c>
      <c r="V58" s="3">
        <f t="shared" ca="1" si="2"/>
        <v>43344</v>
      </c>
    </row>
    <row r="59" spans="1:22" customFormat="1" ht="9.75" customHeight="1" x14ac:dyDescent="0.25">
      <c r="A59" s="63"/>
      <c r="B59" s="257"/>
      <c r="C59" s="97">
        <v>49</v>
      </c>
      <c r="D59" s="72">
        <v>49</v>
      </c>
      <c r="E59" s="72">
        <v>49</v>
      </c>
      <c r="F59" s="72">
        <v>49</v>
      </c>
      <c r="G59" s="72">
        <v>49</v>
      </c>
      <c r="H59" s="72">
        <v>49</v>
      </c>
      <c r="I59" s="72">
        <v>49</v>
      </c>
      <c r="J59" s="72">
        <v>49</v>
      </c>
      <c r="K59" s="72">
        <v>49</v>
      </c>
      <c r="L59" s="73">
        <v>49</v>
      </c>
      <c r="M59" s="64"/>
      <c r="N59" s="70"/>
      <c r="O59" s="1">
        <v>48</v>
      </c>
      <c r="P59" s="68"/>
      <c r="Q59" s="69"/>
      <c r="R59" s="68"/>
      <c r="S59" s="68"/>
      <c r="T59" s="71">
        <f t="shared" si="0"/>
        <v>0</v>
      </c>
      <c r="U59" s="2" t="str">
        <f t="shared" si="1"/>
        <v/>
      </c>
      <c r="V59" s="3">
        <f t="shared" ca="1" si="2"/>
        <v>43344</v>
      </c>
    </row>
    <row r="60" spans="1:22" customFormat="1" ht="9.75" customHeight="1" x14ac:dyDescent="0.25">
      <c r="A60" s="63"/>
      <c r="B60" s="257"/>
      <c r="C60" s="97">
        <v>50</v>
      </c>
      <c r="D60" s="72">
        <v>50</v>
      </c>
      <c r="E60" s="72">
        <v>50</v>
      </c>
      <c r="F60" s="72">
        <v>50</v>
      </c>
      <c r="G60" s="72">
        <v>50</v>
      </c>
      <c r="H60" s="72">
        <v>50</v>
      </c>
      <c r="I60" s="72">
        <v>50</v>
      </c>
      <c r="J60" s="72">
        <v>50</v>
      </c>
      <c r="K60" s="72">
        <v>50</v>
      </c>
      <c r="L60" s="73">
        <v>50</v>
      </c>
      <c r="M60" s="64"/>
      <c r="N60" s="70"/>
      <c r="O60" s="1">
        <v>49</v>
      </c>
      <c r="P60" s="68"/>
      <c r="Q60" s="69"/>
      <c r="R60" s="68"/>
      <c r="S60" s="68"/>
      <c r="T60" s="71">
        <f t="shared" si="0"/>
        <v>0</v>
      </c>
      <c r="U60" s="2" t="str">
        <f t="shared" si="1"/>
        <v/>
      </c>
      <c r="V60" s="3">
        <f t="shared" ca="1" si="2"/>
        <v>43344</v>
      </c>
    </row>
    <row r="61" spans="1:22" customFormat="1" ht="9.75" customHeight="1" x14ac:dyDescent="0.25">
      <c r="A61" s="63"/>
      <c r="B61" s="257"/>
      <c r="C61" s="97">
        <v>51</v>
      </c>
      <c r="D61" s="72">
        <v>51</v>
      </c>
      <c r="E61" s="72">
        <v>51</v>
      </c>
      <c r="F61" s="72">
        <v>51</v>
      </c>
      <c r="G61" s="72">
        <v>51</v>
      </c>
      <c r="H61" s="72">
        <v>51</v>
      </c>
      <c r="I61" s="72">
        <v>51</v>
      </c>
      <c r="J61" s="72">
        <v>51</v>
      </c>
      <c r="K61" s="72">
        <v>51</v>
      </c>
      <c r="L61" s="73">
        <v>51</v>
      </c>
      <c r="M61" s="64"/>
      <c r="N61" s="70"/>
      <c r="O61" s="1">
        <v>50</v>
      </c>
      <c r="P61" s="68"/>
      <c r="Q61" s="69"/>
      <c r="R61" s="68"/>
      <c r="S61" s="68"/>
      <c r="T61" s="71">
        <f t="shared" si="0"/>
        <v>0</v>
      </c>
      <c r="U61" s="2" t="str">
        <f t="shared" si="1"/>
        <v/>
      </c>
      <c r="V61" s="3">
        <f t="shared" ca="1" si="2"/>
        <v>43344</v>
      </c>
    </row>
    <row r="62" spans="1:22" customFormat="1" ht="9.75" customHeight="1" x14ac:dyDescent="0.25">
      <c r="A62" s="63"/>
      <c r="B62" s="257"/>
      <c r="C62" s="97">
        <v>52</v>
      </c>
      <c r="D62" s="72">
        <v>52</v>
      </c>
      <c r="E62" s="72">
        <v>52</v>
      </c>
      <c r="F62" s="72">
        <v>52</v>
      </c>
      <c r="G62" s="72">
        <v>52</v>
      </c>
      <c r="H62" s="72">
        <v>52</v>
      </c>
      <c r="I62" s="72">
        <v>52</v>
      </c>
      <c r="J62" s="72">
        <v>52</v>
      </c>
      <c r="K62" s="72">
        <v>52</v>
      </c>
      <c r="L62" s="73">
        <v>52</v>
      </c>
      <c r="M62" s="64"/>
      <c r="N62" s="70"/>
      <c r="O62" s="1">
        <v>51</v>
      </c>
      <c r="P62" s="68"/>
      <c r="Q62" s="69"/>
      <c r="R62" s="68"/>
      <c r="S62" s="68"/>
      <c r="T62" s="71">
        <f t="shared" si="0"/>
        <v>0</v>
      </c>
      <c r="U62" s="2" t="str">
        <f t="shared" si="1"/>
        <v/>
      </c>
      <c r="V62" s="3">
        <f t="shared" ca="1" si="2"/>
        <v>43344</v>
      </c>
    </row>
    <row r="63" spans="1:22" customFormat="1" ht="9.75" customHeight="1" x14ac:dyDescent="0.25">
      <c r="A63" s="63"/>
      <c r="B63" s="257"/>
      <c r="C63" s="97">
        <v>53</v>
      </c>
      <c r="D63" s="72">
        <v>53</v>
      </c>
      <c r="E63" s="72">
        <v>53</v>
      </c>
      <c r="F63" s="72">
        <v>53</v>
      </c>
      <c r="G63" s="72">
        <v>53</v>
      </c>
      <c r="H63" s="72">
        <v>53</v>
      </c>
      <c r="I63" s="72">
        <v>53</v>
      </c>
      <c r="J63" s="72">
        <v>53</v>
      </c>
      <c r="K63" s="72">
        <v>53</v>
      </c>
      <c r="L63" s="73">
        <v>53</v>
      </c>
      <c r="M63" s="64"/>
      <c r="N63" s="70"/>
      <c r="O63" s="1">
        <v>52</v>
      </c>
      <c r="P63" s="68"/>
      <c r="Q63" s="69"/>
      <c r="R63" s="68"/>
      <c r="S63" s="68"/>
      <c r="T63" s="71">
        <f t="shared" si="0"/>
        <v>0</v>
      </c>
      <c r="U63" s="2" t="str">
        <f t="shared" si="1"/>
        <v/>
      </c>
      <c r="V63" s="3">
        <f t="shared" ca="1" si="2"/>
        <v>43344</v>
      </c>
    </row>
    <row r="64" spans="1:22" customFormat="1" ht="9.75" customHeight="1" x14ac:dyDescent="0.25">
      <c r="A64" s="63"/>
      <c r="B64" s="257"/>
      <c r="C64" s="97">
        <v>54</v>
      </c>
      <c r="D64" s="72">
        <v>54</v>
      </c>
      <c r="E64" s="72">
        <v>54</v>
      </c>
      <c r="F64" s="72">
        <v>54</v>
      </c>
      <c r="G64" s="72">
        <v>54</v>
      </c>
      <c r="H64" s="72">
        <v>54</v>
      </c>
      <c r="I64" s="72">
        <v>54</v>
      </c>
      <c r="J64" s="72">
        <v>54</v>
      </c>
      <c r="K64" s="72">
        <v>54</v>
      </c>
      <c r="L64" s="73">
        <v>54</v>
      </c>
      <c r="M64" s="64"/>
      <c r="N64" s="70"/>
      <c r="O64" s="1">
        <v>53</v>
      </c>
      <c r="P64" s="68"/>
      <c r="Q64" s="69"/>
      <c r="R64" s="68"/>
      <c r="S64" s="68"/>
      <c r="T64" s="71">
        <f t="shared" si="0"/>
        <v>0</v>
      </c>
      <c r="U64" s="2" t="str">
        <f t="shared" si="1"/>
        <v/>
      </c>
      <c r="V64" s="3">
        <f t="shared" ca="1" si="2"/>
        <v>43344</v>
      </c>
    </row>
    <row r="65" spans="1:22" customFormat="1" ht="9.75" customHeight="1" x14ac:dyDescent="0.25">
      <c r="A65" s="63"/>
      <c r="B65" s="257"/>
      <c r="C65" s="97">
        <v>55</v>
      </c>
      <c r="D65" s="72">
        <v>55</v>
      </c>
      <c r="E65" s="72">
        <v>55</v>
      </c>
      <c r="F65" s="72">
        <v>55</v>
      </c>
      <c r="G65" s="72">
        <v>55</v>
      </c>
      <c r="H65" s="72">
        <v>55</v>
      </c>
      <c r="I65" s="72">
        <v>55</v>
      </c>
      <c r="J65" s="72">
        <v>55</v>
      </c>
      <c r="K65" s="72">
        <v>55</v>
      </c>
      <c r="L65" s="73">
        <v>55</v>
      </c>
      <c r="M65" s="64"/>
      <c r="N65" s="70"/>
      <c r="O65" s="1">
        <v>54</v>
      </c>
      <c r="P65" s="68"/>
      <c r="Q65" s="69"/>
      <c r="R65" s="68"/>
      <c r="S65" s="68"/>
      <c r="T65" s="71">
        <f t="shared" si="0"/>
        <v>0</v>
      </c>
      <c r="U65" s="2" t="str">
        <f t="shared" si="1"/>
        <v/>
      </c>
      <c r="V65" s="3">
        <f t="shared" ca="1" si="2"/>
        <v>43344</v>
      </c>
    </row>
    <row r="66" spans="1:22" customFormat="1" ht="9.75" customHeight="1" x14ac:dyDescent="0.25">
      <c r="A66" s="63"/>
      <c r="B66" s="257"/>
      <c r="C66" s="97">
        <v>56</v>
      </c>
      <c r="D66" s="72">
        <v>56</v>
      </c>
      <c r="E66" s="72">
        <v>56</v>
      </c>
      <c r="F66" s="72">
        <v>56</v>
      </c>
      <c r="G66" s="72">
        <v>56</v>
      </c>
      <c r="H66" s="72">
        <v>56</v>
      </c>
      <c r="I66" s="72">
        <v>56</v>
      </c>
      <c r="J66" s="72">
        <v>56</v>
      </c>
      <c r="K66" s="72">
        <v>56</v>
      </c>
      <c r="L66" s="73">
        <v>56</v>
      </c>
      <c r="M66" s="64"/>
      <c r="N66" s="70"/>
      <c r="O66" s="1">
        <v>55</v>
      </c>
      <c r="P66" s="68"/>
      <c r="Q66" s="69"/>
      <c r="R66" s="68"/>
      <c r="S66" s="68"/>
      <c r="T66" s="71">
        <f t="shared" si="0"/>
        <v>0</v>
      </c>
      <c r="U66" s="2" t="str">
        <f t="shared" si="1"/>
        <v/>
      </c>
      <c r="V66" s="3">
        <f t="shared" ca="1" si="2"/>
        <v>43344</v>
      </c>
    </row>
    <row r="67" spans="1:22" customFormat="1" ht="9.75" customHeight="1" x14ac:dyDescent="0.25">
      <c r="A67" s="63"/>
      <c r="B67" s="257"/>
      <c r="C67" s="97">
        <v>57</v>
      </c>
      <c r="D67" s="72">
        <v>57</v>
      </c>
      <c r="E67" s="72">
        <v>57</v>
      </c>
      <c r="F67" s="72">
        <v>57</v>
      </c>
      <c r="G67" s="72">
        <v>57</v>
      </c>
      <c r="H67" s="72">
        <v>57</v>
      </c>
      <c r="I67" s="72">
        <v>57</v>
      </c>
      <c r="J67" s="72">
        <v>57</v>
      </c>
      <c r="K67" s="72">
        <v>57</v>
      </c>
      <c r="L67" s="73">
        <v>57</v>
      </c>
      <c r="M67" s="64"/>
      <c r="N67" s="70"/>
      <c r="O67" s="1">
        <v>56</v>
      </c>
      <c r="P67" s="68"/>
      <c r="Q67" s="69"/>
      <c r="R67" s="68"/>
      <c r="S67" s="68"/>
      <c r="T67" s="71">
        <f t="shared" si="0"/>
        <v>0</v>
      </c>
      <c r="U67" s="2" t="str">
        <f t="shared" si="1"/>
        <v/>
      </c>
      <c r="V67" s="3">
        <f t="shared" ca="1" si="2"/>
        <v>43344</v>
      </c>
    </row>
    <row r="68" spans="1:22" customFormat="1" ht="9.75" customHeight="1" x14ac:dyDescent="0.25">
      <c r="A68" s="63"/>
      <c r="B68" s="257"/>
      <c r="C68" s="97">
        <v>58</v>
      </c>
      <c r="D68" s="72">
        <v>58</v>
      </c>
      <c r="E68" s="72">
        <v>58</v>
      </c>
      <c r="F68" s="72">
        <v>58</v>
      </c>
      <c r="G68" s="72">
        <v>58</v>
      </c>
      <c r="H68" s="72">
        <v>58</v>
      </c>
      <c r="I68" s="72">
        <v>58</v>
      </c>
      <c r="J68" s="72">
        <v>58</v>
      </c>
      <c r="K68" s="72">
        <v>58</v>
      </c>
      <c r="L68" s="73">
        <v>58</v>
      </c>
      <c r="M68" s="64"/>
      <c r="N68" s="70"/>
      <c r="O68" s="1">
        <v>57</v>
      </c>
      <c r="P68" s="68"/>
      <c r="Q68" s="69"/>
      <c r="R68" s="68"/>
      <c r="S68" s="68"/>
      <c r="T68" s="71">
        <f t="shared" si="0"/>
        <v>0</v>
      </c>
      <c r="U68" s="2" t="str">
        <f t="shared" si="1"/>
        <v/>
      </c>
      <c r="V68" s="3">
        <f t="shared" ca="1" si="2"/>
        <v>43344</v>
      </c>
    </row>
    <row r="69" spans="1:22" customFormat="1" ht="9.75" customHeight="1" x14ac:dyDescent="0.25">
      <c r="A69" s="63"/>
      <c r="B69" s="257"/>
      <c r="C69" s="97">
        <v>59</v>
      </c>
      <c r="D69" s="72">
        <v>59</v>
      </c>
      <c r="E69" s="72">
        <v>59</v>
      </c>
      <c r="F69" s="72">
        <v>59</v>
      </c>
      <c r="G69" s="72">
        <v>59</v>
      </c>
      <c r="H69" s="72">
        <v>59</v>
      </c>
      <c r="I69" s="72">
        <v>59</v>
      </c>
      <c r="J69" s="72">
        <v>59</v>
      </c>
      <c r="K69" s="72">
        <v>59</v>
      </c>
      <c r="L69" s="73">
        <v>59</v>
      </c>
      <c r="M69" s="64"/>
      <c r="N69" s="70"/>
      <c r="O69" s="1">
        <v>58</v>
      </c>
      <c r="P69" s="68"/>
      <c r="Q69" s="69"/>
      <c r="R69" s="68"/>
      <c r="S69" s="68"/>
      <c r="T69" s="71">
        <f t="shared" si="0"/>
        <v>0</v>
      </c>
      <c r="U69" s="2" t="str">
        <f t="shared" si="1"/>
        <v/>
      </c>
      <c r="V69" s="3">
        <f t="shared" ca="1" si="2"/>
        <v>43344</v>
      </c>
    </row>
    <row r="70" spans="1:22" customFormat="1" ht="9.75" customHeight="1" x14ac:dyDescent="0.25">
      <c r="A70" s="63"/>
      <c r="B70" s="257"/>
      <c r="C70" s="97">
        <v>60</v>
      </c>
      <c r="D70" s="72">
        <v>60</v>
      </c>
      <c r="E70" s="72">
        <v>60</v>
      </c>
      <c r="F70" s="72">
        <v>60</v>
      </c>
      <c r="G70" s="72">
        <v>60</v>
      </c>
      <c r="H70" s="72">
        <v>60</v>
      </c>
      <c r="I70" s="72">
        <v>60</v>
      </c>
      <c r="J70" s="72">
        <v>60</v>
      </c>
      <c r="K70" s="72">
        <v>60</v>
      </c>
      <c r="L70" s="73">
        <v>60</v>
      </c>
      <c r="M70" s="64"/>
      <c r="N70" s="70"/>
      <c r="O70" s="1">
        <v>59</v>
      </c>
      <c r="P70" s="68"/>
      <c r="Q70" s="69"/>
      <c r="R70" s="68"/>
      <c r="S70" s="68"/>
      <c r="T70" s="71">
        <f t="shared" si="0"/>
        <v>0</v>
      </c>
      <c r="U70" s="2" t="str">
        <f t="shared" si="1"/>
        <v/>
      </c>
      <c r="V70" s="3">
        <f t="shared" ca="1" si="2"/>
        <v>43344</v>
      </c>
    </row>
    <row r="71" spans="1:22" customFormat="1" ht="9.75" customHeight="1" x14ac:dyDescent="0.25">
      <c r="A71" s="63"/>
      <c r="B71" s="257"/>
      <c r="C71" s="97">
        <v>61</v>
      </c>
      <c r="D71" s="72">
        <v>61</v>
      </c>
      <c r="E71" s="72">
        <v>61</v>
      </c>
      <c r="F71" s="72">
        <v>61</v>
      </c>
      <c r="G71" s="72">
        <v>61</v>
      </c>
      <c r="H71" s="72">
        <v>61</v>
      </c>
      <c r="I71" s="72">
        <v>61</v>
      </c>
      <c r="J71" s="72">
        <v>61</v>
      </c>
      <c r="K71" s="72">
        <v>61</v>
      </c>
      <c r="L71" s="73">
        <v>61</v>
      </c>
      <c r="M71" s="64"/>
      <c r="N71" s="70"/>
      <c r="O71" s="1">
        <v>60</v>
      </c>
      <c r="P71" s="68"/>
      <c r="Q71" s="69"/>
      <c r="R71" s="68"/>
      <c r="S71" s="68"/>
      <c r="T71" s="71">
        <f t="shared" si="0"/>
        <v>0</v>
      </c>
      <c r="U71" s="2" t="str">
        <f t="shared" si="1"/>
        <v/>
      </c>
      <c r="V71" s="3">
        <f t="shared" ca="1" si="2"/>
        <v>43344</v>
      </c>
    </row>
    <row r="72" spans="1:22" customFormat="1" ht="9.75" customHeight="1" x14ac:dyDescent="0.25">
      <c r="A72" s="63"/>
      <c r="B72" s="257"/>
      <c r="C72" s="97">
        <v>62</v>
      </c>
      <c r="D72" s="72">
        <v>62</v>
      </c>
      <c r="E72" s="72">
        <v>62</v>
      </c>
      <c r="F72" s="72">
        <v>62</v>
      </c>
      <c r="G72" s="72">
        <v>62</v>
      </c>
      <c r="H72" s="72">
        <v>62</v>
      </c>
      <c r="I72" s="72">
        <v>62</v>
      </c>
      <c r="J72" s="72">
        <v>62</v>
      </c>
      <c r="K72" s="72">
        <v>62</v>
      </c>
      <c r="L72" s="73">
        <v>62</v>
      </c>
      <c r="M72" s="64"/>
      <c r="N72" s="70"/>
      <c r="O72" s="1">
        <v>61</v>
      </c>
      <c r="P72" s="68"/>
      <c r="Q72" s="69"/>
      <c r="R72" s="68"/>
      <c r="S72" s="68"/>
      <c r="T72" s="71">
        <f t="shared" si="0"/>
        <v>0</v>
      </c>
      <c r="U72" s="2" t="str">
        <f t="shared" si="1"/>
        <v/>
      </c>
      <c r="V72" s="3">
        <f t="shared" ca="1" si="2"/>
        <v>43344</v>
      </c>
    </row>
    <row r="73" spans="1:22" customFormat="1" ht="9.75" customHeight="1" x14ac:dyDescent="0.25">
      <c r="A73" s="63"/>
      <c r="B73" s="257"/>
      <c r="C73" s="97">
        <v>63</v>
      </c>
      <c r="D73" s="72">
        <v>63</v>
      </c>
      <c r="E73" s="72">
        <v>63</v>
      </c>
      <c r="F73" s="72">
        <v>63</v>
      </c>
      <c r="G73" s="72">
        <v>63</v>
      </c>
      <c r="H73" s="72">
        <v>63</v>
      </c>
      <c r="I73" s="72">
        <v>63</v>
      </c>
      <c r="J73" s="72">
        <v>63</v>
      </c>
      <c r="K73" s="72">
        <v>63</v>
      </c>
      <c r="L73" s="73">
        <v>63</v>
      </c>
      <c r="M73" s="64"/>
      <c r="N73" s="70"/>
      <c r="O73" s="1">
        <v>62</v>
      </c>
      <c r="P73" s="68"/>
      <c r="Q73" s="69"/>
      <c r="R73" s="68"/>
      <c r="S73" s="68"/>
      <c r="T73" s="71">
        <f t="shared" si="0"/>
        <v>0</v>
      </c>
      <c r="U73" s="2" t="str">
        <f t="shared" si="1"/>
        <v/>
      </c>
      <c r="V73" s="3">
        <f t="shared" ca="1" si="2"/>
        <v>43344</v>
      </c>
    </row>
    <row r="74" spans="1:22" customFormat="1" ht="9.75" customHeight="1" x14ac:dyDescent="0.25">
      <c r="A74" s="63"/>
      <c r="B74" s="257"/>
      <c r="C74" s="97">
        <v>64</v>
      </c>
      <c r="D74" s="72">
        <v>64</v>
      </c>
      <c r="E74" s="72">
        <v>64</v>
      </c>
      <c r="F74" s="72">
        <v>64</v>
      </c>
      <c r="G74" s="72">
        <v>64</v>
      </c>
      <c r="H74" s="72">
        <v>64</v>
      </c>
      <c r="I74" s="72">
        <v>64</v>
      </c>
      <c r="J74" s="72">
        <v>64</v>
      </c>
      <c r="K74" s="72">
        <v>64</v>
      </c>
      <c r="L74" s="73">
        <v>64</v>
      </c>
      <c r="M74" s="64"/>
      <c r="N74" s="70"/>
      <c r="O74" s="1">
        <v>63</v>
      </c>
      <c r="P74" s="68"/>
      <c r="Q74" s="69"/>
      <c r="R74" s="68"/>
      <c r="S74" s="68"/>
      <c r="T74" s="71">
        <f t="shared" si="0"/>
        <v>0</v>
      </c>
      <c r="U74" s="2" t="str">
        <f t="shared" si="1"/>
        <v/>
      </c>
      <c r="V74" s="3">
        <f t="shared" ca="1" si="2"/>
        <v>43344</v>
      </c>
    </row>
    <row r="75" spans="1:22" customFormat="1" ht="9.75" customHeight="1" x14ac:dyDescent="0.25">
      <c r="A75" s="63"/>
      <c r="B75" s="257"/>
      <c r="C75" s="97">
        <v>65</v>
      </c>
      <c r="D75" s="72">
        <v>65</v>
      </c>
      <c r="E75" s="72">
        <v>65</v>
      </c>
      <c r="F75" s="72">
        <v>65</v>
      </c>
      <c r="G75" s="72">
        <v>65</v>
      </c>
      <c r="H75" s="72">
        <v>65</v>
      </c>
      <c r="I75" s="72">
        <v>65</v>
      </c>
      <c r="J75" s="72">
        <v>65</v>
      </c>
      <c r="K75" s="72">
        <v>65</v>
      </c>
      <c r="L75" s="73">
        <v>65</v>
      </c>
      <c r="M75" s="64"/>
      <c r="N75" s="70"/>
      <c r="O75" s="1">
        <v>64</v>
      </c>
      <c r="P75" s="68"/>
      <c r="Q75" s="69"/>
      <c r="R75" s="68"/>
      <c r="S75" s="68"/>
      <c r="T75" s="71">
        <f t="shared" ref="T75:T131" si="4">IF(P75&gt;=S75,0,"")</f>
        <v>0</v>
      </c>
      <c r="U75" s="2" t="str">
        <f t="shared" ref="U75:U131" si="5">IF(S75&lt;&gt;"",Q75,"")</f>
        <v/>
      </c>
      <c r="V75" s="3">
        <f t="shared" ref="V75:V131" ca="1" si="6">IF(U75&lt;&gt;"","pago",TODAY()-P75)</f>
        <v>43344</v>
      </c>
    </row>
    <row r="76" spans="1:22" customFormat="1" ht="9.75" customHeight="1" x14ac:dyDescent="0.25">
      <c r="A76" s="63"/>
      <c r="B76" s="257"/>
      <c r="C76" s="97">
        <v>66</v>
      </c>
      <c r="D76" s="72">
        <v>66</v>
      </c>
      <c r="E76" s="72">
        <v>66</v>
      </c>
      <c r="F76" s="72">
        <v>66</v>
      </c>
      <c r="G76" s="72">
        <v>66</v>
      </c>
      <c r="H76" s="72">
        <v>66</v>
      </c>
      <c r="I76" s="72">
        <v>66</v>
      </c>
      <c r="J76" s="72">
        <v>66</v>
      </c>
      <c r="K76" s="72">
        <v>66</v>
      </c>
      <c r="L76" s="73">
        <v>66</v>
      </c>
      <c r="M76" s="64"/>
      <c r="N76" s="70"/>
      <c r="O76" s="1">
        <v>65</v>
      </c>
      <c r="P76" s="68"/>
      <c r="Q76" s="69"/>
      <c r="R76" s="68"/>
      <c r="S76" s="68"/>
      <c r="T76" s="71">
        <f t="shared" si="4"/>
        <v>0</v>
      </c>
      <c r="U76" s="2" t="str">
        <f t="shared" si="5"/>
        <v/>
      </c>
      <c r="V76" s="3">
        <f t="shared" ca="1" si="6"/>
        <v>43344</v>
      </c>
    </row>
    <row r="77" spans="1:22" customFormat="1" ht="9.75" customHeight="1" x14ac:dyDescent="0.25">
      <c r="A77" s="63"/>
      <c r="B77" s="257"/>
      <c r="C77" s="97">
        <v>67</v>
      </c>
      <c r="D77" s="72">
        <v>67</v>
      </c>
      <c r="E77" s="72">
        <v>67</v>
      </c>
      <c r="F77" s="72">
        <v>67</v>
      </c>
      <c r="G77" s="72">
        <v>67</v>
      </c>
      <c r="H77" s="72">
        <v>67</v>
      </c>
      <c r="I77" s="72">
        <v>67</v>
      </c>
      <c r="J77" s="72">
        <v>67</v>
      </c>
      <c r="K77" s="72">
        <v>67</v>
      </c>
      <c r="L77" s="73">
        <v>67</v>
      </c>
      <c r="M77" s="64"/>
      <c r="N77" s="70"/>
      <c r="O77" s="1">
        <v>66</v>
      </c>
      <c r="P77" s="68"/>
      <c r="Q77" s="69"/>
      <c r="R77" s="68"/>
      <c r="S77" s="68"/>
      <c r="T77" s="71">
        <f t="shared" si="4"/>
        <v>0</v>
      </c>
      <c r="U77" s="2" t="str">
        <f t="shared" si="5"/>
        <v/>
      </c>
      <c r="V77" s="3">
        <f t="shared" ca="1" si="6"/>
        <v>43344</v>
      </c>
    </row>
    <row r="78" spans="1:22" customFormat="1" ht="9.75" customHeight="1" x14ac:dyDescent="0.25">
      <c r="A78" s="63"/>
      <c r="B78" s="257"/>
      <c r="C78" s="97">
        <v>68</v>
      </c>
      <c r="D78" s="72">
        <v>68</v>
      </c>
      <c r="E78" s="72">
        <v>68</v>
      </c>
      <c r="F78" s="72">
        <v>68</v>
      </c>
      <c r="G78" s="72">
        <v>68</v>
      </c>
      <c r="H78" s="72">
        <v>68</v>
      </c>
      <c r="I78" s="72">
        <v>68</v>
      </c>
      <c r="J78" s="72">
        <v>68</v>
      </c>
      <c r="K78" s="72">
        <v>68</v>
      </c>
      <c r="L78" s="73">
        <v>68</v>
      </c>
      <c r="M78" s="64"/>
      <c r="N78" s="70"/>
      <c r="O78" s="1">
        <v>67</v>
      </c>
      <c r="P78" s="68"/>
      <c r="Q78" s="69"/>
      <c r="R78" s="68"/>
      <c r="S78" s="68"/>
      <c r="T78" s="71">
        <f t="shared" si="4"/>
        <v>0</v>
      </c>
      <c r="U78" s="2" t="str">
        <f t="shared" si="5"/>
        <v/>
      </c>
      <c r="V78" s="3">
        <f t="shared" ca="1" si="6"/>
        <v>43344</v>
      </c>
    </row>
    <row r="79" spans="1:22" customFormat="1" ht="9.75" customHeight="1" x14ac:dyDescent="0.25">
      <c r="A79" s="63"/>
      <c r="B79" s="257"/>
      <c r="C79" s="97">
        <v>69</v>
      </c>
      <c r="D79" s="72">
        <v>69</v>
      </c>
      <c r="E79" s="72">
        <v>69</v>
      </c>
      <c r="F79" s="72">
        <v>69</v>
      </c>
      <c r="G79" s="72">
        <v>69</v>
      </c>
      <c r="H79" s="72">
        <v>69</v>
      </c>
      <c r="I79" s="72">
        <v>69</v>
      </c>
      <c r="J79" s="72">
        <v>69</v>
      </c>
      <c r="K79" s="72">
        <v>69</v>
      </c>
      <c r="L79" s="73">
        <v>69</v>
      </c>
      <c r="M79" s="64"/>
      <c r="N79" s="70"/>
      <c r="O79" s="1">
        <v>68</v>
      </c>
      <c r="P79" s="68"/>
      <c r="Q79" s="69"/>
      <c r="R79" s="68"/>
      <c r="S79" s="68"/>
      <c r="T79" s="71">
        <f t="shared" si="4"/>
        <v>0</v>
      </c>
      <c r="U79" s="2" t="str">
        <f t="shared" si="5"/>
        <v/>
      </c>
      <c r="V79" s="3">
        <f t="shared" ca="1" si="6"/>
        <v>43344</v>
      </c>
    </row>
    <row r="80" spans="1:22" customFormat="1" ht="9.75" customHeight="1" x14ac:dyDescent="0.25">
      <c r="A80" s="63"/>
      <c r="B80" s="257"/>
      <c r="C80" s="97">
        <v>70</v>
      </c>
      <c r="D80" s="72">
        <v>70</v>
      </c>
      <c r="E80" s="72">
        <v>70</v>
      </c>
      <c r="F80" s="72">
        <v>70</v>
      </c>
      <c r="G80" s="72">
        <v>70</v>
      </c>
      <c r="H80" s="72">
        <v>70</v>
      </c>
      <c r="I80" s="72">
        <v>70</v>
      </c>
      <c r="J80" s="72">
        <v>70</v>
      </c>
      <c r="K80" s="72">
        <v>70</v>
      </c>
      <c r="L80" s="73">
        <v>70</v>
      </c>
      <c r="M80" s="64"/>
      <c r="N80" s="70"/>
      <c r="O80" s="1">
        <v>69</v>
      </c>
      <c r="P80" s="68"/>
      <c r="Q80" s="69"/>
      <c r="R80" s="68"/>
      <c r="S80" s="68"/>
      <c r="T80" s="71">
        <f t="shared" si="4"/>
        <v>0</v>
      </c>
      <c r="U80" s="2" t="str">
        <f t="shared" si="5"/>
        <v/>
      </c>
      <c r="V80" s="3">
        <f t="shared" ca="1" si="6"/>
        <v>43344</v>
      </c>
    </row>
    <row r="81" spans="1:22" customFormat="1" ht="9.75" customHeight="1" x14ac:dyDescent="0.25">
      <c r="A81" s="63"/>
      <c r="B81" s="257"/>
      <c r="C81" s="97">
        <v>71</v>
      </c>
      <c r="D81" s="72">
        <v>71</v>
      </c>
      <c r="E81" s="72">
        <v>71</v>
      </c>
      <c r="F81" s="72">
        <v>71</v>
      </c>
      <c r="G81" s="72">
        <v>71</v>
      </c>
      <c r="H81" s="72">
        <v>71</v>
      </c>
      <c r="I81" s="72">
        <v>71</v>
      </c>
      <c r="J81" s="72">
        <v>71</v>
      </c>
      <c r="K81" s="72">
        <v>71</v>
      </c>
      <c r="L81" s="73">
        <v>71</v>
      </c>
      <c r="M81" s="64"/>
      <c r="N81" s="70"/>
      <c r="O81" s="1">
        <v>70</v>
      </c>
      <c r="P81" s="68"/>
      <c r="Q81" s="69"/>
      <c r="R81" s="68"/>
      <c r="S81" s="68"/>
      <c r="T81" s="71">
        <f t="shared" si="4"/>
        <v>0</v>
      </c>
      <c r="U81" s="2" t="str">
        <f t="shared" si="5"/>
        <v/>
      </c>
      <c r="V81" s="3">
        <f t="shared" ca="1" si="6"/>
        <v>43344</v>
      </c>
    </row>
    <row r="82" spans="1:22" customFormat="1" ht="9.75" customHeight="1" x14ac:dyDescent="0.25">
      <c r="A82" s="63"/>
      <c r="B82" s="257"/>
      <c r="C82" s="97">
        <v>72</v>
      </c>
      <c r="D82" s="72">
        <v>72</v>
      </c>
      <c r="E82" s="72">
        <v>72</v>
      </c>
      <c r="F82" s="72">
        <v>72</v>
      </c>
      <c r="G82" s="72">
        <v>72</v>
      </c>
      <c r="H82" s="72">
        <v>72</v>
      </c>
      <c r="I82" s="72">
        <v>72</v>
      </c>
      <c r="J82" s="72">
        <v>72</v>
      </c>
      <c r="K82" s="72">
        <v>72</v>
      </c>
      <c r="L82" s="73">
        <v>72</v>
      </c>
      <c r="M82" s="64"/>
      <c r="N82" s="70"/>
      <c r="O82" s="1">
        <v>71</v>
      </c>
      <c r="P82" s="68"/>
      <c r="Q82" s="69"/>
      <c r="R82" s="68"/>
      <c r="S82" s="68"/>
      <c r="T82" s="71">
        <f t="shared" si="4"/>
        <v>0</v>
      </c>
      <c r="U82" s="2" t="str">
        <f t="shared" si="5"/>
        <v/>
      </c>
      <c r="V82" s="3">
        <f t="shared" ca="1" si="6"/>
        <v>43344</v>
      </c>
    </row>
    <row r="83" spans="1:22" customFormat="1" ht="9.75" customHeight="1" x14ac:dyDescent="0.25">
      <c r="A83" s="63"/>
      <c r="B83" s="257"/>
      <c r="C83" s="97">
        <v>73</v>
      </c>
      <c r="D83" s="72">
        <v>73</v>
      </c>
      <c r="E83" s="72">
        <v>73</v>
      </c>
      <c r="F83" s="72">
        <v>73</v>
      </c>
      <c r="G83" s="72">
        <v>73</v>
      </c>
      <c r="H83" s="72">
        <v>73</v>
      </c>
      <c r="I83" s="72">
        <v>73</v>
      </c>
      <c r="J83" s="72">
        <v>73</v>
      </c>
      <c r="K83" s="72">
        <v>73</v>
      </c>
      <c r="L83" s="73">
        <v>73</v>
      </c>
      <c r="M83" s="64"/>
      <c r="N83" s="70"/>
      <c r="O83" s="1">
        <v>72</v>
      </c>
      <c r="P83" s="68"/>
      <c r="Q83" s="69"/>
      <c r="R83" s="68"/>
      <c r="S83" s="68"/>
      <c r="T83" s="71">
        <f t="shared" si="4"/>
        <v>0</v>
      </c>
      <c r="U83" s="2" t="str">
        <f t="shared" si="5"/>
        <v/>
      </c>
      <c r="V83" s="3">
        <f t="shared" ca="1" si="6"/>
        <v>43344</v>
      </c>
    </row>
    <row r="84" spans="1:22" customFormat="1" ht="9.75" customHeight="1" x14ac:dyDescent="0.25">
      <c r="A84" s="63"/>
      <c r="B84" s="257"/>
      <c r="C84" s="97">
        <v>74</v>
      </c>
      <c r="D84" s="72">
        <v>74</v>
      </c>
      <c r="E84" s="72">
        <v>74</v>
      </c>
      <c r="F84" s="72">
        <v>74</v>
      </c>
      <c r="G84" s="72">
        <v>74</v>
      </c>
      <c r="H84" s="72">
        <v>74</v>
      </c>
      <c r="I84" s="72">
        <v>74</v>
      </c>
      <c r="J84" s="72">
        <v>74</v>
      </c>
      <c r="K84" s="72">
        <v>74</v>
      </c>
      <c r="L84" s="73">
        <v>74</v>
      </c>
      <c r="M84" s="64"/>
      <c r="N84" s="70"/>
      <c r="O84" s="1">
        <v>73</v>
      </c>
      <c r="P84" s="68"/>
      <c r="Q84" s="69"/>
      <c r="R84" s="68"/>
      <c r="S84" s="68"/>
      <c r="T84" s="71">
        <f t="shared" si="4"/>
        <v>0</v>
      </c>
      <c r="U84" s="2" t="str">
        <f t="shared" si="5"/>
        <v/>
      </c>
      <c r="V84" s="3">
        <f t="shared" ca="1" si="6"/>
        <v>43344</v>
      </c>
    </row>
    <row r="85" spans="1:22" customFormat="1" ht="9.75" customHeight="1" x14ac:dyDescent="0.25">
      <c r="A85" s="63"/>
      <c r="B85" s="257"/>
      <c r="C85" s="97">
        <v>75</v>
      </c>
      <c r="D85" s="72">
        <v>75</v>
      </c>
      <c r="E85" s="72">
        <v>75</v>
      </c>
      <c r="F85" s="72">
        <v>75</v>
      </c>
      <c r="G85" s="72">
        <v>75</v>
      </c>
      <c r="H85" s="72">
        <v>75</v>
      </c>
      <c r="I85" s="72">
        <v>75</v>
      </c>
      <c r="J85" s="72">
        <v>75</v>
      </c>
      <c r="K85" s="72">
        <v>75</v>
      </c>
      <c r="L85" s="73">
        <v>75</v>
      </c>
      <c r="M85" s="64"/>
      <c r="N85" s="70"/>
      <c r="O85" s="1">
        <v>74</v>
      </c>
      <c r="P85" s="68"/>
      <c r="Q85" s="69"/>
      <c r="R85" s="68"/>
      <c r="S85" s="68"/>
      <c r="T85" s="71">
        <f t="shared" si="4"/>
        <v>0</v>
      </c>
      <c r="U85" s="2" t="str">
        <f t="shared" si="5"/>
        <v/>
      </c>
      <c r="V85" s="3">
        <f t="shared" ca="1" si="6"/>
        <v>43344</v>
      </c>
    </row>
    <row r="86" spans="1:22" customFormat="1" ht="9.75" customHeight="1" x14ac:dyDescent="0.25">
      <c r="A86" s="63"/>
      <c r="B86" s="257"/>
      <c r="C86" s="97">
        <v>76</v>
      </c>
      <c r="D86" s="72">
        <v>76</v>
      </c>
      <c r="E86" s="72">
        <v>76</v>
      </c>
      <c r="F86" s="72">
        <v>76</v>
      </c>
      <c r="G86" s="72">
        <v>76</v>
      </c>
      <c r="H86" s="72">
        <v>76</v>
      </c>
      <c r="I86" s="72">
        <v>76</v>
      </c>
      <c r="J86" s="72">
        <v>76</v>
      </c>
      <c r="K86" s="72">
        <v>76</v>
      </c>
      <c r="L86" s="73">
        <v>76</v>
      </c>
      <c r="M86" s="64"/>
      <c r="N86" s="70"/>
      <c r="O86" s="1">
        <v>75</v>
      </c>
      <c r="P86" s="68"/>
      <c r="Q86" s="69"/>
      <c r="R86" s="68"/>
      <c r="S86" s="68"/>
      <c r="T86" s="71">
        <f t="shared" si="4"/>
        <v>0</v>
      </c>
      <c r="U86" s="2" t="str">
        <f t="shared" si="5"/>
        <v/>
      </c>
      <c r="V86" s="3">
        <f t="shared" ca="1" si="6"/>
        <v>43344</v>
      </c>
    </row>
    <row r="87" spans="1:22" customFormat="1" ht="9.75" customHeight="1" x14ac:dyDescent="0.25">
      <c r="A87" s="63"/>
      <c r="B87" s="257"/>
      <c r="C87" s="97">
        <v>77</v>
      </c>
      <c r="D87" s="72">
        <v>77</v>
      </c>
      <c r="E87" s="72">
        <v>77</v>
      </c>
      <c r="F87" s="72">
        <v>77</v>
      </c>
      <c r="G87" s="72">
        <v>77</v>
      </c>
      <c r="H87" s="72">
        <v>77</v>
      </c>
      <c r="I87" s="72">
        <v>77</v>
      </c>
      <c r="J87" s="72">
        <v>77</v>
      </c>
      <c r="K87" s="72">
        <v>77</v>
      </c>
      <c r="L87" s="73">
        <v>77</v>
      </c>
      <c r="M87" s="64"/>
      <c r="N87" s="70"/>
      <c r="O87" s="1">
        <v>76</v>
      </c>
      <c r="P87" s="68"/>
      <c r="Q87" s="69"/>
      <c r="R87" s="68"/>
      <c r="S87" s="68"/>
      <c r="T87" s="71">
        <f t="shared" si="4"/>
        <v>0</v>
      </c>
      <c r="U87" s="2" t="str">
        <f t="shared" si="5"/>
        <v/>
      </c>
      <c r="V87" s="3">
        <f t="shared" ca="1" si="6"/>
        <v>43344</v>
      </c>
    </row>
    <row r="88" spans="1:22" customFormat="1" ht="9.75" customHeight="1" x14ac:dyDescent="0.25">
      <c r="A88" s="63"/>
      <c r="B88" s="257"/>
      <c r="C88" s="97">
        <v>78</v>
      </c>
      <c r="D88" s="72">
        <v>78</v>
      </c>
      <c r="E88" s="72">
        <v>78</v>
      </c>
      <c r="F88" s="72">
        <v>78</v>
      </c>
      <c r="G88" s="72">
        <v>78</v>
      </c>
      <c r="H88" s="72">
        <v>78</v>
      </c>
      <c r="I88" s="72">
        <v>78</v>
      </c>
      <c r="J88" s="72">
        <v>78</v>
      </c>
      <c r="K88" s="72">
        <v>78</v>
      </c>
      <c r="L88" s="73">
        <v>78</v>
      </c>
      <c r="M88" s="64"/>
      <c r="N88" s="70"/>
      <c r="O88" s="1">
        <v>77</v>
      </c>
      <c r="P88" s="68"/>
      <c r="Q88" s="69"/>
      <c r="R88" s="68"/>
      <c r="S88" s="68"/>
      <c r="T88" s="71">
        <f t="shared" si="4"/>
        <v>0</v>
      </c>
      <c r="U88" s="2" t="str">
        <f t="shared" si="5"/>
        <v/>
      </c>
      <c r="V88" s="3">
        <f t="shared" ca="1" si="6"/>
        <v>43344</v>
      </c>
    </row>
    <row r="89" spans="1:22" customFormat="1" ht="9.75" customHeight="1" x14ac:dyDescent="0.25">
      <c r="A89" s="63"/>
      <c r="B89" s="257"/>
      <c r="C89" s="97">
        <v>79</v>
      </c>
      <c r="D89" s="72">
        <v>79</v>
      </c>
      <c r="E89" s="72">
        <v>79</v>
      </c>
      <c r="F89" s="72">
        <v>79</v>
      </c>
      <c r="G89" s="72">
        <v>79</v>
      </c>
      <c r="H89" s="72">
        <v>79</v>
      </c>
      <c r="I89" s="72">
        <v>79</v>
      </c>
      <c r="J89" s="72">
        <v>79</v>
      </c>
      <c r="K89" s="72">
        <v>79</v>
      </c>
      <c r="L89" s="73">
        <v>79</v>
      </c>
      <c r="M89" s="64"/>
      <c r="N89" s="70"/>
      <c r="O89" s="1">
        <v>78</v>
      </c>
      <c r="P89" s="68"/>
      <c r="Q89" s="69"/>
      <c r="R89" s="68"/>
      <c r="S89" s="68"/>
      <c r="T89" s="71">
        <f t="shared" si="4"/>
        <v>0</v>
      </c>
      <c r="U89" s="2" t="str">
        <f t="shared" si="5"/>
        <v/>
      </c>
      <c r="V89" s="3">
        <f t="shared" ca="1" si="6"/>
        <v>43344</v>
      </c>
    </row>
    <row r="90" spans="1:22" customFormat="1" ht="9.75" customHeight="1" x14ac:dyDescent="0.25">
      <c r="A90" s="63"/>
      <c r="B90" s="257"/>
      <c r="C90" s="97">
        <v>80</v>
      </c>
      <c r="D90" s="72">
        <v>80</v>
      </c>
      <c r="E90" s="72">
        <v>80</v>
      </c>
      <c r="F90" s="72">
        <v>80</v>
      </c>
      <c r="G90" s="72">
        <v>80</v>
      </c>
      <c r="H90" s="72">
        <v>80</v>
      </c>
      <c r="I90" s="72">
        <v>80</v>
      </c>
      <c r="J90" s="72">
        <v>80</v>
      </c>
      <c r="K90" s="72">
        <v>80</v>
      </c>
      <c r="L90" s="73">
        <v>80</v>
      </c>
      <c r="M90" s="64"/>
      <c r="N90" s="70"/>
      <c r="O90" s="1">
        <v>79</v>
      </c>
      <c r="P90" s="68"/>
      <c r="Q90" s="69"/>
      <c r="R90" s="68"/>
      <c r="S90" s="68"/>
      <c r="T90" s="71">
        <f t="shared" si="4"/>
        <v>0</v>
      </c>
      <c r="U90" s="2" t="str">
        <f t="shared" si="5"/>
        <v/>
      </c>
      <c r="V90" s="3">
        <f t="shared" ca="1" si="6"/>
        <v>43344</v>
      </c>
    </row>
    <row r="91" spans="1:22" customFormat="1" ht="9.75" customHeight="1" x14ac:dyDescent="0.25">
      <c r="A91" s="63"/>
      <c r="B91" s="257"/>
      <c r="C91" s="97">
        <v>81</v>
      </c>
      <c r="D91" s="72">
        <v>81</v>
      </c>
      <c r="E91" s="72">
        <v>81</v>
      </c>
      <c r="F91" s="72">
        <v>81</v>
      </c>
      <c r="G91" s="72">
        <v>81</v>
      </c>
      <c r="H91" s="72">
        <v>81</v>
      </c>
      <c r="I91" s="72">
        <v>81</v>
      </c>
      <c r="J91" s="72">
        <v>81</v>
      </c>
      <c r="K91" s="72">
        <v>81</v>
      </c>
      <c r="L91" s="73">
        <v>81</v>
      </c>
      <c r="M91" s="64"/>
      <c r="N91" s="70"/>
      <c r="O91" s="1">
        <v>80</v>
      </c>
      <c r="P91" s="68"/>
      <c r="Q91" s="69"/>
      <c r="R91" s="68"/>
      <c r="S91" s="68"/>
      <c r="T91" s="71">
        <f t="shared" si="4"/>
        <v>0</v>
      </c>
      <c r="U91" s="2" t="str">
        <f t="shared" si="5"/>
        <v/>
      </c>
      <c r="V91" s="3">
        <f t="shared" ca="1" si="6"/>
        <v>43344</v>
      </c>
    </row>
    <row r="92" spans="1:22" customFormat="1" ht="9.75" customHeight="1" x14ac:dyDescent="0.25">
      <c r="A92" s="63"/>
      <c r="B92" s="257"/>
      <c r="C92" s="97">
        <v>82</v>
      </c>
      <c r="D92" s="72">
        <v>82</v>
      </c>
      <c r="E92" s="72">
        <v>82</v>
      </c>
      <c r="F92" s="72">
        <v>82</v>
      </c>
      <c r="G92" s="72">
        <v>82</v>
      </c>
      <c r="H92" s="72">
        <v>82</v>
      </c>
      <c r="I92" s="72">
        <v>82</v>
      </c>
      <c r="J92" s="72">
        <v>82</v>
      </c>
      <c r="K92" s="72">
        <v>82</v>
      </c>
      <c r="L92" s="73">
        <v>82</v>
      </c>
      <c r="M92" s="64"/>
      <c r="N92" s="70"/>
      <c r="O92" s="1">
        <v>81</v>
      </c>
      <c r="P92" s="68"/>
      <c r="Q92" s="69"/>
      <c r="R92" s="68"/>
      <c r="S92" s="68"/>
      <c r="T92" s="71">
        <f t="shared" si="4"/>
        <v>0</v>
      </c>
      <c r="U92" s="2" t="str">
        <f t="shared" si="5"/>
        <v/>
      </c>
      <c r="V92" s="3">
        <f t="shared" ca="1" si="6"/>
        <v>43344</v>
      </c>
    </row>
    <row r="93" spans="1:22" customFormat="1" ht="9.75" customHeight="1" x14ac:dyDescent="0.25">
      <c r="A93" s="63"/>
      <c r="B93" s="257"/>
      <c r="C93" s="97">
        <v>83</v>
      </c>
      <c r="D93" s="72">
        <v>83</v>
      </c>
      <c r="E93" s="72">
        <v>83</v>
      </c>
      <c r="F93" s="72">
        <v>83</v>
      </c>
      <c r="G93" s="72">
        <v>83</v>
      </c>
      <c r="H93" s="72">
        <v>83</v>
      </c>
      <c r="I93" s="72">
        <v>83</v>
      </c>
      <c r="J93" s="72">
        <v>83</v>
      </c>
      <c r="K93" s="72">
        <v>83</v>
      </c>
      <c r="L93" s="73">
        <v>83</v>
      </c>
      <c r="M93" s="64"/>
      <c r="N93" s="70"/>
      <c r="O93" s="1">
        <v>82</v>
      </c>
      <c r="P93" s="68"/>
      <c r="Q93" s="69"/>
      <c r="R93" s="68"/>
      <c r="S93" s="68"/>
      <c r="T93" s="71">
        <f t="shared" si="4"/>
        <v>0</v>
      </c>
      <c r="U93" s="2" t="str">
        <f t="shared" si="5"/>
        <v/>
      </c>
      <c r="V93" s="3">
        <f t="shared" ca="1" si="6"/>
        <v>43344</v>
      </c>
    </row>
    <row r="94" spans="1:22" customFormat="1" ht="9.75" customHeight="1" x14ac:dyDescent="0.25">
      <c r="A94" s="63"/>
      <c r="B94" s="257"/>
      <c r="C94" s="97">
        <v>84</v>
      </c>
      <c r="D94" s="72">
        <v>84</v>
      </c>
      <c r="E94" s="72">
        <v>84</v>
      </c>
      <c r="F94" s="72">
        <v>84</v>
      </c>
      <c r="G94" s="72">
        <v>84</v>
      </c>
      <c r="H94" s="72">
        <v>84</v>
      </c>
      <c r="I94" s="72">
        <v>84</v>
      </c>
      <c r="J94" s="72">
        <v>84</v>
      </c>
      <c r="K94" s="72">
        <v>84</v>
      </c>
      <c r="L94" s="73">
        <v>84</v>
      </c>
      <c r="M94" s="64"/>
      <c r="N94" s="70"/>
      <c r="O94" s="1">
        <v>83</v>
      </c>
      <c r="P94" s="68"/>
      <c r="Q94" s="69"/>
      <c r="R94" s="68"/>
      <c r="S94" s="68"/>
      <c r="T94" s="71">
        <f t="shared" si="4"/>
        <v>0</v>
      </c>
      <c r="U94" s="2" t="str">
        <f t="shared" si="5"/>
        <v/>
      </c>
      <c r="V94" s="3">
        <f t="shared" ca="1" si="6"/>
        <v>43344</v>
      </c>
    </row>
    <row r="95" spans="1:22" customFormat="1" ht="9.75" customHeight="1" x14ac:dyDescent="0.25">
      <c r="A95" s="63"/>
      <c r="B95" s="257"/>
      <c r="C95" s="97">
        <v>85</v>
      </c>
      <c r="D95" s="72">
        <v>85</v>
      </c>
      <c r="E95" s="72">
        <v>85</v>
      </c>
      <c r="F95" s="72">
        <v>85</v>
      </c>
      <c r="G95" s="72">
        <v>85</v>
      </c>
      <c r="H95" s="72">
        <v>85</v>
      </c>
      <c r="I95" s="72">
        <v>85</v>
      </c>
      <c r="J95" s="72">
        <v>85</v>
      </c>
      <c r="K95" s="72">
        <v>85</v>
      </c>
      <c r="L95" s="73">
        <v>85</v>
      </c>
      <c r="M95" s="64"/>
      <c r="N95" s="70"/>
      <c r="O95" s="1">
        <v>84</v>
      </c>
      <c r="P95" s="68"/>
      <c r="Q95" s="69"/>
      <c r="R95" s="68"/>
      <c r="S95" s="68"/>
      <c r="T95" s="71">
        <f t="shared" si="4"/>
        <v>0</v>
      </c>
      <c r="U95" s="2" t="str">
        <f t="shared" si="5"/>
        <v/>
      </c>
      <c r="V95" s="3">
        <f t="shared" ca="1" si="6"/>
        <v>43344</v>
      </c>
    </row>
    <row r="96" spans="1:22" customFormat="1" ht="9.75" customHeight="1" x14ac:dyDescent="0.25">
      <c r="A96" s="63"/>
      <c r="B96" s="257"/>
      <c r="C96" s="97">
        <v>86</v>
      </c>
      <c r="D96" s="72">
        <v>86</v>
      </c>
      <c r="E96" s="72">
        <v>86</v>
      </c>
      <c r="F96" s="72">
        <v>86</v>
      </c>
      <c r="G96" s="72">
        <v>86</v>
      </c>
      <c r="H96" s="72">
        <v>86</v>
      </c>
      <c r="I96" s="72">
        <v>86</v>
      </c>
      <c r="J96" s="72">
        <v>86</v>
      </c>
      <c r="K96" s="72">
        <v>86</v>
      </c>
      <c r="L96" s="73">
        <v>86</v>
      </c>
      <c r="M96" s="64"/>
      <c r="N96" s="70"/>
      <c r="O96" s="1">
        <v>85</v>
      </c>
      <c r="P96" s="68"/>
      <c r="Q96" s="69"/>
      <c r="R96" s="68"/>
      <c r="S96" s="68"/>
      <c r="T96" s="71">
        <f t="shared" si="4"/>
        <v>0</v>
      </c>
      <c r="U96" s="2" t="str">
        <f t="shared" si="5"/>
        <v/>
      </c>
      <c r="V96" s="3">
        <f t="shared" ca="1" si="6"/>
        <v>43344</v>
      </c>
    </row>
    <row r="97" spans="1:22" customFormat="1" ht="9.75" customHeight="1" x14ac:dyDescent="0.25">
      <c r="A97" s="63"/>
      <c r="B97" s="257"/>
      <c r="C97" s="97">
        <v>87</v>
      </c>
      <c r="D97" s="72">
        <v>87</v>
      </c>
      <c r="E97" s="72">
        <v>87</v>
      </c>
      <c r="F97" s="72">
        <v>87</v>
      </c>
      <c r="G97" s="72">
        <v>87</v>
      </c>
      <c r="H97" s="72">
        <v>87</v>
      </c>
      <c r="I97" s="72">
        <v>87</v>
      </c>
      <c r="J97" s="72">
        <v>87</v>
      </c>
      <c r="K97" s="72">
        <v>87</v>
      </c>
      <c r="L97" s="73">
        <v>87</v>
      </c>
      <c r="M97" s="64"/>
      <c r="N97" s="70"/>
      <c r="O97" s="1">
        <v>86</v>
      </c>
      <c r="P97" s="68"/>
      <c r="Q97" s="69"/>
      <c r="R97" s="68"/>
      <c r="S97" s="68"/>
      <c r="T97" s="71">
        <f t="shared" si="4"/>
        <v>0</v>
      </c>
      <c r="U97" s="2" t="str">
        <f t="shared" si="5"/>
        <v/>
      </c>
      <c r="V97" s="3">
        <f t="shared" ca="1" si="6"/>
        <v>43344</v>
      </c>
    </row>
    <row r="98" spans="1:22" customFormat="1" ht="9.75" customHeight="1" x14ac:dyDescent="0.25">
      <c r="A98" s="63"/>
      <c r="B98" s="257"/>
      <c r="C98" s="97">
        <v>88</v>
      </c>
      <c r="D98" s="72">
        <v>88</v>
      </c>
      <c r="E98" s="72">
        <v>88</v>
      </c>
      <c r="F98" s="72">
        <v>88</v>
      </c>
      <c r="G98" s="72">
        <v>88</v>
      </c>
      <c r="H98" s="72">
        <v>88</v>
      </c>
      <c r="I98" s="72">
        <v>88</v>
      </c>
      <c r="J98" s="72">
        <v>88</v>
      </c>
      <c r="K98" s="72">
        <v>88</v>
      </c>
      <c r="L98" s="73">
        <v>88</v>
      </c>
      <c r="M98" s="64"/>
      <c r="N98" s="70"/>
      <c r="O98" s="1">
        <v>87</v>
      </c>
      <c r="P98" s="68"/>
      <c r="Q98" s="69"/>
      <c r="R98" s="68"/>
      <c r="S98" s="68"/>
      <c r="T98" s="71">
        <f t="shared" si="4"/>
        <v>0</v>
      </c>
      <c r="U98" s="2" t="str">
        <f t="shared" si="5"/>
        <v/>
      </c>
      <c r="V98" s="3">
        <f t="shared" ca="1" si="6"/>
        <v>43344</v>
      </c>
    </row>
    <row r="99" spans="1:22" customFormat="1" ht="9.75" customHeight="1" x14ac:dyDescent="0.25">
      <c r="A99" s="63"/>
      <c r="B99" s="257"/>
      <c r="C99" s="97">
        <v>89</v>
      </c>
      <c r="D99" s="72">
        <v>89</v>
      </c>
      <c r="E99" s="72">
        <v>89</v>
      </c>
      <c r="F99" s="72">
        <v>89</v>
      </c>
      <c r="G99" s="72">
        <v>89</v>
      </c>
      <c r="H99" s="72">
        <v>89</v>
      </c>
      <c r="I99" s="72">
        <v>89</v>
      </c>
      <c r="J99" s="72">
        <v>89</v>
      </c>
      <c r="K99" s="72">
        <v>89</v>
      </c>
      <c r="L99" s="73">
        <v>89</v>
      </c>
      <c r="M99" s="64"/>
      <c r="N99" s="70"/>
      <c r="O99" s="1">
        <v>88</v>
      </c>
      <c r="P99" s="68"/>
      <c r="Q99" s="69"/>
      <c r="R99" s="68"/>
      <c r="S99" s="68"/>
      <c r="T99" s="71">
        <f t="shared" si="4"/>
        <v>0</v>
      </c>
      <c r="U99" s="2" t="str">
        <f t="shared" si="5"/>
        <v/>
      </c>
      <c r="V99" s="3">
        <f t="shared" ca="1" si="6"/>
        <v>43344</v>
      </c>
    </row>
    <row r="100" spans="1:22" customFormat="1" ht="9.75" customHeight="1" x14ac:dyDescent="0.25">
      <c r="A100" s="63"/>
      <c r="B100" s="257"/>
      <c r="C100" s="97">
        <v>90</v>
      </c>
      <c r="D100" s="72">
        <v>90</v>
      </c>
      <c r="E100" s="72">
        <v>90</v>
      </c>
      <c r="F100" s="72">
        <v>90</v>
      </c>
      <c r="G100" s="72">
        <v>90</v>
      </c>
      <c r="H100" s="72">
        <v>90</v>
      </c>
      <c r="I100" s="72">
        <v>90</v>
      </c>
      <c r="J100" s="72">
        <v>90</v>
      </c>
      <c r="K100" s="72">
        <v>90</v>
      </c>
      <c r="L100" s="73">
        <v>90</v>
      </c>
      <c r="M100" s="64"/>
      <c r="N100" s="70"/>
      <c r="O100" s="1">
        <v>89</v>
      </c>
      <c r="P100" s="68"/>
      <c r="Q100" s="69"/>
      <c r="R100" s="68"/>
      <c r="S100" s="68"/>
      <c r="T100" s="71">
        <f t="shared" si="4"/>
        <v>0</v>
      </c>
      <c r="U100" s="2" t="str">
        <f t="shared" si="5"/>
        <v/>
      </c>
      <c r="V100" s="3">
        <f t="shared" ca="1" si="6"/>
        <v>43344</v>
      </c>
    </row>
    <row r="101" spans="1:22" customFormat="1" ht="9.75" customHeight="1" x14ac:dyDescent="0.25">
      <c r="A101" s="63"/>
      <c r="B101" s="257"/>
      <c r="C101" s="97">
        <v>91</v>
      </c>
      <c r="D101" s="72">
        <v>91</v>
      </c>
      <c r="E101" s="72">
        <v>91</v>
      </c>
      <c r="F101" s="72">
        <v>91</v>
      </c>
      <c r="G101" s="72">
        <v>91</v>
      </c>
      <c r="H101" s="72">
        <v>91</v>
      </c>
      <c r="I101" s="72">
        <v>91</v>
      </c>
      <c r="J101" s="72">
        <v>91</v>
      </c>
      <c r="K101" s="72">
        <v>91</v>
      </c>
      <c r="L101" s="73">
        <v>91</v>
      </c>
      <c r="M101" s="64"/>
      <c r="N101" s="70"/>
      <c r="O101" s="1">
        <v>90</v>
      </c>
      <c r="P101" s="68"/>
      <c r="Q101" s="69"/>
      <c r="R101" s="68"/>
      <c r="S101" s="68"/>
      <c r="T101" s="71">
        <f t="shared" si="4"/>
        <v>0</v>
      </c>
      <c r="U101" s="2" t="str">
        <f t="shared" si="5"/>
        <v/>
      </c>
      <c r="V101" s="3">
        <f t="shared" ca="1" si="6"/>
        <v>43344</v>
      </c>
    </row>
    <row r="102" spans="1:22" customFormat="1" ht="9.75" customHeight="1" x14ac:dyDescent="0.25">
      <c r="A102" s="63"/>
      <c r="B102" s="257"/>
      <c r="C102" s="97">
        <v>92</v>
      </c>
      <c r="D102" s="72">
        <v>92</v>
      </c>
      <c r="E102" s="72">
        <v>92</v>
      </c>
      <c r="F102" s="72">
        <v>92</v>
      </c>
      <c r="G102" s="72">
        <v>92</v>
      </c>
      <c r="H102" s="72">
        <v>92</v>
      </c>
      <c r="I102" s="72">
        <v>92</v>
      </c>
      <c r="J102" s="72">
        <v>92</v>
      </c>
      <c r="K102" s="72">
        <v>92</v>
      </c>
      <c r="L102" s="73">
        <v>92</v>
      </c>
      <c r="M102" s="64"/>
      <c r="N102" s="70"/>
      <c r="O102" s="1">
        <v>91</v>
      </c>
      <c r="P102" s="68"/>
      <c r="Q102" s="69"/>
      <c r="R102" s="68"/>
      <c r="S102" s="68"/>
      <c r="T102" s="71">
        <f t="shared" si="4"/>
        <v>0</v>
      </c>
      <c r="U102" s="2" t="str">
        <f t="shared" si="5"/>
        <v/>
      </c>
      <c r="V102" s="3">
        <f t="shared" ca="1" si="6"/>
        <v>43344</v>
      </c>
    </row>
    <row r="103" spans="1:22" customFormat="1" ht="9.75" customHeight="1" x14ac:dyDescent="0.25">
      <c r="A103" s="63"/>
      <c r="B103" s="257"/>
      <c r="C103" s="97">
        <v>93</v>
      </c>
      <c r="D103" s="72">
        <v>93</v>
      </c>
      <c r="E103" s="72">
        <v>93</v>
      </c>
      <c r="F103" s="72">
        <v>93</v>
      </c>
      <c r="G103" s="72">
        <v>93</v>
      </c>
      <c r="H103" s="72">
        <v>93</v>
      </c>
      <c r="I103" s="72">
        <v>93</v>
      </c>
      <c r="J103" s="72">
        <v>93</v>
      </c>
      <c r="K103" s="72">
        <v>93</v>
      </c>
      <c r="L103" s="73">
        <v>93</v>
      </c>
      <c r="M103" s="64"/>
      <c r="N103" s="70"/>
      <c r="O103" s="1">
        <v>92</v>
      </c>
      <c r="P103" s="68"/>
      <c r="Q103" s="69"/>
      <c r="R103" s="68"/>
      <c r="S103" s="68"/>
      <c r="T103" s="71">
        <f t="shared" si="4"/>
        <v>0</v>
      </c>
      <c r="U103" s="2" t="str">
        <f t="shared" si="5"/>
        <v/>
      </c>
      <c r="V103" s="3">
        <f t="shared" ca="1" si="6"/>
        <v>43344</v>
      </c>
    </row>
    <row r="104" spans="1:22" customFormat="1" ht="9.75" customHeight="1" x14ac:dyDescent="0.25">
      <c r="A104" s="63"/>
      <c r="B104" s="257"/>
      <c r="C104" s="97">
        <v>94</v>
      </c>
      <c r="D104" s="72">
        <v>94</v>
      </c>
      <c r="E104" s="72">
        <v>94</v>
      </c>
      <c r="F104" s="72">
        <v>94</v>
      </c>
      <c r="G104" s="72">
        <v>94</v>
      </c>
      <c r="H104" s="72">
        <v>94</v>
      </c>
      <c r="I104" s="72">
        <v>94</v>
      </c>
      <c r="J104" s="72">
        <v>94</v>
      </c>
      <c r="K104" s="72">
        <v>94</v>
      </c>
      <c r="L104" s="73">
        <v>94</v>
      </c>
      <c r="M104" s="64"/>
      <c r="N104" s="70"/>
      <c r="O104" s="1">
        <v>93</v>
      </c>
      <c r="P104" s="68"/>
      <c r="Q104" s="69"/>
      <c r="R104" s="68"/>
      <c r="S104" s="68"/>
      <c r="T104" s="71">
        <f t="shared" si="4"/>
        <v>0</v>
      </c>
      <c r="U104" s="2" t="str">
        <f t="shared" si="5"/>
        <v/>
      </c>
      <c r="V104" s="3">
        <f t="shared" ca="1" si="6"/>
        <v>43344</v>
      </c>
    </row>
    <row r="105" spans="1:22" customFormat="1" ht="9.75" customHeight="1" x14ac:dyDescent="0.25">
      <c r="A105" s="63"/>
      <c r="B105" s="257"/>
      <c r="C105" s="97">
        <v>95</v>
      </c>
      <c r="D105" s="72">
        <v>95</v>
      </c>
      <c r="E105" s="72">
        <v>95</v>
      </c>
      <c r="F105" s="72">
        <v>95</v>
      </c>
      <c r="G105" s="72">
        <v>95</v>
      </c>
      <c r="H105" s="72">
        <v>95</v>
      </c>
      <c r="I105" s="72">
        <v>95</v>
      </c>
      <c r="J105" s="72">
        <v>95</v>
      </c>
      <c r="K105" s="72">
        <v>95</v>
      </c>
      <c r="L105" s="73">
        <v>95</v>
      </c>
      <c r="M105" s="64"/>
      <c r="N105" s="70"/>
      <c r="O105" s="1">
        <v>94</v>
      </c>
      <c r="P105" s="68"/>
      <c r="Q105" s="69"/>
      <c r="R105" s="68"/>
      <c r="S105" s="68"/>
      <c r="T105" s="71">
        <f t="shared" si="4"/>
        <v>0</v>
      </c>
      <c r="U105" s="2" t="str">
        <f t="shared" si="5"/>
        <v/>
      </c>
      <c r="V105" s="3">
        <f t="shared" ca="1" si="6"/>
        <v>43344</v>
      </c>
    </row>
    <row r="106" spans="1:22" customFormat="1" ht="9.75" customHeight="1" x14ac:dyDescent="0.25">
      <c r="A106" s="63"/>
      <c r="B106" s="257"/>
      <c r="C106" s="97">
        <v>96</v>
      </c>
      <c r="D106" s="72">
        <v>96</v>
      </c>
      <c r="E106" s="72">
        <v>96</v>
      </c>
      <c r="F106" s="72">
        <v>96</v>
      </c>
      <c r="G106" s="72">
        <v>96</v>
      </c>
      <c r="H106" s="72">
        <v>96</v>
      </c>
      <c r="I106" s="72">
        <v>96</v>
      </c>
      <c r="J106" s="72">
        <v>96</v>
      </c>
      <c r="K106" s="72">
        <v>96</v>
      </c>
      <c r="L106" s="73">
        <v>96</v>
      </c>
      <c r="M106" s="64"/>
      <c r="N106" s="70"/>
      <c r="O106" s="1">
        <v>95</v>
      </c>
      <c r="P106" s="68"/>
      <c r="Q106" s="69"/>
      <c r="R106" s="68"/>
      <c r="S106" s="68"/>
      <c r="T106" s="71">
        <f t="shared" si="4"/>
        <v>0</v>
      </c>
      <c r="U106" s="2" t="str">
        <f t="shared" si="5"/>
        <v/>
      </c>
      <c r="V106" s="3">
        <f t="shared" ca="1" si="6"/>
        <v>43344</v>
      </c>
    </row>
    <row r="107" spans="1:22" customFormat="1" ht="9.75" customHeight="1" x14ac:dyDescent="0.25">
      <c r="A107" s="63"/>
      <c r="B107" s="257"/>
      <c r="C107" s="97">
        <v>97</v>
      </c>
      <c r="D107" s="72">
        <v>97</v>
      </c>
      <c r="E107" s="72">
        <v>97</v>
      </c>
      <c r="F107" s="72">
        <v>97</v>
      </c>
      <c r="G107" s="72">
        <v>97</v>
      </c>
      <c r="H107" s="72">
        <v>97</v>
      </c>
      <c r="I107" s="72">
        <v>97</v>
      </c>
      <c r="J107" s="72">
        <v>97</v>
      </c>
      <c r="K107" s="72">
        <v>97</v>
      </c>
      <c r="L107" s="73">
        <v>97</v>
      </c>
      <c r="M107" s="64"/>
      <c r="N107" s="70"/>
      <c r="O107" s="1">
        <v>96</v>
      </c>
      <c r="P107" s="68"/>
      <c r="Q107" s="69"/>
      <c r="R107" s="68"/>
      <c r="S107" s="68"/>
      <c r="T107" s="71">
        <f t="shared" si="4"/>
        <v>0</v>
      </c>
      <c r="U107" s="2" t="str">
        <f t="shared" si="5"/>
        <v/>
      </c>
      <c r="V107" s="3">
        <f t="shared" ca="1" si="6"/>
        <v>43344</v>
      </c>
    </row>
    <row r="108" spans="1:22" customFormat="1" ht="9.75" customHeight="1" x14ac:dyDescent="0.25">
      <c r="A108" s="63"/>
      <c r="B108" s="257"/>
      <c r="C108" s="97">
        <v>98</v>
      </c>
      <c r="D108" s="72">
        <v>98</v>
      </c>
      <c r="E108" s="72">
        <v>98</v>
      </c>
      <c r="F108" s="72">
        <v>98</v>
      </c>
      <c r="G108" s="72">
        <v>98</v>
      </c>
      <c r="H108" s="72">
        <v>98</v>
      </c>
      <c r="I108" s="72">
        <v>98</v>
      </c>
      <c r="J108" s="72">
        <v>98</v>
      </c>
      <c r="K108" s="72">
        <v>98</v>
      </c>
      <c r="L108" s="73">
        <v>98</v>
      </c>
      <c r="M108" s="64"/>
      <c r="N108" s="70"/>
      <c r="O108" s="1">
        <v>97</v>
      </c>
      <c r="P108" s="68"/>
      <c r="Q108" s="69"/>
      <c r="R108" s="68"/>
      <c r="S108" s="68"/>
      <c r="T108" s="71">
        <f t="shared" si="4"/>
        <v>0</v>
      </c>
      <c r="U108" s="2" t="str">
        <f t="shared" si="5"/>
        <v/>
      </c>
      <c r="V108" s="3">
        <f t="shared" ca="1" si="6"/>
        <v>43344</v>
      </c>
    </row>
    <row r="109" spans="1:22" customFormat="1" ht="9.75" customHeight="1" thickBot="1" x14ac:dyDescent="0.3">
      <c r="A109" s="63"/>
      <c r="B109" s="258"/>
      <c r="C109" s="111">
        <v>99</v>
      </c>
      <c r="D109" s="74">
        <v>99</v>
      </c>
      <c r="E109" s="74">
        <v>99</v>
      </c>
      <c r="F109" s="74">
        <v>99</v>
      </c>
      <c r="G109" s="74">
        <v>99</v>
      </c>
      <c r="H109" s="74">
        <v>99</v>
      </c>
      <c r="I109" s="74">
        <v>99</v>
      </c>
      <c r="J109" s="74">
        <v>99</v>
      </c>
      <c r="K109" s="74">
        <v>99</v>
      </c>
      <c r="L109" s="75">
        <v>99</v>
      </c>
      <c r="M109" s="64"/>
      <c r="N109" s="70"/>
      <c r="O109" s="1">
        <v>98</v>
      </c>
      <c r="P109" s="68"/>
      <c r="Q109" s="69"/>
      <c r="R109" s="68"/>
      <c r="S109" s="68"/>
      <c r="T109" s="71">
        <f t="shared" si="4"/>
        <v>0</v>
      </c>
      <c r="U109" s="2" t="str">
        <f t="shared" si="5"/>
        <v/>
      </c>
      <c r="V109" s="3">
        <f t="shared" ca="1" si="6"/>
        <v>43344</v>
      </c>
    </row>
    <row r="110" spans="1:22" customFormat="1" ht="9.75" customHeight="1" x14ac:dyDescent="0.25">
      <c r="A110" s="63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70"/>
      <c r="O110" s="1">
        <v>99</v>
      </c>
      <c r="P110" s="68"/>
      <c r="Q110" s="69"/>
      <c r="R110" s="68"/>
      <c r="S110" s="68"/>
      <c r="T110" s="71">
        <f t="shared" si="4"/>
        <v>0</v>
      </c>
      <c r="U110" s="2" t="str">
        <f t="shared" si="5"/>
        <v/>
      </c>
      <c r="V110" s="3">
        <f t="shared" ca="1" si="6"/>
        <v>43344</v>
      </c>
    </row>
    <row r="111" spans="1:22" customFormat="1" ht="9.75" customHeight="1" x14ac:dyDescent="0.25">
      <c r="A111" s="63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70"/>
      <c r="O111" s="1">
        <v>100</v>
      </c>
      <c r="P111" s="68"/>
      <c r="Q111" s="69"/>
      <c r="R111" s="68"/>
      <c r="S111" s="68"/>
      <c r="T111" s="71">
        <f t="shared" si="4"/>
        <v>0</v>
      </c>
      <c r="U111" s="2" t="str">
        <f t="shared" si="5"/>
        <v/>
      </c>
      <c r="V111" s="3">
        <f t="shared" ca="1" si="6"/>
        <v>43344</v>
      </c>
    </row>
    <row r="112" spans="1:22" customFormat="1" ht="9.75" customHeight="1" x14ac:dyDescent="0.25">
      <c r="A112" s="63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70"/>
      <c r="O112" s="1">
        <v>101</v>
      </c>
      <c r="P112" s="68"/>
      <c r="Q112" s="69"/>
      <c r="R112" s="68"/>
      <c r="S112" s="68"/>
      <c r="T112" s="71">
        <f t="shared" si="4"/>
        <v>0</v>
      </c>
      <c r="U112" s="2" t="str">
        <f t="shared" si="5"/>
        <v/>
      </c>
      <c r="V112" s="3">
        <f t="shared" ca="1" si="6"/>
        <v>43344</v>
      </c>
    </row>
    <row r="113" spans="1:22" customFormat="1" ht="9.75" customHeight="1" x14ac:dyDescent="0.25">
      <c r="A113" s="63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70"/>
      <c r="O113" s="1">
        <v>102</v>
      </c>
      <c r="P113" s="68"/>
      <c r="Q113" s="69"/>
      <c r="R113" s="68"/>
      <c r="S113" s="68"/>
      <c r="T113" s="71">
        <f t="shared" si="4"/>
        <v>0</v>
      </c>
      <c r="U113" s="2" t="str">
        <f t="shared" si="5"/>
        <v/>
      </c>
      <c r="V113" s="3">
        <f t="shared" ca="1" si="6"/>
        <v>43344</v>
      </c>
    </row>
    <row r="114" spans="1:22" customFormat="1" ht="9.75" customHeight="1" x14ac:dyDescent="0.25">
      <c r="A114" s="63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70"/>
      <c r="O114" s="1">
        <v>103</v>
      </c>
      <c r="P114" s="68"/>
      <c r="Q114" s="69"/>
      <c r="R114" s="68"/>
      <c r="S114" s="68"/>
      <c r="T114" s="71">
        <f t="shared" si="4"/>
        <v>0</v>
      </c>
      <c r="U114" s="2" t="str">
        <f t="shared" si="5"/>
        <v/>
      </c>
      <c r="V114" s="3">
        <f t="shared" ca="1" si="6"/>
        <v>43344</v>
      </c>
    </row>
    <row r="115" spans="1:22" customFormat="1" ht="9.75" customHeight="1" x14ac:dyDescent="0.25">
      <c r="A115" s="63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70"/>
      <c r="O115" s="1">
        <v>104</v>
      </c>
      <c r="P115" s="68"/>
      <c r="Q115" s="69"/>
      <c r="R115" s="68"/>
      <c r="S115" s="68"/>
      <c r="T115" s="71">
        <f t="shared" si="4"/>
        <v>0</v>
      </c>
      <c r="U115" s="2" t="str">
        <f t="shared" si="5"/>
        <v/>
      </c>
      <c r="V115" s="3">
        <f t="shared" ca="1" si="6"/>
        <v>43344</v>
      </c>
    </row>
    <row r="116" spans="1:22" customFormat="1" ht="9.75" customHeight="1" x14ac:dyDescent="0.25">
      <c r="A116" s="63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70"/>
      <c r="O116" s="1">
        <v>105</v>
      </c>
      <c r="P116" s="68"/>
      <c r="Q116" s="69"/>
      <c r="R116" s="68"/>
      <c r="S116" s="68"/>
      <c r="T116" s="71">
        <f t="shared" si="4"/>
        <v>0</v>
      </c>
      <c r="U116" s="2" t="str">
        <f t="shared" si="5"/>
        <v/>
      </c>
      <c r="V116" s="3">
        <f t="shared" ca="1" si="6"/>
        <v>43344</v>
      </c>
    </row>
    <row r="117" spans="1:22" customFormat="1" ht="9.75" customHeight="1" x14ac:dyDescent="0.25">
      <c r="A117" s="63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70"/>
      <c r="O117" s="1">
        <v>106</v>
      </c>
      <c r="P117" s="68"/>
      <c r="Q117" s="69"/>
      <c r="R117" s="68"/>
      <c r="S117" s="68"/>
      <c r="T117" s="71">
        <f t="shared" si="4"/>
        <v>0</v>
      </c>
      <c r="U117" s="2" t="str">
        <f t="shared" si="5"/>
        <v/>
      </c>
      <c r="V117" s="3">
        <f t="shared" ca="1" si="6"/>
        <v>43344</v>
      </c>
    </row>
    <row r="118" spans="1:22" customFormat="1" ht="9.75" customHeight="1" x14ac:dyDescent="0.25">
      <c r="A118" s="63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70"/>
      <c r="O118" s="1">
        <v>107</v>
      </c>
      <c r="P118" s="68"/>
      <c r="Q118" s="69"/>
      <c r="R118" s="68"/>
      <c r="S118" s="68"/>
      <c r="T118" s="71">
        <f t="shared" si="4"/>
        <v>0</v>
      </c>
      <c r="U118" s="2" t="str">
        <f t="shared" si="5"/>
        <v/>
      </c>
      <c r="V118" s="3">
        <f t="shared" ca="1" si="6"/>
        <v>43344</v>
      </c>
    </row>
    <row r="119" spans="1:22" customFormat="1" ht="9.75" customHeight="1" x14ac:dyDescent="0.25">
      <c r="A119" s="63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70"/>
      <c r="O119" s="1">
        <v>108</v>
      </c>
      <c r="P119" s="68"/>
      <c r="Q119" s="69"/>
      <c r="R119" s="68"/>
      <c r="S119" s="68"/>
      <c r="T119" s="71">
        <f t="shared" si="4"/>
        <v>0</v>
      </c>
      <c r="U119" s="2" t="str">
        <f t="shared" si="5"/>
        <v/>
      </c>
      <c r="V119" s="3">
        <f t="shared" ca="1" si="6"/>
        <v>43344</v>
      </c>
    </row>
    <row r="120" spans="1:22" customFormat="1" ht="9.75" customHeight="1" x14ac:dyDescent="0.25">
      <c r="A120" s="63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70"/>
      <c r="O120" s="1">
        <v>109</v>
      </c>
      <c r="P120" s="68"/>
      <c r="Q120" s="69"/>
      <c r="R120" s="68"/>
      <c r="S120" s="68"/>
      <c r="T120" s="71">
        <f t="shared" si="4"/>
        <v>0</v>
      </c>
      <c r="U120" s="2" t="str">
        <f t="shared" si="5"/>
        <v/>
      </c>
      <c r="V120" s="3">
        <f t="shared" ca="1" si="6"/>
        <v>43344</v>
      </c>
    </row>
    <row r="121" spans="1:22" customFormat="1" ht="9.75" customHeight="1" x14ac:dyDescent="0.25">
      <c r="A121" s="63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70"/>
      <c r="O121" s="1">
        <v>110</v>
      </c>
      <c r="P121" s="68"/>
      <c r="Q121" s="69"/>
      <c r="R121" s="68"/>
      <c r="S121" s="68"/>
      <c r="T121" s="71">
        <f t="shared" si="4"/>
        <v>0</v>
      </c>
      <c r="U121" s="2" t="str">
        <f t="shared" si="5"/>
        <v/>
      </c>
      <c r="V121" s="3">
        <f t="shared" ca="1" si="6"/>
        <v>43344</v>
      </c>
    </row>
    <row r="122" spans="1:22" customFormat="1" ht="9.75" customHeight="1" x14ac:dyDescent="0.25">
      <c r="A122" s="63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70"/>
      <c r="O122" s="1">
        <v>111</v>
      </c>
      <c r="P122" s="68"/>
      <c r="Q122" s="69"/>
      <c r="R122" s="68"/>
      <c r="S122" s="68"/>
      <c r="T122" s="71">
        <f t="shared" si="4"/>
        <v>0</v>
      </c>
      <c r="U122" s="2" t="str">
        <f t="shared" si="5"/>
        <v/>
      </c>
      <c r="V122" s="3">
        <f t="shared" ca="1" si="6"/>
        <v>43344</v>
      </c>
    </row>
    <row r="123" spans="1:22" customFormat="1" ht="9.75" customHeight="1" x14ac:dyDescent="0.25">
      <c r="A123" s="63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70"/>
      <c r="O123" s="1">
        <v>112</v>
      </c>
      <c r="P123" s="68"/>
      <c r="Q123" s="69"/>
      <c r="R123" s="68"/>
      <c r="S123" s="68"/>
      <c r="T123" s="71">
        <f t="shared" si="4"/>
        <v>0</v>
      </c>
      <c r="U123" s="2" t="str">
        <f t="shared" si="5"/>
        <v/>
      </c>
      <c r="V123" s="3">
        <f t="shared" ca="1" si="6"/>
        <v>43344</v>
      </c>
    </row>
    <row r="124" spans="1:22" customFormat="1" ht="9.75" customHeight="1" x14ac:dyDescent="0.25">
      <c r="A124" s="63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70"/>
      <c r="O124" s="1">
        <v>113</v>
      </c>
      <c r="P124" s="68"/>
      <c r="Q124" s="69"/>
      <c r="R124" s="68"/>
      <c r="S124" s="68"/>
      <c r="T124" s="71">
        <f t="shared" si="4"/>
        <v>0</v>
      </c>
      <c r="U124" s="2" t="str">
        <f t="shared" si="5"/>
        <v/>
      </c>
      <c r="V124" s="3">
        <f t="shared" ca="1" si="6"/>
        <v>43344</v>
      </c>
    </row>
    <row r="125" spans="1:22" customFormat="1" ht="9.75" customHeight="1" x14ac:dyDescent="0.25">
      <c r="A125" s="63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70"/>
      <c r="O125" s="1">
        <v>114</v>
      </c>
      <c r="P125" s="68"/>
      <c r="Q125" s="69"/>
      <c r="R125" s="68"/>
      <c r="S125" s="68"/>
      <c r="T125" s="71">
        <f t="shared" si="4"/>
        <v>0</v>
      </c>
      <c r="U125" s="2" t="str">
        <f t="shared" si="5"/>
        <v/>
      </c>
      <c r="V125" s="3">
        <f t="shared" ca="1" si="6"/>
        <v>43344</v>
      </c>
    </row>
    <row r="126" spans="1:22" customFormat="1" ht="9.9499999999999993" customHeight="1" x14ac:dyDescent="0.25">
      <c r="A126" s="63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70"/>
      <c r="O126" s="1">
        <v>115</v>
      </c>
      <c r="P126" s="68"/>
      <c r="Q126" s="69"/>
      <c r="R126" s="68"/>
      <c r="S126" s="68"/>
      <c r="T126" s="71">
        <f t="shared" si="4"/>
        <v>0</v>
      </c>
      <c r="U126" s="2" t="str">
        <f t="shared" si="5"/>
        <v/>
      </c>
      <c r="V126" s="3">
        <f t="shared" ca="1" si="6"/>
        <v>43344</v>
      </c>
    </row>
    <row r="127" spans="1:22" customFormat="1" ht="9.9499999999999993" customHeight="1" x14ac:dyDescent="0.25">
      <c r="A127" s="63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70"/>
      <c r="O127" s="1">
        <v>116</v>
      </c>
      <c r="P127" s="68"/>
      <c r="Q127" s="69"/>
      <c r="R127" s="68"/>
      <c r="S127" s="68"/>
      <c r="T127" s="71">
        <f t="shared" si="4"/>
        <v>0</v>
      </c>
      <c r="U127" s="2" t="str">
        <f t="shared" si="5"/>
        <v/>
      </c>
      <c r="V127" s="3">
        <f t="shared" ca="1" si="6"/>
        <v>43344</v>
      </c>
    </row>
    <row r="128" spans="1:22" customFormat="1" ht="9.9499999999999993" customHeight="1" x14ac:dyDescent="0.25">
      <c r="A128" s="63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70"/>
      <c r="O128" s="1">
        <v>117</v>
      </c>
      <c r="P128" s="68"/>
      <c r="Q128" s="69"/>
      <c r="R128" s="68"/>
      <c r="S128" s="68"/>
      <c r="T128" s="71">
        <f t="shared" si="4"/>
        <v>0</v>
      </c>
      <c r="U128" s="2" t="str">
        <f t="shared" si="5"/>
        <v/>
      </c>
      <c r="V128" s="3">
        <f t="shared" ca="1" si="6"/>
        <v>43344</v>
      </c>
    </row>
    <row r="129" spans="1:22" customFormat="1" ht="9.9499999999999993" customHeight="1" x14ac:dyDescent="0.25">
      <c r="A129" s="63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70"/>
      <c r="O129" s="1">
        <v>118</v>
      </c>
      <c r="P129" s="68"/>
      <c r="Q129" s="69"/>
      <c r="R129" s="68"/>
      <c r="S129" s="68"/>
      <c r="T129" s="71">
        <f t="shared" si="4"/>
        <v>0</v>
      </c>
      <c r="U129" s="2" t="str">
        <f t="shared" si="5"/>
        <v/>
      </c>
      <c r="V129" s="3">
        <f t="shared" ca="1" si="6"/>
        <v>43344</v>
      </c>
    </row>
    <row r="130" spans="1:22" customFormat="1" ht="9.9499999999999993" customHeight="1" x14ac:dyDescent="0.25">
      <c r="A130" s="63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70"/>
      <c r="O130" s="1">
        <v>119</v>
      </c>
      <c r="P130" s="68"/>
      <c r="Q130" s="69"/>
      <c r="R130" s="68"/>
      <c r="S130" s="68"/>
      <c r="T130" s="71">
        <f t="shared" si="4"/>
        <v>0</v>
      </c>
      <c r="U130" s="2" t="str">
        <f t="shared" si="5"/>
        <v/>
      </c>
      <c r="V130" s="3">
        <f t="shared" ca="1" si="6"/>
        <v>43344</v>
      </c>
    </row>
    <row r="131" spans="1:22" customFormat="1" ht="9.9499999999999993" customHeight="1" thickBot="1" x14ac:dyDescent="0.3">
      <c r="A131" s="63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87"/>
      <c r="O131" s="88">
        <v>120</v>
      </c>
      <c r="P131" s="89"/>
      <c r="Q131" s="90"/>
      <c r="R131" s="89"/>
      <c r="S131" s="89"/>
      <c r="T131" s="91">
        <f t="shared" si="4"/>
        <v>0</v>
      </c>
      <c r="U131" s="92" t="str">
        <f t="shared" si="5"/>
        <v/>
      </c>
      <c r="V131" s="93">
        <f t="shared" ca="1" si="6"/>
        <v>43344</v>
      </c>
    </row>
    <row r="132" spans="1:22" customFormat="1" ht="15.75" thickBot="1" x14ac:dyDescent="0.3">
      <c r="A132" s="66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52" t="s">
        <v>19</v>
      </c>
      <c r="O132" s="53">
        <f ca="1">TODAY()</f>
        <v>43344</v>
      </c>
      <c r="P132" s="53" t="s">
        <v>20</v>
      </c>
      <c r="Q132" s="54">
        <f>SUM(Q11:Q131)-U132</f>
        <v>0</v>
      </c>
      <c r="R132" s="55">
        <f>MAX(R12:R131)</f>
        <v>0</v>
      </c>
      <c r="S132" s="56"/>
      <c r="T132" s="57" t="s">
        <v>21</v>
      </c>
      <c r="U132" s="54">
        <f>SUM(U11:U131)</f>
        <v>0</v>
      </c>
      <c r="V132" s="58">
        <f ca="1">SUMIF(V11:V131,"&gt;0")</f>
        <v>5244624</v>
      </c>
    </row>
    <row r="133" spans="1:22" ht="2.1" customHeight="1" x14ac:dyDescent="0.25"/>
  </sheetData>
  <mergeCells count="17">
    <mergeCell ref="N7:Q7"/>
    <mergeCell ref="B8:B10"/>
    <mergeCell ref="C8:L9"/>
    <mergeCell ref="N8:Q8"/>
    <mergeCell ref="B11:B109"/>
    <mergeCell ref="N1:N2"/>
    <mergeCell ref="O1:T2"/>
    <mergeCell ref="U1:U2"/>
    <mergeCell ref="V1:V2"/>
    <mergeCell ref="B2:L6"/>
    <mergeCell ref="O3:P3"/>
    <mergeCell ref="S3:T3"/>
    <mergeCell ref="S4:V4"/>
    <mergeCell ref="O5:P5"/>
    <mergeCell ref="U5:V5"/>
    <mergeCell ref="N6:Q6"/>
    <mergeCell ref="S6:V6"/>
  </mergeCells>
  <conditionalFormatting sqref="T8:V8 V3 R8">
    <cfRule type="cellIs" dxfId="395" priority="11" operator="equal">
      <formula>0</formula>
    </cfRule>
  </conditionalFormatting>
  <conditionalFormatting sqref="V10">
    <cfRule type="cellIs" dxfId="394" priority="7" operator="between">
      <formula>40000</formula>
      <formula>50000</formula>
    </cfRule>
    <cfRule type="cellIs" dxfId="393" priority="8" operator="between">
      <formula>30</formula>
      <formula>4000</formula>
    </cfRule>
    <cfRule type="containsText" dxfId="392" priority="9" operator="containsText" text="pago">
      <formula>NOT(ISERROR(SEARCH("pago",V10)))</formula>
    </cfRule>
    <cfRule type="cellIs" dxfId="391" priority="10" operator="between">
      <formula>1</formula>
      <formula>29</formula>
    </cfRule>
  </conditionalFormatting>
  <conditionalFormatting sqref="V11:V131">
    <cfRule type="cellIs" dxfId="390" priority="3" operator="between">
      <formula>40000</formula>
      <formula>50000</formula>
    </cfRule>
    <cfRule type="cellIs" dxfId="389" priority="4" operator="between">
      <formula>30</formula>
      <formula>4000</formula>
    </cfRule>
    <cfRule type="containsText" dxfId="388" priority="5" operator="containsText" text="pago">
      <formula>NOT(ISERROR(SEARCH("pago",V11)))</formula>
    </cfRule>
    <cfRule type="cellIs" dxfId="387" priority="6" operator="between">
      <formula>1</formula>
      <formula>29</formula>
    </cfRule>
  </conditionalFormatting>
  <conditionalFormatting sqref="V11:V131">
    <cfRule type="cellIs" dxfId="386" priority="2" operator="lessThan">
      <formula>0</formula>
    </cfRule>
  </conditionalFormatting>
  <conditionalFormatting sqref="T11:T131">
    <cfRule type="expression" dxfId="385" priority="1">
      <formula>S11=""</formula>
    </cfRule>
  </conditionalFormatting>
  <hyperlinks>
    <hyperlink ref="C11" location="'0101'!A1" display="'0101'!A1"/>
    <hyperlink ref="C13" location="'0103'!A1" display="'0103'!A1"/>
    <hyperlink ref="C14" location="'0104'!A1" display="'0104'!A1"/>
    <hyperlink ref="C15" location="'0105'!A1" display="'0105'!A1"/>
    <hyperlink ref="C16" location="'0106'!A1" display="'0106'!A1"/>
    <hyperlink ref="C17" location="'0107'!A1" display="'0107'!A1"/>
    <hyperlink ref="C18" location="'0108'!A1" display="'0108'!A1"/>
    <hyperlink ref="C19" location="'0109'!A1" display="'0109'!A1"/>
    <hyperlink ref="C20" location="'0110'!A1" display="'0110'!A1"/>
    <hyperlink ref="C21" location="'0111'!A1" display="'0111'!A1"/>
    <hyperlink ref="C12" location="'0102'!A1" display="'0102'!A1"/>
  </hyperlink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Clientes!$A$3:$A$402</xm:f>
          </x14:formula1>
          <xm:sqref>V1:V2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3"/>
  <sheetViews>
    <sheetView workbookViewId="0">
      <selection activeCell="V1" sqref="V1:V2"/>
    </sheetView>
  </sheetViews>
  <sheetFormatPr defaultColWidth="0" defaultRowHeight="15" customHeight="1" zeroHeight="1" x14ac:dyDescent="0.25"/>
  <cols>
    <col min="1" max="1" width="1.7109375" style="59" customWidth="1"/>
    <col min="2" max="12" width="2.7109375" style="59" customWidth="1"/>
    <col min="13" max="13" width="1.7109375" style="59" customWidth="1"/>
    <col min="14" max="14" width="19.140625" style="42" bestFit="1" customWidth="1"/>
    <col min="15" max="15" width="15" style="42" bestFit="1" customWidth="1"/>
    <col min="16" max="16" width="15" style="42" customWidth="1"/>
    <col min="17" max="17" width="9.28515625" style="42" bestFit="1" customWidth="1"/>
    <col min="18" max="18" width="18.7109375" style="43" hidden="1"/>
    <col min="19" max="19" width="15.5703125" style="42" bestFit="1" customWidth="1"/>
    <col min="20" max="20" width="17.85546875" style="42" customWidth="1"/>
    <col min="21" max="21" width="14.28515625" style="42" bestFit="1" customWidth="1"/>
    <col min="22" max="22" width="19" style="42" customWidth="1"/>
    <col min="23" max="23" width="1.7109375" style="59" customWidth="1"/>
    <col min="24" max="16384" width="19" style="59" hidden="1"/>
  </cols>
  <sheetData>
    <row r="1" spans="1:22" customFormat="1" ht="9.9499999999999993" customHeight="1" thickBot="1" x14ac:dyDescent="0.3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2"/>
      <c r="N1" s="222" t="str">
        <f ca="1">IF(V132&gt;5000,"Livre",IF(V132&lt;=30,"Em Dias","Atrasado"))</f>
        <v>Livre</v>
      </c>
      <c r="O1" s="224" t="s">
        <v>1</v>
      </c>
      <c r="P1" s="224"/>
      <c r="Q1" s="224"/>
      <c r="R1" s="224"/>
      <c r="S1" s="224"/>
      <c r="T1" s="224"/>
      <c r="U1" s="226" t="s">
        <v>22</v>
      </c>
      <c r="V1" s="228" t="s">
        <v>51</v>
      </c>
    </row>
    <row r="2" spans="1:22" customFormat="1" ht="9.9499999999999993" customHeight="1" thickBot="1" x14ac:dyDescent="0.3">
      <c r="A2" s="63"/>
      <c r="B2" s="230"/>
      <c r="C2" s="231"/>
      <c r="D2" s="231"/>
      <c r="E2" s="231"/>
      <c r="F2" s="231"/>
      <c r="G2" s="231"/>
      <c r="H2" s="231"/>
      <c r="I2" s="231"/>
      <c r="J2" s="231"/>
      <c r="K2" s="231"/>
      <c r="L2" s="232"/>
      <c r="M2" s="64"/>
      <c r="N2" s="223"/>
      <c r="O2" s="225"/>
      <c r="P2" s="225"/>
      <c r="Q2" s="225"/>
      <c r="R2" s="225"/>
      <c r="S2" s="225"/>
      <c r="T2" s="225"/>
      <c r="U2" s="227"/>
      <c r="V2" s="229"/>
    </row>
    <row r="3" spans="1:22" customFormat="1" ht="9.9499999999999993" customHeight="1" thickBot="1" x14ac:dyDescent="0.3">
      <c r="A3" s="63"/>
      <c r="B3" s="233"/>
      <c r="C3" s="234"/>
      <c r="D3" s="234"/>
      <c r="E3" s="234"/>
      <c r="F3" s="234"/>
      <c r="G3" s="234"/>
      <c r="H3" s="234"/>
      <c r="I3" s="234"/>
      <c r="J3" s="234"/>
      <c r="K3" s="234"/>
      <c r="L3" s="235"/>
      <c r="M3" s="64"/>
      <c r="N3" s="44" t="s">
        <v>4</v>
      </c>
      <c r="O3" s="239" t="e">
        <f>VLOOKUP(V1,bd,2,0)</f>
        <v>#N/A</v>
      </c>
      <c r="P3" s="240"/>
      <c r="Q3" s="45" t="s">
        <v>6</v>
      </c>
      <c r="R3" s="43"/>
      <c r="S3" s="241" t="e">
        <f>VLOOKUP(V1,bd,8,0)</f>
        <v>#N/A</v>
      </c>
      <c r="T3" s="242"/>
      <c r="U3" s="44" t="s">
        <v>23</v>
      </c>
      <c r="V3" s="13" t="e">
        <f>VLOOKUP(V1,bd,9,0)</f>
        <v>#N/A</v>
      </c>
    </row>
    <row r="4" spans="1:22" customFormat="1" ht="9.9499999999999993" customHeight="1" thickBot="1" x14ac:dyDescent="0.3">
      <c r="A4" s="63"/>
      <c r="B4" s="233"/>
      <c r="C4" s="234"/>
      <c r="D4" s="234"/>
      <c r="E4" s="234"/>
      <c r="F4" s="234"/>
      <c r="G4" s="234"/>
      <c r="H4" s="234"/>
      <c r="I4" s="234"/>
      <c r="J4" s="234"/>
      <c r="K4" s="234"/>
      <c r="L4" s="235"/>
      <c r="M4" s="64"/>
      <c r="N4" s="44" t="s">
        <v>30</v>
      </c>
      <c r="O4" s="41" t="e">
        <f>VLOOKUP(V1,bd,17,0)</f>
        <v>#N/A</v>
      </c>
      <c r="P4" s="41" t="e">
        <f>VLOOKUP(V1,bd,18,0)</f>
        <v>#N/A</v>
      </c>
      <c r="Q4" s="44" t="s">
        <v>8</v>
      </c>
      <c r="R4" s="43"/>
      <c r="S4" s="243" t="e">
        <f>VLOOKUP(V1,bd,19,0)</f>
        <v>#N/A</v>
      </c>
      <c r="T4" s="244"/>
      <c r="U4" s="244"/>
      <c r="V4" s="245"/>
    </row>
    <row r="5" spans="1:22" customFormat="1" ht="9.9499999999999993" customHeight="1" thickBot="1" x14ac:dyDescent="0.3">
      <c r="A5" s="63"/>
      <c r="B5" s="233"/>
      <c r="C5" s="234"/>
      <c r="D5" s="234"/>
      <c r="E5" s="234"/>
      <c r="F5" s="234"/>
      <c r="G5" s="234"/>
      <c r="H5" s="234"/>
      <c r="I5" s="234"/>
      <c r="J5" s="234"/>
      <c r="K5" s="234"/>
      <c r="L5" s="235"/>
      <c r="M5" s="64"/>
      <c r="N5" s="44" t="s">
        <v>24</v>
      </c>
      <c r="O5" s="246" t="e">
        <f>VLOOKUP(V1,bd,10,0)</f>
        <v>#N/A</v>
      </c>
      <c r="P5" s="247"/>
      <c r="Q5" s="46" t="s">
        <v>7</v>
      </c>
      <c r="R5" s="4"/>
      <c r="S5" s="41" t="e">
        <f>VLOOKUP(V1,bd,13,0)</f>
        <v>#N/A</v>
      </c>
      <c r="T5" s="44" t="s">
        <v>5</v>
      </c>
      <c r="U5" s="241" t="e">
        <f>VLOOKUP(V1,bd,20,0)</f>
        <v>#N/A</v>
      </c>
      <c r="V5" s="242"/>
    </row>
    <row r="6" spans="1:22" customFormat="1" ht="9.9499999999999993" customHeight="1" thickBot="1" x14ac:dyDescent="0.3">
      <c r="A6" s="63"/>
      <c r="B6" s="236"/>
      <c r="C6" s="237"/>
      <c r="D6" s="237"/>
      <c r="E6" s="237"/>
      <c r="F6" s="237"/>
      <c r="G6" s="237"/>
      <c r="H6" s="237"/>
      <c r="I6" s="237"/>
      <c r="J6" s="237"/>
      <c r="K6" s="237"/>
      <c r="L6" s="238"/>
      <c r="M6" s="64"/>
      <c r="N6" s="241"/>
      <c r="O6" s="248"/>
      <c r="P6" s="248"/>
      <c r="Q6" s="248"/>
      <c r="R6" s="7"/>
      <c r="S6" s="248"/>
      <c r="T6" s="248"/>
      <c r="U6" s="248"/>
      <c r="V6" s="242"/>
    </row>
    <row r="7" spans="1:22" customFormat="1" ht="9.9499999999999993" customHeight="1" thickBot="1" x14ac:dyDescent="0.3">
      <c r="A7" s="63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217" t="s">
        <v>25</v>
      </c>
      <c r="O7" s="215"/>
      <c r="P7" s="215"/>
      <c r="Q7" s="216"/>
      <c r="R7" s="65"/>
      <c r="S7" s="47" t="s">
        <v>26</v>
      </c>
      <c r="T7" s="48" t="s">
        <v>27</v>
      </c>
      <c r="U7" s="48" t="s">
        <v>28</v>
      </c>
      <c r="V7" s="48" t="s">
        <v>29</v>
      </c>
    </row>
    <row r="8" spans="1:22" customFormat="1" ht="9.9499999999999993" customHeight="1" thickBot="1" x14ac:dyDescent="0.3">
      <c r="A8" s="63"/>
      <c r="B8" s="249"/>
      <c r="C8" s="250" t="s">
        <v>31</v>
      </c>
      <c r="D8" s="251"/>
      <c r="E8" s="251"/>
      <c r="F8" s="251"/>
      <c r="G8" s="251"/>
      <c r="H8" s="251"/>
      <c r="I8" s="251"/>
      <c r="J8" s="251"/>
      <c r="K8" s="251"/>
      <c r="L8" s="252"/>
      <c r="M8" s="64"/>
      <c r="N8" s="241" t="e">
        <f>VLOOKUP(V1,bd,3,0)</f>
        <v>#N/A</v>
      </c>
      <c r="O8" s="248"/>
      <c r="P8" s="248"/>
      <c r="Q8" s="242"/>
      <c r="R8" s="6"/>
      <c r="S8" s="5" t="e">
        <f>VLOOKUP(V1,bd,4,0)</f>
        <v>#N/A</v>
      </c>
      <c r="T8" s="5" t="e">
        <f>VLOOKUP(V1,bd,5,0)</f>
        <v>#N/A</v>
      </c>
      <c r="U8" s="5" t="e">
        <f>VLOOKUP(V1,bd,7,0)</f>
        <v>#N/A</v>
      </c>
      <c r="V8" s="13" t="e">
        <f>VLOOKUP(V1,bd,6,0)</f>
        <v>#N/A</v>
      </c>
    </row>
    <row r="9" spans="1:22" customFormat="1" ht="9.9499999999999993" customHeight="1" thickBot="1" x14ac:dyDescent="0.3">
      <c r="A9" s="63"/>
      <c r="B9" s="249"/>
      <c r="C9" s="253"/>
      <c r="D9" s="254"/>
      <c r="E9" s="254"/>
      <c r="F9" s="254"/>
      <c r="G9" s="254"/>
      <c r="H9" s="254"/>
      <c r="I9" s="254"/>
      <c r="J9" s="254"/>
      <c r="K9" s="254"/>
      <c r="L9" s="255"/>
      <c r="M9" s="64"/>
      <c r="N9" s="49"/>
      <c r="O9" s="50"/>
      <c r="P9" s="50"/>
      <c r="Q9" s="50"/>
      <c r="R9" s="50"/>
      <c r="S9" s="50"/>
      <c r="T9" s="50"/>
      <c r="U9" s="50"/>
      <c r="V9" s="51"/>
    </row>
    <row r="10" spans="1:22" customFormat="1" ht="9.9499999999999993" customHeight="1" thickBot="1" x14ac:dyDescent="0.3">
      <c r="A10" s="63"/>
      <c r="B10" s="249"/>
      <c r="C10" s="115">
        <v>1</v>
      </c>
      <c r="D10" s="116">
        <v>2</v>
      </c>
      <c r="E10" s="116">
        <v>3</v>
      </c>
      <c r="F10" s="116">
        <v>4</v>
      </c>
      <c r="G10" s="116">
        <v>5</v>
      </c>
      <c r="H10" s="116">
        <v>6</v>
      </c>
      <c r="I10" s="116">
        <v>7</v>
      </c>
      <c r="J10" s="116">
        <v>8</v>
      </c>
      <c r="K10" s="116">
        <v>9</v>
      </c>
      <c r="L10" s="117">
        <v>10</v>
      </c>
      <c r="M10" s="64"/>
      <c r="N10" s="76" t="s">
        <v>9</v>
      </c>
      <c r="O10" s="77" t="s">
        <v>10</v>
      </c>
      <c r="P10" s="77" t="s">
        <v>11</v>
      </c>
      <c r="Q10" s="77" t="s">
        <v>12</v>
      </c>
      <c r="R10" s="78" t="s">
        <v>13</v>
      </c>
      <c r="S10" s="77" t="s">
        <v>14</v>
      </c>
      <c r="T10" s="77" t="s">
        <v>15</v>
      </c>
      <c r="U10" s="77" t="s">
        <v>16</v>
      </c>
      <c r="V10" s="79" t="s">
        <v>17</v>
      </c>
    </row>
    <row r="11" spans="1:22" customFormat="1" ht="9.9499999999999993" customHeight="1" x14ac:dyDescent="0.25">
      <c r="A11" s="63"/>
      <c r="B11" s="256" t="s">
        <v>3292</v>
      </c>
      <c r="C11" s="108">
        <v>1</v>
      </c>
      <c r="D11" s="112">
        <v>1</v>
      </c>
      <c r="E11" s="113">
        <v>1</v>
      </c>
      <c r="F11" s="113">
        <v>1</v>
      </c>
      <c r="G11" s="113">
        <v>1</v>
      </c>
      <c r="H11" s="113">
        <v>1</v>
      </c>
      <c r="I11" s="113">
        <v>1</v>
      </c>
      <c r="J11" s="113">
        <v>1</v>
      </c>
      <c r="K11" s="113">
        <v>1</v>
      </c>
      <c r="L11" s="114">
        <v>1</v>
      </c>
      <c r="M11" s="64"/>
      <c r="N11" s="80"/>
      <c r="O11" s="81" t="s">
        <v>18</v>
      </c>
      <c r="P11" s="82"/>
      <c r="Q11" s="83"/>
      <c r="R11" s="82"/>
      <c r="S11" s="82"/>
      <c r="T11" s="84">
        <f t="shared" ref="T11:T74" si="0">IF(P11&gt;=S11,0,"")</f>
        <v>0</v>
      </c>
      <c r="U11" s="85" t="str">
        <f t="shared" ref="U11:U74" si="1">IF(S11&lt;&gt;"",Q11,"")</f>
        <v/>
      </c>
      <c r="V11" s="86">
        <f t="shared" ref="V11:V74" ca="1" si="2">IF(U11&lt;&gt;"","pago",TODAY()-P11)</f>
        <v>43344</v>
      </c>
    </row>
    <row r="12" spans="1:22" customFormat="1" ht="9.9499999999999993" customHeight="1" x14ac:dyDescent="0.25">
      <c r="A12" s="63"/>
      <c r="B12" s="257"/>
      <c r="C12" s="109">
        <v>2</v>
      </c>
      <c r="D12" s="94">
        <v>2</v>
      </c>
      <c r="E12" s="72">
        <v>2</v>
      </c>
      <c r="F12" s="72">
        <v>2</v>
      </c>
      <c r="G12" s="72">
        <v>2</v>
      </c>
      <c r="H12" s="72">
        <v>2</v>
      </c>
      <c r="I12" s="72">
        <v>2</v>
      </c>
      <c r="J12" s="72">
        <v>2</v>
      </c>
      <c r="K12" s="72">
        <v>2</v>
      </c>
      <c r="L12" s="73">
        <v>2</v>
      </c>
      <c r="M12" s="64"/>
      <c r="N12" s="70"/>
      <c r="O12" s="1">
        <v>1</v>
      </c>
      <c r="P12" s="68"/>
      <c r="Q12" s="69"/>
      <c r="R12" s="68" t="str">
        <f t="shared" ref="R12:R51" si="3">IF(N12&lt;&gt;"",P12,"")</f>
        <v/>
      </c>
      <c r="S12" s="68"/>
      <c r="T12" s="71">
        <f t="shared" si="0"/>
        <v>0</v>
      </c>
      <c r="U12" s="2" t="str">
        <f t="shared" si="1"/>
        <v/>
      </c>
      <c r="V12" s="3">
        <f t="shared" ca="1" si="2"/>
        <v>43344</v>
      </c>
    </row>
    <row r="13" spans="1:22" customFormat="1" ht="9.9499999999999993" customHeight="1" x14ac:dyDescent="0.25">
      <c r="A13" s="63"/>
      <c r="B13" s="257"/>
      <c r="C13" s="109">
        <v>3</v>
      </c>
      <c r="D13" s="94">
        <v>3</v>
      </c>
      <c r="E13" s="72">
        <v>3</v>
      </c>
      <c r="F13" s="72">
        <v>3</v>
      </c>
      <c r="G13" s="72">
        <v>3</v>
      </c>
      <c r="H13" s="72">
        <v>3</v>
      </c>
      <c r="I13" s="72">
        <v>3</v>
      </c>
      <c r="J13" s="72">
        <v>3</v>
      </c>
      <c r="K13" s="72">
        <v>3</v>
      </c>
      <c r="L13" s="73">
        <v>3</v>
      </c>
      <c r="M13" s="64"/>
      <c r="N13" s="70"/>
      <c r="O13" s="1">
        <v>2</v>
      </c>
      <c r="P13" s="68"/>
      <c r="Q13" s="69"/>
      <c r="R13" s="68" t="str">
        <f t="shared" si="3"/>
        <v/>
      </c>
      <c r="S13" s="68"/>
      <c r="T13" s="71">
        <f t="shared" si="0"/>
        <v>0</v>
      </c>
      <c r="U13" s="2" t="str">
        <f t="shared" si="1"/>
        <v/>
      </c>
      <c r="V13" s="3">
        <f t="shared" ca="1" si="2"/>
        <v>43344</v>
      </c>
    </row>
    <row r="14" spans="1:22" customFormat="1" ht="9.9499999999999993" customHeight="1" x14ac:dyDescent="0.25">
      <c r="A14" s="63"/>
      <c r="B14" s="257"/>
      <c r="C14" s="109">
        <v>4</v>
      </c>
      <c r="D14" s="94">
        <v>4</v>
      </c>
      <c r="E14" s="72">
        <v>4</v>
      </c>
      <c r="F14" s="72">
        <v>4</v>
      </c>
      <c r="G14" s="72">
        <v>4</v>
      </c>
      <c r="H14" s="72">
        <v>4</v>
      </c>
      <c r="I14" s="72">
        <v>4</v>
      </c>
      <c r="J14" s="72">
        <v>4</v>
      </c>
      <c r="K14" s="72">
        <v>4</v>
      </c>
      <c r="L14" s="73">
        <v>4</v>
      </c>
      <c r="M14" s="64"/>
      <c r="N14" s="70"/>
      <c r="O14" s="1">
        <v>3</v>
      </c>
      <c r="P14" s="68"/>
      <c r="Q14" s="69"/>
      <c r="R14" s="68" t="str">
        <f t="shared" si="3"/>
        <v/>
      </c>
      <c r="S14" s="68"/>
      <c r="T14" s="71">
        <f t="shared" si="0"/>
        <v>0</v>
      </c>
      <c r="U14" s="2" t="str">
        <f t="shared" si="1"/>
        <v/>
      </c>
      <c r="V14" s="3">
        <f t="shared" ca="1" si="2"/>
        <v>43344</v>
      </c>
    </row>
    <row r="15" spans="1:22" customFormat="1" ht="9.9499999999999993" customHeight="1" x14ac:dyDescent="0.25">
      <c r="A15" s="63"/>
      <c r="B15" s="257"/>
      <c r="C15" s="109">
        <v>5</v>
      </c>
      <c r="D15" s="94">
        <v>5</v>
      </c>
      <c r="E15" s="72">
        <v>5</v>
      </c>
      <c r="F15" s="72">
        <v>5</v>
      </c>
      <c r="G15" s="72">
        <v>5</v>
      </c>
      <c r="H15" s="72">
        <v>5</v>
      </c>
      <c r="I15" s="72">
        <v>5</v>
      </c>
      <c r="J15" s="72">
        <v>5</v>
      </c>
      <c r="K15" s="72">
        <v>5</v>
      </c>
      <c r="L15" s="73">
        <v>5</v>
      </c>
      <c r="M15" s="64"/>
      <c r="N15" s="70"/>
      <c r="O15" s="1">
        <v>4</v>
      </c>
      <c r="P15" s="68"/>
      <c r="Q15" s="69"/>
      <c r="R15" s="68" t="str">
        <f t="shared" si="3"/>
        <v/>
      </c>
      <c r="S15" s="68"/>
      <c r="T15" s="71">
        <f t="shared" si="0"/>
        <v>0</v>
      </c>
      <c r="U15" s="2" t="str">
        <f t="shared" si="1"/>
        <v/>
      </c>
      <c r="V15" s="3">
        <f t="shared" ca="1" si="2"/>
        <v>43344</v>
      </c>
    </row>
    <row r="16" spans="1:22" customFormat="1" ht="9.9499999999999993" customHeight="1" x14ac:dyDescent="0.25">
      <c r="A16" s="63"/>
      <c r="B16" s="257"/>
      <c r="C16" s="109">
        <v>6</v>
      </c>
      <c r="D16" s="94">
        <v>6</v>
      </c>
      <c r="E16" s="72">
        <v>6</v>
      </c>
      <c r="F16" s="72">
        <v>6</v>
      </c>
      <c r="G16" s="72">
        <v>6</v>
      </c>
      <c r="H16" s="72">
        <v>6</v>
      </c>
      <c r="I16" s="72">
        <v>6</v>
      </c>
      <c r="J16" s="72">
        <v>6</v>
      </c>
      <c r="K16" s="72">
        <v>6</v>
      </c>
      <c r="L16" s="73">
        <v>6</v>
      </c>
      <c r="M16" s="64"/>
      <c r="N16" s="70"/>
      <c r="O16" s="1">
        <v>5</v>
      </c>
      <c r="P16" s="68"/>
      <c r="Q16" s="69"/>
      <c r="R16" s="68" t="str">
        <f t="shared" si="3"/>
        <v/>
      </c>
      <c r="S16" s="68"/>
      <c r="T16" s="71">
        <f t="shared" si="0"/>
        <v>0</v>
      </c>
      <c r="U16" s="2" t="str">
        <f t="shared" si="1"/>
        <v/>
      </c>
      <c r="V16" s="3">
        <f t="shared" ca="1" si="2"/>
        <v>43344</v>
      </c>
    </row>
    <row r="17" spans="1:22" customFormat="1" ht="9.9499999999999993" customHeight="1" x14ac:dyDescent="0.25">
      <c r="A17" s="63"/>
      <c r="B17" s="257"/>
      <c r="C17" s="109">
        <v>7</v>
      </c>
      <c r="D17" s="94">
        <v>7</v>
      </c>
      <c r="E17" s="72">
        <v>7</v>
      </c>
      <c r="F17" s="72">
        <v>7</v>
      </c>
      <c r="G17" s="72">
        <v>7</v>
      </c>
      <c r="H17" s="72">
        <v>7</v>
      </c>
      <c r="I17" s="72">
        <v>7</v>
      </c>
      <c r="J17" s="72">
        <v>7</v>
      </c>
      <c r="K17" s="72">
        <v>7</v>
      </c>
      <c r="L17" s="73">
        <v>7</v>
      </c>
      <c r="M17" s="64"/>
      <c r="N17" s="70"/>
      <c r="O17" s="1">
        <v>6</v>
      </c>
      <c r="P17" s="68"/>
      <c r="Q17" s="69"/>
      <c r="R17" s="68" t="str">
        <f t="shared" si="3"/>
        <v/>
      </c>
      <c r="S17" s="68"/>
      <c r="T17" s="71">
        <f t="shared" si="0"/>
        <v>0</v>
      </c>
      <c r="U17" s="2" t="str">
        <f t="shared" si="1"/>
        <v/>
      </c>
      <c r="V17" s="3">
        <f t="shared" ca="1" si="2"/>
        <v>43344</v>
      </c>
    </row>
    <row r="18" spans="1:22" customFormat="1" ht="9.9499999999999993" customHeight="1" x14ac:dyDescent="0.25">
      <c r="A18" s="63"/>
      <c r="B18" s="257"/>
      <c r="C18" s="109">
        <v>8</v>
      </c>
      <c r="D18" s="94">
        <v>8</v>
      </c>
      <c r="E18" s="72">
        <v>8</v>
      </c>
      <c r="F18" s="72">
        <v>8</v>
      </c>
      <c r="G18" s="72">
        <v>8</v>
      </c>
      <c r="H18" s="72">
        <v>8</v>
      </c>
      <c r="I18" s="72">
        <v>8</v>
      </c>
      <c r="J18" s="72">
        <v>8</v>
      </c>
      <c r="K18" s="72">
        <v>8</v>
      </c>
      <c r="L18" s="73">
        <v>8</v>
      </c>
      <c r="M18" s="64"/>
      <c r="N18" s="70"/>
      <c r="O18" s="1">
        <v>7</v>
      </c>
      <c r="P18" s="68"/>
      <c r="Q18" s="69"/>
      <c r="R18" s="68" t="str">
        <f t="shared" si="3"/>
        <v/>
      </c>
      <c r="S18" s="68"/>
      <c r="T18" s="71">
        <f t="shared" si="0"/>
        <v>0</v>
      </c>
      <c r="U18" s="2" t="str">
        <f t="shared" si="1"/>
        <v/>
      </c>
      <c r="V18" s="3">
        <f t="shared" ca="1" si="2"/>
        <v>43344</v>
      </c>
    </row>
    <row r="19" spans="1:22" customFormat="1" ht="9.9499999999999993" customHeight="1" x14ac:dyDescent="0.25">
      <c r="A19" s="63"/>
      <c r="B19" s="257"/>
      <c r="C19" s="109">
        <v>9</v>
      </c>
      <c r="D19" s="94">
        <v>9</v>
      </c>
      <c r="E19" s="72">
        <v>9</v>
      </c>
      <c r="F19" s="72">
        <v>9</v>
      </c>
      <c r="G19" s="72">
        <v>9</v>
      </c>
      <c r="H19" s="72">
        <v>9</v>
      </c>
      <c r="I19" s="72">
        <v>9</v>
      </c>
      <c r="J19" s="72">
        <v>9</v>
      </c>
      <c r="K19" s="72">
        <v>9</v>
      </c>
      <c r="L19" s="73">
        <v>9</v>
      </c>
      <c r="M19" s="64"/>
      <c r="N19" s="70"/>
      <c r="O19" s="1">
        <v>8</v>
      </c>
      <c r="P19" s="68"/>
      <c r="Q19" s="69"/>
      <c r="R19" s="68" t="str">
        <f t="shared" si="3"/>
        <v/>
      </c>
      <c r="S19" s="68"/>
      <c r="T19" s="71">
        <f t="shared" si="0"/>
        <v>0</v>
      </c>
      <c r="U19" s="2" t="str">
        <f t="shared" si="1"/>
        <v/>
      </c>
      <c r="V19" s="3">
        <f t="shared" ca="1" si="2"/>
        <v>43344</v>
      </c>
    </row>
    <row r="20" spans="1:22" customFormat="1" ht="9.9499999999999993" customHeight="1" x14ac:dyDescent="0.25">
      <c r="A20" s="63"/>
      <c r="B20" s="257"/>
      <c r="C20" s="109">
        <v>10</v>
      </c>
      <c r="D20" s="94">
        <v>10</v>
      </c>
      <c r="E20" s="72">
        <v>10</v>
      </c>
      <c r="F20" s="72">
        <v>10</v>
      </c>
      <c r="G20" s="72">
        <v>10</v>
      </c>
      <c r="H20" s="72">
        <v>10</v>
      </c>
      <c r="I20" s="72">
        <v>10</v>
      </c>
      <c r="J20" s="72">
        <v>10</v>
      </c>
      <c r="K20" s="72">
        <v>10</v>
      </c>
      <c r="L20" s="73">
        <v>10</v>
      </c>
      <c r="M20" s="64"/>
      <c r="N20" s="70"/>
      <c r="O20" s="1">
        <v>9</v>
      </c>
      <c r="P20" s="68"/>
      <c r="Q20" s="69"/>
      <c r="R20" s="68" t="str">
        <f t="shared" si="3"/>
        <v/>
      </c>
      <c r="S20" s="68"/>
      <c r="T20" s="71">
        <f t="shared" si="0"/>
        <v>0</v>
      </c>
      <c r="U20" s="2" t="str">
        <f t="shared" si="1"/>
        <v/>
      </c>
      <c r="V20" s="3">
        <f t="shared" ca="1" si="2"/>
        <v>43344</v>
      </c>
    </row>
    <row r="21" spans="1:22" customFormat="1" ht="9.9499999999999993" customHeight="1" x14ac:dyDescent="0.25">
      <c r="A21" s="63"/>
      <c r="B21" s="257"/>
      <c r="C21" s="109">
        <v>11</v>
      </c>
      <c r="D21" s="94">
        <v>11</v>
      </c>
      <c r="E21" s="72">
        <v>11</v>
      </c>
      <c r="F21" s="72">
        <v>11</v>
      </c>
      <c r="G21" s="72">
        <v>11</v>
      </c>
      <c r="H21" s="72">
        <v>11</v>
      </c>
      <c r="I21" s="72">
        <v>11</v>
      </c>
      <c r="J21" s="72">
        <v>11</v>
      </c>
      <c r="K21" s="72">
        <v>11</v>
      </c>
      <c r="L21" s="73">
        <v>11</v>
      </c>
      <c r="M21" s="64"/>
      <c r="N21" s="70"/>
      <c r="O21" s="1">
        <v>10</v>
      </c>
      <c r="P21" s="68"/>
      <c r="Q21" s="69"/>
      <c r="R21" s="68" t="str">
        <f t="shared" si="3"/>
        <v/>
      </c>
      <c r="S21" s="68"/>
      <c r="T21" s="71">
        <f t="shared" si="0"/>
        <v>0</v>
      </c>
      <c r="U21" s="2" t="str">
        <f t="shared" si="1"/>
        <v/>
      </c>
      <c r="V21" s="3">
        <f t="shared" ca="1" si="2"/>
        <v>43344</v>
      </c>
    </row>
    <row r="22" spans="1:22" customFormat="1" ht="9.9499999999999993" customHeight="1" x14ac:dyDescent="0.25">
      <c r="A22" s="63"/>
      <c r="B22" s="257"/>
      <c r="C22" s="110">
        <v>12</v>
      </c>
      <c r="D22" s="72">
        <v>12</v>
      </c>
      <c r="E22" s="72">
        <v>12</v>
      </c>
      <c r="F22" s="72">
        <v>12</v>
      </c>
      <c r="G22" s="72">
        <v>12</v>
      </c>
      <c r="H22" s="72">
        <v>12</v>
      </c>
      <c r="I22" s="72">
        <v>12</v>
      </c>
      <c r="J22" s="72">
        <v>12</v>
      </c>
      <c r="K22" s="72">
        <v>12</v>
      </c>
      <c r="L22" s="73">
        <v>12</v>
      </c>
      <c r="M22" s="64"/>
      <c r="N22" s="70"/>
      <c r="O22" s="1">
        <v>11</v>
      </c>
      <c r="P22" s="68"/>
      <c r="Q22" s="69"/>
      <c r="R22" s="68" t="str">
        <f t="shared" si="3"/>
        <v/>
      </c>
      <c r="S22" s="68"/>
      <c r="T22" s="71">
        <f t="shared" si="0"/>
        <v>0</v>
      </c>
      <c r="U22" s="2" t="str">
        <f t="shared" si="1"/>
        <v/>
      </c>
      <c r="V22" s="3">
        <f t="shared" ca="1" si="2"/>
        <v>43344</v>
      </c>
    </row>
    <row r="23" spans="1:22" customFormat="1" ht="9.9499999999999993" customHeight="1" x14ac:dyDescent="0.25">
      <c r="A23" s="63"/>
      <c r="B23" s="257"/>
      <c r="C23" s="110">
        <v>13</v>
      </c>
      <c r="D23" s="72">
        <v>13</v>
      </c>
      <c r="E23" s="72">
        <v>13</v>
      </c>
      <c r="F23" s="72">
        <v>13</v>
      </c>
      <c r="G23" s="72">
        <v>13</v>
      </c>
      <c r="H23" s="72">
        <v>13</v>
      </c>
      <c r="I23" s="72">
        <v>13</v>
      </c>
      <c r="J23" s="72">
        <v>13</v>
      </c>
      <c r="K23" s="72">
        <v>13</v>
      </c>
      <c r="L23" s="73">
        <v>13</v>
      </c>
      <c r="M23" s="64"/>
      <c r="N23" s="70"/>
      <c r="O23" s="1">
        <v>12</v>
      </c>
      <c r="P23" s="68"/>
      <c r="Q23" s="69"/>
      <c r="R23" s="68" t="str">
        <f t="shared" si="3"/>
        <v/>
      </c>
      <c r="S23" s="68"/>
      <c r="T23" s="71">
        <f t="shared" si="0"/>
        <v>0</v>
      </c>
      <c r="U23" s="2" t="str">
        <f t="shared" si="1"/>
        <v/>
      </c>
      <c r="V23" s="3">
        <f t="shared" ca="1" si="2"/>
        <v>43344</v>
      </c>
    </row>
    <row r="24" spans="1:22" customFormat="1" ht="9.9499999999999993" customHeight="1" x14ac:dyDescent="0.25">
      <c r="A24" s="63"/>
      <c r="B24" s="257"/>
      <c r="C24" s="97">
        <v>14</v>
      </c>
      <c r="D24" s="72">
        <v>14</v>
      </c>
      <c r="E24" s="72">
        <v>14</v>
      </c>
      <c r="F24" s="72">
        <v>14</v>
      </c>
      <c r="G24" s="72">
        <v>14</v>
      </c>
      <c r="H24" s="72">
        <v>14</v>
      </c>
      <c r="I24" s="72">
        <v>14</v>
      </c>
      <c r="J24" s="72">
        <v>14</v>
      </c>
      <c r="K24" s="72">
        <v>14</v>
      </c>
      <c r="L24" s="73">
        <v>14</v>
      </c>
      <c r="M24" s="64"/>
      <c r="N24" s="70"/>
      <c r="O24" s="1">
        <v>13</v>
      </c>
      <c r="P24" s="68"/>
      <c r="Q24" s="69"/>
      <c r="R24" s="68" t="str">
        <f t="shared" si="3"/>
        <v/>
      </c>
      <c r="S24" s="68"/>
      <c r="T24" s="71">
        <f t="shared" si="0"/>
        <v>0</v>
      </c>
      <c r="U24" s="2" t="str">
        <f t="shared" si="1"/>
        <v/>
      </c>
      <c r="V24" s="3">
        <f t="shared" ca="1" si="2"/>
        <v>43344</v>
      </c>
    </row>
    <row r="25" spans="1:22" customFormat="1" ht="9.9499999999999993" customHeight="1" x14ac:dyDescent="0.25">
      <c r="A25" s="63"/>
      <c r="B25" s="257"/>
      <c r="C25" s="97">
        <v>15</v>
      </c>
      <c r="D25" s="72">
        <v>15</v>
      </c>
      <c r="E25" s="72">
        <v>15</v>
      </c>
      <c r="F25" s="72">
        <v>15</v>
      </c>
      <c r="G25" s="72">
        <v>15</v>
      </c>
      <c r="H25" s="72">
        <v>15</v>
      </c>
      <c r="I25" s="72">
        <v>15</v>
      </c>
      <c r="J25" s="72">
        <v>15</v>
      </c>
      <c r="K25" s="72">
        <v>15</v>
      </c>
      <c r="L25" s="73">
        <v>15</v>
      </c>
      <c r="M25" s="64"/>
      <c r="N25" s="70"/>
      <c r="O25" s="1">
        <v>14</v>
      </c>
      <c r="P25" s="68"/>
      <c r="Q25" s="69"/>
      <c r="R25" s="68" t="str">
        <f t="shared" si="3"/>
        <v/>
      </c>
      <c r="S25" s="68"/>
      <c r="T25" s="71">
        <f t="shared" si="0"/>
        <v>0</v>
      </c>
      <c r="U25" s="2" t="str">
        <f t="shared" si="1"/>
        <v/>
      </c>
      <c r="V25" s="3">
        <f t="shared" ca="1" si="2"/>
        <v>43344</v>
      </c>
    </row>
    <row r="26" spans="1:22" customFormat="1" ht="9.9499999999999993" customHeight="1" x14ac:dyDescent="0.25">
      <c r="A26" s="63"/>
      <c r="B26" s="257"/>
      <c r="C26" s="97">
        <v>16</v>
      </c>
      <c r="D26" s="72">
        <v>16</v>
      </c>
      <c r="E26" s="72">
        <v>16</v>
      </c>
      <c r="F26" s="72">
        <v>16</v>
      </c>
      <c r="G26" s="72">
        <v>16</v>
      </c>
      <c r="H26" s="72">
        <v>16</v>
      </c>
      <c r="I26" s="72">
        <v>16</v>
      </c>
      <c r="J26" s="72">
        <v>16</v>
      </c>
      <c r="K26" s="72">
        <v>16</v>
      </c>
      <c r="L26" s="73">
        <v>16</v>
      </c>
      <c r="M26" s="64"/>
      <c r="N26" s="70"/>
      <c r="O26" s="1">
        <v>15</v>
      </c>
      <c r="P26" s="68"/>
      <c r="Q26" s="69"/>
      <c r="R26" s="68" t="str">
        <f t="shared" si="3"/>
        <v/>
      </c>
      <c r="S26" s="68"/>
      <c r="T26" s="71">
        <f t="shared" si="0"/>
        <v>0</v>
      </c>
      <c r="U26" s="2" t="str">
        <f t="shared" si="1"/>
        <v/>
      </c>
      <c r="V26" s="3">
        <f t="shared" ca="1" si="2"/>
        <v>43344</v>
      </c>
    </row>
    <row r="27" spans="1:22" customFormat="1" ht="9.9499999999999993" customHeight="1" x14ac:dyDescent="0.25">
      <c r="A27" s="63"/>
      <c r="B27" s="257"/>
      <c r="C27" s="97">
        <v>17</v>
      </c>
      <c r="D27" s="72">
        <v>17</v>
      </c>
      <c r="E27" s="72">
        <v>17</v>
      </c>
      <c r="F27" s="72">
        <v>17</v>
      </c>
      <c r="G27" s="72">
        <v>17</v>
      </c>
      <c r="H27" s="72">
        <v>17</v>
      </c>
      <c r="I27" s="72">
        <v>17</v>
      </c>
      <c r="J27" s="72">
        <v>17</v>
      </c>
      <c r="K27" s="72">
        <v>17</v>
      </c>
      <c r="L27" s="73">
        <v>17</v>
      </c>
      <c r="M27" s="64"/>
      <c r="N27" s="70"/>
      <c r="O27" s="1">
        <v>16</v>
      </c>
      <c r="P27" s="68"/>
      <c r="Q27" s="69"/>
      <c r="R27" s="68" t="str">
        <f t="shared" si="3"/>
        <v/>
      </c>
      <c r="S27" s="68"/>
      <c r="T27" s="71">
        <f t="shared" si="0"/>
        <v>0</v>
      </c>
      <c r="U27" s="2" t="str">
        <f t="shared" si="1"/>
        <v/>
      </c>
      <c r="V27" s="3">
        <f t="shared" ca="1" si="2"/>
        <v>43344</v>
      </c>
    </row>
    <row r="28" spans="1:22" customFormat="1" ht="9.9499999999999993" customHeight="1" x14ac:dyDescent="0.25">
      <c r="A28" s="63"/>
      <c r="B28" s="257"/>
      <c r="C28" s="97">
        <v>18</v>
      </c>
      <c r="D28" s="72">
        <v>18</v>
      </c>
      <c r="E28" s="72">
        <v>18</v>
      </c>
      <c r="F28" s="72">
        <v>18</v>
      </c>
      <c r="G28" s="72">
        <v>18</v>
      </c>
      <c r="H28" s="72">
        <v>18</v>
      </c>
      <c r="I28" s="72">
        <v>18</v>
      </c>
      <c r="J28" s="72">
        <v>18</v>
      </c>
      <c r="K28" s="72">
        <v>18</v>
      </c>
      <c r="L28" s="73">
        <v>18</v>
      </c>
      <c r="M28" s="64"/>
      <c r="N28" s="70"/>
      <c r="O28" s="1">
        <v>17</v>
      </c>
      <c r="P28" s="68"/>
      <c r="Q28" s="69"/>
      <c r="R28" s="68" t="str">
        <f t="shared" si="3"/>
        <v/>
      </c>
      <c r="S28" s="68"/>
      <c r="T28" s="71">
        <f t="shared" si="0"/>
        <v>0</v>
      </c>
      <c r="U28" s="2" t="str">
        <f t="shared" si="1"/>
        <v/>
      </c>
      <c r="V28" s="3">
        <f t="shared" ca="1" si="2"/>
        <v>43344</v>
      </c>
    </row>
    <row r="29" spans="1:22" customFormat="1" ht="9.9499999999999993" customHeight="1" x14ac:dyDescent="0.25">
      <c r="A29" s="63"/>
      <c r="B29" s="257"/>
      <c r="C29" s="97">
        <v>19</v>
      </c>
      <c r="D29" s="72">
        <v>19</v>
      </c>
      <c r="E29" s="72">
        <v>19</v>
      </c>
      <c r="F29" s="72">
        <v>19</v>
      </c>
      <c r="G29" s="72">
        <v>19</v>
      </c>
      <c r="H29" s="72">
        <v>19</v>
      </c>
      <c r="I29" s="72">
        <v>19</v>
      </c>
      <c r="J29" s="72">
        <v>19</v>
      </c>
      <c r="K29" s="72">
        <v>19</v>
      </c>
      <c r="L29" s="73">
        <v>19</v>
      </c>
      <c r="M29" s="64"/>
      <c r="N29" s="70"/>
      <c r="O29" s="1">
        <v>18</v>
      </c>
      <c r="P29" s="68"/>
      <c r="Q29" s="69"/>
      <c r="R29" s="68" t="str">
        <f t="shared" si="3"/>
        <v/>
      </c>
      <c r="S29" s="68"/>
      <c r="T29" s="71">
        <f t="shared" si="0"/>
        <v>0</v>
      </c>
      <c r="U29" s="2" t="str">
        <f t="shared" si="1"/>
        <v/>
      </c>
      <c r="V29" s="3">
        <f t="shared" ca="1" si="2"/>
        <v>43344</v>
      </c>
    </row>
    <row r="30" spans="1:22" customFormat="1" ht="9.9499999999999993" customHeight="1" x14ac:dyDescent="0.25">
      <c r="A30" s="63"/>
      <c r="B30" s="257"/>
      <c r="C30" s="97">
        <v>20</v>
      </c>
      <c r="D30" s="72">
        <v>20</v>
      </c>
      <c r="E30" s="72">
        <v>20</v>
      </c>
      <c r="F30" s="72">
        <v>20</v>
      </c>
      <c r="G30" s="72">
        <v>20</v>
      </c>
      <c r="H30" s="72">
        <v>20</v>
      </c>
      <c r="I30" s="72">
        <v>20</v>
      </c>
      <c r="J30" s="72">
        <v>20</v>
      </c>
      <c r="K30" s="72">
        <v>20</v>
      </c>
      <c r="L30" s="73">
        <v>20</v>
      </c>
      <c r="M30" s="64"/>
      <c r="N30" s="70"/>
      <c r="O30" s="1">
        <v>19</v>
      </c>
      <c r="P30" s="68"/>
      <c r="Q30" s="69"/>
      <c r="R30" s="68" t="str">
        <f t="shared" si="3"/>
        <v/>
      </c>
      <c r="S30" s="68"/>
      <c r="T30" s="71">
        <f t="shared" si="0"/>
        <v>0</v>
      </c>
      <c r="U30" s="2" t="str">
        <f t="shared" si="1"/>
        <v/>
      </c>
      <c r="V30" s="3">
        <f t="shared" ca="1" si="2"/>
        <v>43344</v>
      </c>
    </row>
    <row r="31" spans="1:22" customFormat="1" ht="9.9499999999999993" customHeight="1" x14ac:dyDescent="0.25">
      <c r="A31" s="63"/>
      <c r="B31" s="257"/>
      <c r="C31" s="97">
        <v>21</v>
      </c>
      <c r="D31" s="72">
        <v>21</v>
      </c>
      <c r="E31" s="72">
        <v>21</v>
      </c>
      <c r="F31" s="72">
        <v>21</v>
      </c>
      <c r="G31" s="72">
        <v>21</v>
      </c>
      <c r="H31" s="72">
        <v>21</v>
      </c>
      <c r="I31" s="72">
        <v>21</v>
      </c>
      <c r="J31" s="72">
        <v>21</v>
      </c>
      <c r="K31" s="72">
        <v>21</v>
      </c>
      <c r="L31" s="73">
        <v>21</v>
      </c>
      <c r="M31" s="64"/>
      <c r="N31" s="70"/>
      <c r="O31" s="1">
        <v>20</v>
      </c>
      <c r="P31" s="68"/>
      <c r="Q31" s="69"/>
      <c r="R31" s="68" t="str">
        <f t="shared" si="3"/>
        <v/>
      </c>
      <c r="S31" s="68"/>
      <c r="T31" s="71">
        <f t="shared" si="0"/>
        <v>0</v>
      </c>
      <c r="U31" s="2" t="str">
        <f t="shared" si="1"/>
        <v/>
      </c>
      <c r="V31" s="3">
        <f t="shared" ca="1" si="2"/>
        <v>43344</v>
      </c>
    </row>
    <row r="32" spans="1:22" customFormat="1" ht="9.9499999999999993" customHeight="1" x14ac:dyDescent="0.25">
      <c r="A32" s="63"/>
      <c r="B32" s="257"/>
      <c r="C32" s="97">
        <v>22</v>
      </c>
      <c r="D32" s="72">
        <v>22</v>
      </c>
      <c r="E32" s="72">
        <v>22</v>
      </c>
      <c r="F32" s="72">
        <v>22</v>
      </c>
      <c r="G32" s="72">
        <v>22</v>
      </c>
      <c r="H32" s="72">
        <v>22</v>
      </c>
      <c r="I32" s="72">
        <v>22</v>
      </c>
      <c r="J32" s="72">
        <v>22</v>
      </c>
      <c r="K32" s="72">
        <v>22</v>
      </c>
      <c r="L32" s="73">
        <v>22</v>
      </c>
      <c r="M32" s="64"/>
      <c r="N32" s="70"/>
      <c r="O32" s="1">
        <v>21</v>
      </c>
      <c r="P32" s="68"/>
      <c r="Q32" s="69"/>
      <c r="R32" s="68" t="str">
        <f t="shared" si="3"/>
        <v/>
      </c>
      <c r="S32" s="68"/>
      <c r="T32" s="71">
        <f t="shared" si="0"/>
        <v>0</v>
      </c>
      <c r="U32" s="2" t="str">
        <f t="shared" si="1"/>
        <v/>
      </c>
      <c r="V32" s="3">
        <f t="shared" ca="1" si="2"/>
        <v>43344</v>
      </c>
    </row>
    <row r="33" spans="1:22" customFormat="1" ht="9.9499999999999993" customHeight="1" x14ac:dyDescent="0.25">
      <c r="A33" s="63"/>
      <c r="B33" s="257"/>
      <c r="C33" s="97">
        <v>23</v>
      </c>
      <c r="D33" s="72">
        <v>23</v>
      </c>
      <c r="E33" s="72">
        <v>23</v>
      </c>
      <c r="F33" s="72">
        <v>23</v>
      </c>
      <c r="G33" s="72">
        <v>23</v>
      </c>
      <c r="H33" s="72">
        <v>23</v>
      </c>
      <c r="I33" s="72">
        <v>23</v>
      </c>
      <c r="J33" s="72">
        <v>23</v>
      </c>
      <c r="K33" s="72">
        <v>23</v>
      </c>
      <c r="L33" s="73">
        <v>23</v>
      </c>
      <c r="M33" s="64"/>
      <c r="N33" s="70"/>
      <c r="O33" s="1">
        <v>22</v>
      </c>
      <c r="P33" s="68"/>
      <c r="Q33" s="69"/>
      <c r="R33" s="68" t="str">
        <f t="shared" si="3"/>
        <v/>
      </c>
      <c r="S33" s="68"/>
      <c r="T33" s="71">
        <f t="shared" si="0"/>
        <v>0</v>
      </c>
      <c r="U33" s="2" t="str">
        <f t="shared" si="1"/>
        <v/>
      </c>
      <c r="V33" s="3">
        <f t="shared" ca="1" si="2"/>
        <v>43344</v>
      </c>
    </row>
    <row r="34" spans="1:22" customFormat="1" ht="9.9499999999999993" customHeight="1" x14ac:dyDescent="0.25">
      <c r="A34" s="63"/>
      <c r="B34" s="257"/>
      <c r="C34" s="97">
        <v>24</v>
      </c>
      <c r="D34" s="72">
        <v>24</v>
      </c>
      <c r="E34" s="72">
        <v>24</v>
      </c>
      <c r="F34" s="72">
        <v>24</v>
      </c>
      <c r="G34" s="72">
        <v>24</v>
      </c>
      <c r="H34" s="72">
        <v>24</v>
      </c>
      <c r="I34" s="72">
        <v>24</v>
      </c>
      <c r="J34" s="72">
        <v>24</v>
      </c>
      <c r="K34" s="72">
        <v>24</v>
      </c>
      <c r="L34" s="73">
        <v>24</v>
      </c>
      <c r="M34" s="64"/>
      <c r="N34" s="70"/>
      <c r="O34" s="1">
        <v>23</v>
      </c>
      <c r="P34" s="68"/>
      <c r="Q34" s="69"/>
      <c r="R34" s="68" t="str">
        <f t="shared" si="3"/>
        <v/>
      </c>
      <c r="S34" s="68"/>
      <c r="T34" s="71">
        <f t="shared" si="0"/>
        <v>0</v>
      </c>
      <c r="U34" s="2" t="str">
        <f t="shared" si="1"/>
        <v/>
      </c>
      <c r="V34" s="3">
        <f t="shared" ca="1" si="2"/>
        <v>43344</v>
      </c>
    </row>
    <row r="35" spans="1:22" customFormat="1" ht="9.9499999999999993" customHeight="1" x14ac:dyDescent="0.25">
      <c r="A35" s="63"/>
      <c r="B35" s="257"/>
      <c r="C35" s="97">
        <v>25</v>
      </c>
      <c r="D35" s="72">
        <v>25</v>
      </c>
      <c r="E35" s="72">
        <v>25</v>
      </c>
      <c r="F35" s="72">
        <v>25</v>
      </c>
      <c r="G35" s="72">
        <v>25</v>
      </c>
      <c r="H35" s="72">
        <v>25</v>
      </c>
      <c r="I35" s="72">
        <v>25</v>
      </c>
      <c r="J35" s="72">
        <v>25</v>
      </c>
      <c r="K35" s="72">
        <v>25</v>
      </c>
      <c r="L35" s="73">
        <v>25</v>
      </c>
      <c r="M35" s="64"/>
      <c r="N35" s="70"/>
      <c r="O35" s="1">
        <v>24</v>
      </c>
      <c r="P35" s="68"/>
      <c r="Q35" s="69"/>
      <c r="R35" s="68" t="str">
        <f t="shared" si="3"/>
        <v/>
      </c>
      <c r="S35" s="68"/>
      <c r="T35" s="71">
        <f t="shared" si="0"/>
        <v>0</v>
      </c>
      <c r="U35" s="2" t="str">
        <f t="shared" si="1"/>
        <v/>
      </c>
      <c r="V35" s="3">
        <f t="shared" ca="1" si="2"/>
        <v>43344</v>
      </c>
    </row>
    <row r="36" spans="1:22" customFormat="1" ht="9.9499999999999993" customHeight="1" x14ac:dyDescent="0.25">
      <c r="A36" s="63"/>
      <c r="B36" s="257"/>
      <c r="C36" s="97">
        <v>26</v>
      </c>
      <c r="D36" s="72">
        <v>26</v>
      </c>
      <c r="E36" s="72">
        <v>26</v>
      </c>
      <c r="F36" s="72">
        <v>26</v>
      </c>
      <c r="G36" s="72">
        <v>26</v>
      </c>
      <c r="H36" s="72">
        <v>26</v>
      </c>
      <c r="I36" s="72">
        <v>26</v>
      </c>
      <c r="J36" s="72">
        <v>26</v>
      </c>
      <c r="K36" s="72">
        <v>26</v>
      </c>
      <c r="L36" s="73">
        <v>26</v>
      </c>
      <c r="M36" s="64"/>
      <c r="N36" s="70"/>
      <c r="O36" s="1">
        <v>25</v>
      </c>
      <c r="P36" s="68"/>
      <c r="Q36" s="69"/>
      <c r="R36" s="68" t="str">
        <f t="shared" si="3"/>
        <v/>
      </c>
      <c r="S36" s="68"/>
      <c r="T36" s="71">
        <f t="shared" si="0"/>
        <v>0</v>
      </c>
      <c r="U36" s="2" t="str">
        <f t="shared" si="1"/>
        <v/>
      </c>
      <c r="V36" s="3">
        <f t="shared" ca="1" si="2"/>
        <v>43344</v>
      </c>
    </row>
    <row r="37" spans="1:22" customFormat="1" ht="9.9499999999999993" customHeight="1" x14ac:dyDescent="0.25">
      <c r="A37" s="63"/>
      <c r="B37" s="257"/>
      <c r="C37" s="97">
        <v>27</v>
      </c>
      <c r="D37" s="72">
        <v>27</v>
      </c>
      <c r="E37" s="72">
        <v>27</v>
      </c>
      <c r="F37" s="72">
        <v>27</v>
      </c>
      <c r="G37" s="72">
        <v>27</v>
      </c>
      <c r="H37" s="72">
        <v>27</v>
      </c>
      <c r="I37" s="72">
        <v>27</v>
      </c>
      <c r="J37" s="72">
        <v>27</v>
      </c>
      <c r="K37" s="72">
        <v>27</v>
      </c>
      <c r="L37" s="73">
        <v>27</v>
      </c>
      <c r="M37" s="64"/>
      <c r="N37" s="70"/>
      <c r="O37" s="1">
        <v>26</v>
      </c>
      <c r="P37" s="68"/>
      <c r="Q37" s="69"/>
      <c r="R37" s="68" t="str">
        <f t="shared" si="3"/>
        <v/>
      </c>
      <c r="S37" s="68"/>
      <c r="T37" s="71">
        <f t="shared" si="0"/>
        <v>0</v>
      </c>
      <c r="U37" s="2" t="str">
        <f t="shared" si="1"/>
        <v/>
      </c>
      <c r="V37" s="3">
        <f t="shared" ca="1" si="2"/>
        <v>43344</v>
      </c>
    </row>
    <row r="38" spans="1:22" customFormat="1" ht="9.9499999999999993" customHeight="1" x14ac:dyDescent="0.25">
      <c r="A38" s="63"/>
      <c r="B38" s="257"/>
      <c r="C38" s="97">
        <v>28</v>
      </c>
      <c r="D38" s="72">
        <v>28</v>
      </c>
      <c r="E38" s="72">
        <v>28</v>
      </c>
      <c r="F38" s="72">
        <v>28</v>
      </c>
      <c r="G38" s="72">
        <v>28</v>
      </c>
      <c r="H38" s="72">
        <v>28</v>
      </c>
      <c r="I38" s="72">
        <v>28</v>
      </c>
      <c r="J38" s="72">
        <v>28</v>
      </c>
      <c r="K38" s="72">
        <v>28</v>
      </c>
      <c r="L38" s="73">
        <v>28</v>
      </c>
      <c r="M38" s="64"/>
      <c r="N38" s="70"/>
      <c r="O38" s="1">
        <v>27</v>
      </c>
      <c r="P38" s="68"/>
      <c r="Q38" s="69"/>
      <c r="R38" s="68" t="str">
        <f t="shared" si="3"/>
        <v/>
      </c>
      <c r="S38" s="68"/>
      <c r="T38" s="71">
        <f t="shared" si="0"/>
        <v>0</v>
      </c>
      <c r="U38" s="2" t="str">
        <f t="shared" si="1"/>
        <v/>
      </c>
      <c r="V38" s="3">
        <f t="shared" ca="1" si="2"/>
        <v>43344</v>
      </c>
    </row>
    <row r="39" spans="1:22" customFormat="1" ht="9.9499999999999993" customHeight="1" x14ac:dyDescent="0.25">
      <c r="A39" s="63"/>
      <c r="B39" s="257"/>
      <c r="C39" s="97">
        <v>29</v>
      </c>
      <c r="D39" s="72">
        <v>29</v>
      </c>
      <c r="E39" s="72">
        <v>29</v>
      </c>
      <c r="F39" s="72">
        <v>29</v>
      </c>
      <c r="G39" s="72">
        <v>29</v>
      </c>
      <c r="H39" s="72">
        <v>29</v>
      </c>
      <c r="I39" s="72">
        <v>29</v>
      </c>
      <c r="J39" s="72">
        <v>29</v>
      </c>
      <c r="K39" s="72">
        <v>29</v>
      </c>
      <c r="L39" s="73">
        <v>29</v>
      </c>
      <c r="M39" s="64"/>
      <c r="N39" s="70"/>
      <c r="O39" s="1">
        <v>28</v>
      </c>
      <c r="P39" s="68"/>
      <c r="Q39" s="69"/>
      <c r="R39" s="68" t="str">
        <f t="shared" si="3"/>
        <v/>
      </c>
      <c r="S39" s="68"/>
      <c r="T39" s="71">
        <f t="shared" si="0"/>
        <v>0</v>
      </c>
      <c r="U39" s="2" t="str">
        <f t="shared" si="1"/>
        <v/>
      </c>
      <c r="V39" s="3">
        <f t="shared" ca="1" si="2"/>
        <v>43344</v>
      </c>
    </row>
    <row r="40" spans="1:22" customFormat="1" ht="9.9499999999999993" customHeight="1" x14ac:dyDescent="0.25">
      <c r="A40" s="63"/>
      <c r="B40" s="257"/>
      <c r="C40" s="97">
        <v>30</v>
      </c>
      <c r="D40" s="72">
        <v>30</v>
      </c>
      <c r="E40" s="72">
        <v>30</v>
      </c>
      <c r="F40" s="72">
        <v>30</v>
      </c>
      <c r="G40" s="72">
        <v>30</v>
      </c>
      <c r="H40" s="72">
        <v>30</v>
      </c>
      <c r="I40" s="72">
        <v>30</v>
      </c>
      <c r="J40" s="72">
        <v>30</v>
      </c>
      <c r="K40" s="72">
        <v>30</v>
      </c>
      <c r="L40" s="73">
        <v>30</v>
      </c>
      <c r="M40" s="64"/>
      <c r="N40" s="70"/>
      <c r="O40" s="1">
        <v>29</v>
      </c>
      <c r="P40" s="68"/>
      <c r="Q40" s="69"/>
      <c r="R40" s="68" t="str">
        <f t="shared" si="3"/>
        <v/>
      </c>
      <c r="S40" s="68"/>
      <c r="T40" s="71">
        <f t="shared" si="0"/>
        <v>0</v>
      </c>
      <c r="U40" s="2" t="str">
        <f t="shared" si="1"/>
        <v/>
      </c>
      <c r="V40" s="3">
        <f t="shared" ca="1" si="2"/>
        <v>43344</v>
      </c>
    </row>
    <row r="41" spans="1:22" customFormat="1" ht="9.9499999999999993" customHeight="1" x14ac:dyDescent="0.25">
      <c r="A41" s="63"/>
      <c r="B41" s="257"/>
      <c r="C41" s="97">
        <v>31</v>
      </c>
      <c r="D41" s="72">
        <v>31</v>
      </c>
      <c r="E41" s="72">
        <v>31</v>
      </c>
      <c r="F41" s="72">
        <v>31</v>
      </c>
      <c r="G41" s="72">
        <v>31</v>
      </c>
      <c r="H41" s="72">
        <v>31</v>
      </c>
      <c r="I41" s="72">
        <v>31</v>
      </c>
      <c r="J41" s="72">
        <v>31</v>
      </c>
      <c r="K41" s="72">
        <v>31</v>
      </c>
      <c r="L41" s="73">
        <v>31</v>
      </c>
      <c r="M41" s="64"/>
      <c r="N41" s="70"/>
      <c r="O41" s="1">
        <v>30</v>
      </c>
      <c r="P41" s="68"/>
      <c r="Q41" s="69"/>
      <c r="R41" s="68" t="str">
        <f t="shared" si="3"/>
        <v/>
      </c>
      <c r="S41" s="68"/>
      <c r="T41" s="71">
        <f t="shared" si="0"/>
        <v>0</v>
      </c>
      <c r="U41" s="2" t="str">
        <f t="shared" si="1"/>
        <v/>
      </c>
      <c r="V41" s="3">
        <f t="shared" ca="1" si="2"/>
        <v>43344</v>
      </c>
    </row>
    <row r="42" spans="1:22" customFormat="1" ht="9.9499999999999993" customHeight="1" x14ac:dyDescent="0.25">
      <c r="A42" s="63"/>
      <c r="B42" s="257"/>
      <c r="C42" s="97">
        <v>32</v>
      </c>
      <c r="D42" s="72">
        <v>32</v>
      </c>
      <c r="E42" s="72">
        <v>32</v>
      </c>
      <c r="F42" s="72">
        <v>32</v>
      </c>
      <c r="G42" s="72">
        <v>32</v>
      </c>
      <c r="H42" s="72">
        <v>32</v>
      </c>
      <c r="I42" s="72">
        <v>32</v>
      </c>
      <c r="J42" s="72">
        <v>32</v>
      </c>
      <c r="K42" s="72">
        <v>32</v>
      </c>
      <c r="L42" s="73">
        <v>32</v>
      </c>
      <c r="M42" s="64"/>
      <c r="N42" s="70"/>
      <c r="O42" s="1">
        <v>31</v>
      </c>
      <c r="P42" s="68"/>
      <c r="Q42" s="69"/>
      <c r="R42" s="68" t="str">
        <f t="shared" si="3"/>
        <v/>
      </c>
      <c r="S42" s="68"/>
      <c r="T42" s="71">
        <f t="shared" si="0"/>
        <v>0</v>
      </c>
      <c r="U42" s="2" t="str">
        <f t="shared" si="1"/>
        <v/>
      </c>
      <c r="V42" s="3">
        <f t="shared" ca="1" si="2"/>
        <v>43344</v>
      </c>
    </row>
    <row r="43" spans="1:22" customFormat="1" ht="9.9499999999999993" customHeight="1" x14ac:dyDescent="0.25">
      <c r="A43" s="63"/>
      <c r="B43" s="257"/>
      <c r="C43" s="97">
        <v>33</v>
      </c>
      <c r="D43" s="72">
        <v>33</v>
      </c>
      <c r="E43" s="72">
        <v>33</v>
      </c>
      <c r="F43" s="72">
        <v>33</v>
      </c>
      <c r="G43" s="72">
        <v>33</v>
      </c>
      <c r="H43" s="72">
        <v>33</v>
      </c>
      <c r="I43" s="72">
        <v>33</v>
      </c>
      <c r="J43" s="72">
        <v>33</v>
      </c>
      <c r="K43" s="72">
        <v>33</v>
      </c>
      <c r="L43" s="73">
        <v>33</v>
      </c>
      <c r="M43" s="64"/>
      <c r="N43" s="70"/>
      <c r="O43" s="1">
        <v>32</v>
      </c>
      <c r="P43" s="68"/>
      <c r="Q43" s="69"/>
      <c r="R43" s="68" t="str">
        <f t="shared" si="3"/>
        <v/>
      </c>
      <c r="S43" s="68"/>
      <c r="T43" s="71">
        <f t="shared" si="0"/>
        <v>0</v>
      </c>
      <c r="U43" s="2" t="str">
        <f t="shared" si="1"/>
        <v/>
      </c>
      <c r="V43" s="3">
        <f t="shared" ca="1" si="2"/>
        <v>43344</v>
      </c>
    </row>
    <row r="44" spans="1:22" customFormat="1" ht="9.9499999999999993" customHeight="1" x14ac:dyDescent="0.25">
      <c r="A44" s="63"/>
      <c r="B44" s="257"/>
      <c r="C44" s="97">
        <v>34</v>
      </c>
      <c r="D44" s="72">
        <v>34</v>
      </c>
      <c r="E44" s="72">
        <v>34</v>
      </c>
      <c r="F44" s="72">
        <v>34</v>
      </c>
      <c r="G44" s="72">
        <v>34</v>
      </c>
      <c r="H44" s="72">
        <v>34</v>
      </c>
      <c r="I44" s="72">
        <v>34</v>
      </c>
      <c r="J44" s="72">
        <v>34</v>
      </c>
      <c r="K44" s="72">
        <v>34</v>
      </c>
      <c r="L44" s="73">
        <v>34</v>
      </c>
      <c r="M44" s="64"/>
      <c r="N44" s="70"/>
      <c r="O44" s="1">
        <v>33</v>
      </c>
      <c r="P44" s="68"/>
      <c r="Q44" s="69"/>
      <c r="R44" s="68" t="str">
        <f t="shared" si="3"/>
        <v/>
      </c>
      <c r="S44" s="68"/>
      <c r="T44" s="71">
        <f t="shared" si="0"/>
        <v>0</v>
      </c>
      <c r="U44" s="2" t="str">
        <f t="shared" si="1"/>
        <v/>
      </c>
      <c r="V44" s="3">
        <f t="shared" ca="1" si="2"/>
        <v>43344</v>
      </c>
    </row>
    <row r="45" spans="1:22" customFormat="1" ht="9.9499999999999993" customHeight="1" x14ac:dyDescent="0.25">
      <c r="A45" s="63"/>
      <c r="B45" s="257"/>
      <c r="C45" s="97">
        <v>35</v>
      </c>
      <c r="D45" s="72">
        <v>35</v>
      </c>
      <c r="E45" s="72">
        <v>35</v>
      </c>
      <c r="F45" s="72">
        <v>35</v>
      </c>
      <c r="G45" s="72">
        <v>35</v>
      </c>
      <c r="H45" s="72">
        <v>35</v>
      </c>
      <c r="I45" s="72">
        <v>35</v>
      </c>
      <c r="J45" s="72">
        <v>35</v>
      </c>
      <c r="K45" s="72">
        <v>35</v>
      </c>
      <c r="L45" s="73">
        <v>35</v>
      </c>
      <c r="M45" s="64"/>
      <c r="N45" s="70"/>
      <c r="O45" s="1">
        <v>34</v>
      </c>
      <c r="P45" s="68"/>
      <c r="Q45" s="69"/>
      <c r="R45" s="68" t="str">
        <f t="shared" si="3"/>
        <v/>
      </c>
      <c r="S45" s="68"/>
      <c r="T45" s="71">
        <f t="shared" si="0"/>
        <v>0</v>
      </c>
      <c r="U45" s="2" t="str">
        <f t="shared" si="1"/>
        <v/>
      </c>
      <c r="V45" s="3">
        <f t="shared" ca="1" si="2"/>
        <v>43344</v>
      </c>
    </row>
    <row r="46" spans="1:22" customFormat="1" ht="9.9499999999999993" customHeight="1" x14ac:dyDescent="0.25">
      <c r="A46" s="63"/>
      <c r="B46" s="257"/>
      <c r="C46" s="97">
        <v>36</v>
      </c>
      <c r="D46" s="72">
        <v>36</v>
      </c>
      <c r="E46" s="72">
        <v>36</v>
      </c>
      <c r="F46" s="72">
        <v>36</v>
      </c>
      <c r="G46" s="72">
        <v>36</v>
      </c>
      <c r="H46" s="72">
        <v>36</v>
      </c>
      <c r="I46" s="72">
        <v>36</v>
      </c>
      <c r="J46" s="72">
        <v>36</v>
      </c>
      <c r="K46" s="72">
        <v>36</v>
      </c>
      <c r="L46" s="73">
        <v>36</v>
      </c>
      <c r="M46" s="64"/>
      <c r="N46" s="70"/>
      <c r="O46" s="1">
        <v>35</v>
      </c>
      <c r="P46" s="68"/>
      <c r="Q46" s="69"/>
      <c r="R46" s="68" t="str">
        <f t="shared" si="3"/>
        <v/>
      </c>
      <c r="S46" s="68"/>
      <c r="T46" s="71">
        <f t="shared" si="0"/>
        <v>0</v>
      </c>
      <c r="U46" s="2" t="str">
        <f t="shared" si="1"/>
        <v/>
      </c>
      <c r="V46" s="3">
        <f t="shared" ca="1" si="2"/>
        <v>43344</v>
      </c>
    </row>
    <row r="47" spans="1:22" customFormat="1" ht="9.9499999999999993" customHeight="1" x14ac:dyDescent="0.25">
      <c r="A47" s="63"/>
      <c r="B47" s="257"/>
      <c r="C47" s="97">
        <v>37</v>
      </c>
      <c r="D47" s="72">
        <v>37</v>
      </c>
      <c r="E47" s="72">
        <v>37</v>
      </c>
      <c r="F47" s="72">
        <v>37</v>
      </c>
      <c r="G47" s="72">
        <v>37</v>
      </c>
      <c r="H47" s="72">
        <v>37</v>
      </c>
      <c r="I47" s="72">
        <v>37</v>
      </c>
      <c r="J47" s="72">
        <v>37</v>
      </c>
      <c r="K47" s="72">
        <v>37</v>
      </c>
      <c r="L47" s="73">
        <v>37</v>
      </c>
      <c r="M47" s="64"/>
      <c r="N47" s="70"/>
      <c r="O47" s="1">
        <v>36</v>
      </c>
      <c r="P47" s="68"/>
      <c r="Q47" s="69"/>
      <c r="R47" s="68" t="str">
        <f t="shared" si="3"/>
        <v/>
      </c>
      <c r="S47" s="68"/>
      <c r="T47" s="71">
        <f t="shared" si="0"/>
        <v>0</v>
      </c>
      <c r="U47" s="2" t="str">
        <f t="shared" si="1"/>
        <v/>
      </c>
      <c r="V47" s="3">
        <f t="shared" ca="1" si="2"/>
        <v>43344</v>
      </c>
    </row>
    <row r="48" spans="1:22" customFormat="1" ht="9.9499999999999993" customHeight="1" x14ac:dyDescent="0.25">
      <c r="A48" s="63"/>
      <c r="B48" s="257"/>
      <c r="C48" s="97">
        <v>38</v>
      </c>
      <c r="D48" s="72">
        <v>38</v>
      </c>
      <c r="E48" s="72">
        <v>38</v>
      </c>
      <c r="F48" s="72">
        <v>38</v>
      </c>
      <c r="G48" s="72">
        <v>38</v>
      </c>
      <c r="H48" s="72">
        <v>38</v>
      </c>
      <c r="I48" s="72">
        <v>38</v>
      </c>
      <c r="J48" s="72">
        <v>38</v>
      </c>
      <c r="K48" s="72">
        <v>38</v>
      </c>
      <c r="L48" s="73">
        <v>38</v>
      </c>
      <c r="M48" s="64"/>
      <c r="N48" s="70"/>
      <c r="O48" s="1">
        <v>37</v>
      </c>
      <c r="P48" s="68"/>
      <c r="Q48" s="69"/>
      <c r="R48" s="68" t="str">
        <f t="shared" si="3"/>
        <v/>
      </c>
      <c r="S48" s="68"/>
      <c r="T48" s="71">
        <f t="shared" si="0"/>
        <v>0</v>
      </c>
      <c r="U48" s="2" t="str">
        <f t="shared" si="1"/>
        <v/>
      </c>
      <c r="V48" s="3">
        <f t="shared" ca="1" si="2"/>
        <v>43344</v>
      </c>
    </row>
    <row r="49" spans="1:22" customFormat="1" ht="9.9499999999999993" customHeight="1" x14ac:dyDescent="0.25">
      <c r="A49" s="63"/>
      <c r="B49" s="257"/>
      <c r="C49" s="97">
        <v>39</v>
      </c>
      <c r="D49" s="72">
        <v>39</v>
      </c>
      <c r="E49" s="72">
        <v>39</v>
      </c>
      <c r="F49" s="72">
        <v>39</v>
      </c>
      <c r="G49" s="72">
        <v>39</v>
      </c>
      <c r="H49" s="72">
        <v>39</v>
      </c>
      <c r="I49" s="72">
        <v>39</v>
      </c>
      <c r="J49" s="72">
        <v>39</v>
      </c>
      <c r="K49" s="72">
        <v>39</v>
      </c>
      <c r="L49" s="73">
        <v>39</v>
      </c>
      <c r="M49" s="64"/>
      <c r="N49" s="70"/>
      <c r="O49" s="1">
        <v>38</v>
      </c>
      <c r="P49" s="68"/>
      <c r="Q49" s="69"/>
      <c r="R49" s="68" t="str">
        <f t="shared" si="3"/>
        <v/>
      </c>
      <c r="S49" s="68"/>
      <c r="T49" s="71">
        <f t="shared" si="0"/>
        <v>0</v>
      </c>
      <c r="U49" s="2" t="str">
        <f t="shared" si="1"/>
        <v/>
      </c>
      <c r="V49" s="3">
        <f t="shared" ca="1" si="2"/>
        <v>43344</v>
      </c>
    </row>
    <row r="50" spans="1:22" customFormat="1" ht="9.9499999999999993" customHeight="1" x14ac:dyDescent="0.25">
      <c r="A50" s="63"/>
      <c r="B50" s="257"/>
      <c r="C50" s="98">
        <v>40</v>
      </c>
      <c r="D50" s="95">
        <v>40</v>
      </c>
      <c r="E50" s="95">
        <v>40</v>
      </c>
      <c r="F50" s="95">
        <v>40</v>
      </c>
      <c r="G50" s="95">
        <v>40</v>
      </c>
      <c r="H50" s="95">
        <v>40</v>
      </c>
      <c r="I50" s="95">
        <v>40</v>
      </c>
      <c r="J50" s="95">
        <v>40</v>
      </c>
      <c r="K50" s="95">
        <v>40</v>
      </c>
      <c r="L50" s="96">
        <v>40</v>
      </c>
      <c r="M50" s="64"/>
      <c r="N50" s="70"/>
      <c r="O50" s="1">
        <v>39</v>
      </c>
      <c r="P50" s="68"/>
      <c r="Q50" s="69"/>
      <c r="R50" s="68" t="str">
        <f t="shared" si="3"/>
        <v/>
      </c>
      <c r="S50" s="68"/>
      <c r="T50" s="71">
        <f t="shared" si="0"/>
        <v>0</v>
      </c>
      <c r="U50" s="2" t="str">
        <f t="shared" si="1"/>
        <v/>
      </c>
      <c r="V50" s="3">
        <f t="shared" ca="1" si="2"/>
        <v>43344</v>
      </c>
    </row>
    <row r="51" spans="1:22" customFormat="1" ht="9.75" customHeight="1" x14ac:dyDescent="0.25">
      <c r="A51" s="63"/>
      <c r="B51" s="257"/>
      <c r="C51" s="97">
        <v>41</v>
      </c>
      <c r="D51" s="72">
        <v>41</v>
      </c>
      <c r="E51" s="72">
        <v>41</v>
      </c>
      <c r="F51" s="72">
        <v>41</v>
      </c>
      <c r="G51" s="72">
        <v>41</v>
      </c>
      <c r="H51" s="72">
        <v>41</v>
      </c>
      <c r="I51" s="72">
        <v>41</v>
      </c>
      <c r="J51" s="72">
        <v>41</v>
      </c>
      <c r="K51" s="72">
        <v>41</v>
      </c>
      <c r="L51" s="73">
        <v>41</v>
      </c>
      <c r="M51" s="64"/>
      <c r="N51" s="70"/>
      <c r="O51" s="1">
        <v>40</v>
      </c>
      <c r="P51" s="68"/>
      <c r="Q51" s="69"/>
      <c r="R51" s="68" t="str">
        <f t="shared" si="3"/>
        <v/>
      </c>
      <c r="S51" s="68"/>
      <c r="T51" s="71">
        <f t="shared" si="0"/>
        <v>0</v>
      </c>
      <c r="U51" s="2" t="str">
        <f t="shared" si="1"/>
        <v/>
      </c>
      <c r="V51" s="3">
        <f t="shared" ca="1" si="2"/>
        <v>43344</v>
      </c>
    </row>
    <row r="52" spans="1:22" customFormat="1" ht="9.75" customHeight="1" x14ac:dyDescent="0.25">
      <c r="A52" s="63"/>
      <c r="B52" s="257"/>
      <c r="C52" s="97">
        <v>42</v>
      </c>
      <c r="D52" s="72">
        <v>42</v>
      </c>
      <c r="E52" s="72">
        <v>42</v>
      </c>
      <c r="F52" s="72">
        <v>42</v>
      </c>
      <c r="G52" s="72">
        <v>42</v>
      </c>
      <c r="H52" s="72">
        <v>42</v>
      </c>
      <c r="I52" s="72">
        <v>42</v>
      </c>
      <c r="J52" s="72">
        <v>42</v>
      </c>
      <c r="K52" s="72">
        <v>42</v>
      </c>
      <c r="L52" s="73">
        <v>42</v>
      </c>
      <c r="M52" s="64"/>
      <c r="N52" s="70"/>
      <c r="O52" s="1">
        <v>41</v>
      </c>
      <c r="P52" s="68"/>
      <c r="Q52" s="69"/>
      <c r="R52" s="68"/>
      <c r="S52" s="68"/>
      <c r="T52" s="71">
        <f t="shared" si="0"/>
        <v>0</v>
      </c>
      <c r="U52" s="2" t="str">
        <f t="shared" si="1"/>
        <v/>
      </c>
      <c r="V52" s="3">
        <f t="shared" ca="1" si="2"/>
        <v>43344</v>
      </c>
    </row>
    <row r="53" spans="1:22" customFormat="1" ht="9.75" customHeight="1" x14ac:dyDescent="0.25">
      <c r="A53" s="63"/>
      <c r="B53" s="257"/>
      <c r="C53" s="97">
        <v>43</v>
      </c>
      <c r="D53" s="72">
        <v>43</v>
      </c>
      <c r="E53" s="72">
        <v>43</v>
      </c>
      <c r="F53" s="72">
        <v>43</v>
      </c>
      <c r="G53" s="72">
        <v>43</v>
      </c>
      <c r="H53" s="72">
        <v>43</v>
      </c>
      <c r="I53" s="72">
        <v>43</v>
      </c>
      <c r="J53" s="72">
        <v>43</v>
      </c>
      <c r="K53" s="72">
        <v>43</v>
      </c>
      <c r="L53" s="73">
        <v>43</v>
      </c>
      <c r="M53" s="64"/>
      <c r="N53" s="70"/>
      <c r="O53" s="1">
        <v>42</v>
      </c>
      <c r="P53" s="68"/>
      <c r="Q53" s="69"/>
      <c r="R53" s="68"/>
      <c r="S53" s="68"/>
      <c r="T53" s="71">
        <f t="shared" si="0"/>
        <v>0</v>
      </c>
      <c r="U53" s="2" t="str">
        <f t="shared" si="1"/>
        <v/>
      </c>
      <c r="V53" s="3">
        <f t="shared" ca="1" si="2"/>
        <v>43344</v>
      </c>
    </row>
    <row r="54" spans="1:22" customFormat="1" ht="9.75" customHeight="1" x14ac:dyDescent="0.25">
      <c r="A54" s="63"/>
      <c r="B54" s="257"/>
      <c r="C54" s="97">
        <v>44</v>
      </c>
      <c r="D54" s="72">
        <v>44</v>
      </c>
      <c r="E54" s="72">
        <v>44</v>
      </c>
      <c r="F54" s="72">
        <v>44</v>
      </c>
      <c r="G54" s="72">
        <v>44</v>
      </c>
      <c r="H54" s="72">
        <v>44</v>
      </c>
      <c r="I54" s="72">
        <v>44</v>
      </c>
      <c r="J54" s="72">
        <v>44</v>
      </c>
      <c r="K54" s="72">
        <v>44</v>
      </c>
      <c r="L54" s="73">
        <v>44</v>
      </c>
      <c r="M54" s="64"/>
      <c r="N54" s="70"/>
      <c r="O54" s="1">
        <v>43</v>
      </c>
      <c r="P54" s="68"/>
      <c r="Q54" s="69"/>
      <c r="R54" s="68"/>
      <c r="S54" s="68"/>
      <c r="T54" s="71">
        <f t="shared" si="0"/>
        <v>0</v>
      </c>
      <c r="U54" s="2" t="str">
        <f t="shared" si="1"/>
        <v/>
      </c>
      <c r="V54" s="3">
        <f t="shared" ca="1" si="2"/>
        <v>43344</v>
      </c>
    </row>
    <row r="55" spans="1:22" customFormat="1" ht="9.75" customHeight="1" x14ac:dyDescent="0.25">
      <c r="A55" s="63"/>
      <c r="B55" s="257"/>
      <c r="C55" s="97">
        <v>45</v>
      </c>
      <c r="D55" s="72">
        <v>45</v>
      </c>
      <c r="E55" s="72">
        <v>45</v>
      </c>
      <c r="F55" s="72">
        <v>45</v>
      </c>
      <c r="G55" s="72">
        <v>45</v>
      </c>
      <c r="H55" s="72">
        <v>45</v>
      </c>
      <c r="I55" s="72">
        <v>45</v>
      </c>
      <c r="J55" s="72">
        <v>45</v>
      </c>
      <c r="K55" s="72">
        <v>45</v>
      </c>
      <c r="L55" s="73">
        <v>45</v>
      </c>
      <c r="M55" s="64"/>
      <c r="N55" s="70"/>
      <c r="O55" s="1">
        <v>44</v>
      </c>
      <c r="P55" s="68"/>
      <c r="Q55" s="69"/>
      <c r="R55" s="68"/>
      <c r="S55" s="68"/>
      <c r="T55" s="71">
        <f t="shared" si="0"/>
        <v>0</v>
      </c>
      <c r="U55" s="2" t="str">
        <f t="shared" si="1"/>
        <v/>
      </c>
      <c r="V55" s="3">
        <f t="shared" ca="1" si="2"/>
        <v>43344</v>
      </c>
    </row>
    <row r="56" spans="1:22" customFormat="1" ht="9.75" customHeight="1" x14ac:dyDescent="0.25">
      <c r="A56" s="63"/>
      <c r="B56" s="257"/>
      <c r="C56" s="97">
        <v>46</v>
      </c>
      <c r="D56" s="72">
        <v>46</v>
      </c>
      <c r="E56" s="72">
        <v>46</v>
      </c>
      <c r="F56" s="72">
        <v>46</v>
      </c>
      <c r="G56" s="72">
        <v>46</v>
      </c>
      <c r="H56" s="72">
        <v>46</v>
      </c>
      <c r="I56" s="72">
        <v>46</v>
      </c>
      <c r="J56" s="72">
        <v>46</v>
      </c>
      <c r="K56" s="72">
        <v>46</v>
      </c>
      <c r="L56" s="73">
        <v>46</v>
      </c>
      <c r="M56" s="64"/>
      <c r="N56" s="70"/>
      <c r="O56" s="1">
        <v>45</v>
      </c>
      <c r="P56" s="68"/>
      <c r="Q56" s="69"/>
      <c r="R56" s="68"/>
      <c r="S56" s="68"/>
      <c r="T56" s="71">
        <f t="shared" si="0"/>
        <v>0</v>
      </c>
      <c r="U56" s="2" t="str">
        <f t="shared" si="1"/>
        <v/>
      </c>
      <c r="V56" s="3">
        <f t="shared" ca="1" si="2"/>
        <v>43344</v>
      </c>
    </row>
    <row r="57" spans="1:22" customFormat="1" ht="9.75" customHeight="1" x14ac:dyDescent="0.25">
      <c r="A57" s="63"/>
      <c r="B57" s="257"/>
      <c r="C57" s="97">
        <v>47</v>
      </c>
      <c r="D57" s="72">
        <v>47</v>
      </c>
      <c r="E57" s="72">
        <v>47</v>
      </c>
      <c r="F57" s="72">
        <v>47</v>
      </c>
      <c r="G57" s="72">
        <v>47</v>
      </c>
      <c r="H57" s="72">
        <v>47</v>
      </c>
      <c r="I57" s="72">
        <v>47</v>
      </c>
      <c r="J57" s="72">
        <v>47</v>
      </c>
      <c r="K57" s="72">
        <v>47</v>
      </c>
      <c r="L57" s="73">
        <v>47</v>
      </c>
      <c r="M57" s="64"/>
      <c r="N57" s="70"/>
      <c r="O57" s="1">
        <v>46</v>
      </c>
      <c r="P57" s="68"/>
      <c r="Q57" s="69"/>
      <c r="R57" s="68"/>
      <c r="S57" s="68"/>
      <c r="T57" s="71">
        <f t="shared" si="0"/>
        <v>0</v>
      </c>
      <c r="U57" s="2" t="str">
        <f t="shared" si="1"/>
        <v/>
      </c>
      <c r="V57" s="3">
        <f t="shared" ca="1" si="2"/>
        <v>43344</v>
      </c>
    </row>
    <row r="58" spans="1:22" customFormat="1" ht="9.75" customHeight="1" x14ac:dyDescent="0.25">
      <c r="A58" s="63"/>
      <c r="B58" s="257"/>
      <c r="C58" s="97">
        <v>48</v>
      </c>
      <c r="D58" s="72">
        <v>48</v>
      </c>
      <c r="E58" s="72">
        <v>48</v>
      </c>
      <c r="F58" s="72">
        <v>48</v>
      </c>
      <c r="G58" s="72">
        <v>48</v>
      </c>
      <c r="H58" s="72">
        <v>48</v>
      </c>
      <c r="I58" s="72">
        <v>48</v>
      </c>
      <c r="J58" s="72">
        <v>48</v>
      </c>
      <c r="K58" s="72">
        <v>48</v>
      </c>
      <c r="L58" s="73">
        <v>48</v>
      </c>
      <c r="M58" s="64"/>
      <c r="N58" s="70"/>
      <c r="O58" s="1">
        <v>47</v>
      </c>
      <c r="P58" s="68"/>
      <c r="Q58" s="69"/>
      <c r="R58" s="68"/>
      <c r="S58" s="68"/>
      <c r="T58" s="71">
        <f t="shared" si="0"/>
        <v>0</v>
      </c>
      <c r="U58" s="2" t="str">
        <f t="shared" si="1"/>
        <v/>
      </c>
      <c r="V58" s="3">
        <f t="shared" ca="1" si="2"/>
        <v>43344</v>
      </c>
    </row>
    <row r="59" spans="1:22" customFormat="1" ht="9.75" customHeight="1" x14ac:dyDescent="0.25">
      <c r="A59" s="63"/>
      <c r="B59" s="257"/>
      <c r="C59" s="97">
        <v>49</v>
      </c>
      <c r="D59" s="72">
        <v>49</v>
      </c>
      <c r="E59" s="72">
        <v>49</v>
      </c>
      <c r="F59" s="72">
        <v>49</v>
      </c>
      <c r="G59" s="72">
        <v>49</v>
      </c>
      <c r="H59" s="72">
        <v>49</v>
      </c>
      <c r="I59" s="72">
        <v>49</v>
      </c>
      <c r="J59" s="72">
        <v>49</v>
      </c>
      <c r="K59" s="72">
        <v>49</v>
      </c>
      <c r="L59" s="73">
        <v>49</v>
      </c>
      <c r="M59" s="64"/>
      <c r="N59" s="70"/>
      <c r="O59" s="1">
        <v>48</v>
      </c>
      <c r="P59" s="68"/>
      <c r="Q59" s="69"/>
      <c r="R59" s="68"/>
      <c r="S59" s="68"/>
      <c r="T59" s="71">
        <f t="shared" si="0"/>
        <v>0</v>
      </c>
      <c r="U59" s="2" t="str">
        <f t="shared" si="1"/>
        <v/>
      </c>
      <c r="V59" s="3">
        <f t="shared" ca="1" si="2"/>
        <v>43344</v>
      </c>
    </row>
    <row r="60" spans="1:22" customFormat="1" ht="9.75" customHeight="1" x14ac:dyDescent="0.25">
      <c r="A60" s="63"/>
      <c r="B60" s="257"/>
      <c r="C60" s="97">
        <v>50</v>
      </c>
      <c r="D60" s="72">
        <v>50</v>
      </c>
      <c r="E60" s="72">
        <v>50</v>
      </c>
      <c r="F60" s="72">
        <v>50</v>
      </c>
      <c r="G60" s="72">
        <v>50</v>
      </c>
      <c r="H60" s="72">
        <v>50</v>
      </c>
      <c r="I60" s="72">
        <v>50</v>
      </c>
      <c r="J60" s="72">
        <v>50</v>
      </c>
      <c r="K60" s="72">
        <v>50</v>
      </c>
      <c r="L60" s="73">
        <v>50</v>
      </c>
      <c r="M60" s="64"/>
      <c r="N60" s="70"/>
      <c r="O60" s="1">
        <v>49</v>
      </c>
      <c r="P60" s="68"/>
      <c r="Q60" s="69"/>
      <c r="R60" s="68"/>
      <c r="S60" s="68"/>
      <c r="T60" s="71">
        <f t="shared" si="0"/>
        <v>0</v>
      </c>
      <c r="U60" s="2" t="str">
        <f t="shared" si="1"/>
        <v/>
      </c>
      <c r="V60" s="3">
        <f t="shared" ca="1" si="2"/>
        <v>43344</v>
      </c>
    </row>
    <row r="61" spans="1:22" customFormat="1" ht="9.75" customHeight="1" x14ac:dyDescent="0.25">
      <c r="A61" s="63"/>
      <c r="B61" s="257"/>
      <c r="C61" s="97">
        <v>51</v>
      </c>
      <c r="D61" s="72">
        <v>51</v>
      </c>
      <c r="E61" s="72">
        <v>51</v>
      </c>
      <c r="F61" s="72">
        <v>51</v>
      </c>
      <c r="G61" s="72">
        <v>51</v>
      </c>
      <c r="H61" s="72">
        <v>51</v>
      </c>
      <c r="I61" s="72">
        <v>51</v>
      </c>
      <c r="J61" s="72">
        <v>51</v>
      </c>
      <c r="K61" s="72">
        <v>51</v>
      </c>
      <c r="L61" s="73">
        <v>51</v>
      </c>
      <c r="M61" s="64"/>
      <c r="N61" s="70"/>
      <c r="O61" s="1">
        <v>50</v>
      </c>
      <c r="P61" s="68"/>
      <c r="Q61" s="69"/>
      <c r="R61" s="68"/>
      <c r="S61" s="68"/>
      <c r="T61" s="71">
        <f t="shared" si="0"/>
        <v>0</v>
      </c>
      <c r="U61" s="2" t="str">
        <f t="shared" si="1"/>
        <v/>
      </c>
      <c r="V61" s="3">
        <f t="shared" ca="1" si="2"/>
        <v>43344</v>
      </c>
    </row>
    <row r="62" spans="1:22" customFormat="1" ht="9.75" customHeight="1" x14ac:dyDescent="0.25">
      <c r="A62" s="63"/>
      <c r="B62" s="257"/>
      <c r="C62" s="97">
        <v>52</v>
      </c>
      <c r="D62" s="72">
        <v>52</v>
      </c>
      <c r="E62" s="72">
        <v>52</v>
      </c>
      <c r="F62" s="72">
        <v>52</v>
      </c>
      <c r="G62" s="72">
        <v>52</v>
      </c>
      <c r="H62" s="72">
        <v>52</v>
      </c>
      <c r="I62" s="72">
        <v>52</v>
      </c>
      <c r="J62" s="72">
        <v>52</v>
      </c>
      <c r="K62" s="72">
        <v>52</v>
      </c>
      <c r="L62" s="73">
        <v>52</v>
      </c>
      <c r="M62" s="64"/>
      <c r="N62" s="70"/>
      <c r="O62" s="1">
        <v>51</v>
      </c>
      <c r="P62" s="68"/>
      <c r="Q62" s="69"/>
      <c r="R62" s="68"/>
      <c r="S62" s="68"/>
      <c r="T62" s="71">
        <f t="shared" si="0"/>
        <v>0</v>
      </c>
      <c r="U62" s="2" t="str">
        <f t="shared" si="1"/>
        <v/>
      </c>
      <c r="V62" s="3">
        <f t="shared" ca="1" si="2"/>
        <v>43344</v>
      </c>
    </row>
    <row r="63" spans="1:22" customFormat="1" ht="9.75" customHeight="1" x14ac:dyDescent="0.25">
      <c r="A63" s="63"/>
      <c r="B63" s="257"/>
      <c r="C63" s="97">
        <v>53</v>
      </c>
      <c r="D63" s="72">
        <v>53</v>
      </c>
      <c r="E63" s="72">
        <v>53</v>
      </c>
      <c r="F63" s="72">
        <v>53</v>
      </c>
      <c r="G63" s="72">
        <v>53</v>
      </c>
      <c r="H63" s="72">
        <v>53</v>
      </c>
      <c r="I63" s="72">
        <v>53</v>
      </c>
      <c r="J63" s="72">
        <v>53</v>
      </c>
      <c r="K63" s="72">
        <v>53</v>
      </c>
      <c r="L63" s="73">
        <v>53</v>
      </c>
      <c r="M63" s="64"/>
      <c r="N63" s="70"/>
      <c r="O63" s="1">
        <v>52</v>
      </c>
      <c r="P63" s="68"/>
      <c r="Q63" s="69"/>
      <c r="R63" s="68"/>
      <c r="S63" s="68"/>
      <c r="T63" s="71">
        <f t="shared" si="0"/>
        <v>0</v>
      </c>
      <c r="U63" s="2" t="str">
        <f t="shared" si="1"/>
        <v/>
      </c>
      <c r="V63" s="3">
        <f t="shared" ca="1" si="2"/>
        <v>43344</v>
      </c>
    </row>
    <row r="64" spans="1:22" customFormat="1" ht="9.75" customHeight="1" x14ac:dyDescent="0.25">
      <c r="A64" s="63"/>
      <c r="B64" s="257"/>
      <c r="C64" s="97">
        <v>54</v>
      </c>
      <c r="D64" s="72">
        <v>54</v>
      </c>
      <c r="E64" s="72">
        <v>54</v>
      </c>
      <c r="F64" s="72">
        <v>54</v>
      </c>
      <c r="G64" s="72">
        <v>54</v>
      </c>
      <c r="H64" s="72">
        <v>54</v>
      </c>
      <c r="I64" s="72">
        <v>54</v>
      </c>
      <c r="J64" s="72">
        <v>54</v>
      </c>
      <c r="K64" s="72">
        <v>54</v>
      </c>
      <c r="L64" s="73">
        <v>54</v>
      </c>
      <c r="M64" s="64"/>
      <c r="N64" s="70"/>
      <c r="O64" s="1">
        <v>53</v>
      </c>
      <c r="P64" s="68"/>
      <c r="Q64" s="69"/>
      <c r="R64" s="68"/>
      <c r="S64" s="68"/>
      <c r="T64" s="71">
        <f t="shared" si="0"/>
        <v>0</v>
      </c>
      <c r="U64" s="2" t="str">
        <f t="shared" si="1"/>
        <v/>
      </c>
      <c r="V64" s="3">
        <f t="shared" ca="1" si="2"/>
        <v>43344</v>
      </c>
    </row>
    <row r="65" spans="1:22" customFormat="1" ht="9.75" customHeight="1" x14ac:dyDescent="0.25">
      <c r="A65" s="63"/>
      <c r="B65" s="257"/>
      <c r="C65" s="97">
        <v>55</v>
      </c>
      <c r="D65" s="72">
        <v>55</v>
      </c>
      <c r="E65" s="72">
        <v>55</v>
      </c>
      <c r="F65" s="72">
        <v>55</v>
      </c>
      <c r="G65" s="72">
        <v>55</v>
      </c>
      <c r="H65" s="72">
        <v>55</v>
      </c>
      <c r="I65" s="72">
        <v>55</v>
      </c>
      <c r="J65" s="72">
        <v>55</v>
      </c>
      <c r="K65" s="72">
        <v>55</v>
      </c>
      <c r="L65" s="73">
        <v>55</v>
      </c>
      <c r="M65" s="64"/>
      <c r="N65" s="70"/>
      <c r="O65" s="1">
        <v>54</v>
      </c>
      <c r="P65" s="68"/>
      <c r="Q65" s="69"/>
      <c r="R65" s="68"/>
      <c r="S65" s="68"/>
      <c r="T65" s="71">
        <f t="shared" si="0"/>
        <v>0</v>
      </c>
      <c r="U65" s="2" t="str">
        <f t="shared" si="1"/>
        <v/>
      </c>
      <c r="V65" s="3">
        <f t="shared" ca="1" si="2"/>
        <v>43344</v>
      </c>
    </row>
    <row r="66" spans="1:22" customFormat="1" ht="9.75" customHeight="1" x14ac:dyDescent="0.25">
      <c r="A66" s="63"/>
      <c r="B66" s="257"/>
      <c r="C66" s="97">
        <v>56</v>
      </c>
      <c r="D66" s="72">
        <v>56</v>
      </c>
      <c r="E66" s="72">
        <v>56</v>
      </c>
      <c r="F66" s="72">
        <v>56</v>
      </c>
      <c r="G66" s="72">
        <v>56</v>
      </c>
      <c r="H66" s="72">
        <v>56</v>
      </c>
      <c r="I66" s="72">
        <v>56</v>
      </c>
      <c r="J66" s="72">
        <v>56</v>
      </c>
      <c r="K66" s="72">
        <v>56</v>
      </c>
      <c r="L66" s="73">
        <v>56</v>
      </c>
      <c r="M66" s="64"/>
      <c r="N66" s="70"/>
      <c r="O66" s="1">
        <v>55</v>
      </c>
      <c r="P66" s="68"/>
      <c r="Q66" s="69"/>
      <c r="R66" s="68"/>
      <c r="S66" s="68"/>
      <c r="T66" s="71">
        <f t="shared" si="0"/>
        <v>0</v>
      </c>
      <c r="U66" s="2" t="str">
        <f t="shared" si="1"/>
        <v/>
      </c>
      <c r="V66" s="3">
        <f t="shared" ca="1" si="2"/>
        <v>43344</v>
      </c>
    </row>
    <row r="67" spans="1:22" customFormat="1" ht="9.75" customHeight="1" x14ac:dyDescent="0.25">
      <c r="A67" s="63"/>
      <c r="B67" s="257"/>
      <c r="C67" s="97">
        <v>57</v>
      </c>
      <c r="D67" s="72">
        <v>57</v>
      </c>
      <c r="E67" s="72">
        <v>57</v>
      </c>
      <c r="F67" s="72">
        <v>57</v>
      </c>
      <c r="G67" s="72">
        <v>57</v>
      </c>
      <c r="H67" s="72">
        <v>57</v>
      </c>
      <c r="I67" s="72">
        <v>57</v>
      </c>
      <c r="J67" s="72">
        <v>57</v>
      </c>
      <c r="K67" s="72">
        <v>57</v>
      </c>
      <c r="L67" s="73">
        <v>57</v>
      </c>
      <c r="M67" s="64"/>
      <c r="N67" s="70"/>
      <c r="O67" s="1">
        <v>56</v>
      </c>
      <c r="P67" s="68"/>
      <c r="Q67" s="69"/>
      <c r="R67" s="68"/>
      <c r="S67" s="68"/>
      <c r="T67" s="71">
        <f t="shared" si="0"/>
        <v>0</v>
      </c>
      <c r="U67" s="2" t="str">
        <f t="shared" si="1"/>
        <v/>
      </c>
      <c r="V67" s="3">
        <f t="shared" ca="1" si="2"/>
        <v>43344</v>
      </c>
    </row>
    <row r="68" spans="1:22" customFormat="1" ht="9.75" customHeight="1" x14ac:dyDescent="0.25">
      <c r="A68" s="63"/>
      <c r="B68" s="257"/>
      <c r="C68" s="97">
        <v>58</v>
      </c>
      <c r="D68" s="72">
        <v>58</v>
      </c>
      <c r="E68" s="72">
        <v>58</v>
      </c>
      <c r="F68" s="72">
        <v>58</v>
      </c>
      <c r="G68" s="72">
        <v>58</v>
      </c>
      <c r="H68" s="72">
        <v>58</v>
      </c>
      <c r="I68" s="72">
        <v>58</v>
      </c>
      <c r="J68" s="72">
        <v>58</v>
      </c>
      <c r="K68" s="72">
        <v>58</v>
      </c>
      <c r="L68" s="73">
        <v>58</v>
      </c>
      <c r="M68" s="64"/>
      <c r="N68" s="70"/>
      <c r="O68" s="1">
        <v>57</v>
      </c>
      <c r="P68" s="68"/>
      <c r="Q68" s="69"/>
      <c r="R68" s="68"/>
      <c r="S68" s="68"/>
      <c r="T68" s="71">
        <f t="shared" si="0"/>
        <v>0</v>
      </c>
      <c r="U68" s="2" t="str">
        <f t="shared" si="1"/>
        <v/>
      </c>
      <c r="V68" s="3">
        <f t="shared" ca="1" si="2"/>
        <v>43344</v>
      </c>
    </row>
    <row r="69" spans="1:22" customFormat="1" ht="9.75" customHeight="1" x14ac:dyDescent="0.25">
      <c r="A69" s="63"/>
      <c r="B69" s="257"/>
      <c r="C69" s="97">
        <v>59</v>
      </c>
      <c r="D69" s="72">
        <v>59</v>
      </c>
      <c r="E69" s="72">
        <v>59</v>
      </c>
      <c r="F69" s="72">
        <v>59</v>
      </c>
      <c r="G69" s="72">
        <v>59</v>
      </c>
      <c r="H69" s="72">
        <v>59</v>
      </c>
      <c r="I69" s="72">
        <v>59</v>
      </c>
      <c r="J69" s="72">
        <v>59</v>
      </c>
      <c r="K69" s="72">
        <v>59</v>
      </c>
      <c r="L69" s="73">
        <v>59</v>
      </c>
      <c r="M69" s="64"/>
      <c r="N69" s="70"/>
      <c r="O69" s="1">
        <v>58</v>
      </c>
      <c r="P69" s="68"/>
      <c r="Q69" s="69"/>
      <c r="R69" s="68"/>
      <c r="S69" s="68"/>
      <c r="T69" s="71">
        <f t="shared" si="0"/>
        <v>0</v>
      </c>
      <c r="U69" s="2" t="str">
        <f t="shared" si="1"/>
        <v/>
      </c>
      <c r="V69" s="3">
        <f t="shared" ca="1" si="2"/>
        <v>43344</v>
      </c>
    </row>
    <row r="70" spans="1:22" customFormat="1" ht="9.75" customHeight="1" x14ac:dyDescent="0.25">
      <c r="A70" s="63"/>
      <c r="B70" s="257"/>
      <c r="C70" s="97">
        <v>60</v>
      </c>
      <c r="D70" s="72">
        <v>60</v>
      </c>
      <c r="E70" s="72">
        <v>60</v>
      </c>
      <c r="F70" s="72">
        <v>60</v>
      </c>
      <c r="G70" s="72">
        <v>60</v>
      </c>
      <c r="H70" s="72">
        <v>60</v>
      </c>
      <c r="I70" s="72">
        <v>60</v>
      </c>
      <c r="J70" s="72">
        <v>60</v>
      </c>
      <c r="K70" s="72">
        <v>60</v>
      </c>
      <c r="L70" s="73">
        <v>60</v>
      </c>
      <c r="M70" s="64"/>
      <c r="N70" s="70"/>
      <c r="O70" s="1">
        <v>59</v>
      </c>
      <c r="P70" s="68"/>
      <c r="Q70" s="69"/>
      <c r="R70" s="68"/>
      <c r="S70" s="68"/>
      <c r="T70" s="71">
        <f t="shared" si="0"/>
        <v>0</v>
      </c>
      <c r="U70" s="2" t="str">
        <f t="shared" si="1"/>
        <v/>
      </c>
      <c r="V70" s="3">
        <f t="shared" ca="1" si="2"/>
        <v>43344</v>
      </c>
    </row>
    <row r="71" spans="1:22" customFormat="1" ht="9.75" customHeight="1" x14ac:dyDescent="0.25">
      <c r="A71" s="63"/>
      <c r="B71" s="257"/>
      <c r="C71" s="97">
        <v>61</v>
      </c>
      <c r="D71" s="72">
        <v>61</v>
      </c>
      <c r="E71" s="72">
        <v>61</v>
      </c>
      <c r="F71" s="72">
        <v>61</v>
      </c>
      <c r="G71" s="72">
        <v>61</v>
      </c>
      <c r="H71" s="72">
        <v>61</v>
      </c>
      <c r="I71" s="72">
        <v>61</v>
      </c>
      <c r="J71" s="72">
        <v>61</v>
      </c>
      <c r="K71" s="72">
        <v>61</v>
      </c>
      <c r="L71" s="73">
        <v>61</v>
      </c>
      <c r="M71" s="64"/>
      <c r="N71" s="70"/>
      <c r="O71" s="1">
        <v>60</v>
      </c>
      <c r="P71" s="68"/>
      <c r="Q71" s="69"/>
      <c r="R71" s="68"/>
      <c r="S71" s="68"/>
      <c r="T71" s="71">
        <f t="shared" si="0"/>
        <v>0</v>
      </c>
      <c r="U71" s="2" t="str">
        <f t="shared" si="1"/>
        <v/>
      </c>
      <c r="V71" s="3">
        <f t="shared" ca="1" si="2"/>
        <v>43344</v>
      </c>
    </row>
    <row r="72" spans="1:22" customFormat="1" ht="9.75" customHeight="1" x14ac:dyDescent="0.25">
      <c r="A72" s="63"/>
      <c r="B72" s="257"/>
      <c r="C72" s="97">
        <v>62</v>
      </c>
      <c r="D72" s="72">
        <v>62</v>
      </c>
      <c r="E72" s="72">
        <v>62</v>
      </c>
      <c r="F72" s="72">
        <v>62</v>
      </c>
      <c r="G72" s="72">
        <v>62</v>
      </c>
      <c r="H72" s="72">
        <v>62</v>
      </c>
      <c r="I72" s="72">
        <v>62</v>
      </c>
      <c r="J72" s="72">
        <v>62</v>
      </c>
      <c r="K72" s="72">
        <v>62</v>
      </c>
      <c r="L72" s="73">
        <v>62</v>
      </c>
      <c r="M72" s="64"/>
      <c r="N72" s="70"/>
      <c r="O72" s="1">
        <v>61</v>
      </c>
      <c r="P72" s="68"/>
      <c r="Q72" s="69"/>
      <c r="R72" s="68"/>
      <c r="S72" s="68"/>
      <c r="T72" s="71">
        <f t="shared" si="0"/>
        <v>0</v>
      </c>
      <c r="U72" s="2" t="str">
        <f t="shared" si="1"/>
        <v/>
      </c>
      <c r="V72" s="3">
        <f t="shared" ca="1" si="2"/>
        <v>43344</v>
      </c>
    </row>
    <row r="73" spans="1:22" customFormat="1" ht="9.75" customHeight="1" x14ac:dyDescent="0.25">
      <c r="A73" s="63"/>
      <c r="B73" s="257"/>
      <c r="C73" s="97">
        <v>63</v>
      </c>
      <c r="D73" s="72">
        <v>63</v>
      </c>
      <c r="E73" s="72">
        <v>63</v>
      </c>
      <c r="F73" s="72">
        <v>63</v>
      </c>
      <c r="G73" s="72">
        <v>63</v>
      </c>
      <c r="H73" s="72">
        <v>63</v>
      </c>
      <c r="I73" s="72">
        <v>63</v>
      </c>
      <c r="J73" s="72">
        <v>63</v>
      </c>
      <c r="K73" s="72">
        <v>63</v>
      </c>
      <c r="L73" s="73">
        <v>63</v>
      </c>
      <c r="M73" s="64"/>
      <c r="N73" s="70"/>
      <c r="O73" s="1">
        <v>62</v>
      </c>
      <c r="P73" s="68"/>
      <c r="Q73" s="69"/>
      <c r="R73" s="68"/>
      <c r="S73" s="68"/>
      <c r="T73" s="71">
        <f t="shared" si="0"/>
        <v>0</v>
      </c>
      <c r="U73" s="2" t="str">
        <f t="shared" si="1"/>
        <v/>
      </c>
      <c r="V73" s="3">
        <f t="shared" ca="1" si="2"/>
        <v>43344</v>
      </c>
    </row>
    <row r="74" spans="1:22" customFormat="1" ht="9.75" customHeight="1" x14ac:dyDescent="0.25">
      <c r="A74" s="63"/>
      <c r="B74" s="257"/>
      <c r="C74" s="97">
        <v>64</v>
      </c>
      <c r="D74" s="72">
        <v>64</v>
      </c>
      <c r="E74" s="72">
        <v>64</v>
      </c>
      <c r="F74" s="72">
        <v>64</v>
      </c>
      <c r="G74" s="72">
        <v>64</v>
      </c>
      <c r="H74" s="72">
        <v>64</v>
      </c>
      <c r="I74" s="72">
        <v>64</v>
      </c>
      <c r="J74" s="72">
        <v>64</v>
      </c>
      <c r="K74" s="72">
        <v>64</v>
      </c>
      <c r="L74" s="73">
        <v>64</v>
      </c>
      <c r="M74" s="64"/>
      <c r="N74" s="70"/>
      <c r="O74" s="1">
        <v>63</v>
      </c>
      <c r="P74" s="68"/>
      <c r="Q74" s="69"/>
      <c r="R74" s="68"/>
      <c r="S74" s="68"/>
      <c r="T74" s="71">
        <f t="shared" si="0"/>
        <v>0</v>
      </c>
      <c r="U74" s="2" t="str">
        <f t="shared" si="1"/>
        <v/>
      </c>
      <c r="V74" s="3">
        <f t="shared" ca="1" si="2"/>
        <v>43344</v>
      </c>
    </row>
    <row r="75" spans="1:22" customFormat="1" ht="9.75" customHeight="1" x14ac:dyDescent="0.25">
      <c r="A75" s="63"/>
      <c r="B75" s="257"/>
      <c r="C75" s="97">
        <v>65</v>
      </c>
      <c r="D75" s="72">
        <v>65</v>
      </c>
      <c r="E75" s="72">
        <v>65</v>
      </c>
      <c r="F75" s="72">
        <v>65</v>
      </c>
      <c r="G75" s="72">
        <v>65</v>
      </c>
      <c r="H75" s="72">
        <v>65</v>
      </c>
      <c r="I75" s="72">
        <v>65</v>
      </c>
      <c r="J75" s="72">
        <v>65</v>
      </c>
      <c r="K75" s="72">
        <v>65</v>
      </c>
      <c r="L75" s="73">
        <v>65</v>
      </c>
      <c r="M75" s="64"/>
      <c r="N75" s="70"/>
      <c r="O75" s="1">
        <v>64</v>
      </c>
      <c r="P75" s="68"/>
      <c r="Q75" s="69"/>
      <c r="R75" s="68"/>
      <c r="S75" s="68"/>
      <c r="T75" s="71">
        <f t="shared" ref="T75:T131" si="4">IF(P75&gt;=S75,0,"")</f>
        <v>0</v>
      </c>
      <c r="U75" s="2" t="str">
        <f t="shared" ref="U75:U131" si="5">IF(S75&lt;&gt;"",Q75,"")</f>
        <v/>
      </c>
      <c r="V75" s="3">
        <f t="shared" ref="V75:V131" ca="1" si="6">IF(U75&lt;&gt;"","pago",TODAY()-P75)</f>
        <v>43344</v>
      </c>
    </row>
    <row r="76" spans="1:22" customFormat="1" ht="9.75" customHeight="1" x14ac:dyDescent="0.25">
      <c r="A76" s="63"/>
      <c r="B76" s="257"/>
      <c r="C76" s="97">
        <v>66</v>
      </c>
      <c r="D76" s="72">
        <v>66</v>
      </c>
      <c r="E76" s="72">
        <v>66</v>
      </c>
      <c r="F76" s="72">
        <v>66</v>
      </c>
      <c r="G76" s="72">
        <v>66</v>
      </c>
      <c r="H76" s="72">
        <v>66</v>
      </c>
      <c r="I76" s="72">
        <v>66</v>
      </c>
      <c r="J76" s="72">
        <v>66</v>
      </c>
      <c r="K76" s="72">
        <v>66</v>
      </c>
      <c r="L76" s="73">
        <v>66</v>
      </c>
      <c r="M76" s="64"/>
      <c r="N76" s="70"/>
      <c r="O76" s="1">
        <v>65</v>
      </c>
      <c r="P76" s="68"/>
      <c r="Q76" s="69"/>
      <c r="R76" s="68"/>
      <c r="S76" s="68"/>
      <c r="T76" s="71">
        <f t="shared" si="4"/>
        <v>0</v>
      </c>
      <c r="U76" s="2" t="str">
        <f t="shared" si="5"/>
        <v/>
      </c>
      <c r="V76" s="3">
        <f t="shared" ca="1" si="6"/>
        <v>43344</v>
      </c>
    </row>
    <row r="77" spans="1:22" customFormat="1" ht="9.75" customHeight="1" x14ac:dyDescent="0.25">
      <c r="A77" s="63"/>
      <c r="B77" s="257"/>
      <c r="C77" s="97">
        <v>67</v>
      </c>
      <c r="D77" s="72">
        <v>67</v>
      </c>
      <c r="E77" s="72">
        <v>67</v>
      </c>
      <c r="F77" s="72">
        <v>67</v>
      </c>
      <c r="G77" s="72">
        <v>67</v>
      </c>
      <c r="H77" s="72">
        <v>67</v>
      </c>
      <c r="I77" s="72">
        <v>67</v>
      </c>
      <c r="J77" s="72">
        <v>67</v>
      </c>
      <c r="K77" s="72">
        <v>67</v>
      </c>
      <c r="L77" s="73">
        <v>67</v>
      </c>
      <c r="M77" s="64"/>
      <c r="N77" s="70"/>
      <c r="O77" s="1">
        <v>66</v>
      </c>
      <c r="P77" s="68"/>
      <c r="Q77" s="69"/>
      <c r="R77" s="68"/>
      <c r="S77" s="68"/>
      <c r="T77" s="71">
        <f t="shared" si="4"/>
        <v>0</v>
      </c>
      <c r="U77" s="2" t="str">
        <f t="shared" si="5"/>
        <v/>
      </c>
      <c r="V77" s="3">
        <f t="shared" ca="1" si="6"/>
        <v>43344</v>
      </c>
    </row>
    <row r="78" spans="1:22" customFormat="1" ht="9.75" customHeight="1" x14ac:dyDescent="0.25">
      <c r="A78" s="63"/>
      <c r="B78" s="257"/>
      <c r="C78" s="97">
        <v>68</v>
      </c>
      <c r="D78" s="72">
        <v>68</v>
      </c>
      <c r="E78" s="72">
        <v>68</v>
      </c>
      <c r="F78" s="72">
        <v>68</v>
      </c>
      <c r="G78" s="72">
        <v>68</v>
      </c>
      <c r="H78" s="72">
        <v>68</v>
      </c>
      <c r="I78" s="72">
        <v>68</v>
      </c>
      <c r="J78" s="72">
        <v>68</v>
      </c>
      <c r="K78" s="72">
        <v>68</v>
      </c>
      <c r="L78" s="73">
        <v>68</v>
      </c>
      <c r="M78" s="64"/>
      <c r="N78" s="70"/>
      <c r="O78" s="1">
        <v>67</v>
      </c>
      <c r="P78" s="68"/>
      <c r="Q78" s="69"/>
      <c r="R78" s="68"/>
      <c r="S78" s="68"/>
      <c r="T78" s="71">
        <f t="shared" si="4"/>
        <v>0</v>
      </c>
      <c r="U78" s="2" t="str">
        <f t="shared" si="5"/>
        <v/>
      </c>
      <c r="V78" s="3">
        <f t="shared" ca="1" si="6"/>
        <v>43344</v>
      </c>
    </row>
    <row r="79" spans="1:22" customFormat="1" ht="9.75" customHeight="1" x14ac:dyDescent="0.25">
      <c r="A79" s="63"/>
      <c r="B79" s="257"/>
      <c r="C79" s="97">
        <v>69</v>
      </c>
      <c r="D79" s="72">
        <v>69</v>
      </c>
      <c r="E79" s="72">
        <v>69</v>
      </c>
      <c r="F79" s="72">
        <v>69</v>
      </c>
      <c r="G79" s="72">
        <v>69</v>
      </c>
      <c r="H79" s="72">
        <v>69</v>
      </c>
      <c r="I79" s="72">
        <v>69</v>
      </c>
      <c r="J79" s="72">
        <v>69</v>
      </c>
      <c r="K79" s="72">
        <v>69</v>
      </c>
      <c r="L79" s="73">
        <v>69</v>
      </c>
      <c r="M79" s="64"/>
      <c r="N79" s="70"/>
      <c r="O79" s="1">
        <v>68</v>
      </c>
      <c r="P79" s="68"/>
      <c r="Q79" s="69"/>
      <c r="R79" s="68"/>
      <c r="S79" s="68"/>
      <c r="T79" s="71">
        <f t="shared" si="4"/>
        <v>0</v>
      </c>
      <c r="U79" s="2" t="str">
        <f t="shared" si="5"/>
        <v/>
      </c>
      <c r="V79" s="3">
        <f t="shared" ca="1" si="6"/>
        <v>43344</v>
      </c>
    </row>
    <row r="80" spans="1:22" customFormat="1" ht="9.75" customHeight="1" x14ac:dyDescent="0.25">
      <c r="A80" s="63"/>
      <c r="B80" s="257"/>
      <c r="C80" s="97">
        <v>70</v>
      </c>
      <c r="D80" s="72">
        <v>70</v>
      </c>
      <c r="E80" s="72">
        <v>70</v>
      </c>
      <c r="F80" s="72">
        <v>70</v>
      </c>
      <c r="G80" s="72">
        <v>70</v>
      </c>
      <c r="H80" s="72">
        <v>70</v>
      </c>
      <c r="I80" s="72">
        <v>70</v>
      </c>
      <c r="J80" s="72">
        <v>70</v>
      </c>
      <c r="K80" s="72">
        <v>70</v>
      </c>
      <c r="L80" s="73">
        <v>70</v>
      </c>
      <c r="M80" s="64"/>
      <c r="N80" s="70"/>
      <c r="O80" s="1">
        <v>69</v>
      </c>
      <c r="P80" s="68"/>
      <c r="Q80" s="69"/>
      <c r="R80" s="68"/>
      <c r="S80" s="68"/>
      <c r="T80" s="71">
        <f t="shared" si="4"/>
        <v>0</v>
      </c>
      <c r="U80" s="2" t="str">
        <f t="shared" si="5"/>
        <v/>
      </c>
      <c r="V80" s="3">
        <f t="shared" ca="1" si="6"/>
        <v>43344</v>
      </c>
    </row>
    <row r="81" spans="1:22" customFormat="1" ht="9.75" customHeight="1" x14ac:dyDescent="0.25">
      <c r="A81" s="63"/>
      <c r="B81" s="257"/>
      <c r="C81" s="97">
        <v>71</v>
      </c>
      <c r="D81" s="72">
        <v>71</v>
      </c>
      <c r="E81" s="72">
        <v>71</v>
      </c>
      <c r="F81" s="72">
        <v>71</v>
      </c>
      <c r="G81" s="72">
        <v>71</v>
      </c>
      <c r="H81" s="72">
        <v>71</v>
      </c>
      <c r="I81" s="72">
        <v>71</v>
      </c>
      <c r="J81" s="72">
        <v>71</v>
      </c>
      <c r="K81" s="72">
        <v>71</v>
      </c>
      <c r="L81" s="73">
        <v>71</v>
      </c>
      <c r="M81" s="64"/>
      <c r="N81" s="70"/>
      <c r="O81" s="1">
        <v>70</v>
      </c>
      <c r="P81" s="68"/>
      <c r="Q81" s="69"/>
      <c r="R81" s="68"/>
      <c r="S81" s="68"/>
      <c r="T81" s="71">
        <f t="shared" si="4"/>
        <v>0</v>
      </c>
      <c r="U81" s="2" t="str">
        <f t="shared" si="5"/>
        <v/>
      </c>
      <c r="V81" s="3">
        <f t="shared" ca="1" si="6"/>
        <v>43344</v>
      </c>
    </row>
    <row r="82" spans="1:22" customFormat="1" ht="9.75" customHeight="1" x14ac:dyDescent="0.25">
      <c r="A82" s="63"/>
      <c r="B82" s="257"/>
      <c r="C82" s="97">
        <v>72</v>
      </c>
      <c r="D82" s="72">
        <v>72</v>
      </c>
      <c r="E82" s="72">
        <v>72</v>
      </c>
      <c r="F82" s="72">
        <v>72</v>
      </c>
      <c r="G82" s="72">
        <v>72</v>
      </c>
      <c r="H82" s="72">
        <v>72</v>
      </c>
      <c r="I82" s="72">
        <v>72</v>
      </c>
      <c r="J82" s="72">
        <v>72</v>
      </c>
      <c r="K82" s="72">
        <v>72</v>
      </c>
      <c r="L82" s="73">
        <v>72</v>
      </c>
      <c r="M82" s="64"/>
      <c r="N82" s="70"/>
      <c r="O82" s="1">
        <v>71</v>
      </c>
      <c r="P82" s="68"/>
      <c r="Q82" s="69"/>
      <c r="R82" s="68"/>
      <c r="S82" s="68"/>
      <c r="T82" s="71">
        <f t="shared" si="4"/>
        <v>0</v>
      </c>
      <c r="U82" s="2" t="str">
        <f t="shared" si="5"/>
        <v/>
      </c>
      <c r="V82" s="3">
        <f t="shared" ca="1" si="6"/>
        <v>43344</v>
      </c>
    </row>
    <row r="83" spans="1:22" customFormat="1" ht="9.75" customHeight="1" x14ac:dyDescent="0.25">
      <c r="A83" s="63"/>
      <c r="B83" s="257"/>
      <c r="C83" s="97">
        <v>73</v>
      </c>
      <c r="D83" s="72">
        <v>73</v>
      </c>
      <c r="E83" s="72">
        <v>73</v>
      </c>
      <c r="F83" s="72">
        <v>73</v>
      </c>
      <c r="G83" s="72">
        <v>73</v>
      </c>
      <c r="H83" s="72">
        <v>73</v>
      </c>
      <c r="I83" s="72">
        <v>73</v>
      </c>
      <c r="J83" s="72">
        <v>73</v>
      </c>
      <c r="K83" s="72">
        <v>73</v>
      </c>
      <c r="L83" s="73">
        <v>73</v>
      </c>
      <c r="M83" s="64"/>
      <c r="N83" s="70"/>
      <c r="O83" s="1">
        <v>72</v>
      </c>
      <c r="P83" s="68"/>
      <c r="Q83" s="69"/>
      <c r="R83" s="68"/>
      <c r="S83" s="68"/>
      <c r="T83" s="71">
        <f t="shared" si="4"/>
        <v>0</v>
      </c>
      <c r="U83" s="2" t="str">
        <f t="shared" si="5"/>
        <v/>
      </c>
      <c r="V83" s="3">
        <f t="shared" ca="1" si="6"/>
        <v>43344</v>
      </c>
    </row>
    <row r="84" spans="1:22" customFormat="1" ht="9.75" customHeight="1" x14ac:dyDescent="0.25">
      <c r="A84" s="63"/>
      <c r="B84" s="257"/>
      <c r="C84" s="97">
        <v>74</v>
      </c>
      <c r="D84" s="72">
        <v>74</v>
      </c>
      <c r="E84" s="72">
        <v>74</v>
      </c>
      <c r="F84" s="72">
        <v>74</v>
      </c>
      <c r="G84" s="72">
        <v>74</v>
      </c>
      <c r="H84" s="72">
        <v>74</v>
      </c>
      <c r="I84" s="72">
        <v>74</v>
      </c>
      <c r="J84" s="72">
        <v>74</v>
      </c>
      <c r="K84" s="72">
        <v>74</v>
      </c>
      <c r="L84" s="73">
        <v>74</v>
      </c>
      <c r="M84" s="64"/>
      <c r="N84" s="70"/>
      <c r="O84" s="1">
        <v>73</v>
      </c>
      <c r="P84" s="68"/>
      <c r="Q84" s="69"/>
      <c r="R84" s="68"/>
      <c r="S84" s="68"/>
      <c r="T84" s="71">
        <f t="shared" si="4"/>
        <v>0</v>
      </c>
      <c r="U84" s="2" t="str">
        <f t="shared" si="5"/>
        <v/>
      </c>
      <c r="V84" s="3">
        <f t="shared" ca="1" si="6"/>
        <v>43344</v>
      </c>
    </row>
    <row r="85" spans="1:22" customFormat="1" ht="9.75" customHeight="1" x14ac:dyDescent="0.25">
      <c r="A85" s="63"/>
      <c r="B85" s="257"/>
      <c r="C85" s="97">
        <v>75</v>
      </c>
      <c r="D85" s="72">
        <v>75</v>
      </c>
      <c r="E85" s="72">
        <v>75</v>
      </c>
      <c r="F85" s="72">
        <v>75</v>
      </c>
      <c r="G85" s="72">
        <v>75</v>
      </c>
      <c r="H85" s="72">
        <v>75</v>
      </c>
      <c r="I85" s="72">
        <v>75</v>
      </c>
      <c r="J85" s="72">
        <v>75</v>
      </c>
      <c r="K85" s="72">
        <v>75</v>
      </c>
      <c r="L85" s="73">
        <v>75</v>
      </c>
      <c r="M85" s="64"/>
      <c r="N85" s="70"/>
      <c r="O85" s="1">
        <v>74</v>
      </c>
      <c r="P85" s="68"/>
      <c r="Q85" s="69"/>
      <c r="R85" s="68"/>
      <c r="S85" s="68"/>
      <c r="T85" s="71">
        <f t="shared" si="4"/>
        <v>0</v>
      </c>
      <c r="U85" s="2" t="str">
        <f t="shared" si="5"/>
        <v/>
      </c>
      <c r="V85" s="3">
        <f t="shared" ca="1" si="6"/>
        <v>43344</v>
      </c>
    </row>
    <row r="86" spans="1:22" customFormat="1" ht="9.75" customHeight="1" x14ac:dyDescent="0.25">
      <c r="A86" s="63"/>
      <c r="B86" s="257"/>
      <c r="C86" s="97">
        <v>76</v>
      </c>
      <c r="D86" s="72">
        <v>76</v>
      </c>
      <c r="E86" s="72">
        <v>76</v>
      </c>
      <c r="F86" s="72">
        <v>76</v>
      </c>
      <c r="G86" s="72">
        <v>76</v>
      </c>
      <c r="H86" s="72">
        <v>76</v>
      </c>
      <c r="I86" s="72">
        <v>76</v>
      </c>
      <c r="J86" s="72">
        <v>76</v>
      </c>
      <c r="K86" s="72">
        <v>76</v>
      </c>
      <c r="L86" s="73">
        <v>76</v>
      </c>
      <c r="M86" s="64"/>
      <c r="N86" s="70"/>
      <c r="O86" s="1">
        <v>75</v>
      </c>
      <c r="P86" s="68"/>
      <c r="Q86" s="69"/>
      <c r="R86" s="68"/>
      <c r="S86" s="68"/>
      <c r="T86" s="71">
        <f t="shared" si="4"/>
        <v>0</v>
      </c>
      <c r="U86" s="2" t="str">
        <f t="shared" si="5"/>
        <v/>
      </c>
      <c r="V86" s="3">
        <f t="shared" ca="1" si="6"/>
        <v>43344</v>
      </c>
    </row>
    <row r="87" spans="1:22" customFormat="1" ht="9.75" customHeight="1" x14ac:dyDescent="0.25">
      <c r="A87" s="63"/>
      <c r="B87" s="257"/>
      <c r="C87" s="97">
        <v>77</v>
      </c>
      <c r="D87" s="72">
        <v>77</v>
      </c>
      <c r="E87" s="72">
        <v>77</v>
      </c>
      <c r="F87" s="72">
        <v>77</v>
      </c>
      <c r="G87" s="72">
        <v>77</v>
      </c>
      <c r="H87" s="72">
        <v>77</v>
      </c>
      <c r="I87" s="72">
        <v>77</v>
      </c>
      <c r="J87" s="72">
        <v>77</v>
      </c>
      <c r="K87" s="72">
        <v>77</v>
      </c>
      <c r="L87" s="73">
        <v>77</v>
      </c>
      <c r="M87" s="64"/>
      <c r="N87" s="70"/>
      <c r="O87" s="1">
        <v>76</v>
      </c>
      <c r="P87" s="68"/>
      <c r="Q87" s="69"/>
      <c r="R87" s="68"/>
      <c r="S87" s="68"/>
      <c r="T87" s="71">
        <f t="shared" si="4"/>
        <v>0</v>
      </c>
      <c r="U87" s="2" t="str">
        <f t="shared" si="5"/>
        <v/>
      </c>
      <c r="V87" s="3">
        <f t="shared" ca="1" si="6"/>
        <v>43344</v>
      </c>
    </row>
    <row r="88" spans="1:22" customFormat="1" ht="9.75" customHeight="1" x14ac:dyDescent="0.25">
      <c r="A88" s="63"/>
      <c r="B88" s="257"/>
      <c r="C88" s="97">
        <v>78</v>
      </c>
      <c r="D88" s="72">
        <v>78</v>
      </c>
      <c r="E88" s="72">
        <v>78</v>
      </c>
      <c r="F88" s="72">
        <v>78</v>
      </c>
      <c r="G88" s="72">
        <v>78</v>
      </c>
      <c r="H88" s="72">
        <v>78</v>
      </c>
      <c r="I88" s="72">
        <v>78</v>
      </c>
      <c r="J88" s="72">
        <v>78</v>
      </c>
      <c r="K88" s="72">
        <v>78</v>
      </c>
      <c r="L88" s="73">
        <v>78</v>
      </c>
      <c r="M88" s="64"/>
      <c r="N88" s="70"/>
      <c r="O88" s="1">
        <v>77</v>
      </c>
      <c r="P88" s="68"/>
      <c r="Q88" s="69"/>
      <c r="R88" s="68"/>
      <c r="S88" s="68"/>
      <c r="T88" s="71">
        <f t="shared" si="4"/>
        <v>0</v>
      </c>
      <c r="U88" s="2" t="str">
        <f t="shared" si="5"/>
        <v/>
      </c>
      <c r="V88" s="3">
        <f t="shared" ca="1" si="6"/>
        <v>43344</v>
      </c>
    </row>
    <row r="89" spans="1:22" customFormat="1" ht="9.75" customHeight="1" x14ac:dyDescent="0.25">
      <c r="A89" s="63"/>
      <c r="B89" s="257"/>
      <c r="C89" s="97">
        <v>79</v>
      </c>
      <c r="D89" s="72">
        <v>79</v>
      </c>
      <c r="E89" s="72">
        <v>79</v>
      </c>
      <c r="F89" s="72">
        <v>79</v>
      </c>
      <c r="G89" s="72">
        <v>79</v>
      </c>
      <c r="H89" s="72">
        <v>79</v>
      </c>
      <c r="I89" s="72">
        <v>79</v>
      </c>
      <c r="J89" s="72">
        <v>79</v>
      </c>
      <c r="K89" s="72">
        <v>79</v>
      </c>
      <c r="L89" s="73">
        <v>79</v>
      </c>
      <c r="M89" s="64"/>
      <c r="N89" s="70"/>
      <c r="O89" s="1">
        <v>78</v>
      </c>
      <c r="P89" s="68"/>
      <c r="Q89" s="69"/>
      <c r="R89" s="68"/>
      <c r="S89" s="68"/>
      <c r="T89" s="71">
        <f t="shared" si="4"/>
        <v>0</v>
      </c>
      <c r="U89" s="2" t="str">
        <f t="shared" si="5"/>
        <v/>
      </c>
      <c r="V89" s="3">
        <f t="shared" ca="1" si="6"/>
        <v>43344</v>
      </c>
    </row>
    <row r="90" spans="1:22" customFormat="1" ht="9.75" customHeight="1" x14ac:dyDescent="0.25">
      <c r="A90" s="63"/>
      <c r="B90" s="257"/>
      <c r="C90" s="97">
        <v>80</v>
      </c>
      <c r="D90" s="72">
        <v>80</v>
      </c>
      <c r="E90" s="72">
        <v>80</v>
      </c>
      <c r="F90" s="72">
        <v>80</v>
      </c>
      <c r="G90" s="72">
        <v>80</v>
      </c>
      <c r="H90" s="72">
        <v>80</v>
      </c>
      <c r="I90" s="72">
        <v>80</v>
      </c>
      <c r="J90" s="72">
        <v>80</v>
      </c>
      <c r="K90" s="72">
        <v>80</v>
      </c>
      <c r="L90" s="73">
        <v>80</v>
      </c>
      <c r="M90" s="64"/>
      <c r="N90" s="70"/>
      <c r="O90" s="1">
        <v>79</v>
      </c>
      <c r="P90" s="68"/>
      <c r="Q90" s="69"/>
      <c r="R90" s="68"/>
      <c r="S90" s="68"/>
      <c r="T90" s="71">
        <f t="shared" si="4"/>
        <v>0</v>
      </c>
      <c r="U90" s="2" t="str">
        <f t="shared" si="5"/>
        <v/>
      </c>
      <c r="V90" s="3">
        <f t="shared" ca="1" si="6"/>
        <v>43344</v>
      </c>
    </row>
    <row r="91" spans="1:22" customFormat="1" ht="9.75" customHeight="1" x14ac:dyDescent="0.25">
      <c r="A91" s="63"/>
      <c r="B91" s="257"/>
      <c r="C91" s="97">
        <v>81</v>
      </c>
      <c r="D91" s="72">
        <v>81</v>
      </c>
      <c r="E91" s="72">
        <v>81</v>
      </c>
      <c r="F91" s="72">
        <v>81</v>
      </c>
      <c r="G91" s="72">
        <v>81</v>
      </c>
      <c r="H91" s="72">
        <v>81</v>
      </c>
      <c r="I91" s="72">
        <v>81</v>
      </c>
      <c r="J91" s="72">
        <v>81</v>
      </c>
      <c r="K91" s="72">
        <v>81</v>
      </c>
      <c r="L91" s="73">
        <v>81</v>
      </c>
      <c r="M91" s="64"/>
      <c r="N91" s="70"/>
      <c r="O91" s="1">
        <v>80</v>
      </c>
      <c r="P91" s="68"/>
      <c r="Q91" s="69"/>
      <c r="R91" s="68"/>
      <c r="S91" s="68"/>
      <c r="T91" s="71">
        <f t="shared" si="4"/>
        <v>0</v>
      </c>
      <c r="U91" s="2" t="str">
        <f t="shared" si="5"/>
        <v/>
      </c>
      <c r="V91" s="3">
        <f t="shared" ca="1" si="6"/>
        <v>43344</v>
      </c>
    </row>
    <row r="92" spans="1:22" customFormat="1" ht="9.75" customHeight="1" x14ac:dyDescent="0.25">
      <c r="A92" s="63"/>
      <c r="B92" s="257"/>
      <c r="C92" s="97">
        <v>82</v>
      </c>
      <c r="D92" s="72">
        <v>82</v>
      </c>
      <c r="E92" s="72">
        <v>82</v>
      </c>
      <c r="F92" s="72">
        <v>82</v>
      </c>
      <c r="G92" s="72">
        <v>82</v>
      </c>
      <c r="H92" s="72">
        <v>82</v>
      </c>
      <c r="I92" s="72">
        <v>82</v>
      </c>
      <c r="J92" s="72">
        <v>82</v>
      </c>
      <c r="K92" s="72">
        <v>82</v>
      </c>
      <c r="L92" s="73">
        <v>82</v>
      </c>
      <c r="M92" s="64"/>
      <c r="N92" s="70"/>
      <c r="O92" s="1">
        <v>81</v>
      </c>
      <c r="P92" s="68"/>
      <c r="Q92" s="69"/>
      <c r="R92" s="68"/>
      <c r="S92" s="68"/>
      <c r="T92" s="71">
        <f t="shared" si="4"/>
        <v>0</v>
      </c>
      <c r="U92" s="2" t="str">
        <f t="shared" si="5"/>
        <v/>
      </c>
      <c r="V92" s="3">
        <f t="shared" ca="1" si="6"/>
        <v>43344</v>
      </c>
    </row>
    <row r="93" spans="1:22" customFormat="1" ht="9.75" customHeight="1" x14ac:dyDescent="0.25">
      <c r="A93" s="63"/>
      <c r="B93" s="257"/>
      <c r="C93" s="97">
        <v>83</v>
      </c>
      <c r="D93" s="72">
        <v>83</v>
      </c>
      <c r="E93" s="72">
        <v>83</v>
      </c>
      <c r="F93" s="72">
        <v>83</v>
      </c>
      <c r="G93" s="72">
        <v>83</v>
      </c>
      <c r="H93" s="72">
        <v>83</v>
      </c>
      <c r="I93" s="72">
        <v>83</v>
      </c>
      <c r="J93" s="72">
        <v>83</v>
      </c>
      <c r="K93" s="72">
        <v>83</v>
      </c>
      <c r="L93" s="73">
        <v>83</v>
      </c>
      <c r="M93" s="64"/>
      <c r="N93" s="70"/>
      <c r="O93" s="1">
        <v>82</v>
      </c>
      <c r="P93" s="68"/>
      <c r="Q93" s="69"/>
      <c r="R93" s="68"/>
      <c r="S93" s="68"/>
      <c r="T93" s="71">
        <f t="shared" si="4"/>
        <v>0</v>
      </c>
      <c r="U93" s="2" t="str">
        <f t="shared" si="5"/>
        <v/>
      </c>
      <c r="V93" s="3">
        <f t="shared" ca="1" si="6"/>
        <v>43344</v>
      </c>
    </row>
    <row r="94" spans="1:22" customFormat="1" ht="9.75" customHeight="1" x14ac:dyDescent="0.25">
      <c r="A94" s="63"/>
      <c r="B94" s="257"/>
      <c r="C94" s="97">
        <v>84</v>
      </c>
      <c r="D94" s="72">
        <v>84</v>
      </c>
      <c r="E94" s="72">
        <v>84</v>
      </c>
      <c r="F94" s="72">
        <v>84</v>
      </c>
      <c r="G94" s="72">
        <v>84</v>
      </c>
      <c r="H94" s="72">
        <v>84</v>
      </c>
      <c r="I94" s="72">
        <v>84</v>
      </c>
      <c r="J94" s="72">
        <v>84</v>
      </c>
      <c r="K94" s="72">
        <v>84</v>
      </c>
      <c r="L94" s="73">
        <v>84</v>
      </c>
      <c r="M94" s="64"/>
      <c r="N94" s="70"/>
      <c r="O94" s="1">
        <v>83</v>
      </c>
      <c r="P94" s="68"/>
      <c r="Q94" s="69"/>
      <c r="R94" s="68"/>
      <c r="S94" s="68"/>
      <c r="T94" s="71">
        <f t="shared" si="4"/>
        <v>0</v>
      </c>
      <c r="U94" s="2" t="str">
        <f t="shared" si="5"/>
        <v/>
      </c>
      <c r="V94" s="3">
        <f t="shared" ca="1" si="6"/>
        <v>43344</v>
      </c>
    </row>
    <row r="95" spans="1:22" customFormat="1" ht="9.75" customHeight="1" x14ac:dyDescent="0.25">
      <c r="A95" s="63"/>
      <c r="B95" s="257"/>
      <c r="C95" s="97">
        <v>85</v>
      </c>
      <c r="D95" s="72">
        <v>85</v>
      </c>
      <c r="E95" s="72">
        <v>85</v>
      </c>
      <c r="F95" s="72">
        <v>85</v>
      </c>
      <c r="G95" s="72">
        <v>85</v>
      </c>
      <c r="H95" s="72">
        <v>85</v>
      </c>
      <c r="I95" s="72">
        <v>85</v>
      </c>
      <c r="J95" s="72">
        <v>85</v>
      </c>
      <c r="K95" s="72">
        <v>85</v>
      </c>
      <c r="L95" s="73">
        <v>85</v>
      </c>
      <c r="M95" s="64"/>
      <c r="N95" s="70"/>
      <c r="O95" s="1">
        <v>84</v>
      </c>
      <c r="P95" s="68"/>
      <c r="Q95" s="69"/>
      <c r="R95" s="68"/>
      <c r="S95" s="68"/>
      <c r="T95" s="71">
        <f t="shared" si="4"/>
        <v>0</v>
      </c>
      <c r="U95" s="2" t="str">
        <f t="shared" si="5"/>
        <v/>
      </c>
      <c r="V95" s="3">
        <f t="shared" ca="1" si="6"/>
        <v>43344</v>
      </c>
    </row>
    <row r="96" spans="1:22" customFormat="1" ht="9.75" customHeight="1" x14ac:dyDescent="0.25">
      <c r="A96" s="63"/>
      <c r="B96" s="257"/>
      <c r="C96" s="97">
        <v>86</v>
      </c>
      <c r="D96" s="72">
        <v>86</v>
      </c>
      <c r="E96" s="72">
        <v>86</v>
      </c>
      <c r="F96" s="72">
        <v>86</v>
      </c>
      <c r="G96" s="72">
        <v>86</v>
      </c>
      <c r="H96" s="72">
        <v>86</v>
      </c>
      <c r="I96" s="72">
        <v>86</v>
      </c>
      <c r="J96" s="72">
        <v>86</v>
      </c>
      <c r="K96" s="72">
        <v>86</v>
      </c>
      <c r="L96" s="73">
        <v>86</v>
      </c>
      <c r="M96" s="64"/>
      <c r="N96" s="70"/>
      <c r="O96" s="1">
        <v>85</v>
      </c>
      <c r="P96" s="68"/>
      <c r="Q96" s="69"/>
      <c r="R96" s="68"/>
      <c r="S96" s="68"/>
      <c r="T96" s="71">
        <f t="shared" si="4"/>
        <v>0</v>
      </c>
      <c r="U96" s="2" t="str">
        <f t="shared" si="5"/>
        <v/>
      </c>
      <c r="V96" s="3">
        <f t="shared" ca="1" si="6"/>
        <v>43344</v>
      </c>
    </row>
    <row r="97" spans="1:22" customFormat="1" ht="9.75" customHeight="1" x14ac:dyDescent="0.25">
      <c r="A97" s="63"/>
      <c r="B97" s="257"/>
      <c r="C97" s="97">
        <v>87</v>
      </c>
      <c r="D97" s="72">
        <v>87</v>
      </c>
      <c r="E97" s="72">
        <v>87</v>
      </c>
      <c r="F97" s="72">
        <v>87</v>
      </c>
      <c r="G97" s="72">
        <v>87</v>
      </c>
      <c r="H97" s="72">
        <v>87</v>
      </c>
      <c r="I97" s="72">
        <v>87</v>
      </c>
      <c r="J97" s="72">
        <v>87</v>
      </c>
      <c r="K97" s="72">
        <v>87</v>
      </c>
      <c r="L97" s="73">
        <v>87</v>
      </c>
      <c r="M97" s="64"/>
      <c r="N97" s="70"/>
      <c r="O97" s="1">
        <v>86</v>
      </c>
      <c r="P97" s="68"/>
      <c r="Q97" s="69"/>
      <c r="R97" s="68"/>
      <c r="S97" s="68"/>
      <c r="T97" s="71">
        <f t="shared" si="4"/>
        <v>0</v>
      </c>
      <c r="U97" s="2" t="str">
        <f t="shared" si="5"/>
        <v/>
      </c>
      <c r="V97" s="3">
        <f t="shared" ca="1" si="6"/>
        <v>43344</v>
      </c>
    </row>
    <row r="98" spans="1:22" customFormat="1" ht="9.75" customHeight="1" x14ac:dyDescent="0.25">
      <c r="A98" s="63"/>
      <c r="B98" s="257"/>
      <c r="C98" s="97">
        <v>88</v>
      </c>
      <c r="D98" s="72">
        <v>88</v>
      </c>
      <c r="E98" s="72">
        <v>88</v>
      </c>
      <c r="F98" s="72">
        <v>88</v>
      </c>
      <c r="G98" s="72">
        <v>88</v>
      </c>
      <c r="H98" s="72">
        <v>88</v>
      </c>
      <c r="I98" s="72">
        <v>88</v>
      </c>
      <c r="J98" s="72">
        <v>88</v>
      </c>
      <c r="K98" s="72">
        <v>88</v>
      </c>
      <c r="L98" s="73">
        <v>88</v>
      </c>
      <c r="M98" s="64"/>
      <c r="N98" s="70"/>
      <c r="O98" s="1">
        <v>87</v>
      </c>
      <c r="P98" s="68"/>
      <c r="Q98" s="69"/>
      <c r="R98" s="68"/>
      <c r="S98" s="68"/>
      <c r="T98" s="71">
        <f t="shared" si="4"/>
        <v>0</v>
      </c>
      <c r="U98" s="2" t="str">
        <f t="shared" si="5"/>
        <v/>
      </c>
      <c r="V98" s="3">
        <f t="shared" ca="1" si="6"/>
        <v>43344</v>
      </c>
    </row>
    <row r="99" spans="1:22" customFormat="1" ht="9.75" customHeight="1" x14ac:dyDescent="0.25">
      <c r="A99" s="63"/>
      <c r="B99" s="257"/>
      <c r="C99" s="97">
        <v>89</v>
      </c>
      <c r="D99" s="72">
        <v>89</v>
      </c>
      <c r="E99" s="72">
        <v>89</v>
      </c>
      <c r="F99" s="72">
        <v>89</v>
      </c>
      <c r="G99" s="72">
        <v>89</v>
      </c>
      <c r="H99" s="72">
        <v>89</v>
      </c>
      <c r="I99" s="72">
        <v>89</v>
      </c>
      <c r="J99" s="72">
        <v>89</v>
      </c>
      <c r="K99" s="72">
        <v>89</v>
      </c>
      <c r="L99" s="73">
        <v>89</v>
      </c>
      <c r="M99" s="64"/>
      <c r="N99" s="70"/>
      <c r="O99" s="1">
        <v>88</v>
      </c>
      <c r="P99" s="68"/>
      <c r="Q99" s="69"/>
      <c r="R99" s="68"/>
      <c r="S99" s="68"/>
      <c r="T99" s="71">
        <f t="shared" si="4"/>
        <v>0</v>
      </c>
      <c r="U99" s="2" t="str">
        <f t="shared" si="5"/>
        <v/>
      </c>
      <c r="V99" s="3">
        <f t="shared" ca="1" si="6"/>
        <v>43344</v>
      </c>
    </row>
    <row r="100" spans="1:22" customFormat="1" ht="9.75" customHeight="1" x14ac:dyDescent="0.25">
      <c r="A100" s="63"/>
      <c r="B100" s="257"/>
      <c r="C100" s="97">
        <v>90</v>
      </c>
      <c r="D100" s="72">
        <v>90</v>
      </c>
      <c r="E100" s="72">
        <v>90</v>
      </c>
      <c r="F100" s="72">
        <v>90</v>
      </c>
      <c r="G100" s="72">
        <v>90</v>
      </c>
      <c r="H100" s="72">
        <v>90</v>
      </c>
      <c r="I100" s="72">
        <v>90</v>
      </c>
      <c r="J100" s="72">
        <v>90</v>
      </c>
      <c r="K100" s="72">
        <v>90</v>
      </c>
      <c r="L100" s="73">
        <v>90</v>
      </c>
      <c r="M100" s="64"/>
      <c r="N100" s="70"/>
      <c r="O100" s="1">
        <v>89</v>
      </c>
      <c r="P100" s="68"/>
      <c r="Q100" s="69"/>
      <c r="R100" s="68"/>
      <c r="S100" s="68"/>
      <c r="T100" s="71">
        <f t="shared" si="4"/>
        <v>0</v>
      </c>
      <c r="U100" s="2" t="str">
        <f t="shared" si="5"/>
        <v/>
      </c>
      <c r="V100" s="3">
        <f t="shared" ca="1" si="6"/>
        <v>43344</v>
      </c>
    </row>
    <row r="101" spans="1:22" customFormat="1" ht="9.75" customHeight="1" x14ac:dyDescent="0.25">
      <c r="A101" s="63"/>
      <c r="B101" s="257"/>
      <c r="C101" s="97">
        <v>91</v>
      </c>
      <c r="D101" s="72">
        <v>91</v>
      </c>
      <c r="E101" s="72">
        <v>91</v>
      </c>
      <c r="F101" s="72">
        <v>91</v>
      </c>
      <c r="G101" s="72">
        <v>91</v>
      </c>
      <c r="H101" s="72">
        <v>91</v>
      </c>
      <c r="I101" s="72">
        <v>91</v>
      </c>
      <c r="J101" s="72">
        <v>91</v>
      </c>
      <c r="K101" s="72">
        <v>91</v>
      </c>
      <c r="L101" s="73">
        <v>91</v>
      </c>
      <c r="M101" s="64"/>
      <c r="N101" s="70"/>
      <c r="O101" s="1">
        <v>90</v>
      </c>
      <c r="P101" s="68"/>
      <c r="Q101" s="69"/>
      <c r="R101" s="68"/>
      <c r="S101" s="68"/>
      <c r="T101" s="71">
        <f t="shared" si="4"/>
        <v>0</v>
      </c>
      <c r="U101" s="2" t="str">
        <f t="shared" si="5"/>
        <v/>
      </c>
      <c r="V101" s="3">
        <f t="shared" ca="1" si="6"/>
        <v>43344</v>
      </c>
    </row>
    <row r="102" spans="1:22" customFormat="1" ht="9.75" customHeight="1" x14ac:dyDescent="0.25">
      <c r="A102" s="63"/>
      <c r="B102" s="257"/>
      <c r="C102" s="97">
        <v>92</v>
      </c>
      <c r="D102" s="72">
        <v>92</v>
      </c>
      <c r="E102" s="72">
        <v>92</v>
      </c>
      <c r="F102" s="72">
        <v>92</v>
      </c>
      <c r="G102" s="72">
        <v>92</v>
      </c>
      <c r="H102" s="72">
        <v>92</v>
      </c>
      <c r="I102" s="72">
        <v>92</v>
      </c>
      <c r="J102" s="72">
        <v>92</v>
      </c>
      <c r="K102" s="72">
        <v>92</v>
      </c>
      <c r="L102" s="73">
        <v>92</v>
      </c>
      <c r="M102" s="64"/>
      <c r="N102" s="70"/>
      <c r="O102" s="1">
        <v>91</v>
      </c>
      <c r="P102" s="68"/>
      <c r="Q102" s="69"/>
      <c r="R102" s="68"/>
      <c r="S102" s="68"/>
      <c r="T102" s="71">
        <f t="shared" si="4"/>
        <v>0</v>
      </c>
      <c r="U102" s="2" t="str">
        <f t="shared" si="5"/>
        <v/>
      </c>
      <c r="V102" s="3">
        <f t="shared" ca="1" si="6"/>
        <v>43344</v>
      </c>
    </row>
    <row r="103" spans="1:22" customFormat="1" ht="9.75" customHeight="1" x14ac:dyDescent="0.25">
      <c r="A103" s="63"/>
      <c r="B103" s="257"/>
      <c r="C103" s="97">
        <v>93</v>
      </c>
      <c r="D103" s="72">
        <v>93</v>
      </c>
      <c r="E103" s="72">
        <v>93</v>
      </c>
      <c r="F103" s="72">
        <v>93</v>
      </c>
      <c r="G103" s="72">
        <v>93</v>
      </c>
      <c r="H103" s="72">
        <v>93</v>
      </c>
      <c r="I103" s="72">
        <v>93</v>
      </c>
      <c r="J103" s="72">
        <v>93</v>
      </c>
      <c r="K103" s="72">
        <v>93</v>
      </c>
      <c r="L103" s="73">
        <v>93</v>
      </c>
      <c r="M103" s="64"/>
      <c r="N103" s="70"/>
      <c r="O103" s="1">
        <v>92</v>
      </c>
      <c r="P103" s="68"/>
      <c r="Q103" s="69"/>
      <c r="R103" s="68"/>
      <c r="S103" s="68"/>
      <c r="T103" s="71">
        <f t="shared" si="4"/>
        <v>0</v>
      </c>
      <c r="U103" s="2" t="str">
        <f t="shared" si="5"/>
        <v/>
      </c>
      <c r="V103" s="3">
        <f t="shared" ca="1" si="6"/>
        <v>43344</v>
      </c>
    </row>
    <row r="104" spans="1:22" customFormat="1" ht="9.75" customHeight="1" x14ac:dyDescent="0.25">
      <c r="A104" s="63"/>
      <c r="B104" s="257"/>
      <c r="C104" s="97">
        <v>94</v>
      </c>
      <c r="D104" s="72">
        <v>94</v>
      </c>
      <c r="E104" s="72">
        <v>94</v>
      </c>
      <c r="F104" s="72">
        <v>94</v>
      </c>
      <c r="G104" s="72">
        <v>94</v>
      </c>
      <c r="H104" s="72">
        <v>94</v>
      </c>
      <c r="I104" s="72">
        <v>94</v>
      </c>
      <c r="J104" s="72">
        <v>94</v>
      </c>
      <c r="K104" s="72">
        <v>94</v>
      </c>
      <c r="L104" s="73">
        <v>94</v>
      </c>
      <c r="M104" s="64"/>
      <c r="N104" s="70"/>
      <c r="O104" s="1">
        <v>93</v>
      </c>
      <c r="P104" s="68"/>
      <c r="Q104" s="69"/>
      <c r="R104" s="68"/>
      <c r="S104" s="68"/>
      <c r="T104" s="71">
        <f t="shared" si="4"/>
        <v>0</v>
      </c>
      <c r="U104" s="2" t="str">
        <f t="shared" si="5"/>
        <v/>
      </c>
      <c r="V104" s="3">
        <f t="shared" ca="1" si="6"/>
        <v>43344</v>
      </c>
    </row>
    <row r="105" spans="1:22" customFormat="1" ht="9.75" customHeight="1" x14ac:dyDescent="0.25">
      <c r="A105" s="63"/>
      <c r="B105" s="257"/>
      <c r="C105" s="97">
        <v>95</v>
      </c>
      <c r="D105" s="72">
        <v>95</v>
      </c>
      <c r="E105" s="72">
        <v>95</v>
      </c>
      <c r="F105" s="72">
        <v>95</v>
      </c>
      <c r="G105" s="72">
        <v>95</v>
      </c>
      <c r="H105" s="72">
        <v>95</v>
      </c>
      <c r="I105" s="72">
        <v>95</v>
      </c>
      <c r="J105" s="72">
        <v>95</v>
      </c>
      <c r="K105" s="72">
        <v>95</v>
      </c>
      <c r="L105" s="73">
        <v>95</v>
      </c>
      <c r="M105" s="64"/>
      <c r="N105" s="70"/>
      <c r="O105" s="1">
        <v>94</v>
      </c>
      <c r="P105" s="68"/>
      <c r="Q105" s="69"/>
      <c r="R105" s="68"/>
      <c r="S105" s="68"/>
      <c r="T105" s="71">
        <f t="shared" si="4"/>
        <v>0</v>
      </c>
      <c r="U105" s="2" t="str">
        <f t="shared" si="5"/>
        <v/>
      </c>
      <c r="V105" s="3">
        <f t="shared" ca="1" si="6"/>
        <v>43344</v>
      </c>
    </row>
    <row r="106" spans="1:22" customFormat="1" ht="9.75" customHeight="1" x14ac:dyDescent="0.25">
      <c r="A106" s="63"/>
      <c r="B106" s="257"/>
      <c r="C106" s="97">
        <v>96</v>
      </c>
      <c r="D106" s="72">
        <v>96</v>
      </c>
      <c r="E106" s="72">
        <v>96</v>
      </c>
      <c r="F106" s="72">
        <v>96</v>
      </c>
      <c r="G106" s="72">
        <v>96</v>
      </c>
      <c r="H106" s="72">
        <v>96</v>
      </c>
      <c r="I106" s="72">
        <v>96</v>
      </c>
      <c r="J106" s="72">
        <v>96</v>
      </c>
      <c r="K106" s="72">
        <v>96</v>
      </c>
      <c r="L106" s="73">
        <v>96</v>
      </c>
      <c r="M106" s="64"/>
      <c r="N106" s="70"/>
      <c r="O106" s="1">
        <v>95</v>
      </c>
      <c r="P106" s="68"/>
      <c r="Q106" s="69"/>
      <c r="R106" s="68"/>
      <c r="S106" s="68"/>
      <c r="T106" s="71">
        <f t="shared" si="4"/>
        <v>0</v>
      </c>
      <c r="U106" s="2" t="str">
        <f t="shared" si="5"/>
        <v/>
      </c>
      <c r="V106" s="3">
        <f t="shared" ca="1" si="6"/>
        <v>43344</v>
      </c>
    </row>
    <row r="107" spans="1:22" customFormat="1" ht="9.75" customHeight="1" x14ac:dyDescent="0.25">
      <c r="A107" s="63"/>
      <c r="B107" s="257"/>
      <c r="C107" s="97">
        <v>97</v>
      </c>
      <c r="D107" s="72">
        <v>97</v>
      </c>
      <c r="E107" s="72">
        <v>97</v>
      </c>
      <c r="F107" s="72">
        <v>97</v>
      </c>
      <c r="G107" s="72">
        <v>97</v>
      </c>
      <c r="H107" s="72">
        <v>97</v>
      </c>
      <c r="I107" s="72">
        <v>97</v>
      </c>
      <c r="J107" s="72">
        <v>97</v>
      </c>
      <c r="K107" s="72">
        <v>97</v>
      </c>
      <c r="L107" s="73">
        <v>97</v>
      </c>
      <c r="M107" s="64"/>
      <c r="N107" s="70"/>
      <c r="O107" s="1">
        <v>96</v>
      </c>
      <c r="P107" s="68"/>
      <c r="Q107" s="69"/>
      <c r="R107" s="68"/>
      <c r="S107" s="68"/>
      <c r="T107" s="71">
        <f t="shared" si="4"/>
        <v>0</v>
      </c>
      <c r="U107" s="2" t="str">
        <f t="shared" si="5"/>
        <v/>
      </c>
      <c r="V107" s="3">
        <f t="shared" ca="1" si="6"/>
        <v>43344</v>
      </c>
    </row>
    <row r="108" spans="1:22" customFormat="1" ht="9.75" customHeight="1" x14ac:dyDescent="0.25">
      <c r="A108" s="63"/>
      <c r="B108" s="257"/>
      <c r="C108" s="97">
        <v>98</v>
      </c>
      <c r="D108" s="72">
        <v>98</v>
      </c>
      <c r="E108" s="72">
        <v>98</v>
      </c>
      <c r="F108" s="72">
        <v>98</v>
      </c>
      <c r="G108" s="72">
        <v>98</v>
      </c>
      <c r="H108" s="72">
        <v>98</v>
      </c>
      <c r="I108" s="72">
        <v>98</v>
      </c>
      <c r="J108" s="72">
        <v>98</v>
      </c>
      <c r="K108" s="72">
        <v>98</v>
      </c>
      <c r="L108" s="73">
        <v>98</v>
      </c>
      <c r="M108" s="64"/>
      <c r="N108" s="70"/>
      <c r="O108" s="1">
        <v>97</v>
      </c>
      <c r="P108" s="68"/>
      <c r="Q108" s="69"/>
      <c r="R108" s="68"/>
      <c r="S108" s="68"/>
      <c r="T108" s="71">
        <f t="shared" si="4"/>
        <v>0</v>
      </c>
      <c r="U108" s="2" t="str">
        <f t="shared" si="5"/>
        <v/>
      </c>
      <c r="V108" s="3">
        <f t="shared" ca="1" si="6"/>
        <v>43344</v>
      </c>
    </row>
    <row r="109" spans="1:22" customFormat="1" ht="9.75" customHeight="1" thickBot="1" x14ac:dyDescent="0.3">
      <c r="A109" s="63"/>
      <c r="B109" s="258"/>
      <c r="C109" s="111">
        <v>99</v>
      </c>
      <c r="D109" s="74">
        <v>99</v>
      </c>
      <c r="E109" s="74">
        <v>99</v>
      </c>
      <c r="F109" s="74">
        <v>99</v>
      </c>
      <c r="G109" s="74">
        <v>99</v>
      </c>
      <c r="H109" s="74">
        <v>99</v>
      </c>
      <c r="I109" s="74">
        <v>99</v>
      </c>
      <c r="J109" s="74">
        <v>99</v>
      </c>
      <c r="K109" s="74">
        <v>99</v>
      </c>
      <c r="L109" s="75">
        <v>99</v>
      </c>
      <c r="M109" s="64"/>
      <c r="N109" s="70"/>
      <c r="O109" s="1">
        <v>98</v>
      </c>
      <c r="P109" s="68"/>
      <c r="Q109" s="69"/>
      <c r="R109" s="68"/>
      <c r="S109" s="68"/>
      <c r="T109" s="71">
        <f t="shared" si="4"/>
        <v>0</v>
      </c>
      <c r="U109" s="2" t="str">
        <f t="shared" si="5"/>
        <v/>
      </c>
      <c r="V109" s="3">
        <f t="shared" ca="1" si="6"/>
        <v>43344</v>
      </c>
    </row>
    <row r="110" spans="1:22" customFormat="1" ht="9.75" customHeight="1" x14ac:dyDescent="0.25">
      <c r="A110" s="63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70"/>
      <c r="O110" s="1">
        <v>99</v>
      </c>
      <c r="P110" s="68"/>
      <c r="Q110" s="69"/>
      <c r="R110" s="68"/>
      <c r="S110" s="68"/>
      <c r="T110" s="71">
        <f t="shared" si="4"/>
        <v>0</v>
      </c>
      <c r="U110" s="2" t="str">
        <f t="shared" si="5"/>
        <v/>
      </c>
      <c r="V110" s="3">
        <f t="shared" ca="1" si="6"/>
        <v>43344</v>
      </c>
    </row>
    <row r="111" spans="1:22" customFormat="1" ht="9.75" customHeight="1" x14ac:dyDescent="0.25">
      <c r="A111" s="63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70"/>
      <c r="O111" s="1">
        <v>100</v>
      </c>
      <c r="P111" s="68"/>
      <c r="Q111" s="69"/>
      <c r="R111" s="68"/>
      <c r="S111" s="68"/>
      <c r="T111" s="71">
        <f t="shared" si="4"/>
        <v>0</v>
      </c>
      <c r="U111" s="2" t="str">
        <f t="shared" si="5"/>
        <v/>
      </c>
      <c r="V111" s="3">
        <f t="shared" ca="1" si="6"/>
        <v>43344</v>
      </c>
    </row>
    <row r="112" spans="1:22" customFormat="1" ht="9.75" customHeight="1" x14ac:dyDescent="0.25">
      <c r="A112" s="63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70"/>
      <c r="O112" s="1">
        <v>101</v>
      </c>
      <c r="P112" s="68"/>
      <c r="Q112" s="69"/>
      <c r="R112" s="68"/>
      <c r="S112" s="68"/>
      <c r="T112" s="71">
        <f t="shared" si="4"/>
        <v>0</v>
      </c>
      <c r="U112" s="2" t="str">
        <f t="shared" si="5"/>
        <v/>
      </c>
      <c r="V112" s="3">
        <f t="shared" ca="1" si="6"/>
        <v>43344</v>
      </c>
    </row>
    <row r="113" spans="1:22" customFormat="1" ht="9.75" customHeight="1" x14ac:dyDescent="0.25">
      <c r="A113" s="63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70"/>
      <c r="O113" s="1">
        <v>102</v>
      </c>
      <c r="P113" s="68"/>
      <c r="Q113" s="69"/>
      <c r="R113" s="68"/>
      <c r="S113" s="68"/>
      <c r="T113" s="71">
        <f t="shared" si="4"/>
        <v>0</v>
      </c>
      <c r="U113" s="2" t="str">
        <f t="shared" si="5"/>
        <v/>
      </c>
      <c r="V113" s="3">
        <f t="shared" ca="1" si="6"/>
        <v>43344</v>
      </c>
    </row>
    <row r="114" spans="1:22" customFormat="1" ht="9.75" customHeight="1" x14ac:dyDescent="0.25">
      <c r="A114" s="63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70"/>
      <c r="O114" s="1">
        <v>103</v>
      </c>
      <c r="P114" s="68"/>
      <c r="Q114" s="69"/>
      <c r="R114" s="68"/>
      <c r="S114" s="68"/>
      <c r="T114" s="71">
        <f t="shared" si="4"/>
        <v>0</v>
      </c>
      <c r="U114" s="2" t="str">
        <f t="shared" si="5"/>
        <v/>
      </c>
      <c r="V114" s="3">
        <f t="shared" ca="1" si="6"/>
        <v>43344</v>
      </c>
    </row>
    <row r="115" spans="1:22" customFormat="1" ht="9.75" customHeight="1" x14ac:dyDescent="0.25">
      <c r="A115" s="63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70"/>
      <c r="O115" s="1">
        <v>104</v>
      </c>
      <c r="P115" s="68"/>
      <c r="Q115" s="69"/>
      <c r="R115" s="68"/>
      <c r="S115" s="68"/>
      <c r="T115" s="71">
        <f t="shared" si="4"/>
        <v>0</v>
      </c>
      <c r="U115" s="2" t="str">
        <f t="shared" si="5"/>
        <v/>
      </c>
      <c r="V115" s="3">
        <f t="shared" ca="1" si="6"/>
        <v>43344</v>
      </c>
    </row>
    <row r="116" spans="1:22" customFormat="1" ht="9.75" customHeight="1" x14ac:dyDescent="0.25">
      <c r="A116" s="63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70"/>
      <c r="O116" s="1">
        <v>105</v>
      </c>
      <c r="P116" s="68"/>
      <c r="Q116" s="69"/>
      <c r="R116" s="68"/>
      <c r="S116" s="68"/>
      <c r="T116" s="71">
        <f t="shared" si="4"/>
        <v>0</v>
      </c>
      <c r="U116" s="2" t="str">
        <f t="shared" si="5"/>
        <v/>
      </c>
      <c r="V116" s="3">
        <f t="shared" ca="1" si="6"/>
        <v>43344</v>
      </c>
    </row>
    <row r="117" spans="1:22" customFormat="1" ht="9.75" customHeight="1" x14ac:dyDescent="0.25">
      <c r="A117" s="63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70"/>
      <c r="O117" s="1">
        <v>106</v>
      </c>
      <c r="P117" s="68"/>
      <c r="Q117" s="69"/>
      <c r="R117" s="68"/>
      <c r="S117" s="68"/>
      <c r="T117" s="71">
        <f t="shared" si="4"/>
        <v>0</v>
      </c>
      <c r="U117" s="2" t="str">
        <f t="shared" si="5"/>
        <v/>
      </c>
      <c r="V117" s="3">
        <f t="shared" ca="1" si="6"/>
        <v>43344</v>
      </c>
    </row>
    <row r="118" spans="1:22" customFormat="1" ht="9.75" customHeight="1" x14ac:dyDescent="0.25">
      <c r="A118" s="63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70"/>
      <c r="O118" s="1">
        <v>107</v>
      </c>
      <c r="P118" s="68"/>
      <c r="Q118" s="69"/>
      <c r="R118" s="68"/>
      <c r="S118" s="68"/>
      <c r="T118" s="71">
        <f t="shared" si="4"/>
        <v>0</v>
      </c>
      <c r="U118" s="2" t="str">
        <f t="shared" si="5"/>
        <v/>
      </c>
      <c r="V118" s="3">
        <f t="shared" ca="1" si="6"/>
        <v>43344</v>
      </c>
    </row>
    <row r="119" spans="1:22" customFormat="1" ht="9.75" customHeight="1" x14ac:dyDescent="0.25">
      <c r="A119" s="63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70"/>
      <c r="O119" s="1">
        <v>108</v>
      </c>
      <c r="P119" s="68"/>
      <c r="Q119" s="69"/>
      <c r="R119" s="68"/>
      <c r="S119" s="68"/>
      <c r="T119" s="71">
        <f t="shared" si="4"/>
        <v>0</v>
      </c>
      <c r="U119" s="2" t="str">
        <f t="shared" si="5"/>
        <v/>
      </c>
      <c r="V119" s="3">
        <f t="shared" ca="1" si="6"/>
        <v>43344</v>
      </c>
    </row>
    <row r="120" spans="1:22" customFormat="1" ht="9.75" customHeight="1" x14ac:dyDescent="0.25">
      <c r="A120" s="63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70"/>
      <c r="O120" s="1">
        <v>109</v>
      </c>
      <c r="P120" s="68"/>
      <c r="Q120" s="69"/>
      <c r="R120" s="68"/>
      <c r="S120" s="68"/>
      <c r="T120" s="71">
        <f t="shared" si="4"/>
        <v>0</v>
      </c>
      <c r="U120" s="2" t="str">
        <f t="shared" si="5"/>
        <v/>
      </c>
      <c r="V120" s="3">
        <f t="shared" ca="1" si="6"/>
        <v>43344</v>
      </c>
    </row>
    <row r="121" spans="1:22" customFormat="1" ht="9.75" customHeight="1" x14ac:dyDescent="0.25">
      <c r="A121" s="63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70"/>
      <c r="O121" s="1">
        <v>110</v>
      </c>
      <c r="P121" s="68"/>
      <c r="Q121" s="69"/>
      <c r="R121" s="68"/>
      <c r="S121" s="68"/>
      <c r="T121" s="71">
        <f t="shared" si="4"/>
        <v>0</v>
      </c>
      <c r="U121" s="2" t="str">
        <f t="shared" si="5"/>
        <v/>
      </c>
      <c r="V121" s="3">
        <f t="shared" ca="1" si="6"/>
        <v>43344</v>
      </c>
    </row>
    <row r="122" spans="1:22" customFormat="1" ht="9.75" customHeight="1" x14ac:dyDescent="0.25">
      <c r="A122" s="63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70"/>
      <c r="O122" s="1">
        <v>111</v>
      </c>
      <c r="P122" s="68"/>
      <c r="Q122" s="69"/>
      <c r="R122" s="68"/>
      <c r="S122" s="68"/>
      <c r="T122" s="71">
        <f t="shared" si="4"/>
        <v>0</v>
      </c>
      <c r="U122" s="2" t="str">
        <f t="shared" si="5"/>
        <v/>
      </c>
      <c r="V122" s="3">
        <f t="shared" ca="1" si="6"/>
        <v>43344</v>
      </c>
    </row>
    <row r="123" spans="1:22" customFormat="1" ht="9.75" customHeight="1" x14ac:dyDescent="0.25">
      <c r="A123" s="63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70"/>
      <c r="O123" s="1">
        <v>112</v>
      </c>
      <c r="P123" s="68"/>
      <c r="Q123" s="69"/>
      <c r="R123" s="68"/>
      <c r="S123" s="68"/>
      <c r="T123" s="71">
        <f t="shared" si="4"/>
        <v>0</v>
      </c>
      <c r="U123" s="2" t="str">
        <f t="shared" si="5"/>
        <v/>
      </c>
      <c r="V123" s="3">
        <f t="shared" ca="1" si="6"/>
        <v>43344</v>
      </c>
    </row>
    <row r="124" spans="1:22" customFormat="1" ht="9.75" customHeight="1" x14ac:dyDescent="0.25">
      <c r="A124" s="63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70"/>
      <c r="O124" s="1">
        <v>113</v>
      </c>
      <c r="P124" s="68"/>
      <c r="Q124" s="69"/>
      <c r="R124" s="68"/>
      <c r="S124" s="68"/>
      <c r="T124" s="71">
        <f t="shared" si="4"/>
        <v>0</v>
      </c>
      <c r="U124" s="2" t="str">
        <f t="shared" si="5"/>
        <v/>
      </c>
      <c r="V124" s="3">
        <f t="shared" ca="1" si="6"/>
        <v>43344</v>
      </c>
    </row>
    <row r="125" spans="1:22" customFormat="1" ht="9.75" customHeight="1" x14ac:dyDescent="0.25">
      <c r="A125" s="63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70"/>
      <c r="O125" s="1">
        <v>114</v>
      </c>
      <c r="P125" s="68"/>
      <c r="Q125" s="69"/>
      <c r="R125" s="68"/>
      <c r="S125" s="68"/>
      <c r="T125" s="71">
        <f t="shared" si="4"/>
        <v>0</v>
      </c>
      <c r="U125" s="2" t="str">
        <f t="shared" si="5"/>
        <v/>
      </c>
      <c r="V125" s="3">
        <f t="shared" ca="1" si="6"/>
        <v>43344</v>
      </c>
    </row>
    <row r="126" spans="1:22" customFormat="1" ht="9.9499999999999993" customHeight="1" x14ac:dyDescent="0.25">
      <c r="A126" s="63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70"/>
      <c r="O126" s="1">
        <v>115</v>
      </c>
      <c r="P126" s="68"/>
      <c r="Q126" s="69"/>
      <c r="R126" s="68"/>
      <c r="S126" s="68"/>
      <c r="T126" s="71">
        <f t="shared" si="4"/>
        <v>0</v>
      </c>
      <c r="U126" s="2" t="str">
        <f t="shared" si="5"/>
        <v/>
      </c>
      <c r="V126" s="3">
        <f t="shared" ca="1" si="6"/>
        <v>43344</v>
      </c>
    </row>
    <row r="127" spans="1:22" customFormat="1" ht="9.9499999999999993" customHeight="1" x14ac:dyDescent="0.25">
      <c r="A127" s="63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70"/>
      <c r="O127" s="1">
        <v>116</v>
      </c>
      <c r="P127" s="68"/>
      <c r="Q127" s="69"/>
      <c r="R127" s="68"/>
      <c r="S127" s="68"/>
      <c r="T127" s="71">
        <f t="shared" si="4"/>
        <v>0</v>
      </c>
      <c r="U127" s="2" t="str">
        <f t="shared" si="5"/>
        <v/>
      </c>
      <c r="V127" s="3">
        <f t="shared" ca="1" si="6"/>
        <v>43344</v>
      </c>
    </row>
    <row r="128" spans="1:22" customFormat="1" ht="9.9499999999999993" customHeight="1" x14ac:dyDescent="0.25">
      <c r="A128" s="63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70"/>
      <c r="O128" s="1">
        <v>117</v>
      </c>
      <c r="P128" s="68"/>
      <c r="Q128" s="69"/>
      <c r="R128" s="68"/>
      <c r="S128" s="68"/>
      <c r="T128" s="71">
        <f t="shared" si="4"/>
        <v>0</v>
      </c>
      <c r="U128" s="2" t="str">
        <f t="shared" si="5"/>
        <v/>
      </c>
      <c r="V128" s="3">
        <f t="shared" ca="1" si="6"/>
        <v>43344</v>
      </c>
    </row>
    <row r="129" spans="1:22" customFormat="1" ht="9.9499999999999993" customHeight="1" x14ac:dyDescent="0.25">
      <c r="A129" s="63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70"/>
      <c r="O129" s="1">
        <v>118</v>
      </c>
      <c r="P129" s="68"/>
      <c r="Q129" s="69"/>
      <c r="R129" s="68"/>
      <c r="S129" s="68"/>
      <c r="T129" s="71">
        <f t="shared" si="4"/>
        <v>0</v>
      </c>
      <c r="U129" s="2" t="str">
        <f t="shared" si="5"/>
        <v/>
      </c>
      <c r="V129" s="3">
        <f t="shared" ca="1" si="6"/>
        <v>43344</v>
      </c>
    </row>
    <row r="130" spans="1:22" customFormat="1" ht="9.9499999999999993" customHeight="1" x14ac:dyDescent="0.25">
      <c r="A130" s="63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70"/>
      <c r="O130" s="1">
        <v>119</v>
      </c>
      <c r="P130" s="68"/>
      <c r="Q130" s="69"/>
      <c r="R130" s="68"/>
      <c r="S130" s="68"/>
      <c r="T130" s="71">
        <f t="shared" si="4"/>
        <v>0</v>
      </c>
      <c r="U130" s="2" t="str">
        <f t="shared" si="5"/>
        <v/>
      </c>
      <c r="V130" s="3">
        <f t="shared" ca="1" si="6"/>
        <v>43344</v>
      </c>
    </row>
    <row r="131" spans="1:22" customFormat="1" ht="9.9499999999999993" customHeight="1" thickBot="1" x14ac:dyDescent="0.3">
      <c r="A131" s="63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87"/>
      <c r="O131" s="88">
        <v>120</v>
      </c>
      <c r="P131" s="89"/>
      <c r="Q131" s="90"/>
      <c r="R131" s="89"/>
      <c r="S131" s="89"/>
      <c r="T131" s="91">
        <f t="shared" si="4"/>
        <v>0</v>
      </c>
      <c r="U131" s="92" t="str">
        <f t="shared" si="5"/>
        <v/>
      </c>
      <c r="V131" s="93">
        <f t="shared" ca="1" si="6"/>
        <v>43344</v>
      </c>
    </row>
    <row r="132" spans="1:22" customFormat="1" ht="15.75" thickBot="1" x14ac:dyDescent="0.3">
      <c r="A132" s="66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52" t="s">
        <v>19</v>
      </c>
      <c r="O132" s="53">
        <f ca="1">TODAY()</f>
        <v>43344</v>
      </c>
      <c r="P132" s="53" t="s">
        <v>20</v>
      </c>
      <c r="Q132" s="54">
        <f>SUM(Q11:Q131)-U132</f>
        <v>0</v>
      </c>
      <c r="R132" s="55">
        <f>MAX(R12:R131)</f>
        <v>0</v>
      </c>
      <c r="S132" s="56"/>
      <c r="T132" s="57" t="s">
        <v>21</v>
      </c>
      <c r="U132" s="54">
        <f>SUM(U11:U131)</f>
        <v>0</v>
      </c>
      <c r="V132" s="58">
        <f ca="1">SUMIF(V11:V131,"&gt;0")</f>
        <v>5244624</v>
      </c>
    </row>
    <row r="133" spans="1:22" ht="2.1" customHeight="1" x14ac:dyDescent="0.25"/>
  </sheetData>
  <mergeCells count="17">
    <mergeCell ref="N7:Q7"/>
    <mergeCell ref="B8:B10"/>
    <mergeCell ref="C8:L9"/>
    <mergeCell ref="N8:Q8"/>
    <mergeCell ref="B11:B109"/>
    <mergeCell ref="N1:N2"/>
    <mergeCell ref="O1:T2"/>
    <mergeCell ref="U1:U2"/>
    <mergeCell ref="V1:V2"/>
    <mergeCell ref="B2:L6"/>
    <mergeCell ref="O3:P3"/>
    <mergeCell ref="S3:T3"/>
    <mergeCell ref="S4:V4"/>
    <mergeCell ref="O5:P5"/>
    <mergeCell ref="U5:V5"/>
    <mergeCell ref="N6:Q6"/>
    <mergeCell ref="S6:V6"/>
  </mergeCells>
  <conditionalFormatting sqref="T8:V8 V3 R8">
    <cfRule type="cellIs" dxfId="384" priority="11" operator="equal">
      <formula>0</formula>
    </cfRule>
  </conditionalFormatting>
  <conditionalFormatting sqref="V10">
    <cfRule type="cellIs" dxfId="383" priority="7" operator="between">
      <formula>40000</formula>
      <formula>50000</formula>
    </cfRule>
    <cfRule type="cellIs" dxfId="382" priority="8" operator="between">
      <formula>30</formula>
      <formula>4000</formula>
    </cfRule>
    <cfRule type="containsText" dxfId="381" priority="9" operator="containsText" text="pago">
      <formula>NOT(ISERROR(SEARCH("pago",V10)))</formula>
    </cfRule>
    <cfRule type="cellIs" dxfId="380" priority="10" operator="between">
      <formula>1</formula>
      <formula>29</formula>
    </cfRule>
  </conditionalFormatting>
  <conditionalFormatting sqref="V11:V131">
    <cfRule type="cellIs" dxfId="379" priority="3" operator="between">
      <formula>40000</formula>
      <formula>50000</formula>
    </cfRule>
    <cfRule type="cellIs" dxfId="378" priority="4" operator="between">
      <formula>30</formula>
      <formula>4000</formula>
    </cfRule>
    <cfRule type="containsText" dxfId="377" priority="5" operator="containsText" text="pago">
      <formula>NOT(ISERROR(SEARCH("pago",V11)))</formula>
    </cfRule>
    <cfRule type="cellIs" dxfId="376" priority="6" operator="between">
      <formula>1</formula>
      <formula>29</formula>
    </cfRule>
  </conditionalFormatting>
  <conditionalFormatting sqref="V11:V131">
    <cfRule type="cellIs" dxfId="375" priority="2" operator="lessThan">
      <formula>0</formula>
    </cfRule>
  </conditionalFormatting>
  <conditionalFormatting sqref="T11:T131">
    <cfRule type="expression" dxfId="374" priority="1">
      <formula>S11=""</formula>
    </cfRule>
  </conditionalFormatting>
  <hyperlinks>
    <hyperlink ref="C11" location="'0101'!A1" display="'0101'!A1"/>
    <hyperlink ref="C13" location="'0103'!A1" display="'0103'!A1"/>
    <hyperlink ref="C14" location="'0104'!A1" display="'0104'!A1"/>
    <hyperlink ref="C15" location="'0105'!A1" display="'0105'!A1"/>
    <hyperlink ref="C16" location="'0106'!A1" display="'0106'!A1"/>
    <hyperlink ref="C17" location="'0107'!A1" display="'0107'!A1"/>
    <hyperlink ref="C18" location="'0108'!A1" display="'0108'!A1"/>
    <hyperlink ref="C19" location="'0109'!A1" display="'0109'!A1"/>
    <hyperlink ref="C20" location="'0110'!A1" display="'0110'!A1"/>
    <hyperlink ref="C21" location="'0111'!A1" display="'0111'!A1"/>
    <hyperlink ref="C12" location="'0102'!A1" display="'0102'!A1"/>
  </hyperlink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Clientes!$A$3:$A$402</xm:f>
          </x14:formula1>
          <xm:sqref>V1:V2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3"/>
  <sheetViews>
    <sheetView workbookViewId="0">
      <selection activeCell="V1" sqref="V1:V2"/>
    </sheetView>
  </sheetViews>
  <sheetFormatPr defaultColWidth="0" defaultRowHeight="15" customHeight="1" zeroHeight="1" x14ac:dyDescent="0.25"/>
  <cols>
    <col min="1" max="1" width="1.7109375" style="59" customWidth="1"/>
    <col min="2" max="12" width="2.7109375" style="59" customWidth="1"/>
    <col min="13" max="13" width="1.7109375" style="59" customWidth="1"/>
    <col min="14" max="14" width="19.140625" style="42" bestFit="1" customWidth="1"/>
    <col min="15" max="15" width="15" style="42" bestFit="1" customWidth="1"/>
    <col min="16" max="16" width="15" style="42" customWidth="1"/>
    <col min="17" max="17" width="9.28515625" style="42" bestFit="1" customWidth="1"/>
    <col min="18" max="18" width="18.7109375" style="43" hidden="1"/>
    <col min="19" max="19" width="15.5703125" style="42" bestFit="1" customWidth="1"/>
    <col min="20" max="20" width="17.85546875" style="42" customWidth="1"/>
    <col min="21" max="21" width="14.28515625" style="42" bestFit="1" customWidth="1"/>
    <col min="22" max="22" width="19" style="42" customWidth="1"/>
    <col min="23" max="23" width="1.7109375" style="59" customWidth="1"/>
    <col min="24" max="16384" width="19" style="59" hidden="1"/>
  </cols>
  <sheetData>
    <row r="1" spans="1:22" customFormat="1" ht="9.9499999999999993" customHeight="1" thickBot="1" x14ac:dyDescent="0.3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2"/>
      <c r="N1" s="222" t="str">
        <f ca="1">IF(V132&gt;5000,"Livre",IF(V132&lt;=30,"Em Dias","Atrasado"))</f>
        <v>Livre</v>
      </c>
      <c r="O1" s="224" t="s">
        <v>1</v>
      </c>
      <c r="P1" s="224"/>
      <c r="Q1" s="224"/>
      <c r="R1" s="224"/>
      <c r="S1" s="224"/>
      <c r="T1" s="224"/>
      <c r="U1" s="226" t="s">
        <v>22</v>
      </c>
      <c r="V1" s="228" t="s">
        <v>58</v>
      </c>
    </row>
    <row r="2" spans="1:22" customFormat="1" ht="9.9499999999999993" customHeight="1" thickBot="1" x14ac:dyDescent="0.3">
      <c r="A2" s="63"/>
      <c r="B2" s="230"/>
      <c r="C2" s="231"/>
      <c r="D2" s="231"/>
      <c r="E2" s="231"/>
      <c r="F2" s="231"/>
      <c r="G2" s="231"/>
      <c r="H2" s="231"/>
      <c r="I2" s="231"/>
      <c r="J2" s="231"/>
      <c r="K2" s="231"/>
      <c r="L2" s="232"/>
      <c r="M2" s="64"/>
      <c r="N2" s="223"/>
      <c r="O2" s="225"/>
      <c r="P2" s="225"/>
      <c r="Q2" s="225"/>
      <c r="R2" s="225"/>
      <c r="S2" s="225"/>
      <c r="T2" s="225"/>
      <c r="U2" s="227"/>
      <c r="V2" s="229"/>
    </row>
    <row r="3" spans="1:22" customFormat="1" ht="9.9499999999999993" customHeight="1" thickBot="1" x14ac:dyDescent="0.3">
      <c r="A3" s="63"/>
      <c r="B3" s="233"/>
      <c r="C3" s="234"/>
      <c r="D3" s="234"/>
      <c r="E3" s="234"/>
      <c r="F3" s="234"/>
      <c r="G3" s="234"/>
      <c r="H3" s="234"/>
      <c r="I3" s="234"/>
      <c r="J3" s="234"/>
      <c r="K3" s="234"/>
      <c r="L3" s="235"/>
      <c r="M3" s="64"/>
      <c r="N3" s="44" t="s">
        <v>4</v>
      </c>
      <c r="O3" s="239" t="e">
        <f>VLOOKUP(V1,bd,2,0)</f>
        <v>#N/A</v>
      </c>
      <c r="P3" s="240"/>
      <c r="Q3" s="45" t="s">
        <v>6</v>
      </c>
      <c r="R3" s="43"/>
      <c r="S3" s="241" t="e">
        <f>VLOOKUP(V1,bd,8,0)</f>
        <v>#N/A</v>
      </c>
      <c r="T3" s="242"/>
      <c r="U3" s="44" t="s">
        <v>23</v>
      </c>
      <c r="V3" s="13" t="e">
        <f>VLOOKUP(V1,bd,9,0)</f>
        <v>#N/A</v>
      </c>
    </row>
    <row r="4" spans="1:22" customFormat="1" ht="9.9499999999999993" customHeight="1" thickBot="1" x14ac:dyDescent="0.3">
      <c r="A4" s="63"/>
      <c r="B4" s="233"/>
      <c r="C4" s="234"/>
      <c r="D4" s="234"/>
      <c r="E4" s="234"/>
      <c r="F4" s="234"/>
      <c r="G4" s="234"/>
      <c r="H4" s="234"/>
      <c r="I4" s="234"/>
      <c r="J4" s="234"/>
      <c r="K4" s="234"/>
      <c r="L4" s="235"/>
      <c r="M4" s="64"/>
      <c r="N4" s="44" t="s">
        <v>30</v>
      </c>
      <c r="O4" s="41" t="e">
        <f>VLOOKUP(V1,bd,17,0)</f>
        <v>#N/A</v>
      </c>
      <c r="P4" s="41" t="e">
        <f>VLOOKUP(V1,bd,18,0)</f>
        <v>#N/A</v>
      </c>
      <c r="Q4" s="44" t="s">
        <v>8</v>
      </c>
      <c r="R4" s="43"/>
      <c r="S4" s="243" t="e">
        <f>VLOOKUP(V1,bd,19,0)</f>
        <v>#N/A</v>
      </c>
      <c r="T4" s="244"/>
      <c r="U4" s="244"/>
      <c r="V4" s="245"/>
    </row>
    <row r="5" spans="1:22" customFormat="1" ht="9.9499999999999993" customHeight="1" thickBot="1" x14ac:dyDescent="0.3">
      <c r="A5" s="63"/>
      <c r="B5" s="233"/>
      <c r="C5" s="234"/>
      <c r="D5" s="234"/>
      <c r="E5" s="234"/>
      <c r="F5" s="234"/>
      <c r="G5" s="234"/>
      <c r="H5" s="234"/>
      <c r="I5" s="234"/>
      <c r="J5" s="234"/>
      <c r="K5" s="234"/>
      <c r="L5" s="235"/>
      <c r="M5" s="64"/>
      <c r="N5" s="44" t="s">
        <v>24</v>
      </c>
      <c r="O5" s="246" t="e">
        <f>VLOOKUP(V1,bd,10,0)</f>
        <v>#N/A</v>
      </c>
      <c r="P5" s="247"/>
      <c r="Q5" s="46" t="s">
        <v>7</v>
      </c>
      <c r="R5" s="4"/>
      <c r="S5" s="41" t="e">
        <f>VLOOKUP(V1,bd,13,0)</f>
        <v>#N/A</v>
      </c>
      <c r="T5" s="44" t="s">
        <v>5</v>
      </c>
      <c r="U5" s="241" t="e">
        <f>VLOOKUP(V1,bd,20,0)</f>
        <v>#N/A</v>
      </c>
      <c r="V5" s="242"/>
    </row>
    <row r="6" spans="1:22" customFormat="1" ht="9.9499999999999993" customHeight="1" thickBot="1" x14ac:dyDescent="0.3">
      <c r="A6" s="63"/>
      <c r="B6" s="236"/>
      <c r="C6" s="237"/>
      <c r="D6" s="237"/>
      <c r="E6" s="237"/>
      <c r="F6" s="237"/>
      <c r="G6" s="237"/>
      <c r="H6" s="237"/>
      <c r="I6" s="237"/>
      <c r="J6" s="237"/>
      <c r="K6" s="237"/>
      <c r="L6" s="238"/>
      <c r="M6" s="64"/>
      <c r="N6" s="241"/>
      <c r="O6" s="248"/>
      <c r="P6" s="248"/>
      <c r="Q6" s="248"/>
      <c r="R6" s="7"/>
      <c r="S6" s="248"/>
      <c r="T6" s="248"/>
      <c r="U6" s="248"/>
      <c r="V6" s="242"/>
    </row>
    <row r="7" spans="1:22" customFormat="1" ht="9.9499999999999993" customHeight="1" thickBot="1" x14ac:dyDescent="0.3">
      <c r="A7" s="63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217" t="s">
        <v>25</v>
      </c>
      <c r="O7" s="215"/>
      <c r="P7" s="215"/>
      <c r="Q7" s="216"/>
      <c r="R7" s="65"/>
      <c r="S7" s="47" t="s">
        <v>26</v>
      </c>
      <c r="T7" s="48" t="s">
        <v>27</v>
      </c>
      <c r="U7" s="48" t="s">
        <v>28</v>
      </c>
      <c r="V7" s="48" t="s">
        <v>29</v>
      </c>
    </row>
    <row r="8" spans="1:22" customFormat="1" ht="9.9499999999999993" customHeight="1" thickBot="1" x14ac:dyDescent="0.3">
      <c r="A8" s="63"/>
      <c r="B8" s="249"/>
      <c r="C8" s="250" t="s">
        <v>31</v>
      </c>
      <c r="D8" s="251"/>
      <c r="E8" s="251"/>
      <c r="F8" s="251"/>
      <c r="G8" s="251"/>
      <c r="H8" s="251"/>
      <c r="I8" s="251"/>
      <c r="J8" s="251"/>
      <c r="K8" s="251"/>
      <c r="L8" s="252"/>
      <c r="M8" s="64"/>
      <c r="N8" s="241" t="e">
        <f>VLOOKUP(V1,bd,3,0)</f>
        <v>#N/A</v>
      </c>
      <c r="O8" s="248"/>
      <c r="P8" s="248"/>
      <c r="Q8" s="242"/>
      <c r="R8" s="6"/>
      <c r="S8" s="5" t="e">
        <f>VLOOKUP(V1,bd,4,0)</f>
        <v>#N/A</v>
      </c>
      <c r="T8" s="5" t="e">
        <f>VLOOKUP(V1,bd,5,0)</f>
        <v>#N/A</v>
      </c>
      <c r="U8" s="5" t="e">
        <f>VLOOKUP(V1,bd,7,0)</f>
        <v>#N/A</v>
      </c>
      <c r="V8" s="13" t="e">
        <f>VLOOKUP(V1,bd,6,0)</f>
        <v>#N/A</v>
      </c>
    </row>
    <row r="9" spans="1:22" customFormat="1" ht="9.9499999999999993" customHeight="1" thickBot="1" x14ac:dyDescent="0.3">
      <c r="A9" s="63"/>
      <c r="B9" s="249"/>
      <c r="C9" s="253"/>
      <c r="D9" s="254"/>
      <c r="E9" s="254"/>
      <c r="F9" s="254"/>
      <c r="G9" s="254"/>
      <c r="H9" s="254"/>
      <c r="I9" s="254"/>
      <c r="J9" s="254"/>
      <c r="K9" s="254"/>
      <c r="L9" s="255"/>
      <c r="M9" s="64"/>
      <c r="N9" s="49"/>
      <c r="O9" s="50"/>
      <c r="P9" s="50"/>
      <c r="Q9" s="50"/>
      <c r="R9" s="50"/>
      <c r="S9" s="50"/>
      <c r="T9" s="50"/>
      <c r="U9" s="50"/>
      <c r="V9" s="51"/>
    </row>
    <row r="10" spans="1:22" customFormat="1" ht="9.9499999999999993" customHeight="1" thickBot="1" x14ac:dyDescent="0.3">
      <c r="A10" s="63"/>
      <c r="B10" s="249"/>
      <c r="C10" s="115">
        <v>1</v>
      </c>
      <c r="D10" s="116">
        <v>2</v>
      </c>
      <c r="E10" s="116">
        <v>3</v>
      </c>
      <c r="F10" s="116">
        <v>4</v>
      </c>
      <c r="G10" s="116">
        <v>5</v>
      </c>
      <c r="H10" s="116">
        <v>6</v>
      </c>
      <c r="I10" s="116">
        <v>7</v>
      </c>
      <c r="J10" s="116">
        <v>8</v>
      </c>
      <c r="K10" s="116">
        <v>9</v>
      </c>
      <c r="L10" s="117">
        <v>10</v>
      </c>
      <c r="M10" s="64"/>
      <c r="N10" s="76" t="s">
        <v>9</v>
      </c>
      <c r="O10" s="77" t="s">
        <v>10</v>
      </c>
      <c r="P10" s="77" t="s">
        <v>11</v>
      </c>
      <c r="Q10" s="77" t="s">
        <v>12</v>
      </c>
      <c r="R10" s="78" t="s">
        <v>13</v>
      </c>
      <c r="S10" s="77" t="s">
        <v>14</v>
      </c>
      <c r="T10" s="77" t="s">
        <v>15</v>
      </c>
      <c r="U10" s="77" t="s">
        <v>16</v>
      </c>
      <c r="V10" s="79" t="s">
        <v>17</v>
      </c>
    </row>
    <row r="11" spans="1:22" customFormat="1" ht="9.9499999999999993" customHeight="1" x14ac:dyDescent="0.25">
      <c r="A11" s="63"/>
      <c r="B11" s="256" t="s">
        <v>3292</v>
      </c>
      <c r="C11" s="108">
        <v>1</v>
      </c>
      <c r="D11" s="112">
        <v>1</v>
      </c>
      <c r="E11" s="113">
        <v>1</v>
      </c>
      <c r="F11" s="113">
        <v>1</v>
      </c>
      <c r="G11" s="113">
        <v>1</v>
      </c>
      <c r="H11" s="113">
        <v>1</v>
      </c>
      <c r="I11" s="113">
        <v>1</v>
      </c>
      <c r="J11" s="113">
        <v>1</v>
      </c>
      <c r="K11" s="113">
        <v>1</v>
      </c>
      <c r="L11" s="114">
        <v>1</v>
      </c>
      <c r="M11" s="64"/>
      <c r="N11" s="80"/>
      <c r="O11" s="81" t="s">
        <v>18</v>
      </c>
      <c r="P11" s="82"/>
      <c r="Q11" s="83"/>
      <c r="R11" s="82"/>
      <c r="S11" s="82"/>
      <c r="T11" s="84">
        <f t="shared" ref="T11:T74" si="0">IF(P11&gt;=S11,0,"")</f>
        <v>0</v>
      </c>
      <c r="U11" s="85" t="str">
        <f t="shared" ref="U11:U74" si="1">IF(S11&lt;&gt;"",Q11,"")</f>
        <v/>
      </c>
      <c r="V11" s="86">
        <f t="shared" ref="V11:V74" ca="1" si="2">IF(U11&lt;&gt;"","pago",TODAY()-P11)</f>
        <v>43344</v>
      </c>
    </row>
    <row r="12" spans="1:22" customFormat="1" ht="9.9499999999999993" customHeight="1" x14ac:dyDescent="0.25">
      <c r="A12" s="63"/>
      <c r="B12" s="257"/>
      <c r="C12" s="109">
        <v>2</v>
      </c>
      <c r="D12" s="94">
        <v>2</v>
      </c>
      <c r="E12" s="72">
        <v>2</v>
      </c>
      <c r="F12" s="72">
        <v>2</v>
      </c>
      <c r="G12" s="72">
        <v>2</v>
      </c>
      <c r="H12" s="72">
        <v>2</v>
      </c>
      <c r="I12" s="72">
        <v>2</v>
      </c>
      <c r="J12" s="72">
        <v>2</v>
      </c>
      <c r="K12" s="72">
        <v>2</v>
      </c>
      <c r="L12" s="73">
        <v>2</v>
      </c>
      <c r="M12" s="64"/>
      <c r="N12" s="70"/>
      <c r="O12" s="1">
        <v>1</v>
      </c>
      <c r="P12" s="68"/>
      <c r="Q12" s="69"/>
      <c r="R12" s="68" t="str">
        <f t="shared" ref="R12:R51" si="3">IF(N12&lt;&gt;"",P12,"")</f>
        <v/>
      </c>
      <c r="S12" s="68"/>
      <c r="T12" s="71">
        <f t="shared" si="0"/>
        <v>0</v>
      </c>
      <c r="U12" s="2" t="str">
        <f t="shared" si="1"/>
        <v/>
      </c>
      <c r="V12" s="3">
        <f t="shared" ca="1" si="2"/>
        <v>43344</v>
      </c>
    </row>
    <row r="13" spans="1:22" customFormat="1" ht="9.9499999999999993" customHeight="1" x14ac:dyDescent="0.25">
      <c r="A13" s="63"/>
      <c r="B13" s="257"/>
      <c r="C13" s="109">
        <v>3</v>
      </c>
      <c r="D13" s="94">
        <v>3</v>
      </c>
      <c r="E13" s="72">
        <v>3</v>
      </c>
      <c r="F13" s="72">
        <v>3</v>
      </c>
      <c r="G13" s="72">
        <v>3</v>
      </c>
      <c r="H13" s="72">
        <v>3</v>
      </c>
      <c r="I13" s="72">
        <v>3</v>
      </c>
      <c r="J13" s="72">
        <v>3</v>
      </c>
      <c r="K13" s="72">
        <v>3</v>
      </c>
      <c r="L13" s="73">
        <v>3</v>
      </c>
      <c r="M13" s="64"/>
      <c r="N13" s="70"/>
      <c r="O13" s="1">
        <v>2</v>
      </c>
      <c r="P13" s="68"/>
      <c r="Q13" s="69"/>
      <c r="R13" s="68" t="str">
        <f t="shared" si="3"/>
        <v/>
      </c>
      <c r="S13" s="68"/>
      <c r="T13" s="71">
        <f t="shared" si="0"/>
        <v>0</v>
      </c>
      <c r="U13" s="2" t="str">
        <f t="shared" si="1"/>
        <v/>
      </c>
      <c r="V13" s="3">
        <f t="shared" ca="1" si="2"/>
        <v>43344</v>
      </c>
    </row>
    <row r="14" spans="1:22" customFormat="1" ht="9.9499999999999993" customHeight="1" x14ac:dyDescent="0.25">
      <c r="A14" s="63"/>
      <c r="B14" s="257"/>
      <c r="C14" s="109">
        <v>4</v>
      </c>
      <c r="D14" s="94">
        <v>4</v>
      </c>
      <c r="E14" s="72">
        <v>4</v>
      </c>
      <c r="F14" s="72">
        <v>4</v>
      </c>
      <c r="G14" s="72">
        <v>4</v>
      </c>
      <c r="H14" s="72">
        <v>4</v>
      </c>
      <c r="I14" s="72">
        <v>4</v>
      </c>
      <c r="J14" s="72">
        <v>4</v>
      </c>
      <c r="K14" s="72">
        <v>4</v>
      </c>
      <c r="L14" s="73">
        <v>4</v>
      </c>
      <c r="M14" s="64"/>
      <c r="N14" s="70"/>
      <c r="O14" s="1">
        <v>3</v>
      </c>
      <c r="P14" s="68"/>
      <c r="Q14" s="69"/>
      <c r="R14" s="68" t="str">
        <f t="shared" si="3"/>
        <v/>
      </c>
      <c r="S14" s="68"/>
      <c r="T14" s="71">
        <f t="shared" si="0"/>
        <v>0</v>
      </c>
      <c r="U14" s="2" t="str">
        <f t="shared" si="1"/>
        <v/>
      </c>
      <c r="V14" s="3">
        <f t="shared" ca="1" si="2"/>
        <v>43344</v>
      </c>
    </row>
    <row r="15" spans="1:22" customFormat="1" ht="9.9499999999999993" customHeight="1" x14ac:dyDescent="0.25">
      <c r="A15" s="63"/>
      <c r="B15" s="257"/>
      <c r="C15" s="109">
        <v>5</v>
      </c>
      <c r="D15" s="94">
        <v>5</v>
      </c>
      <c r="E15" s="72">
        <v>5</v>
      </c>
      <c r="F15" s="72">
        <v>5</v>
      </c>
      <c r="G15" s="72">
        <v>5</v>
      </c>
      <c r="H15" s="72">
        <v>5</v>
      </c>
      <c r="I15" s="72">
        <v>5</v>
      </c>
      <c r="J15" s="72">
        <v>5</v>
      </c>
      <c r="K15" s="72">
        <v>5</v>
      </c>
      <c r="L15" s="73">
        <v>5</v>
      </c>
      <c r="M15" s="64"/>
      <c r="N15" s="70"/>
      <c r="O15" s="1">
        <v>4</v>
      </c>
      <c r="P15" s="68"/>
      <c r="Q15" s="69"/>
      <c r="R15" s="68" t="str">
        <f t="shared" si="3"/>
        <v/>
      </c>
      <c r="S15" s="68"/>
      <c r="T15" s="71">
        <f t="shared" si="0"/>
        <v>0</v>
      </c>
      <c r="U15" s="2" t="str">
        <f t="shared" si="1"/>
        <v/>
      </c>
      <c r="V15" s="3">
        <f t="shared" ca="1" si="2"/>
        <v>43344</v>
      </c>
    </row>
    <row r="16" spans="1:22" customFormat="1" ht="9.9499999999999993" customHeight="1" x14ac:dyDescent="0.25">
      <c r="A16" s="63"/>
      <c r="B16" s="257"/>
      <c r="C16" s="109">
        <v>6</v>
      </c>
      <c r="D16" s="94">
        <v>6</v>
      </c>
      <c r="E16" s="72">
        <v>6</v>
      </c>
      <c r="F16" s="72">
        <v>6</v>
      </c>
      <c r="G16" s="72">
        <v>6</v>
      </c>
      <c r="H16" s="72">
        <v>6</v>
      </c>
      <c r="I16" s="72">
        <v>6</v>
      </c>
      <c r="J16" s="72">
        <v>6</v>
      </c>
      <c r="K16" s="72">
        <v>6</v>
      </c>
      <c r="L16" s="73">
        <v>6</v>
      </c>
      <c r="M16" s="64"/>
      <c r="N16" s="70"/>
      <c r="O16" s="1">
        <v>5</v>
      </c>
      <c r="P16" s="68"/>
      <c r="Q16" s="69"/>
      <c r="R16" s="68" t="str">
        <f t="shared" si="3"/>
        <v/>
      </c>
      <c r="S16" s="68"/>
      <c r="T16" s="71">
        <f t="shared" si="0"/>
        <v>0</v>
      </c>
      <c r="U16" s="2" t="str">
        <f t="shared" si="1"/>
        <v/>
      </c>
      <c r="V16" s="3">
        <f t="shared" ca="1" si="2"/>
        <v>43344</v>
      </c>
    </row>
    <row r="17" spans="1:22" customFormat="1" ht="9.9499999999999993" customHeight="1" x14ac:dyDescent="0.25">
      <c r="A17" s="63"/>
      <c r="B17" s="257"/>
      <c r="C17" s="109">
        <v>7</v>
      </c>
      <c r="D17" s="94">
        <v>7</v>
      </c>
      <c r="E17" s="72">
        <v>7</v>
      </c>
      <c r="F17" s="72">
        <v>7</v>
      </c>
      <c r="G17" s="72">
        <v>7</v>
      </c>
      <c r="H17" s="72">
        <v>7</v>
      </c>
      <c r="I17" s="72">
        <v>7</v>
      </c>
      <c r="J17" s="72">
        <v>7</v>
      </c>
      <c r="K17" s="72">
        <v>7</v>
      </c>
      <c r="L17" s="73">
        <v>7</v>
      </c>
      <c r="M17" s="64"/>
      <c r="N17" s="70"/>
      <c r="O17" s="1">
        <v>6</v>
      </c>
      <c r="P17" s="68"/>
      <c r="Q17" s="69"/>
      <c r="R17" s="68" t="str">
        <f t="shared" si="3"/>
        <v/>
      </c>
      <c r="S17" s="68"/>
      <c r="T17" s="71">
        <f t="shared" si="0"/>
        <v>0</v>
      </c>
      <c r="U17" s="2" t="str">
        <f t="shared" si="1"/>
        <v/>
      </c>
      <c r="V17" s="3">
        <f t="shared" ca="1" si="2"/>
        <v>43344</v>
      </c>
    </row>
    <row r="18" spans="1:22" customFormat="1" ht="9.9499999999999993" customHeight="1" x14ac:dyDescent="0.25">
      <c r="A18" s="63"/>
      <c r="B18" s="257"/>
      <c r="C18" s="109">
        <v>8</v>
      </c>
      <c r="D18" s="94">
        <v>8</v>
      </c>
      <c r="E18" s="72">
        <v>8</v>
      </c>
      <c r="F18" s="72">
        <v>8</v>
      </c>
      <c r="G18" s="72">
        <v>8</v>
      </c>
      <c r="H18" s="72">
        <v>8</v>
      </c>
      <c r="I18" s="72">
        <v>8</v>
      </c>
      <c r="J18" s="72">
        <v>8</v>
      </c>
      <c r="K18" s="72">
        <v>8</v>
      </c>
      <c r="L18" s="73">
        <v>8</v>
      </c>
      <c r="M18" s="64"/>
      <c r="N18" s="70"/>
      <c r="O18" s="1">
        <v>7</v>
      </c>
      <c r="P18" s="68"/>
      <c r="Q18" s="69"/>
      <c r="R18" s="68" t="str">
        <f t="shared" si="3"/>
        <v/>
      </c>
      <c r="S18" s="68"/>
      <c r="T18" s="71">
        <f t="shared" si="0"/>
        <v>0</v>
      </c>
      <c r="U18" s="2" t="str">
        <f t="shared" si="1"/>
        <v/>
      </c>
      <c r="V18" s="3">
        <f t="shared" ca="1" si="2"/>
        <v>43344</v>
      </c>
    </row>
    <row r="19" spans="1:22" customFormat="1" ht="9.9499999999999993" customHeight="1" x14ac:dyDescent="0.25">
      <c r="A19" s="63"/>
      <c r="B19" s="257"/>
      <c r="C19" s="109">
        <v>9</v>
      </c>
      <c r="D19" s="94">
        <v>9</v>
      </c>
      <c r="E19" s="72">
        <v>9</v>
      </c>
      <c r="F19" s="72">
        <v>9</v>
      </c>
      <c r="G19" s="72">
        <v>9</v>
      </c>
      <c r="H19" s="72">
        <v>9</v>
      </c>
      <c r="I19" s="72">
        <v>9</v>
      </c>
      <c r="J19" s="72">
        <v>9</v>
      </c>
      <c r="K19" s="72">
        <v>9</v>
      </c>
      <c r="L19" s="73">
        <v>9</v>
      </c>
      <c r="M19" s="64"/>
      <c r="N19" s="70"/>
      <c r="O19" s="1">
        <v>8</v>
      </c>
      <c r="P19" s="68"/>
      <c r="Q19" s="69"/>
      <c r="R19" s="68" t="str">
        <f t="shared" si="3"/>
        <v/>
      </c>
      <c r="S19" s="68"/>
      <c r="T19" s="71">
        <f t="shared" si="0"/>
        <v>0</v>
      </c>
      <c r="U19" s="2" t="str">
        <f t="shared" si="1"/>
        <v/>
      </c>
      <c r="V19" s="3">
        <f t="shared" ca="1" si="2"/>
        <v>43344</v>
      </c>
    </row>
    <row r="20" spans="1:22" customFormat="1" ht="9.9499999999999993" customHeight="1" x14ac:dyDescent="0.25">
      <c r="A20" s="63"/>
      <c r="B20" s="257"/>
      <c r="C20" s="109">
        <v>10</v>
      </c>
      <c r="D20" s="94">
        <v>10</v>
      </c>
      <c r="E20" s="72">
        <v>10</v>
      </c>
      <c r="F20" s="72">
        <v>10</v>
      </c>
      <c r="G20" s="72">
        <v>10</v>
      </c>
      <c r="H20" s="72">
        <v>10</v>
      </c>
      <c r="I20" s="72">
        <v>10</v>
      </c>
      <c r="J20" s="72">
        <v>10</v>
      </c>
      <c r="K20" s="72">
        <v>10</v>
      </c>
      <c r="L20" s="73">
        <v>10</v>
      </c>
      <c r="M20" s="64"/>
      <c r="N20" s="70"/>
      <c r="O20" s="1">
        <v>9</v>
      </c>
      <c r="P20" s="68"/>
      <c r="Q20" s="69"/>
      <c r="R20" s="68" t="str">
        <f t="shared" si="3"/>
        <v/>
      </c>
      <c r="S20" s="68"/>
      <c r="T20" s="71">
        <f t="shared" si="0"/>
        <v>0</v>
      </c>
      <c r="U20" s="2" t="str">
        <f t="shared" si="1"/>
        <v/>
      </c>
      <c r="V20" s="3">
        <f t="shared" ca="1" si="2"/>
        <v>43344</v>
      </c>
    </row>
    <row r="21" spans="1:22" customFormat="1" ht="9.9499999999999993" customHeight="1" x14ac:dyDescent="0.25">
      <c r="A21" s="63"/>
      <c r="B21" s="257"/>
      <c r="C21" s="109">
        <v>11</v>
      </c>
      <c r="D21" s="94">
        <v>11</v>
      </c>
      <c r="E21" s="72">
        <v>11</v>
      </c>
      <c r="F21" s="72">
        <v>11</v>
      </c>
      <c r="G21" s="72">
        <v>11</v>
      </c>
      <c r="H21" s="72">
        <v>11</v>
      </c>
      <c r="I21" s="72">
        <v>11</v>
      </c>
      <c r="J21" s="72">
        <v>11</v>
      </c>
      <c r="K21" s="72">
        <v>11</v>
      </c>
      <c r="L21" s="73">
        <v>11</v>
      </c>
      <c r="M21" s="64"/>
      <c r="N21" s="70"/>
      <c r="O21" s="1">
        <v>10</v>
      </c>
      <c r="P21" s="68"/>
      <c r="Q21" s="69"/>
      <c r="R21" s="68" t="str">
        <f t="shared" si="3"/>
        <v/>
      </c>
      <c r="S21" s="68"/>
      <c r="T21" s="71">
        <f t="shared" si="0"/>
        <v>0</v>
      </c>
      <c r="U21" s="2" t="str">
        <f t="shared" si="1"/>
        <v/>
      </c>
      <c r="V21" s="3">
        <f t="shared" ca="1" si="2"/>
        <v>43344</v>
      </c>
    </row>
    <row r="22" spans="1:22" customFormat="1" ht="9.9499999999999993" customHeight="1" x14ac:dyDescent="0.25">
      <c r="A22" s="63"/>
      <c r="B22" s="257"/>
      <c r="C22" s="110">
        <v>12</v>
      </c>
      <c r="D22" s="72">
        <v>12</v>
      </c>
      <c r="E22" s="72">
        <v>12</v>
      </c>
      <c r="F22" s="72">
        <v>12</v>
      </c>
      <c r="G22" s="72">
        <v>12</v>
      </c>
      <c r="H22" s="72">
        <v>12</v>
      </c>
      <c r="I22" s="72">
        <v>12</v>
      </c>
      <c r="J22" s="72">
        <v>12</v>
      </c>
      <c r="K22" s="72">
        <v>12</v>
      </c>
      <c r="L22" s="73">
        <v>12</v>
      </c>
      <c r="M22" s="64"/>
      <c r="N22" s="70"/>
      <c r="O22" s="1">
        <v>11</v>
      </c>
      <c r="P22" s="68"/>
      <c r="Q22" s="69"/>
      <c r="R22" s="68" t="str">
        <f t="shared" si="3"/>
        <v/>
      </c>
      <c r="S22" s="68"/>
      <c r="T22" s="71">
        <f t="shared" si="0"/>
        <v>0</v>
      </c>
      <c r="U22" s="2" t="str">
        <f t="shared" si="1"/>
        <v/>
      </c>
      <c r="V22" s="3">
        <f t="shared" ca="1" si="2"/>
        <v>43344</v>
      </c>
    </row>
    <row r="23" spans="1:22" customFormat="1" ht="9.9499999999999993" customHeight="1" x14ac:dyDescent="0.25">
      <c r="A23" s="63"/>
      <c r="B23" s="257"/>
      <c r="C23" s="110">
        <v>13</v>
      </c>
      <c r="D23" s="72">
        <v>13</v>
      </c>
      <c r="E23" s="72">
        <v>13</v>
      </c>
      <c r="F23" s="72">
        <v>13</v>
      </c>
      <c r="G23" s="72">
        <v>13</v>
      </c>
      <c r="H23" s="72">
        <v>13</v>
      </c>
      <c r="I23" s="72">
        <v>13</v>
      </c>
      <c r="J23" s="72">
        <v>13</v>
      </c>
      <c r="K23" s="72">
        <v>13</v>
      </c>
      <c r="L23" s="73">
        <v>13</v>
      </c>
      <c r="M23" s="64"/>
      <c r="N23" s="70"/>
      <c r="O23" s="1">
        <v>12</v>
      </c>
      <c r="P23" s="68"/>
      <c r="Q23" s="69"/>
      <c r="R23" s="68" t="str">
        <f t="shared" si="3"/>
        <v/>
      </c>
      <c r="S23" s="68"/>
      <c r="T23" s="71">
        <f t="shared" si="0"/>
        <v>0</v>
      </c>
      <c r="U23" s="2" t="str">
        <f t="shared" si="1"/>
        <v/>
      </c>
      <c r="V23" s="3">
        <f t="shared" ca="1" si="2"/>
        <v>43344</v>
      </c>
    </row>
    <row r="24" spans="1:22" customFormat="1" ht="9.9499999999999993" customHeight="1" x14ac:dyDescent="0.25">
      <c r="A24" s="63"/>
      <c r="B24" s="257"/>
      <c r="C24" s="97">
        <v>14</v>
      </c>
      <c r="D24" s="72">
        <v>14</v>
      </c>
      <c r="E24" s="72">
        <v>14</v>
      </c>
      <c r="F24" s="72">
        <v>14</v>
      </c>
      <c r="G24" s="72">
        <v>14</v>
      </c>
      <c r="H24" s="72">
        <v>14</v>
      </c>
      <c r="I24" s="72">
        <v>14</v>
      </c>
      <c r="J24" s="72">
        <v>14</v>
      </c>
      <c r="K24" s="72">
        <v>14</v>
      </c>
      <c r="L24" s="73">
        <v>14</v>
      </c>
      <c r="M24" s="64"/>
      <c r="N24" s="70"/>
      <c r="O24" s="1">
        <v>13</v>
      </c>
      <c r="P24" s="68"/>
      <c r="Q24" s="69"/>
      <c r="R24" s="68" t="str">
        <f t="shared" si="3"/>
        <v/>
      </c>
      <c r="S24" s="68"/>
      <c r="T24" s="71">
        <f t="shared" si="0"/>
        <v>0</v>
      </c>
      <c r="U24" s="2" t="str">
        <f t="shared" si="1"/>
        <v/>
      </c>
      <c r="V24" s="3">
        <f t="shared" ca="1" si="2"/>
        <v>43344</v>
      </c>
    </row>
    <row r="25" spans="1:22" customFormat="1" ht="9.9499999999999993" customHeight="1" x14ac:dyDescent="0.25">
      <c r="A25" s="63"/>
      <c r="B25" s="257"/>
      <c r="C25" s="97">
        <v>15</v>
      </c>
      <c r="D25" s="72">
        <v>15</v>
      </c>
      <c r="E25" s="72">
        <v>15</v>
      </c>
      <c r="F25" s="72">
        <v>15</v>
      </c>
      <c r="G25" s="72">
        <v>15</v>
      </c>
      <c r="H25" s="72">
        <v>15</v>
      </c>
      <c r="I25" s="72">
        <v>15</v>
      </c>
      <c r="J25" s="72">
        <v>15</v>
      </c>
      <c r="K25" s="72">
        <v>15</v>
      </c>
      <c r="L25" s="73">
        <v>15</v>
      </c>
      <c r="M25" s="64"/>
      <c r="N25" s="70"/>
      <c r="O25" s="1">
        <v>14</v>
      </c>
      <c r="P25" s="68"/>
      <c r="Q25" s="69"/>
      <c r="R25" s="68" t="str">
        <f t="shared" si="3"/>
        <v/>
      </c>
      <c r="S25" s="68"/>
      <c r="T25" s="71">
        <f t="shared" si="0"/>
        <v>0</v>
      </c>
      <c r="U25" s="2" t="str">
        <f t="shared" si="1"/>
        <v/>
      </c>
      <c r="V25" s="3">
        <f t="shared" ca="1" si="2"/>
        <v>43344</v>
      </c>
    </row>
    <row r="26" spans="1:22" customFormat="1" ht="9.9499999999999993" customHeight="1" x14ac:dyDescent="0.25">
      <c r="A26" s="63"/>
      <c r="B26" s="257"/>
      <c r="C26" s="97">
        <v>16</v>
      </c>
      <c r="D26" s="72">
        <v>16</v>
      </c>
      <c r="E26" s="72">
        <v>16</v>
      </c>
      <c r="F26" s="72">
        <v>16</v>
      </c>
      <c r="G26" s="72">
        <v>16</v>
      </c>
      <c r="H26" s="72">
        <v>16</v>
      </c>
      <c r="I26" s="72">
        <v>16</v>
      </c>
      <c r="J26" s="72">
        <v>16</v>
      </c>
      <c r="K26" s="72">
        <v>16</v>
      </c>
      <c r="L26" s="73">
        <v>16</v>
      </c>
      <c r="M26" s="64"/>
      <c r="N26" s="70"/>
      <c r="O26" s="1">
        <v>15</v>
      </c>
      <c r="P26" s="68"/>
      <c r="Q26" s="69"/>
      <c r="R26" s="68" t="str">
        <f t="shared" si="3"/>
        <v/>
      </c>
      <c r="S26" s="68"/>
      <c r="T26" s="71">
        <f t="shared" si="0"/>
        <v>0</v>
      </c>
      <c r="U26" s="2" t="str">
        <f t="shared" si="1"/>
        <v/>
      </c>
      <c r="V26" s="3">
        <f t="shared" ca="1" si="2"/>
        <v>43344</v>
      </c>
    </row>
    <row r="27" spans="1:22" customFormat="1" ht="9.9499999999999993" customHeight="1" x14ac:dyDescent="0.25">
      <c r="A27" s="63"/>
      <c r="B27" s="257"/>
      <c r="C27" s="97">
        <v>17</v>
      </c>
      <c r="D27" s="72">
        <v>17</v>
      </c>
      <c r="E27" s="72">
        <v>17</v>
      </c>
      <c r="F27" s="72">
        <v>17</v>
      </c>
      <c r="G27" s="72">
        <v>17</v>
      </c>
      <c r="H27" s="72">
        <v>17</v>
      </c>
      <c r="I27" s="72">
        <v>17</v>
      </c>
      <c r="J27" s="72">
        <v>17</v>
      </c>
      <c r="K27" s="72">
        <v>17</v>
      </c>
      <c r="L27" s="73">
        <v>17</v>
      </c>
      <c r="M27" s="64"/>
      <c r="N27" s="70"/>
      <c r="O27" s="1">
        <v>16</v>
      </c>
      <c r="P27" s="68"/>
      <c r="Q27" s="69"/>
      <c r="R27" s="68" t="str">
        <f t="shared" si="3"/>
        <v/>
      </c>
      <c r="S27" s="68"/>
      <c r="T27" s="71">
        <f t="shared" si="0"/>
        <v>0</v>
      </c>
      <c r="U27" s="2" t="str">
        <f t="shared" si="1"/>
        <v/>
      </c>
      <c r="V27" s="3">
        <f t="shared" ca="1" si="2"/>
        <v>43344</v>
      </c>
    </row>
    <row r="28" spans="1:22" customFormat="1" ht="9.9499999999999993" customHeight="1" x14ac:dyDescent="0.25">
      <c r="A28" s="63"/>
      <c r="B28" s="257"/>
      <c r="C28" s="97">
        <v>18</v>
      </c>
      <c r="D28" s="72">
        <v>18</v>
      </c>
      <c r="E28" s="72">
        <v>18</v>
      </c>
      <c r="F28" s="72">
        <v>18</v>
      </c>
      <c r="G28" s="72">
        <v>18</v>
      </c>
      <c r="H28" s="72">
        <v>18</v>
      </c>
      <c r="I28" s="72">
        <v>18</v>
      </c>
      <c r="J28" s="72">
        <v>18</v>
      </c>
      <c r="K28" s="72">
        <v>18</v>
      </c>
      <c r="L28" s="73">
        <v>18</v>
      </c>
      <c r="M28" s="64"/>
      <c r="N28" s="70"/>
      <c r="O28" s="1">
        <v>17</v>
      </c>
      <c r="P28" s="68"/>
      <c r="Q28" s="69"/>
      <c r="R28" s="68" t="str">
        <f t="shared" si="3"/>
        <v/>
      </c>
      <c r="S28" s="68"/>
      <c r="T28" s="71">
        <f t="shared" si="0"/>
        <v>0</v>
      </c>
      <c r="U28" s="2" t="str">
        <f t="shared" si="1"/>
        <v/>
      </c>
      <c r="V28" s="3">
        <f t="shared" ca="1" si="2"/>
        <v>43344</v>
      </c>
    </row>
    <row r="29" spans="1:22" customFormat="1" ht="9.9499999999999993" customHeight="1" x14ac:dyDescent="0.25">
      <c r="A29" s="63"/>
      <c r="B29" s="257"/>
      <c r="C29" s="97">
        <v>19</v>
      </c>
      <c r="D29" s="72">
        <v>19</v>
      </c>
      <c r="E29" s="72">
        <v>19</v>
      </c>
      <c r="F29" s="72">
        <v>19</v>
      </c>
      <c r="G29" s="72">
        <v>19</v>
      </c>
      <c r="H29" s="72">
        <v>19</v>
      </c>
      <c r="I29" s="72">
        <v>19</v>
      </c>
      <c r="J29" s="72">
        <v>19</v>
      </c>
      <c r="K29" s="72">
        <v>19</v>
      </c>
      <c r="L29" s="73">
        <v>19</v>
      </c>
      <c r="M29" s="64"/>
      <c r="N29" s="70"/>
      <c r="O29" s="1">
        <v>18</v>
      </c>
      <c r="P29" s="68"/>
      <c r="Q29" s="69"/>
      <c r="R29" s="68" t="str">
        <f t="shared" si="3"/>
        <v/>
      </c>
      <c r="S29" s="68"/>
      <c r="T29" s="71">
        <f t="shared" si="0"/>
        <v>0</v>
      </c>
      <c r="U29" s="2" t="str">
        <f t="shared" si="1"/>
        <v/>
      </c>
      <c r="V29" s="3">
        <f t="shared" ca="1" si="2"/>
        <v>43344</v>
      </c>
    </row>
    <row r="30" spans="1:22" customFormat="1" ht="9.9499999999999993" customHeight="1" x14ac:dyDescent="0.25">
      <c r="A30" s="63"/>
      <c r="B30" s="257"/>
      <c r="C30" s="97">
        <v>20</v>
      </c>
      <c r="D30" s="72">
        <v>20</v>
      </c>
      <c r="E30" s="72">
        <v>20</v>
      </c>
      <c r="F30" s="72">
        <v>20</v>
      </c>
      <c r="G30" s="72">
        <v>20</v>
      </c>
      <c r="H30" s="72">
        <v>20</v>
      </c>
      <c r="I30" s="72">
        <v>20</v>
      </c>
      <c r="J30" s="72">
        <v>20</v>
      </c>
      <c r="K30" s="72">
        <v>20</v>
      </c>
      <c r="L30" s="73">
        <v>20</v>
      </c>
      <c r="M30" s="64"/>
      <c r="N30" s="70"/>
      <c r="O30" s="1">
        <v>19</v>
      </c>
      <c r="P30" s="68"/>
      <c r="Q30" s="69"/>
      <c r="R30" s="68" t="str">
        <f t="shared" si="3"/>
        <v/>
      </c>
      <c r="S30" s="68"/>
      <c r="T30" s="71">
        <f t="shared" si="0"/>
        <v>0</v>
      </c>
      <c r="U30" s="2" t="str">
        <f t="shared" si="1"/>
        <v/>
      </c>
      <c r="V30" s="3">
        <f t="shared" ca="1" si="2"/>
        <v>43344</v>
      </c>
    </row>
    <row r="31" spans="1:22" customFormat="1" ht="9.9499999999999993" customHeight="1" x14ac:dyDescent="0.25">
      <c r="A31" s="63"/>
      <c r="B31" s="257"/>
      <c r="C31" s="97">
        <v>21</v>
      </c>
      <c r="D31" s="72">
        <v>21</v>
      </c>
      <c r="E31" s="72">
        <v>21</v>
      </c>
      <c r="F31" s="72">
        <v>21</v>
      </c>
      <c r="G31" s="72">
        <v>21</v>
      </c>
      <c r="H31" s="72">
        <v>21</v>
      </c>
      <c r="I31" s="72">
        <v>21</v>
      </c>
      <c r="J31" s="72">
        <v>21</v>
      </c>
      <c r="K31" s="72">
        <v>21</v>
      </c>
      <c r="L31" s="73">
        <v>21</v>
      </c>
      <c r="M31" s="64"/>
      <c r="N31" s="70"/>
      <c r="O31" s="1">
        <v>20</v>
      </c>
      <c r="P31" s="68"/>
      <c r="Q31" s="69"/>
      <c r="R31" s="68" t="str">
        <f t="shared" si="3"/>
        <v/>
      </c>
      <c r="S31" s="68"/>
      <c r="T31" s="71">
        <f t="shared" si="0"/>
        <v>0</v>
      </c>
      <c r="U31" s="2" t="str">
        <f t="shared" si="1"/>
        <v/>
      </c>
      <c r="V31" s="3">
        <f t="shared" ca="1" si="2"/>
        <v>43344</v>
      </c>
    </row>
    <row r="32" spans="1:22" customFormat="1" ht="9.9499999999999993" customHeight="1" x14ac:dyDescent="0.25">
      <c r="A32" s="63"/>
      <c r="B32" s="257"/>
      <c r="C32" s="97">
        <v>22</v>
      </c>
      <c r="D32" s="72">
        <v>22</v>
      </c>
      <c r="E32" s="72">
        <v>22</v>
      </c>
      <c r="F32" s="72">
        <v>22</v>
      </c>
      <c r="G32" s="72">
        <v>22</v>
      </c>
      <c r="H32" s="72">
        <v>22</v>
      </c>
      <c r="I32" s="72">
        <v>22</v>
      </c>
      <c r="J32" s="72">
        <v>22</v>
      </c>
      <c r="K32" s="72">
        <v>22</v>
      </c>
      <c r="L32" s="73">
        <v>22</v>
      </c>
      <c r="M32" s="64"/>
      <c r="N32" s="70"/>
      <c r="O32" s="1">
        <v>21</v>
      </c>
      <c r="P32" s="68"/>
      <c r="Q32" s="69"/>
      <c r="R32" s="68" t="str">
        <f t="shared" si="3"/>
        <v/>
      </c>
      <c r="S32" s="68"/>
      <c r="T32" s="71">
        <f t="shared" si="0"/>
        <v>0</v>
      </c>
      <c r="U32" s="2" t="str">
        <f t="shared" si="1"/>
        <v/>
      </c>
      <c r="V32" s="3">
        <f t="shared" ca="1" si="2"/>
        <v>43344</v>
      </c>
    </row>
    <row r="33" spans="1:22" customFormat="1" ht="9.9499999999999993" customHeight="1" x14ac:dyDescent="0.25">
      <c r="A33" s="63"/>
      <c r="B33" s="257"/>
      <c r="C33" s="97">
        <v>23</v>
      </c>
      <c r="D33" s="72">
        <v>23</v>
      </c>
      <c r="E33" s="72">
        <v>23</v>
      </c>
      <c r="F33" s="72">
        <v>23</v>
      </c>
      <c r="G33" s="72">
        <v>23</v>
      </c>
      <c r="H33" s="72">
        <v>23</v>
      </c>
      <c r="I33" s="72">
        <v>23</v>
      </c>
      <c r="J33" s="72">
        <v>23</v>
      </c>
      <c r="K33" s="72">
        <v>23</v>
      </c>
      <c r="L33" s="73">
        <v>23</v>
      </c>
      <c r="M33" s="64"/>
      <c r="N33" s="70"/>
      <c r="O33" s="1">
        <v>22</v>
      </c>
      <c r="P33" s="68"/>
      <c r="Q33" s="69"/>
      <c r="R33" s="68" t="str">
        <f t="shared" si="3"/>
        <v/>
      </c>
      <c r="S33" s="68"/>
      <c r="T33" s="71">
        <f t="shared" si="0"/>
        <v>0</v>
      </c>
      <c r="U33" s="2" t="str">
        <f t="shared" si="1"/>
        <v/>
      </c>
      <c r="V33" s="3">
        <f t="shared" ca="1" si="2"/>
        <v>43344</v>
      </c>
    </row>
    <row r="34" spans="1:22" customFormat="1" ht="9.9499999999999993" customHeight="1" x14ac:dyDescent="0.25">
      <c r="A34" s="63"/>
      <c r="B34" s="257"/>
      <c r="C34" s="97">
        <v>24</v>
      </c>
      <c r="D34" s="72">
        <v>24</v>
      </c>
      <c r="E34" s="72">
        <v>24</v>
      </c>
      <c r="F34" s="72">
        <v>24</v>
      </c>
      <c r="G34" s="72">
        <v>24</v>
      </c>
      <c r="H34" s="72">
        <v>24</v>
      </c>
      <c r="I34" s="72">
        <v>24</v>
      </c>
      <c r="J34" s="72">
        <v>24</v>
      </c>
      <c r="K34" s="72">
        <v>24</v>
      </c>
      <c r="L34" s="73">
        <v>24</v>
      </c>
      <c r="M34" s="64"/>
      <c r="N34" s="70"/>
      <c r="O34" s="1">
        <v>23</v>
      </c>
      <c r="P34" s="68"/>
      <c r="Q34" s="69"/>
      <c r="R34" s="68" t="str">
        <f t="shared" si="3"/>
        <v/>
      </c>
      <c r="S34" s="68"/>
      <c r="T34" s="71">
        <f t="shared" si="0"/>
        <v>0</v>
      </c>
      <c r="U34" s="2" t="str">
        <f t="shared" si="1"/>
        <v/>
      </c>
      <c r="V34" s="3">
        <f t="shared" ca="1" si="2"/>
        <v>43344</v>
      </c>
    </row>
    <row r="35" spans="1:22" customFormat="1" ht="9.9499999999999993" customHeight="1" x14ac:dyDescent="0.25">
      <c r="A35" s="63"/>
      <c r="B35" s="257"/>
      <c r="C35" s="97">
        <v>25</v>
      </c>
      <c r="D35" s="72">
        <v>25</v>
      </c>
      <c r="E35" s="72">
        <v>25</v>
      </c>
      <c r="F35" s="72">
        <v>25</v>
      </c>
      <c r="G35" s="72">
        <v>25</v>
      </c>
      <c r="H35" s="72">
        <v>25</v>
      </c>
      <c r="I35" s="72">
        <v>25</v>
      </c>
      <c r="J35" s="72">
        <v>25</v>
      </c>
      <c r="K35" s="72">
        <v>25</v>
      </c>
      <c r="L35" s="73">
        <v>25</v>
      </c>
      <c r="M35" s="64"/>
      <c r="N35" s="70"/>
      <c r="O35" s="1">
        <v>24</v>
      </c>
      <c r="P35" s="68"/>
      <c r="Q35" s="69"/>
      <c r="R35" s="68" t="str">
        <f t="shared" si="3"/>
        <v/>
      </c>
      <c r="S35" s="68"/>
      <c r="T35" s="71">
        <f t="shared" si="0"/>
        <v>0</v>
      </c>
      <c r="U35" s="2" t="str">
        <f t="shared" si="1"/>
        <v/>
      </c>
      <c r="V35" s="3">
        <f t="shared" ca="1" si="2"/>
        <v>43344</v>
      </c>
    </row>
    <row r="36" spans="1:22" customFormat="1" ht="9.9499999999999993" customHeight="1" x14ac:dyDescent="0.25">
      <c r="A36" s="63"/>
      <c r="B36" s="257"/>
      <c r="C36" s="97">
        <v>26</v>
      </c>
      <c r="D36" s="72">
        <v>26</v>
      </c>
      <c r="E36" s="72">
        <v>26</v>
      </c>
      <c r="F36" s="72">
        <v>26</v>
      </c>
      <c r="G36" s="72">
        <v>26</v>
      </c>
      <c r="H36" s="72">
        <v>26</v>
      </c>
      <c r="I36" s="72">
        <v>26</v>
      </c>
      <c r="J36" s="72">
        <v>26</v>
      </c>
      <c r="K36" s="72">
        <v>26</v>
      </c>
      <c r="L36" s="73">
        <v>26</v>
      </c>
      <c r="M36" s="64"/>
      <c r="N36" s="70"/>
      <c r="O36" s="1">
        <v>25</v>
      </c>
      <c r="P36" s="68"/>
      <c r="Q36" s="69"/>
      <c r="R36" s="68" t="str">
        <f t="shared" si="3"/>
        <v/>
      </c>
      <c r="S36" s="68"/>
      <c r="T36" s="71">
        <f t="shared" si="0"/>
        <v>0</v>
      </c>
      <c r="U36" s="2" t="str">
        <f t="shared" si="1"/>
        <v/>
      </c>
      <c r="V36" s="3">
        <f t="shared" ca="1" si="2"/>
        <v>43344</v>
      </c>
    </row>
    <row r="37" spans="1:22" customFormat="1" ht="9.9499999999999993" customHeight="1" x14ac:dyDescent="0.25">
      <c r="A37" s="63"/>
      <c r="B37" s="257"/>
      <c r="C37" s="97">
        <v>27</v>
      </c>
      <c r="D37" s="72">
        <v>27</v>
      </c>
      <c r="E37" s="72">
        <v>27</v>
      </c>
      <c r="F37" s="72">
        <v>27</v>
      </c>
      <c r="G37" s="72">
        <v>27</v>
      </c>
      <c r="H37" s="72">
        <v>27</v>
      </c>
      <c r="I37" s="72">
        <v>27</v>
      </c>
      <c r="J37" s="72">
        <v>27</v>
      </c>
      <c r="K37" s="72">
        <v>27</v>
      </c>
      <c r="L37" s="73">
        <v>27</v>
      </c>
      <c r="M37" s="64"/>
      <c r="N37" s="70"/>
      <c r="O37" s="1">
        <v>26</v>
      </c>
      <c r="P37" s="68"/>
      <c r="Q37" s="69"/>
      <c r="R37" s="68" t="str">
        <f t="shared" si="3"/>
        <v/>
      </c>
      <c r="S37" s="68"/>
      <c r="T37" s="71">
        <f t="shared" si="0"/>
        <v>0</v>
      </c>
      <c r="U37" s="2" t="str">
        <f t="shared" si="1"/>
        <v/>
      </c>
      <c r="V37" s="3">
        <f t="shared" ca="1" si="2"/>
        <v>43344</v>
      </c>
    </row>
    <row r="38" spans="1:22" customFormat="1" ht="9.9499999999999993" customHeight="1" x14ac:dyDescent="0.25">
      <c r="A38" s="63"/>
      <c r="B38" s="257"/>
      <c r="C38" s="97">
        <v>28</v>
      </c>
      <c r="D38" s="72">
        <v>28</v>
      </c>
      <c r="E38" s="72">
        <v>28</v>
      </c>
      <c r="F38" s="72">
        <v>28</v>
      </c>
      <c r="G38" s="72">
        <v>28</v>
      </c>
      <c r="H38" s="72">
        <v>28</v>
      </c>
      <c r="I38" s="72">
        <v>28</v>
      </c>
      <c r="J38" s="72">
        <v>28</v>
      </c>
      <c r="K38" s="72">
        <v>28</v>
      </c>
      <c r="L38" s="73">
        <v>28</v>
      </c>
      <c r="M38" s="64"/>
      <c r="N38" s="70"/>
      <c r="O38" s="1">
        <v>27</v>
      </c>
      <c r="P38" s="68"/>
      <c r="Q38" s="69"/>
      <c r="R38" s="68" t="str">
        <f t="shared" si="3"/>
        <v/>
      </c>
      <c r="S38" s="68"/>
      <c r="T38" s="71">
        <f t="shared" si="0"/>
        <v>0</v>
      </c>
      <c r="U38" s="2" t="str">
        <f t="shared" si="1"/>
        <v/>
      </c>
      <c r="V38" s="3">
        <f t="shared" ca="1" si="2"/>
        <v>43344</v>
      </c>
    </row>
    <row r="39" spans="1:22" customFormat="1" ht="9.9499999999999993" customHeight="1" x14ac:dyDescent="0.25">
      <c r="A39" s="63"/>
      <c r="B39" s="257"/>
      <c r="C39" s="97">
        <v>29</v>
      </c>
      <c r="D39" s="72">
        <v>29</v>
      </c>
      <c r="E39" s="72">
        <v>29</v>
      </c>
      <c r="F39" s="72">
        <v>29</v>
      </c>
      <c r="G39" s="72">
        <v>29</v>
      </c>
      <c r="H39" s="72">
        <v>29</v>
      </c>
      <c r="I39" s="72">
        <v>29</v>
      </c>
      <c r="J39" s="72">
        <v>29</v>
      </c>
      <c r="K39" s="72">
        <v>29</v>
      </c>
      <c r="L39" s="73">
        <v>29</v>
      </c>
      <c r="M39" s="64"/>
      <c r="N39" s="70"/>
      <c r="O39" s="1">
        <v>28</v>
      </c>
      <c r="P39" s="68"/>
      <c r="Q39" s="69"/>
      <c r="R39" s="68" t="str">
        <f t="shared" si="3"/>
        <v/>
      </c>
      <c r="S39" s="68"/>
      <c r="T39" s="71">
        <f t="shared" si="0"/>
        <v>0</v>
      </c>
      <c r="U39" s="2" t="str">
        <f t="shared" si="1"/>
        <v/>
      </c>
      <c r="V39" s="3">
        <f t="shared" ca="1" si="2"/>
        <v>43344</v>
      </c>
    </row>
    <row r="40" spans="1:22" customFormat="1" ht="9.9499999999999993" customHeight="1" x14ac:dyDescent="0.25">
      <c r="A40" s="63"/>
      <c r="B40" s="257"/>
      <c r="C40" s="97">
        <v>30</v>
      </c>
      <c r="D40" s="72">
        <v>30</v>
      </c>
      <c r="E40" s="72">
        <v>30</v>
      </c>
      <c r="F40" s="72">
        <v>30</v>
      </c>
      <c r="G40" s="72">
        <v>30</v>
      </c>
      <c r="H40" s="72">
        <v>30</v>
      </c>
      <c r="I40" s="72">
        <v>30</v>
      </c>
      <c r="J40" s="72">
        <v>30</v>
      </c>
      <c r="K40" s="72">
        <v>30</v>
      </c>
      <c r="L40" s="73">
        <v>30</v>
      </c>
      <c r="M40" s="64"/>
      <c r="N40" s="70"/>
      <c r="O40" s="1">
        <v>29</v>
      </c>
      <c r="P40" s="68"/>
      <c r="Q40" s="69"/>
      <c r="R40" s="68" t="str">
        <f t="shared" si="3"/>
        <v/>
      </c>
      <c r="S40" s="68"/>
      <c r="T40" s="71">
        <f t="shared" si="0"/>
        <v>0</v>
      </c>
      <c r="U40" s="2" t="str">
        <f t="shared" si="1"/>
        <v/>
      </c>
      <c r="V40" s="3">
        <f t="shared" ca="1" si="2"/>
        <v>43344</v>
      </c>
    </row>
    <row r="41" spans="1:22" customFormat="1" ht="9.9499999999999993" customHeight="1" x14ac:dyDescent="0.25">
      <c r="A41" s="63"/>
      <c r="B41" s="257"/>
      <c r="C41" s="97">
        <v>31</v>
      </c>
      <c r="D41" s="72">
        <v>31</v>
      </c>
      <c r="E41" s="72">
        <v>31</v>
      </c>
      <c r="F41" s="72">
        <v>31</v>
      </c>
      <c r="G41" s="72">
        <v>31</v>
      </c>
      <c r="H41" s="72">
        <v>31</v>
      </c>
      <c r="I41" s="72">
        <v>31</v>
      </c>
      <c r="J41" s="72">
        <v>31</v>
      </c>
      <c r="K41" s="72">
        <v>31</v>
      </c>
      <c r="L41" s="73">
        <v>31</v>
      </c>
      <c r="M41" s="64"/>
      <c r="N41" s="70"/>
      <c r="O41" s="1">
        <v>30</v>
      </c>
      <c r="P41" s="68"/>
      <c r="Q41" s="69"/>
      <c r="R41" s="68" t="str">
        <f t="shared" si="3"/>
        <v/>
      </c>
      <c r="S41" s="68"/>
      <c r="T41" s="71">
        <f t="shared" si="0"/>
        <v>0</v>
      </c>
      <c r="U41" s="2" t="str">
        <f t="shared" si="1"/>
        <v/>
      </c>
      <c r="V41" s="3">
        <f t="shared" ca="1" si="2"/>
        <v>43344</v>
      </c>
    </row>
    <row r="42" spans="1:22" customFormat="1" ht="9.9499999999999993" customHeight="1" x14ac:dyDescent="0.25">
      <c r="A42" s="63"/>
      <c r="B42" s="257"/>
      <c r="C42" s="97">
        <v>32</v>
      </c>
      <c r="D42" s="72">
        <v>32</v>
      </c>
      <c r="E42" s="72">
        <v>32</v>
      </c>
      <c r="F42" s="72">
        <v>32</v>
      </c>
      <c r="G42" s="72">
        <v>32</v>
      </c>
      <c r="H42" s="72">
        <v>32</v>
      </c>
      <c r="I42" s="72">
        <v>32</v>
      </c>
      <c r="J42" s="72">
        <v>32</v>
      </c>
      <c r="K42" s="72">
        <v>32</v>
      </c>
      <c r="L42" s="73">
        <v>32</v>
      </c>
      <c r="M42" s="64"/>
      <c r="N42" s="70"/>
      <c r="O42" s="1">
        <v>31</v>
      </c>
      <c r="P42" s="68"/>
      <c r="Q42" s="69"/>
      <c r="R42" s="68" t="str">
        <f t="shared" si="3"/>
        <v/>
      </c>
      <c r="S42" s="68"/>
      <c r="T42" s="71">
        <f t="shared" si="0"/>
        <v>0</v>
      </c>
      <c r="U42" s="2" t="str">
        <f t="shared" si="1"/>
        <v/>
      </c>
      <c r="V42" s="3">
        <f t="shared" ca="1" si="2"/>
        <v>43344</v>
      </c>
    </row>
    <row r="43" spans="1:22" customFormat="1" ht="9.9499999999999993" customHeight="1" x14ac:dyDescent="0.25">
      <c r="A43" s="63"/>
      <c r="B43" s="257"/>
      <c r="C43" s="97">
        <v>33</v>
      </c>
      <c r="D43" s="72">
        <v>33</v>
      </c>
      <c r="E43" s="72">
        <v>33</v>
      </c>
      <c r="F43" s="72">
        <v>33</v>
      </c>
      <c r="G43" s="72">
        <v>33</v>
      </c>
      <c r="H43" s="72">
        <v>33</v>
      </c>
      <c r="I43" s="72">
        <v>33</v>
      </c>
      <c r="J43" s="72">
        <v>33</v>
      </c>
      <c r="K43" s="72">
        <v>33</v>
      </c>
      <c r="L43" s="73">
        <v>33</v>
      </c>
      <c r="M43" s="64"/>
      <c r="N43" s="70"/>
      <c r="O43" s="1">
        <v>32</v>
      </c>
      <c r="P43" s="68"/>
      <c r="Q43" s="69"/>
      <c r="R43" s="68" t="str">
        <f t="shared" si="3"/>
        <v/>
      </c>
      <c r="S43" s="68"/>
      <c r="T43" s="71">
        <f t="shared" si="0"/>
        <v>0</v>
      </c>
      <c r="U43" s="2" t="str">
        <f t="shared" si="1"/>
        <v/>
      </c>
      <c r="V43" s="3">
        <f t="shared" ca="1" si="2"/>
        <v>43344</v>
      </c>
    </row>
    <row r="44" spans="1:22" customFormat="1" ht="9.9499999999999993" customHeight="1" x14ac:dyDescent="0.25">
      <c r="A44" s="63"/>
      <c r="B44" s="257"/>
      <c r="C44" s="97">
        <v>34</v>
      </c>
      <c r="D44" s="72">
        <v>34</v>
      </c>
      <c r="E44" s="72">
        <v>34</v>
      </c>
      <c r="F44" s="72">
        <v>34</v>
      </c>
      <c r="G44" s="72">
        <v>34</v>
      </c>
      <c r="H44" s="72">
        <v>34</v>
      </c>
      <c r="I44" s="72">
        <v>34</v>
      </c>
      <c r="J44" s="72">
        <v>34</v>
      </c>
      <c r="K44" s="72">
        <v>34</v>
      </c>
      <c r="L44" s="73">
        <v>34</v>
      </c>
      <c r="M44" s="64"/>
      <c r="N44" s="70"/>
      <c r="O44" s="1">
        <v>33</v>
      </c>
      <c r="P44" s="68"/>
      <c r="Q44" s="69"/>
      <c r="R44" s="68" t="str">
        <f t="shared" si="3"/>
        <v/>
      </c>
      <c r="S44" s="68"/>
      <c r="T44" s="71">
        <f t="shared" si="0"/>
        <v>0</v>
      </c>
      <c r="U44" s="2" t="str">
        <f t="shared" si="1"/>
        <v/>
      </c>
      <c r="V44" s="3">
        <f t="shared" ca="1" si="2"/>
        <v>43344</v>
      </c>
    </row>
    <row r="45" spans="1:22" customFormat="1" ht="9.9499999999999993" customHeight="1" x14ac:dyDescent="0.25">
      <c r="A45" s="63"/>
      <c r="B45" s="257"/>
      <c r="C45" s="97">
        <v>35</v>
      </c>
      <c r="D45" s="72">
        <v>35</v>
      </c>
      <c r="E45" s="72">
        <v>35</v>
      </c>
      <c r="F45" s="72">
        <v>35</v>
      </c>
      <c r="G45" s="72">
        <v>35</v>
      </c>
      <c r="H45" s="72">
        <v>35</v>
      </c>
      <c r="I45" s="72">
        <v>35</v>
      </c>
      <c r="J45" s="72">
        <v>35</v>
      </c>
      <c r="K45" s="72">
        <v>35</v>
      </c>
      <c r="L45" s="73">
        <v>35</v>
      </c>
      <c r="M45" s="64"/>
      <c r="N45" s="70"/>
      <c r="O45" s="1">
        <v>34</v>
      </c>
      <c r="P45" s="68"/>
      <c r="Q45" s="69"/>
      <c r="R45" s="68" t="str">
        <f t="shared" si="3"/>
        <v/>
      </c>
      <c r="S45" s="68"/>
      <c r="T45" s="71">
        <f t="shared" si="0"/>
        <v>0</v>
      </c>
      <c r="U45" s="2" t="str">
        <f t="shared" si="1"/>
        <v/>
      </c>
      <c r="V45" s="3">
        <f t="shared" ca="1" si="2"/>
        <v>43344</v>
      </c>
    </row>
    <row r="46" spans="1:22" customFormat="1" ht="9.9499999999999993" customHeight="1" x14ac:dyDescent="0.25">
      <c r="A46" s="63"/>
      <c r="B46" s="257"/>
      <c r="C46" s="97">
        <v>36</v>
      </c>
      <c r="D46" s="72">
        <v>36</v>
      </c>
      <c r="E46" s="72">
        <v>36</v>
      </c>
      <c r="F46" s="72">
        <v>36</v>
      </c>
      <c r="G46" s="72">
        <v>36</v>
      </c>
      <c r="H46" s="72">
        <v>36</v>
      </c>
      <c r="I46" s="72">
        <v>36</v>
      </c>
      <c r="J46" s="72">
        <v>36</v>
      </c>
      <c r="K46" s="72">
        <v>36</v>
      </c>
      <c r="L46" s="73">
        <v>36</v>
      </c>
      <c r="M46" s="64"/>
      <c r="N46" s="70"/>
      <c r="O46" s="1">
        <v>35</v>
      </c>
      <c r="P46" s="68"/>
      <c r="Q46" s="69"/>
      <c r="R46" s="68" t="str">
        <f t="shared" si="3"/>
        <v/>
      </c>
      <c r="S46" s="68"/>
      <c r="T46" s="71">
        <f t="shared" si="0"/>
        <v>0</v>
      </c>
      <c r="U46" s="2" t="str">
        <f t="shared" si="1"/>
        <v/>
      </c>
      <c r="V46" s="3">
        <f t="shared" ca="1" si="2"/>
        <v>43344</v>
      </c>
    </row>
    <row r="47" spans="1:22" customFormat="1" ht="9.9499999999999993" customHeight="1" x14ac:dyDescent="0.25">
      <c r="A47" s="63"/>
      <c r="B47" s="257"/>
      <c r="C47" s="97">
        <v>37</v>
      </c>
      <c r="D47" s="72">
        <v>37</v>
      </c>
      <c r="E47" s="72">
        <v>37</v>
      </c>
      <c r="F47" s="72">
        <v>37</v>
      </c>
      <c r="G47" s="72">
        <v>37</v>
      </c>
      <c r="H47" s="72">
        <v>37</v>
      </c>
      <c r="I47" s="72">
        <v>37</v>
      </c>
      <c r="J47" s="72">
        <v>37</v>
      </c>
      <c r="K47" s="72">
        <v>37</v>
      </c>
      <c r="L47" s="73">
        <v>37</v>
      </c>
      <c r="M47" s="64"/>
      <c r="N47" s="70"/>
      <c r="O47" s="1">
        <v>36</v>
      </c>
      <c r="P47" s="68"/>
      <c r="Q47" s="69"/>
      <c r="R47" s="68" t="str">
        <f t="shared" si="3"/>
        <v/>
      </c>
      <c r="S47" s="68"/>
      <c r="T47" s="71">
        <f t="shared" si="0"/>
        <v>0</v>
      </c>
      <c r="U47" s="2" t="str">
        <f t="shared" si="1"/>
        <v/>
      </c>
      <c r="V47" s="3">
        <f t="shared" ca="1" si="2"/>
        <v>43344</v>
      </c>
    </row>
    <row r="48" spans="1:22" customFormat="1" ht="9.9499999999999993" customHeight="1" x14ac:dyDescent="0.25">
      <c r="A48" s="63"/>
      <c r="B48" s="257"/>
      <c r="C48" s="97">
        <v>38</v>
      </c>
      <c r="D48" s="72">
        <v>38</v>
      </c>
      <c r="E48" s="72">
        <v>38</v>
      </c>
      <c r="F48" s="72">
        <v>38</v>
      </c>
      <c r="G48" s="72">
        <v>38</v>
      </c>
      <c r="H48" s="72">
        <v>38</v>
      </c>
      <c r="I48" s="72">
        <v>38</v>
      </c>
      <c r="J48" s="72">
        <v>38</v>
      </c>
      <c r="K48" s="72">
        <v>38</v>
      </c>
      <c r="L48" s="73">
        <v>38</v>
      </c>
      <c r="M48" s="64"/>
      <c r="N48" s="70"/>
      <c r="O48" s="1">
        <v>37</v>
      </c>
      <c r="P48" s="68"/>
      <c r="Q48" s="69"/>
      <c r="R48" s="68" t="str">
        <f t="shared" si="3"/>
        <v/>
      </c>
      <c r="S48" s="68"/>
      <c r="T48" s="71">
        <f t="shared" si="0"/>
        <v>0</v>
      </c>
      <c r="U48" s="2" t="str">
        <f t="shared" si="1"/>
        <v/>
      </c>
      <c r="V48" s="3">
        <f t="shared" ca="1" si="2"/>
        <v>43344</v>
      </c>
    </row>
    <row r="49" spans="1:22" customFormat="1" ht="9.9499999999999993" customHeight="1" x14ac:dyDescent="0.25">
      <c r="A49" s="63"/>
      <c r="B49" s="257"/>
      <c r="C49" s="97">
        <v>39</v>
      </c>
      <c r="D49" s="72">
        <v>39</v>
      </c>
      <c r="E49" s="72">
        <v>39</v>
      </c>
      <c r="F49" s="72">
        <v>39</v>
      </c>
      <c r="G49" s="72">
        <v>39</v>
      </c>
      <c r="H49" s="72">
        <v>39</v>
      </c>
      <c r="I49" s="72">
        <v>39</v>
      </c>
      <c r="J49" s="72">
        <v>39</v>
      </c>
      <c r="K49" s="72">
        <v>39</v>
      </c>
      <c r="L49" s="73">
        <v>39</v>
      </c>
      <c r="M49" s="64"/>
      <c r="N49" s="70"/>
      <c r="O49" s="1">
        <v>38</v>
      </c>
      <c r="P49" s="68"/>
      <c r="Q49" s="69"/>
      <c r="R49" s="68" t="str">
        <f t="shared" si="3"/>
        <v/>
      </c>
      <c r="S49" s="68"/>
      <c r="T49" s="71">
        <f t="shared" si="0"/>
        <v>0</v>
      </c>
      <c r="U49" s="2" t="str">
        <f t="shared" si="1"/>
        <v/>
      </c>
      <c r="V49" s="3">
        <f t="shared" ca="1" si="2"/>
        <v>43344</v>
      </c>
    </row>
    <row r="50" spans="1:22" customFormat="1" ht="9.9499999999999993" customHeight="1" x14ac:dyDescent="0.25">
      <c r="A50" s="63"/>
      <c r="B50" s="257"/>
      <c r="C50" s="98">
        <v>40</v>
      </c>
      <c r="D50" s="95">
        <v>40</v>
      </c>
      <c r="E50" s="95">
        <v>40</v>
      </c>
      <c r="F50" s="95">
        <v>40</v>
      </c>
      <c r="G50" s="95">
        <v>40</v>
      </c>
      <c r="H50" s="95">
        <v>40</v>
      </c>
      <c r="I50" s="95">
        <v>40</v>
      </c>
      <c r="J50" s="95">
        <v>40</v>
      </c>
      <c r="K50" s="95">
        <v>40</v>
      </c>
      <c r="L50" s="96">
        <v>40</v>
      </c>
      <c r="M50" s="64"/>
      <c r="N50" s="70"/>
      <c r="O50" s="1">
        <v>39</v>
      </c>
      <c r="P50" s="68"/>
      <c r="Q50" s="69"/>
      <c r="R50" s="68" t="str">
        <f t="shared" si="3"/>
        <v/>
      </c>
      <c r="S50" s="68"/>
      <c r="T50" s="71">
        <f t="shared" si="0"/>
        <v>0</v>
      </c>
      <c r="U50" s="2" t="str">
        <f t="shared" si="1"/>
        <v/>
      </c>
      <c r="V50" s="3">
        <f t="shared" ca="1" si="2"/>
        <v>43344</v>
      </c>
    </row>
    <row r="51" spans="1:22" customFormat="1" ht="9.75" customHeight="1" x14ac:dyDescent="0.25">
      <c r="A51" s="63"/>
      <c r="B51" s="257"/>
      <c r="C51" s="97">
        <v>41</v>
      </c>
      <c r="D51" s="72">
        <v>41</v>
      </c>
      <c r="E51" s="72">
        <v>41</v>
      </c>
      <c r="F51" s="72">
        <v>41</v>
      </c>
      <c r="G51" s="72">
        <v>41</v>
      </c>
      <c r="H51" s="72">
        <v>41</v>
      </c>
      <c r="I51" s="72">
        <v>41</v>
      </c>
      <c r="J51" s="72">
        <v>41</v>
      </c>
      <c r="K51" s="72">
        <v>41</v>
      </c>
      <c r="L51" s="73">
        <v>41</v>
      </c>
      <c r="M51" s="64"/>
      <c r="N51" s="70"/>
      <c r="O51" s="1">
        <v>40</v>
      </c>
      <c r="P51" s="68"/>
      <c r="Q51" s="69"/>
      <c r="R51" s="68" t="str">
        <f t="shared" si="3"/>
        <v/>
      </c>
      <c r="S51" s="68"/>
      <c r="T51" s="71">
        <f t="shared" si="0"/>
        <v>0</v>
      </c>
      <c r="U51" s="2" t="str">
        <f t="shared" si="1"/>
        <v/>
      </c>
      <c r="V51" s="3">
        <f t="shared" ca="1" si="2"/>
        <v>43344</v>
      </c>
    </row>
    <row r="52" spans="1:22" customFormat="1" ht="9.75" customHeight="1" x14ac:dyDescent="0.25">
      <c r="A52" s="63"/>
      <c r="B52" s="257"/>
      <c r="C52" s="97">
        <v>42</v>
      </c>
      <c r="D52" s="72">
        <v>42</v>
      </c>
      <c r="E52" s="72">
        <v>42</v>
      </c>
      <c r="F52" s="72">
        <v>42</v>
      </c>
      <c r="G52" s="72">
        <v>42</v>
      </c>
      <c r="H52" s="72">
        <v>42</v>
      </c>
      <c r="I52" s="72">
        <v>42</v>
      </c>
      <c r="J52" s="72">
        <v>42</v>
      </c>
      <c r="K52" s="72">
        <v>42</v>
      </c>
      <c r="L52" s="73">
        <v>42</v>
      </c>
      <c r="M52" s="64"/>
      <c r="N52" s="70"/>
      <c r="O52" s="1">
        <v>41</v>
      </c>
      <c r="P52" s="68"/>
      <c r="Q52" s="69"/>
      <c r="R52" s="68"/>
      <c r="S52" s="68"/>
      <c r="T52" s="71">
        <f t="shared" si="0"/>
        <v>0</v>
      </c>
      <c r="U52" s="2" t="str">
        <f t="shared" si="1"/>
        <v/>
      </c>
      <c r="V52" s="3">
        <f t="shared" ca="1" si="2"/>
        <v>43344</v>
      </c>
    </row>
    <row r="53" spans="1:22" customFormat="1" ht="9.75" customHeight="1" x14ac:dyDescent="0.25">
      <c r="A53" s="63"/>
      <c r="B53" s="257"/>
      <c r="C53" s="97">
        <v>43</v>
      </c>
      <c r="D53" s="72">
        <v>43</v>
      </c>
      <c r="E53" s="72">
        <v>43</v>
      </c>
      <c r="F53" s="72">
        <v>43</v>
      </c>
      <c r="G53" s="72">
        <v>43</v>
      </c>
      <c r="H53" s="72">
        <v>43</v>
      </c>
      <c r="I53" s="72">
        <v>43</v>
      </c>
      <c r="J53" s="72">
        <v>43</v>
      </c>
      <c r="K53" s="72">
        <v>43</v>
      </c>
      <c r="L53" s="73">
        <v>43</v>
      </c>
      <c r="M53" s="64"/>
      <c r="N53" s="70"/>
      <c r="O53" s="1">
        <v>42</v>
      </c>
      <c r="P53" s="68"/>
      <c r="Q53" s="69"/>
      <c r="R53" s="68"/>
      <c r="S53" s="68"/>
      <c r="T53" s="71">
        <f t="shared" si="0"/>
        <v>0</v>
      </c>
      <c r="U53" s="2" t="str">
        <f t="shared" si="1"/>
        <v/>
      </c>
      <c r="V53" s="3">
        <f t="shared" ca="1" si="2"/>
        <v>43344</v>
      </c>
    </row>
    <row r="54" spans="1:22" customFormat="1" ht="9.75" customHeight="1" x14ac:dyDescent="0.25">
      <c r="A54" s="63"/>
      <c r="B54" s="257"/>
      <c r="C54" s="97">
        <v>44</v>
      </c>
      <c r="D54" s="72">
        <v>44</v>
      </c>
      <c r="E54" s="72">
        <v>44</v>
      </c>
      <c r="F54" s="72">
        <v>44</v>
      </c>
      <c r="G54" s="72">
        <v>44</v>
      </c>
      <c r="H54" s="72">
        <v>44</v>
      </c>
      <c r="I54" s="72">
        <v>44</v>
      </c>
      <c r="J54" s="72">
        <v>44</v>
      </c>
      <c r="K54" s="72">
        <v>44</v>
      </c>
      <c r="L54" s="73">
        <v>44</v>
      </c>
      <c r="M54" s="64"/>
      <c r="N54" s="70"/>
      <c r="O54" s="1">
        <v>43</v>
      </c>
      <c r="P54" s="68"/>
      <c r="Q54" s="69"/>
      <c r="R54" s="68"/>
      <c r="S54" s="68"/>
      <c r="T54" s="71">
        <f t="shared" si="0"/>
        <v>0</v>
      </c>
      <c r="U54" s="2" t="str">
        <f t="shared" si="1"/>
        <v/>
      </c>
      <c r="V54" s="3">
        <f t="shared" ca="1" si="2"/>
        <v>43344</v>
      </c>
    </row>
    <row r="55" spans="1:22" customFormat="1" ht="9.75" customHeight="1" x14ac:dyDescent="0.25">
      <c r="A55" s="63"/>
      <c r="B55" s="257"/>
      <c r="C55" s="97">
        <v>45</v>
      </c>
      <c r="D55" s="72">
        <v>45</v>
      </c>
      <c r="E55" s="72">
        <v>45</v>
      </c>
      <c r="F55" s="72">
        <v>45</v>
      </c>
      <c r="G55" s="72">
        <v>45</v>
      </c>
      <c r="H55" s="72">
        <v>45</v>
      </c>
      <c r="I55" s="72">
        <v>45</v>
      </c>
      <c r="J55" s="72">
        <v>45</v>
      </c>
      <c r="K55" s="72">
        <v>45</v>
      </c>
      <c r="L55" s="73">
        <v>45</v>
      </c>
      <c r="M55" s="64"/>
      <c r="N55" s="70"/>
      <c r="O55" s="1">
        <v>44</v>
      </c>
      <c r="P55" s="68"/>
      <c r="Q55" s="69"/>
      <c r="R55" s="68"/>
      <c r="S55" s="68"/>
      <c r="T55" s="71">
        <f t="shared" si="0"/>
        <v>0</v>
      </c>
      <c r="U55" s="2" t="str">
        <f t="shared" si="1"/>
        <v/>
      </c>
      <c r="V55" s="3">
        <f t="shared" ca="1" si="2"/>
        <v>43344</v>
      </c>
    </row>
    <row r="56" spans="1:22" customFormat="1" ht="9.75" customHeight="1" x14ac:dyDescent="0.25">
      <c r="A56" s="63"/>
      <c r="B56" s="257"/>
      <c r="C56" s="97">
        <v>46</v>
      </c>
      <c r="D56" s="72">
        <v>46</v>
      </c>
      <c r="E56" s="72">
        <v>46</v>
      </c>
      <c r="F56" s="72">
        <v>46</v>
      </c>
      <c r="G56" s="72">
        <v>46</v>
      </c>
      <c r="H56" s="72">
        <v>46</v>
      </c>
      <c r="I56" s="72">
        <v>46</v>
      </c>
      <c r="J56" s="72">
        <v>46</v>
      </c>
      <c r="K56" s="72">
        <v>46</v>
      </c>
      <c r="L56" s="73">
        <v>46</v>
      </c>
      <c r="M56" s="64"/>
      <c r="N56" s="70"/>
      <c r="O56" s="1">
        <v>45</v>
      </c>
      <c r="P56" s="68"/>
      <c r="Q56" s="69"/>
      <c r="R56" s="68"/>
      <c r="S56" s="68"/>
      <c r="T56" s="71">
        <f t="shared" si="0"/>
        <v>0</v>
      </c>
      <c r="U56" s="2" t="str">
        <f t="shared" si="1"/>
        <v/>
      </c>
      <c r="V56" s="3">
        <f t="shared" ca="1" si="2"/>
        <v>43344</v>
      </c>
    </row>
    <row r="57" spans="1:22" customFormat="1" ht="9.75" customHeight="1" x14ac:dyDescent="0.25">
      <c r="A57" s="63"/>
      <c r="B57" s="257"/>
      <c r="C57" s="97">
        <v>47</v>
      </c>
      <c r="D57" s="72">
        <v>47</v>
      </c>
      <c r="E57" s="72">
        <v>47</v>
      </c>
      <c r="F57" s="72">
        <v>47</v>
      </c>
      <c r="G57" s="72">
        <v>47</v>
      </c>
      <c r="H57" s="72">
        <v>47</v>
      </c>
      <c r="I57" s="72">
        <v>47</v>
      </c>
      <c r="J57" s="72">
        <v>47</v>
      </c>
      <c r="K57" s="72">
        <v>47</v>
      </c>
      <c r="L57" s="73">
        <v>47</v>
      </c>
      <c r="M57" s="64"/>
      <c r="N57" s="70"/>
      <c r="O57" s="1">
        <v>46</v>
      </c>
      <c r="P57" s="68"/>
      <c r="Q57" s="69"/>
      <c r="R57" s="68"/>
      <c r="S57" s="68"/>
      <c r="T57" s="71">
        <f t="shared" si="0"/>
        <v>0</v>
      </c>
      <c r="U57" s="2" t="str">
        <f t="shared" si="1"/>
        <v/>
      </c>
      <c r="V57" s="3">
        <f t="shared" ca="1" si="2"/>
        <v>43344</v>
      </c>
    </row>
    <row r="58" spans="1:22" customFormat="1" ht="9.75" customHeight="1" x14ac:dyDescent="0.25">
      <c r="A58" s="63"/>
      <c r="B58" s="257"/>
      <c r="C58" s="97">
        <v>48</v>
      </c>
      <c r="D58" s="72">
        <v>48</v>
      </c>
      <c r="E58" s="72">
        <v>48</v>
      </c>
      <c r="F58" s="72">
        <v>48</v>
      </c>
      <c r="G58" s="72">
        <v>48</v>
      </c>
      <c r="H58" s="72">
        <v>48</v>
      </c>
      <c r="I58" s="72">
        <v>48</v>
      </c>
      <c r="J58" s="72">
        <v>48</v>
      </c>
      <c r="K58" s="72">
        <v>48</v>
      </c>
      <c r="L58" s="73">
        <v>48</v>
      </c>
      <c r="M58" s="64"/>
      <c r="N58" s="70"/>
      <c r="O58" s="1">
        <v>47</v>
      </c>
      <c r="P58" s="68"/>
      <c r="Q58" s="69"/>
      <c r="R58" s="68"/>
      <c r="S58" s="68"/>
      <c r="T58" s="71">
        <f t="shared" si="0"/>
        <v>0</v>
      </c>
      <c r="U58" s="2" t="str">
        <f t="shared" si="1"/>
        <v/>
      </c>
      <c r="V58" s="3">
        <f t="shared" ca="1" si="2"/>
        <v>43344</v>
      </c>
    </row>
    <row r="59" spans="1:22" customFormat="1" ht="9.75" customHeight="1" x14ac:dyDescent="0.25">
      <c r="A59" s="63"/>
      <c r="B59" s="257"/>
      <c r="C59" s="97">
        <v>49</v>
      </c>
      <c r="D59" s="72">
        <v>49</v>
      </c>
      <c r="E59" s="72">
        <v>49</v>
      </c>
      <c r="F59" s="72">
        <v>49</v>
      </c>
      <c r="G59" s="72">
        <v>49</v>
      </c>
      <c r="H59" s="72">
        <v>49</v>
      </c>
      <c r="I59" s="72">
        <v>49</v>
      </c>
      <c r="J59" s="72">
        <v>49</v>
      </c>
      <c r="K59" s="72">
        <v>49</v>
      </c>
      <c r="L59" s="73">
        <v>49</v>
      </c>
      <c r="M59" s="64"/>
      <c r="N59" s="70"/>
      <c r="O59" s="1">
        <v>48</v>
      </c>
      <c r="P59" s="68"/>
      <c r="Q59" s="69"/>
      <c r="R59" s="68"/>
      <c r="S59" s="68"/>
      <c r="T59" s="71">
        <f t="shared" si="0"/>
        <v>0</v>
      </c>
      <c r="U59" s="2" t="str">
        <f t="shared" si="1"/>
        <v/>
      </c>
      <c r="V59" s="3">
        <f t="shared" ca="1" si="2"/>
        <v>43344</v>
      </c>
    </row>
    <row r="60" spans="1:22" customFormat="1" ht="9.75" customHeight="1" x14ac:dyDescent="0.25">
      <c r="A60" s="63"/>
      <c r="B60" s="257"/>
      <c r="C60" s="97">
        <v>50</v>
      </c>
      <c r="D60" s="72">
        <v>50</v>
      </c>
      <c r="E60" s="72">
        <v>50</v>
      </c>
      <c r="F60" s="72">
        <v>50</v>
      </c>
      <c r="G60" s="72">
        <v>50</v>
      </c>
      <c r="H60" s="72">
        <v>50</v>
      </c>
      <c r="I60" s="72">
        <v>50</v>
      </c>
      <c r="J60" s="72">
        <v>50</v>
      </c>
      <c r="K60" s="72">
        <v>50</v>
      </c>
      <c r="L60" s="73">
        <v>50</v>
      </c>
      <c r="M60" s="64"/>
      <c r="N60" s="70"/>
      <c r="O60" s="1">
        <v>49</v>
      </c>
      <c r="P60" s="68"/>
      <c r="Q60" s="69"/>
      <c r="R60" s="68"/>
      <c r="S60" s="68"/>
      <c r="T60" s="71">
        <f t="shared" si="0"/>
        <v>0</v>
      </c>
      <c r="U60" s="2" t="str">
        <f t="shared" si="1"/>
        <v/>
      </c>
      <c r="V60" s="3">
        <f t="shared" ca="1" si="2"/>
        <v>43344</v>
      </c>
    </row>
    <row r="61" spans="1:22" customFormat="1" ht="9.75" customHeight="1" x14ac:dyDescent="0.25">
      <c r="A61" s="63"/>
      <c r="B61" s="257"/>
      <c r="C61" s="97">
        <v>51</v>
      </c>
      <c r="D61" s="72">
        <v>51</v>
      </c>
      <c r="E61" s="72">
        <v>51</v>
      </c>
      <c r="F61" s="72">
        <v>51</v>
      </c>
      <c r="G61" s="72">
        <v>51</v>
      </c>
      <c r="H61" s="72">
        <v>51</v>
      </c>
      <c r="I61" s="72">
        <v>51</v>
      </c>
      <c r="J61" s="72">
        <v>51</v>
      </c>
      <c r="K61" s="72">
        <v>51</v>
      </c>
      <c r="L61" s="73">
        <v>51</v>
      </c>
      <c r="M61" s="64"/>
      <c r="N61" s="70"/>
      <c r="O61" s="1">
        <v>50</v>
      </c>
      <c r="P61" s="68"/>
      <c r="Q61" s="69"/>
      <c r="R61" s="68"/>
      <c r="S61" s="68"/>
      <c r="T61" s="71">
        <f t="shared" si="0"/>
        <v>0</v>
      </c>
      <c r="U61" s="2" t="str">
        <f t="shared" si="1"/>
        <v/>
      </c>
      <c r="V61" s="3">
        <f t="shared" ca="1" si="2"/>
        <v>43344</v>
      </c>
    </row>
    <row r="62" spans="1:22" customFormat="1" ht="9.75" customHeight="1" x14ac:dyDescent="0.25">
      <c r="A62" s="63"/>
      <c r="B62" s="257"/>
      <c r="C62" s="97">
        <v>52</v>
      </c>
      <c r="D62" s="72">
        <v>52</v>
      </c>
      <c r="E62" s="72">
        <v>52</v>
      </c>
      <c r="F62" s="72">
        <v>52</v>
      </c>
      <c r="G62" s="72">
        <v>52</v>
      </c>
      <c r="H62" s="72">
        <v>52</v>
      </c>
      <c r="I62" s="72">
        <v>52</v>
      </c>
      <c r="J62" s="72">
        <v>52</v>
      </c>
      <c r="K62" s="72">
        <v>52</v>
      </c>
      <c r="L62" s="73">
        <v>52</v>
      </c>
      <c r="M62" s="64"/>
      <c r="N62" s="70"/>
      <c r="O62" s="1">
        <v>51</v>
      </c>
      <c r="P62" s="68"/>
      <c r="Q62" s="69"/>
      <c r="R62" s="68"/>
      <c r="S62" s="68"/>
      <c r="T62" s="71">
        <f t="shared" si="0"/>
        <v>0</v>
      </c>
      <c r="U62" s="2" t="str">
        <f t="shared" si="1"/>
        <v/>
      </c>
      <c r="V62" s="3">
        <f t="shared" ca="1" si="2"/>
        <v>43344</v>
      </c>
    </row>
    <row r="63" spans="1:22" customFormat="1" ht="9.75" customHeight="1" x14ac:dyDescent="0.25">
      <c r="A63" s="63"/>
      <c r="B63" s="257"/>
      <c r="C63" s="97">
        <v>53</v>
      </c>
      <c r="D63" s="72">
        <v>53</v>
      </c>
      <c r="E63" s="72">
        <v>53</v>
      </c>
      <c r="F63" s="72">
        <v>53</v>
      </c>
      <c r="G63" s="72">
        <v>53</v>
      </c>
      <c r="H63" s="72">
        <v>53</v>
      </c>
      <c r="I63" s="72">
        <v>53</v>
      </c>
      <c r="J63" s="72">
        <v>53</v>
      </c>
      <c r="K63" s="72">
        <v>53</v>
      </c>
      <c r="L63" s="73">
        <v>53</v>
      </c>
      <c r="M63" s="64"/>
      <c r="N63" s="70"/>
      <c r="O63" s="1">
        <v>52</v>
      </c>
      <c r="P63" s="68"/>
      <c r="Q63" s="69"/>
      <c r="R63" s="68"/>
      <c r="S63" s="68"/>
      <c r="T63" s="71">
        <f t="shared" si="0"/>
        <v>0</v>
      </c>
      <c r="U63" s="2" t="str">
        <f t="shared" si="1"/>
        <v/>
      </c>
      <c r="V63" s="3">
        <f t="shared" ca="1" si="2"/>
        <v>43344</v>
      </c>
    </row>
    <row r="64" spans="1:22" customFormat="1" ht="9.75" customHeight="1" x14ac:dyDescent="0.25">
      <c r="A64" s="63"/>
      <c r="B64" s="257"/>
      <c r="C64" s="97">
        <v>54</v>
      </c>
      <c r="D64" s="72">
        <v>54</v>
      </c>
      <c r="E64" s="72">
        <v>54</v>
      </c>
      <c r="F64" s="72">
        <v>54</v>
      </c>
      <c r="G64" s="72">
        <v>54</v>
      </c>
      <c r="H64" s="72">
        <v>54</v>
      </c>
      <c r="I64" s="72">
        <v>54</v>
      </c>
      <c r="J64" s="72">
        <v>54</v>
      </c>
      <c r="K64" s="72">
        <v>54</v>
      </c>
      <c r="L64" s="73">
        <v>54</v>
      </c>
      <c r="M64" s="64"/>
      <c r="N64" s="70"/>
      <c r="O64" s="1">
        <v>53</v>
      </c>
      <c r="P64" s="68"/>
      <c r="Q64" s="69"/>
      <c r="R64" s="68"/>
      <c r="S64" s="68"/>
      <c r="T64" s="71">
        <f t="shared" si="0"/>
        <v>0</v>
      </c>
      <c r="U64" s="2" t="str">
        <f t="shared" si="1"/>
        <v/>
      </c>
      <c r="V64" s="3">
        <f t="shared" ca="1" si="2"/>
        <v>43344</v>
      </c>
    </row>
    <row r="65" spans="1:22" customFormat="1" ht="9.75" customHeight="1" x14ac:dyDescent="0.25">
      <c r="A65" s="63"/>
      <c r="B65" s="257"/>
      <c r="C65" s="97">
        <v>55</v>
      </c>
      <c r="D65" s="72">
        <v>55</v>
      </c>
      <c r="E65" s="72">
        <v>55</v>
      </c>
      <c r="F65" s="72">
        <v>55</v>
      </c>
      <c r="G65" s="72">
        <v>55</v>
      </c>
      <c r="H65" s="72">
        <v>55</v>
      </c>
      <c r="I65" s="72">
        <v>55</v>
      </c>
      <c r="J65" s="72">
        <v>55</v>
      </c>
      <c r="K65" s="72">
        <v>55</v>
      </c>
      <c r="L65" s="73">
        <v>55</v>
      </c>
      <c r="M65" s="64"/>
      <c r="N65" s="70"/>
      <c r="O65" s="1">
        <v>54</v>
      </c>
      <c r="P65" s="68"/>
      <c r="Q65" s="69"/>
      <c r="R65" s="68"/>
      <c r="S65" s="68"/>
      <c r="T65" s="71">
        <f t="shared" si="0"/>
        <v>0</v>
      </c>
      <c r="U65" s="2" t="str">
        <f t="shared" si="1"/>
        <v/>
      </c>
      <c r="V65" s="3">
        <f t="shared" ca="1" si="2"/>
        <v>43344</v>
      </c>
    </row>
    <row r="66" spans="1:22" customFormat="1" ht="9.75" customHeight="1" x14ac:dyDescent="0.25">
      <c r="A66" s="63"/>
      <c r="B66" s="257"/>
      <c r="C66" s="97">
        <v>56</v>
      </c>
      <c r="D66" s="72">
        <v>56</v>
      </c>
      <c r="E66" s="72">
        <v>56</v>
      </c>
      <c r="F66" s="72">
        <v>56</v>
      </c>
      <c r="G66" s="72">
        <v>56</v>
      </c>
      <c r="H66" s="72">
        <v>56</v>
      </c>
      <c r="I66" s="72">
        <v>56</v>
      </c>
      <c r="J66" s="72">
        <v>56</v>
      </c>
      <c r="K66" s="72">
        <v>56</v>
      </c>
      <c r="L66" s="73">
        <v>56</v>
      </c>
      <c r="M66" s="64"/>
      <c r="N66" s="70"/>
      <c r="O66" s="1">
        <v>55</v>
      </c>
      <c r="P66" s="68"/>
      <c r="Q66" s="69"/>
      <c r="R66" s="68"/>
      <c r="S66" s="68"/>
      <c r="T66" s="71">
        <f t="shared" si="0"/>
        <v>0</v>
      </c>
      <c r="U66" s="2" t="str">
        <f t="shared" si="1"/>
        <v/>
      </c>
      <c r="V66" s="3">
        <f t="shared" ca="1" si="2"/>
        <v>43344</v>
      </c>
    </row>
    <row r="67" spans="1:22" customFormat="1" ht="9.75" customHeight="1" x14ac:dyDescent="0.25">
      <c r="A67" s="63"/>
      <c r="B67" s="257"/>
      <c r="C67" s="97">
        <v>57</v>
      </c>
      <c r="D67" s="72">
        <v>57</v>
      </c>
      <c r="E67" s="72">
        <v>57</v>
      </c>
      <c r="F67" s="72">
        <v>57</v>
      </c>
      <c r="G67" s="72">
        <v>57</v>
      </c>
      <c r="H67" s="72">
        <v>57</v>
      </c>
      <c r="I67" s="72">
        <v>57</v>
      </c>
      <c r="J67" s="72">
        <v>57</v>
      </c>
      <c r="K67" s="72">
        <v>57</v>
      </c>
      <c r="L67" s="73">
        <v>57</v>
      </c>
      <c r="M67" s="64"/>
      <c r="N67" s="70"/>
      <c r="O67" s="1">
        <v>56</v>
      </c>
      <c r="P67" s="68"/>
      <c r="Q67" s="69"/>
      <c r="R67" s="68"/>
      <c r="S67" s="68"/>
      <c r="T67" s="71">
        <f t="shared" si="0"/>
        <v>0</v>
      </c>
      <c r="U67" s="2" t="str">
        <f t="shared" si="1"/>
        <v/>
      </c>
      <c r="V67" s="3">
        <f t="shared" ca="1" si="2"/>
        <v>43344</v>
      </c>
    </row>
    <row r="68" spans="1:22" customFormat="1" ht="9.75" customHeight="1" x14ac:dyDescent="0.25">
      <c r="A68" s="63"/>
      <c r="B68" s="257"/>
      <c r="C68" s="97">
        <v>58</v>
      </c>
      <c r="D68" s="72">
        <v>58</v>
      </c>
      <c r="E68" s="72">
        <v>58</v>
      </c>
      <c r="F68" s="72">
        <v>58</v>
      </c>
      <c r="G68" s="72">
        <v>58</v>
      </c>
      <c r="H68" s="72">
        <v>58</v>
      </c>
      <c r="I68" s="72">
        <v>58</v>
      </c>
      <c r="J68" s="72">
        <v>58</v>
      </c>
      <c r="K68" s="72">
        <v>58</v>
      </c>
      <c r="L68" s="73">
        <v>58</v>
      </c>
      <c r="M68" s="64"/>
      <c r="N68" s="70"/>
      <c r="O68" s="1">
        <v>57</v>
      </c>
      <c r="P68" s="68"/>
      <c r="Q68" s="69"/>
      <c r="R68" s="68"/>
      <c r="S68" s="68"/>
      <c r="T68" s="71">
        <f t="shared" si="0"/>
        <v>0</v>
      </c>
      <c r="U68" s="2" t="str">
        <f t="shared" si="1"/>
        <v/>
      </c>
      <c r="V68" s="3">
        <f t="shared" ca="1" si="2"/>
        <v>43344</v>
      </c>
    </row>
    <row r="69" spans="1:22" customFormat="1" ht="9.75" customHeight="1" x14ac:dyDescent="0.25">
      <c r="A69" s="63"/>
      <c r="B69" s="257"/>
      <c r="C69" s="97">
        <v>59</v>
      </c>
      <c r="D69" s="72">
        <v>59</v>
      </c>
      <c r="E69" s="72">
        <v>59</v>
      </c>
      <c r="F69" s="72">
        <v>59</v>
      </c>
      <c r="G69" s="72">
        <v>59</v>
      </c>
      <c r="H69" s="72">
        <v>59</v>
      </c>
      <c r="I69" s="72">
        <v>59</v>
      </c>
      <c r="J69" s="72">
        <v>59</v>
      </c>
      <c r="K69" s="72">
        <v>59</v>
      </c>
      <c r="L69" s="73">
        <v>59</v>
      </c>
      <c r="M69" s="64"/>
      <c r="N69" s="70"/>
      <c r="O69" s="1">
        <v>58</v>
      </c>
      <c r="P69" s="68"/>
      <c r="Q69" s="69"/>
      <c r="R69" s="68"/>
      <c r="S69" s="68"/>
      <c r="T69" s="71">
        <f t="shared" si="0"/>
        <v>0</v>
      </c>
      <c r="U69" s="2" t="str">
        <f t="shared" si="1"/>
        <v/>
      </c>
      <c r="V69" s="3">
        <f t="shared" ca="1" si="2"/>
        <v>43344</v>
      </c>
    </row>
    <row r="70" spans="1:22" customFormat="1" ht="9.75" customHeight="1" x14ac:dyDescent="0.25">
      <c r="A70" s="63"/>
      <c r="B70" s="257"/>
      <c r="C70" s="97">
        <v>60</v>
      </c>
      <c r="D70" s="72">
        <v>60</v>
      </c>
      <c r="E70" s="72">
        <v>60</v>
      </c>
      <c r="F70" s="72">
        <v>60</v>
      </c>
      <c r="G70" s="72">
        <v>60</v>
      </c>
      <c r="H70" s="72">
        <v>60</v>
      </c>
      <c r="I70" s="72">
        <v>60</v>
      </c>
      <c r="J70" s="72">
        <v>60</v>
      </c>
      <c r="K70" s="72">
        <v>60</v>
      </c>
      <c r="L70" s="73">
        <v>60</v>
      </c>
      <c r="M70" s="64"/>
      <c r="N70" s="70"/>
      <c r="O70" s="1">
        <v>59</v>
      </c>
      <c r="P70" s="68"/>
      <c r="Q70" s="69"/>
      <c r="R70" s="68"/>
      <c r="S70" s="68"/>
      <c r="T70" s="71">
        <f t="shared" si="0"/>
        <v>0</v>
      </c>
      <c r="U70" s="2" t="str">
        <f t="shared" si="1"/>
        <v/>
      </c>
      <c r="V70" s="3">
        <f t="shared" ca="1" si="2"/>
        <v>43344</v>
      </c>
    </row>
    <row r="71" spans="1:22" customFormat="1" ht="9.75" customHeight="1" x14ac:dyDescent="0.25">
      <c r="A71" s="63"/>
      <c r="B71" s="257"/>
      <c r="C71" s="97">
        <v>61</v>
      </c>
      <c r="D71" s="72">
        <v>61</v>
      </c>
      <c r="E71" s="72">
        <v>61</v>
      </c>
      <c r="F71" s="72">
        <v>61</v>
      </c>
      <c r="G71" s="72">
        <v>61</v>
      </c>
      <c r="H71" s="72">
        <v>61</v>
      </c>
      <c r="I71" s="72">
        <v>61</v>
      </c>
      <c r="J71" s="72">
        <v>61</v>
      </c>
      <c r="K71" s="72">
        <v>61</v>
      </c>
      <c r="L71" s="73">
        <v>61</v>
      </c>
      <c r="M71" s="64"/>
      <c r="N71" s="70"/>
      <c r="O71" s="1">
        <v>60</v>
      </c>
      <c r="P71" s="68"/>
      <c r="Q71" s="69"/>
      <c r="R71" s="68"/>
      <c r="S71" s="68"/>
      <c r="T71" s="71">
        <f t="shared" si="0"/>
        <v>0</v>
      </c>
      <c r="U71" s="2" t="str">
        <f t="shared" si="1"/>
        <v/>
      </c>
      <c r="V71" s="3">
        <f t="shared" ca="1" si="2"/>
        <v>43344</v>
      </c>
    </row>
    <row r="72" spans="1:22" customFormat="1" ht="9.75" customHeight="1" x14ac:dyDescent="0.25">
      <c r="A72" s="63"/>
      <c r="B72" s="257"/>
      <c r="C72" s="97">
        <v>62</v>
      </c>
      <c r="D72" s="72">
        <v>62</v>
      </c>
      <c r="E72" s="72">
        <v>62</v>
      </c>
      <c r="F72" s="72">
        <v>62</v>
      </c>
      <c r="G72" s="72">
        <v>62</v>
      </c>
      <c r="H72" s="72">
        <v>62</v>
      </c>
      <c r="I72" s="72">
        <v>62</v>
      </c>
      <c r="J72" s="72">
        <v>62</v>
      </c>
      <c r="K72" s="72">
        <v>62</v>
      </c>
      <c r="L72" s="73">
        <v>62</v>
      </c>
      <c r="M72" s="64"/>
      <c r="N72" s="70"/>
      <c r="O72" s="1">
        <v>61</v>
      </c>
      <c r="P72" s="68"/>
      <c r="Q72" s="69"/>
      <c r="R72" s="68"/>
      <c r="S72" s="68"/>
      <c r="T72" s="71">
        <f t="shared" si="0"/>
        <v>0</v>
      </c>
      <c r="U72" s="2" t="str">
        <f t="shared" si="1"/>
        <v/>
      </c>
      <c r="V72" s="3">
        <f t="shared" ca="1" si="2"/>
        <v>43344</v>
      </c>
    </row>
    <row r="73" spans="1:22" customFormat="1" ht="9.75" customHeight="1" x14ac:dyDescent="0.25">
      <c r="A73" s="63"/>
      <c r="B73" s="257"/>
      <c r="C73" s="97">
        <v>63</v>
      </c>
      <c r="D73" s="72">
        <v>63</v>
      </c>
      <c r="E73" s="72">
        <v>63</v>
      </c>
      <c r="F73" s="72">
        <v>63</v>
      </c>
      <c r="G73" s="72">
        <v>63</v>
      </c>
      <c r="H73" s="72">
        <v>63</v>
      </c>
      <c r="I73" s="72">
        <v>63</v>
      </c>
      <c r="J73" s="72">
        <v>63</v>
      </c>
      <c r="K73" s="72">
        <v>63</v>
      </c>
      <c r="L73" s="73">
        <v>63</v>
      </c>
      <c r="M73" s="64"/>
      <c r="N73" s="70"/>
      <c r="O73" s="1">
        <v>62</v>
      </c>
      <c r="P73" s="68"/>
      <c r="Q73" s="69"/>
      <c r="R73" s="68"/>
      <c r="S73" s="68"/>
      <c r="T73" s="71">
        <f t="shared" si="0"/>
        <v>0</v>
      </c>
      <c r="U73" s="2" t="str">
        <f t="shared" si="1"/>
        <v/>
      </c>
      <c r="V73" s="3">
        <f t="shared" ca="1" si="2"/>
        <v>43344</v>
      </c>
    </row>
    <row r="74" spans="1:22" customFormat="1" ht="9.75" customHeight="1" x14ac:dyDescent="0.25">
      <c r="A74" s="63"/>
      <c r="B74" s="257"/>
      <c r="C74" s="97">
        <v>64</v>
      </c>
      <c r="D74" s="72">
        <v>64</v>
      </c>
      <c r="E74" s="72">
        <v>64</v>
      </c>
      <c r="F74" s="72">
        <v>64</v>
      </c>
      <c r="G74" s="72">
        <v>64</v>
      </c>
      <c r="H74" s="72">
        <v>64</v>
      </c>
      <c r="I74" s="72">
        <v>64</v>
      </c>
      <c r="J74" s="72">
        <v>64</v>
      </c>
      <c r="K74" s="72">
        <v>64</v>
      </c>
      <c r="L74" s="73">
        <v>64</v>
      </c>
      <c r="M74" s="64"/>
      <c r="N74" s="70"/>
      <c r="O74" s="1">
        <v>63</v>
      </c>
      <c r="P74" s="68"/>
      <c r="Q74" s="69"/>
      <c r="R74" s="68"/>
      <c r="S74" s="68"/>
      <c r="T74" s="71">
        <f t="shared" si="0"/>
        <v>0</v>
      </c>
      <c r="U74" s="2" t="str">
        <f t="shared" si="1"/>
        <v/>
      </c>
      <c r="V74" s="3">
        <f t="shared" ca="1" si="2"/>
        <v>43344</v>
      </c>
    </row>
    <row r="75" spans="1:22" customFormat="1" ht="9.75" customHeight="1" x14ac:dyDescent="0.25">
      <c r="A75" s="63"/>
      <c r="B75" s="257"/>
      <c r="C75" s="97">
        <v>65</v>
      </c>
      <c r="D75" s="72">
        <v>65</v>
      </c>
      <c r="E75" s="72">
        <v>65</v>
      </c>
      <c r="F75" s="72">
        <v>65</v>
      </c>
      <c r="G75" s="72">
        <v>65</v>
      </c>
      <c r="H75" s="72">
        <v>65</v>
      </c>
      <c r="I75" s="72">
        <v>65</v>
      </c>
      <c r="J75" s="72">
        <v>65</v>
      </c>
      <c r="K75" s="72">
        <v>65</v>
      </c>
      <c r="L75" s="73">
        <v>65</v>
      </c>
      <c r="M75" s="64"/>
      <c r="N75" s="70"/>
      <c r="O75" s="1">
        <v>64</v>
      </c>
      <c r="P75" s="68"/>
      <c r="Q75" s="69"/>
      <c r="R75" s="68"/>
      <c r="S75" s="68"/>
      <c r="T75" s="71">
        <f t="shared" ref="T75:T131" si="4">IF(P75&gt;=S75,0,"")</f>
        <v>0</v>
      </c>
      <c r="U75" s="2" t="str">
        <f t="shared" ref="U75:U131" si="5">IF(S75&lt;&gt;"",Q75,"")</f>
        <v/>
      </c>
      <c r="V75" s="3">
        <f t="shared" ref="V75:V131" ca="1" si="6">IF(U75&lt;&gt;"","pago",TODAY()-P75)</f>
        <v>43344</v>
      </c>
    </row>
    <row r="76" spans="1:22" customFormat="1" ht="9.75" customHeight="1" x14ac:dyDescent="0.25">
      <c r="A76" s="63"/>
      <c r="B76" s="257"/>
      <c r="C76" s="97">
        <v>66</v>
      </c>
      <c r="D76" s="72">
        <v>66</v>
      </c>
      <c r="E76" s="72">
        <v>66</v>
      </c>
      <c r="F76" s="72">
        <v>66</v>
      </c>
      <c r="G76" s="72">
        <v>66</v>
      </c>
      <c r="H76" s="72">
        <v>66</v>
      </c>
      <c r="I76" s="72">
        <v>66</v>
      </c>
      <c r="J76" s="72">
        <v>66</v>
      </c>
      <c r="K76" s="72">
        <v>66</v>
      </c>
      <c r="L76" s="73">
        <v>66</v>
      </c>
      <c r="M76" s="64"/>
      <c r="N76" s="70"/>
      <c r="O76" s="1">
        <v>65</v>
      </c>
      <c r="P76" s="68"/>
      <c r="Q76" s="69"/>
      <c r="R76" s="68"/>
      <c r="S76" s="68"/>
      <c r="T76" s="71">
        <f t="shared" si="4"/>
        <v>0</v>
      </c>
      <c r="U76" s="2" t="str">
        <f t="shared" si="5"/>
        <v/>
      </c>
      <c r="V76" s="3">
        <f t="shared" ca="1" si="6"/>
        <v>43344</v>
      </c>
    </row>
    <row r="77" spans="1:22" customFormat="1" ht="9.75" customHeight="1" x14ac:dyDescent="0.25">
      <c r="A77" s="63"/>
      <c r="B77" s="257"/>
      <c r="C77" s="97">
        <v>67</v>
      </c>
      <c r="D77" s="72">
        <v>67</v>
      </c>
      <c r="E77" s="72">
        <v>67</v>
      </c>
      <c r="F77" s="72">
        <v>67</v>
      </c>
      <c r="G77" s="72">
        <v>67</v>
      </c>
      <c r="H77" s="72">
        <v>67</v>
      </c>
      <c r="I77" s="72">
        <v>67</v>
      </c>
      <c r="J77" s="72">
        <v>67</v>
      </c>
      <c r="K77" s="72">
        <v>67</v>
      </c>
      <c r="L77" s="73">
        <v>67</v>
      </c>
      <c r="M77" s="64"/>
      <c r="N77" s="70"/>
      <c r="O77" s="1">
        <v>66</v>
      </c>
      <c r="P77" s="68"/>
      <c r="Q77" s="69"/>
      <c r="R77" s="68"/>
      <c r="S77" s="68"/>
      <c r="T77" s="71">
        <f t="shared" si="4"/>
        <v>0</v>
      </c>
      <c r="U77" s="2" t="str">
        <f t="shared" si="5"/>
        <v/>
      </c>
      <c r="V77" s="3">
        <f t="shared" ca="1" si="6"/>
        <v>43344</v>
      </c>
    </row>
    <row r="78" spans="1:22" customFormat="1" ht="9.75" customHeight="1" x14ac:dyDescent="0.25">
      <c r="A78" s="63"/>
      <c r="B78" s="257"/>
      <c r="C78" s="97">
        <v>68</v>
      </c>
      <c r="D78" s="72">
        <v>68</v>
      </c>
      <c r="E78" s="72">
        <v>68</v>
      </c>
      <c r="F78" s="72">
        <v>68</v>
      </c>
      <c r="G78" s="72">
        <v>68</v>
      </c>
      <c r="H78" s="72">
        <v>68</v>
      </c>
      <c r="I78" s="72">
        <v>68</v>
      </c>
      <c r="J78" s="72">
        <v>68</v>
      </c>
      <c r="K78" s="72">
        <v>68</v>
      </c>
      <c r="L78" s="73">
        <v>68</v>
      </c>
      <c r="M78" s="64"/>
      <c r="N78" s="70"/>
      <c r="O78" s="1">
        <v>67</v>
      </c>
      <c r="P78" s="68"/>
      <c r="Q78" s="69"/>
      <c r="R78" s="68"/>
      <c r="S78" s="68"/>
      <c r="T78" s="71">
        <f t="shared" si="4"/>
        <v>0</v>
      </c>
      <c r="U78" s="2" t="str">
        <f t="shared" si="5"/>
        <v/>
      </c>
      <c r="V78" s="3">
        <f t="shared" ca="1" si="6"/>
        <v>43344</v>
      </c>
    </row>
    <row r="79" spans="1:22" customFormat="1" ht="9.75" customHeight="1" x14ac:dyDescent="0.25">
      <c r="A79" s="63"/>
      <c r="B79" s="257"/>
      <c r="C79" s="97">
        <v>69</v>
      </c>
      <c r="D79" s="72">
        <v>69</v>
      </c>
      <c r="E79" s="72">
        <v>69</v>
      </c>
      <c r="F79" s="72">
        <v>69</v>
      </c>
      <c r="G79" s="72">
        <v>69</v>
      </c>
      <c r="H79" s="72">
        <v>69</v>
      </c>
      <c r="I79" s="72">
        <v>69</v>
      </c>
      <c r="J79" s="72">
        <v>69</v>
      </c>
      <c r="K79" s="72">
        <v>69</v>
      </c>
      <c r="L79" s="73">
        <v>69</v>
      </c>
      <c r="M79" s="64"/>
      <c r="N79" s="70"/>
      <c r="O79" s="1">
        <v>68</v>
      </c>
      <c r="P79" s="68"/>
      <c r="Q79" s="69"/>
      <c r="R79" s="68"/>
      <c r="S79" s="68"/>
      <c r="T79" s="71">
        <f t="shared" si="4"/>
        <v>0</v>
      </c>
      <c r="U79" s="2" t="str">
        <f t="shared" si="5"/>
        <v/>
      </c>
      <c r="V79" s="3">
        <f t="shared" ca="1" si="6"/>
        <v>43344</v>
      </c>
    </row>
    <row r="80" spans="1:22" customFormat="1" ht="9.75" customHeight="1" x14ac:dyDescent="0.25">
      <c r="A80" s="63"/>
      <c r="B80" s="257"/>
      <c r="C80" s="97">
        <v>70</v>
      </c>
      <c r="D80" s="72">
        <v>70</v>
      </c>
      <c r="E80" s="72">
        <v>70</v>
      </c>
      <c r="F80" s="72">
        <v>70</v>
      </c>
      <c r="G80" s="72">
        <v>70</v>
      </c>
      <c r="H80" s="72">
        <v>70</v>
      </c>
      <c r="I80" s="72">
        <v>70</v>
      </c>
      <c r="J80" s="72">
        <v>70</v>
      </c>
      <c r="K80" s="72">
        <v>70</v>
      </c>
      <c r="L80" s="73">
        <v>70</v>
      </c>
      <c r="M80" s="64"/>
      <c r="N80" s="70"/>
      <c r="O80" s="1">
        <v>69</v>
      </c>
      <c r="P80" s="68"/>
      <c r="Q80" s="69"/>
      <c r="R80" s="68"/>
      <c r="S80" s="68"/>
      <c r="T80" s="71">
        <f t="shared" si="4"/>
        <v>0</v>
      </c>
      <c r="U80" s="2" t="str">
        <f t="shared" si="5"/>
        <v/>
      </c>
      <c r="V80" s="3">
        <f t="shared" ca="1" si="6"/>
        <v>43344</v>
      </c>
    </row>
    <row r="81" spans="1:22" customFormat="1" ht="9.75" customHeight="1" x14ac:dyDescent="0.25">
      <c r="A81" s="63"/>
      <c r="B81" s="257"/>
      <c r="C81" s="97">
        <v>71</v>
      </c>
      <c r="D81" s="72">
        <v>71</v>
      </c>
      <c r="E81" s="72">
        <v>71</v>
      </c>
      <c r="F81" s="72">
        <v>71</v>
      </c>
      <c r="G81" s="72">
        <v>71</v>
      </c>
      <c r="H81" s="72">
        <v>71</v>
      </c>
      <c r="I81" s="72">
        <v>71</v>
      </c>
      <c r="J81" s="72">
        <v>71</v>
      </c>
      <c r="K81" s="72">
        <v>71</v>
      </c>
      <c r="L81" s="73">
        <v>71</v>
      </c>
      <c r="M81" s="64"/>
      <c r="N81" s="70"/>
      <c r="O81" s="1">
        <v>70</v>
      </c>
      <c r="P81" s="68"/>
      <c r="Q81" s="69"/>
      <c r="R81" s="68"/>
      <c r="S81" s="68"/>
      <c r="T81" s="71">
        <f t="shared" si="4"/>
        <v>0</v>
      </c>
      <c r="U81" s="2" t="str">
        <f t="shared" si="5"/>
        <v/>
      </c>
      <c r="V81" s="3">
        <f t="shared" ca="1" si="6"/>
        <v>43344</v>
      </c>
    </row>
    <row r="82" spans="1:22" customFormat="1" ht="9.75" customHeight="1" x14ac:dyDescent="0.25">
      <c r="A82" s="63"/>
      <c r="B82" s="257"/>
      <c r="C82" s="97">
        <v>72</v>
      </c>
      <c r="D82" s="72">
        <v>72</v>
      </c>
      <c r="E82" s="72">
        <v>72</v>
      </c>
      <c r="F82" s="72">
        <v>72</v>
      </c>
      <c r="G82" s="72">
        <v>72</v>
      </c>
      <c r="H82" s="72">
        <v>72</v>
      </c>
      <c r="I82" s="72">
        <v>72</v>
      </c>
      <c r="J82" s="72">
        <v>72</v>
      </c>
      <c r="K82" s="72">
        <v>72</v>
      </c>
      <c r="L82" s="73">
        <v>72</v>
      </c>
      <c r="M82" s="64"/>
      <c r="N82" s="70"/>
      <c r="O82" s="1">
        <v>71</v>
      </c>
      <c r="P82" s="68"/>
      <c r="Q82" s="69"/>
      <c r="R82" s="68"/>
      <c r="S82" s="68"/>
      <c r="T82" s="71">
        <f t="shared" si="4"/>
        <v>0</v>
      </c>
      <c r="U82" s="2" t="str">
        <f t="shared" si="5"/>
        <v/>
      </c>
      <c r="V82" s="3">
        <f t="shared" ca="1" si="6"/>
        <v>43344</v>
      </c>
    </row>
    <row r="83" spans="1:22" customFormat="1" ht="9.75" customHeight="1" x14ac:dyDescent="0.25">
      <c r="A83" s="63"/>
      <c r="B83" s="257"/>
      <c r="C83" s="97">
        <v>73</v>
      </c>
      <c r="D83" s="72">
        <v>73</v>
      </c>
      <c r="E83" s="72">
        <v>73</v>
      </c>
      <c r="F83" s="72">
        <v>73</v>
      </c>
      <c r="G83" s="72">
        <v>73</v>
      </c>
      <c r="H83" s="72">
        <v>73</v>
      </c>
      <c r="I83" s="72">
        <v>73</v>
      </c>
      <c r="J83" s="72">
        <v>73</v>
      </c>
      <c r="K83" s="72">
        <v>73</v>
      </c>
      <c r="L83" s="73">
        <v>73</v>
      </c>
      <c r="M83" s="64"/>
      <c r="N83" s="70"/>
      <c r="O83" s="1">
        <v>72</v>
      </c>
      <c r="P83" s="68"/>
      <c r="Q83" s="69"/>
      <c r="R83" s="68"/>
      <c r="S83" s="68"/>
      <c r="T83" s="71">
        <f t="shared" si="4"/>
        <v>0</v>
      </c>
      <c r="U83" s="2" t="str">
        <f t="shared" si="5"/>
        <v/>
      </c>
      <c r="V83" s="3">
        <f t="shared" ca="1" si="6"/>
        <v>43344</v>
      </c>
    </row>
    <row r="84" spans="1:22" customFormat="1" ht="9.75" customHeight="1" x14ac:dyDescent="0.25">
      <c r="A84" s="63"/>
      <c r="B84" s="257"/>
      <c r="C84" s="97">
        <v>74</v>
      </c>
      <c r="D84" s="72">
        <v>74</v>
      </c>
      <c r="E84" s="72">
        <v>74</v>
      </c>
      <c r="F84" s="72">
        <v>74</v>
      </c>
      <c r="G84" s="72">
        <v>74</v>
      </c>
      <c r="H84" s="72">
        <v>74</v>
      </c>
      <c r="I84" s="72">
        <v>74</v>
      </c>
      <c r="J84" s="72">
        <v>74</v>
      </c>
      <c r="K84" s="72">
        <v>74</v>
      </c>
      <c r="L84" s="73">
        <v>74</v>
      </c>
      <c r="M84" s="64"/>
      <c r="N84" s="70"/>
      <c r="O84" s="1">
        <v>73</v>
      </c>
      <c r="P84" s="68"/>
      <c r="Q84" s="69"/>
      <c r="R84" s="68"/>
      <c r="S84" s="68"/>
      <c r="T84" s="71">
        <f t="shared" si="4"/>
        <v>0</v>
      </c>
      <c r="U84" s="2" t="str">
        <f t="shared" si="5"/>
        <v/>
      </c>
      <c r="V84" s="3">
        <f t="shared" ca="1" si="6"/>
        <v>43344</v>
      </c>
    </row>
    <row r="85" spans="1:22" customFormat="1" ht="9.75" customHeight="1" x14ac:dyDescent="0.25">
      <c r="A85" s="63"/>
      <c r="B85" s="257"/>
      <c r="C85" s="97">
        <v>75</v>
      </c>
      <c r="D85" s="72">
        <v>75</v>
      </c>
      <c r="E85" s="72">
        <v>75</v>
      </c>
      <c r="F85" s="72">
        <v>75</v>
      </c>
      <c r="G85" s="72">
        <v>75</v>
      </c>
      <c r="H85" s="72">
        <v>75</v>
      </c>
      <c r="I85" s="72">
        <v>75</v>
      </c>
      <c r="J85" s="72">
        <v>75</v>
      </c>
      <c r="K85" s="72">
        <v>75</v>
      </c>
      <c r="L85" s="73">
        <v>75</v>
      </c>
      <c r="M85" s="64"/>
      <c r="N85" s="70"/>
      <c r="O85" s="1">
        <v>74</v>
      </c>
      <c r="P85" s="68"/>
      <c r="Q85" s="69"/>
      <c r="R85" s="68"/>
      <c r="S85" s="68"/>
      <c r="T85" s="71">
        <f t="shared" si="4"/>
        <v>0</v>
      </c>
      <c r="U85" s="2" t="str">
        <f t="shared" si="5"/>
        <v/>
      </c>
      <c r="V85" s="3">
        <f t="shared" ca="1" si="6"/>
        <v>43344</v>
      </c>
    </row>
    <row r="86" spans="1:22" customFormat="1" ht="9.75" customHeight="1" x14ac:dyDescent="0.25">
      <c r="A86" s="63"/>
      <c r="B86" s="257"/>
      <c r="C86" s="97">
        <v>76</v>
      </c>
      <c r="D86" s="72">
        <v>76</v>
      </c>
      <c r="E86" s="72">
        <v>76</v>
      </c>
      <c r="F86" s="72">
        <v>76</v>
      </c>
      <c r="G86" s="72">
        <v>76</v>
      </c>
      <c r="H86" s="72">
        <v>76</v>
      </c>
      <c r="I86" s="72">
        <v>76</v>
      </c>
      <c r="J86" s="72">
        <v>76</v>
      </c>
      <c r="K86" s="72">
        <v>76</v>
      </c>
      <c r="L86" s="73">
        <v>76</v>
      </c>
      <c r="M86" s="64"/>
      <c r="N86" s="70"/>
      <c r="O86" s="1">
        <v>75</v>
      </c>
      <c r="P86" s="68"/>
      <c r="Q86" s="69"/>
      <c r="R86" s="68"/>
      <c r="S86" s="68"/>
      <c r="T86" s="71">
        <f t="shared" si="4"/>
        <v>0</v>
      </c>
      <c r="U86" s="2" t="str">
        <f t="shared" si="5"/>
        <v/>
      </c>
      <c r="V86" s="3">
        <f t="shared" ca="1" si="6"/>
        <v>43344</v>
      </c>
    </row>
    <row r="87" spans="1:22" customFormat="1" ht="9.75" customHeight="1" x14ac:dyDescent="0.25">
      <c r="A87" s="63"/>
      <c r="B87" s="257"/>
      <c r="C87" s="97">
        <v>77</v>
      </c>
      <c r="D87" s="72">
        <v>77</v>
      </c>
      <c r="E87" s="72">
        <v>77</v>
      </c>
      <c r="F87" s="72">
        <v>77</v>
      </c>
      <c r="G87" s="72">
        <v>77</v>
      </c>
      <c r="H87" s="72">
        <v>77</v>
      </c>
      <c r="I87" s="72">
        <v>77</v>
      </c>
      <c r="J87" s="72">
        <v>77</v>
      </c>
      <c r="K87" s="72">
        <v>77</v>
      </c>
      <c r="L87" s="73">
        <v>77</v>
      </c>
      <c r="M87" s="64"/>
      <c r="N87" s="70"/>
      <c r="O87" s="1">
        <v>76</v>
      </c>
      <c r="P87" s="68"/>
      <c r="Q87" s="69"/>
      <c r="R87" s="68"/>
      <c r="S87" s="68"/>
      <c r="T87" s="71">
        <f t="shared" si="4"/>
        <v>0</v>
      </c>
      <c r="U87" s="2" t="str">
        <f t="shared" si="5"/>
        <v/>
      </c>
      <c r="V87" s="3">
        <f t="shared" ca="1" si="6"/>
        <v>43344</v>
      </c>
    </row>
    <row r="88" spans="1:22" customFormat="1" ht="9.75" customHeight="1" x14ac:dyDescent="0.25">
      <c r="A88" s="63"/>
      <c r="B88" s="257"/>
      <c r="C88" s="97">
        <v>78</v>
      </c>
      <c r="D88" s="72">
        <v>78</v>
      </c>
      <c r="E88" s="72">
        <v>78</v>
      </c>
      <c r="F88" s="72">
        <v>78</v>
      </c>
      <c r="G88" s="72">
        <v>78</v>
      </c>
      <c r="H88" s="72">
        <v>78</v>
      </c>
      <c r="I88" s="72">
        <v>78</v>
      </c>
      <c r="J88" s="72">
        <v>78</v>
      </c>
      <c r="K88" s="72">
        <v>78</v>
      </c>
      <c r="L88" s="73">
        <v>78</v>
      </c>
      <c r="M88" s="64"/>
      <c r="N88" s="70"/>
      <c r="O88" s="1">
        <v>77</v>
      </c>
      <c r="P88" s="68"/>
      <c r="Q88" s="69"/>
      <c r="R88" s="68"/>
      <c r="S88" s="68"/>
      <c r="T88" s="71">
        <f t="shared" si="4"/>
        <v>0</v>
      </c>
      <c r="U88" s="2" t="str">
        <f t="shared" si="5"/>
        <v/>
      </c>
      <c r="V88" s="3">
        <f t="shared" ca="1" si="6"/>
        <v>43344</v>
      </c>
    </row>
    <row r="89" spans="1:22" customFormat="1" ht="9.75" customHeight="1" x14ac:dyDescent="0.25">
      <c r="A89" s="63"/>
      <c r="B89" s="257"/>
      <c r="C89" s="97">
        <v>79</v>
      </c>
      <c r="D89" s="72">
        <v>79</v>
      </c>
      <c r="E89" s="72">
        <v>79</v>
      </c>
      <c r="F89" s="72">
        <v>79</v>
      </c>
      <c r="G89" s="72">
        <v>79</v>
      </c>
      <c r="H89" s="72">
        <v>79</v>
      </c>
      <c r="I89" s="72">
        <v>79</v>
      </c>
      <c r="J89" s="72">
        <v>79</v>
      </c>
      <c r="K89" s="72">
        <v>79</v>
      </c>
      <c r="L89" s="73">
        <v>79</v>
      </c>
      <c r="M89" s="64"/>
      <c r="N89" s="70"/>
      <c r="O89" s="1">
        <v>78</v>
      </c>
      <c r="P89" s="68"/>
      <c r="Q89" s="69"/>
      <c r="R89" s="68"/>
      <c r="S89" s="68"/>
      <c r="T89" s="71">
        <f t="shared" si="4"/>
        <v>0</v>
      </c>
      <c r="U89" s="2" t="str">
        <f t="shared" si="5"/>
        <v/>
      </c>
      <c r="V89" s="3">
        <f t="shared" ca="1" si="6"/>
        <v>43344</v>
      </c>
    </row>
    <row r="90" spans="1:22" customFormat="1" ht="9.75" customHeight="1" x14ac:dyDescent="0.25">
      <c r="A90" s="63"/>
      <c r="B90" s="257"/>
      <c r="C90" s="97">
        <v>80</v>
      </c>
      <c r="D90" s="72">
        <v>80</v>
      </c>
      <c r="E90" s="72">
        <v>80</v>
      </c>
      <c r="F90" s="72">
        <v>80</v>
      </c>
      <c r="G90" s="72">
        <v>80</v>
      </c>
      <c r="H90" s="72">
        <v>80</v>
      </c>
      <c r="I90" s="72">
        <v>80</v>
      </c>
      <c r="J90" s="72">
        <v>80</v>
      </c>
      <c r="K90" s="72">
        <v>80</v>
      </c>
      <c r="L90" s="73">
        <v>80</v>
      </c>
      <c r="M90" s="64"/>
      <c r="N90" s="70"/>
      <c r="O90" s="1">
        <v>79</v>
      </c>
      <c r="P90" s="68"/>
      <c r="Q90" s="69"/>
      <c r="R90" s="68"/>
      <c r="S90" s="68"/>
      <c r="T90" s="71">
        <f t="shared" si="4"/>
        <v>0</v>
      </c>
      <c r="U90" s="2" t="str">
        <f t="shared" si="5"/>
        <v/>
      </c>
      <c r="V90" s="3">
        <f t="shared" ca="1" si="6"/>
        <v>43344</v>
      </c>
    </row>
    <row r="91" spans="1:22" customFormat="1" ht="9.75" customHeight="1" x14ac:dyDescent="0.25">
      <c r="A91" s="63"/>
      <c r="B91" s="257"/>
      <c r="C91" s="97">
        <v>81</v>
      </c>
      <c r="D91" s="72">
        <v>81</v>
      </c>
      <c r="E91" s="72">
        <v>81</v>
      </c>
      <c r="F91" s="72">
        <v>81</v>
      </c>
      <c r="G91" s="72">
        <v>81</v>
      </c>
      <c r="H91" s="72">
        <v>81</v>
      </c>
      <c r="I91" s="72">
        <v>81</v>
      </c>
      <c r="J91" s="72">
        <v>81</v>
      </c>
      <c r="K91" s="72">
        <v>81</v>
      </c>
      <c r="L91" s="73">
        <v>81</v>
      </c>
      <c r="M91" s="64"/>
      <c r="N91" s="70"/>
      <c r="O91" s="1">
        <v>80</v>
      </c>
      <c r="P91" s="68"/>
      <c r="Q91" s="69"/>
      <c r="R91" s="68"/>
      <c r="S91" s="68"/>
      <c r="T91" s="71">
        <f t="shared" si="4"/>
        <v>0</v>
      </c>
      <c r="U91" s="2" t="str">
        <f t="shared" si="5"/>
        <v/>
      </c>
      <c r="V91" s="3">
        <f t="shared" ca="1" si="6"/>
        <v>43344</v>
      </c>
    </row>
    <row r="92" spans="1:22" customFormat="1" ht="9.75" customHeight="1" x14ac:dyDescent="0.25">
      <c r="A92" s="63"/>
      <c r="B92" s="257"/>
      <c r="C92" s="97">
        <v>82</v>
      </c>
      <c r="D92" s="72">
        <v>82</v>
      </c>
      <c r="E92" s="72">
        <v>82</v>
      </c>
      <c r="F92" s="72">
        <v>82</v>
      </c>
      <c r="G92" s="72">
        <v>82</v>
      </c>
      <c r="H92" s="72">
        <v>82</v>
      </c>
      <c r="I92" s="72">
        <v>82</v>
      </c>
      <c r="J92" s="72">
        <v>82</v>
      </c>
      <c r="K92" s="72">
        <v>82</v>
      </c>
      <c r="L92" s="73">
        <v>82</v>
      </c>
      <c r="M92" s="64"/>
      <c r="N92" s="70"/>
      <c r="O92" s="1">
        <v>81</v>
      </c>
      <c r="P92" s="68"/>
      <c r="Q92" s="69"/>
      <c r="R92" s="68"/>
      <c r="S92" s="68"/>
      <c r="T92" s="71">
        <f t="shared" si="4"/>
        <v>0</v>
      </c>
      <c r="U92" s="2" t="str">
        <f t="shared" si="5"/>
        <v/>
      </c>
      <c r="V92" s="3">
        <f t="shared" ca="1" si="6"/>
        <v>43344</v>
      </c>
    </row>
    <row r="93" spans="1:22" customFormat="1" ht="9.75" customHeight="1" x14ac:dyDescent="0.25">
      <c r="A93" s="63"/>
      <c r="B93" s="257"/>
      <c r="C93" s="97">
        <v>83</v>
      </c>
      <c r="D93" s="72">
        <v>83</v>
      </c>
      <c r="E93" s="72">
        <v>83</v>
      </c>
      <c r="F93" s="72">
        <v>83</v>
      </c>
      <c r="G93" s="72">
        <v>83</v>
      </c>
      <c r="H93" s="72">
        <v>83</v>
      </c>
      <c r="I93" s="72">
        <v>83</v>
      </c>
      <c r="J93" s="72">
        <v>83</v>
      </c>
      <c r="K93" s="72">
        <v>83</v>
      </c>
      <c r="L93" s="73">
        <v>83</v>
      </c>
      <c r="M93" s="64"/>
      <c r="N93" s="70"/>
      <c r="O93" s="1">
        <v>82</v>
      </c>
      <c r="P93" s="68"/>
      <c r="Q93" s="69"/>
      <c r="R93" s="68"/>
      <c r="S93" s="68"/>
      <c r="T93" s="71">
        <f t="shared" si="4"/>
        <v>0</v>
      </c>
      <c r="U93" s="2" t="str">
        <f t="shared" si="5"/>
        <v/>
      </c>
      <c r="V93" s="3">
        <f t="shared" ca="1" si="6"/>
        <v>43344</v>
      </c>
    </row>
    <row r="94" spans="1:22" customFormat="1" ht="9.75" customHeight="1" x14ac:dyDescent="0.25">
      <c r="A94" s="63"/>
      <c r="B94" s="257"/>
      <c r="C94" s="97">
        <v>84</v>
      </c>
      <c r="D94" s="72">
        <v>84</v>
      </c>
      <c r="E94" s="72">
        <v>84</v>
      </c>
      <c r="F94" s="72">
        <v>84</v>
      </c>
      <c r="G94" s="72">
        <v>84</v>
      </c>
      <c r="H94" s="72">
        <v>84</v>
      </c>
      <c r="I94" s="72">
        <v>84</v>
      </c>
      <c r="J94" s="72">
        <v>84</v>
      </c>
      <c r="K94" s="72">
        <v>84</v>
      </c>
      <c r="L94" s="73">
        <v>84</v>
      </c>
      <c r="M94" s="64"/>
      <c r="N94" s="70"/>
      <c r="O94" s="1">
        <v>83</v>
      </c>
      <c r="P94" s="68"/>
      <c r="Q94" s="69"/>
      <c r="R94" s="68"/>
      <c r="S94" s="68"/>
      <c r="T94" s="71">
        <f t="shared" si="4"/>
        <v>0</v>
      </c>
      <c r="U94" s="2" t="str">
        <f t="shared" si="5"/>
        <v/>
      </c>
      <c r="V94" s="3">
        <f t="shared" ca="1" si="6"/>
        <v>43344</v>
      </c>
    </row>
    <row r="95" spans="1:22" customFormat="1" ht="9.75" customHeight="1" x14ac:dyDescent="0.25">
      <c r="A95" s="63"/>
      <c r="B95" s="257"/>
      <c r="C95" s="97">
        <v>85</v>
      </c>
      <c r="D95" s="72">
        <v>85</v>
      </c>
      <c r="E95" s="72">
        <v>85</v>
      </c>
      <c r="F95" s="72">
        <v>85</v>
      </c>
      <c r="G95" s="72">
        <v>85</v>
      </c>
      <c r="H95" s="72">
        <v>85</v>
      </c>
      <c r="I95" s="72">
        <v>85</v>
      </c>
      <c r="J95" s="72">
        <v>85</v>
      </c>
      <c r="K95" s="72">
        <v>85</v>
      </c>
      <c r="L95" s="73">
        <v>85</v>
      </c>
      <c r="M95" s="64"/>
      <c r="N95" s="70"/>
      <c r="O95" s="1">
        <v>84</v>
      </c>
      <c r="P95" s="68"/>
      <c r="Q95" s="69"/>
      <c r="R95" s="68"/>
      <c r="S95" s="68"/>
      <c r="T95" s="71">
        <f t="shared" si="4"/>
        <v>0</v>
      </c>
      <c r="U95" s="2" t="str">
        <f t="shared" si="5"/>
        <v/>
      </c>
      <c r="V95" s="3">
        <f t="shared" ca="1" si="6"/>
        <v>43344</v>
      </c>
    </row>
    <row r="96" spans="1:22" customFormat="1" ht="9.75" customHeight="1" x14ac:dyDescent="0.25">
      <c r="A96" s="63"/>
      <c r="B96" s="257"/>
      <c r="C96" s="97">
        <v>86</v>
      </c>
      <c r="D96" s="72">
        <v>86</v>
      </c>
      <c r="E96" s="72">
        <v>86</v>
      </c>
      <c r="F96" s="72">
        <v>86</v>
      </c>
      <c r="G96" s="72">
        <v>86</v>
      </c>
      <c r="H96" s="72">
        <v>86</v>
      </c>
      <c r="I96" s="72">
        <v>86</v>
      </c>
      <c r="J96" s="72">
        <v>86</v>
      </c>
      <c r="K96" s="72">
        <v>86</v>
      </c>
      <c r="L96" s="73">
        <v>86</v>
      </c>
      <c r="M96" s="64"/>
      <c r="N96" s="70"/>
      <c r="O96" s="1">
        <v>85</v>
      </c>
      <c r="P96" s="68"/>
      <c r="Q96" s="69"/>
      <c r="R96" s="68"/>
      <c r="S96" s="68"/>
      <c r="T96" s="71">
        <f t="shared" si="4"/>
        <v>0</v>
      </c>
      <c r="U96" s="2" t="str">
        <f t="shared" si="5"/>
        <v/>
      </c>
      <c r="V96" s="3">
        <f t="shared" ca="1" si="6"/>
        <v>43344</v>
      </c>
    </row>
    <row r="97" spans="1:22" customFormat="1" ht="9.75" customHeight="1" x14ac:dyDescent="0.25">
      <c r="A97" s="63"/>
      <c r="B97" s="257"/>
      <c r="C97" s="97">
        <v>87</v>
      </c>
      <c r="D97" s="72">
        <v>87</v>
      </c>
      <c r="E97" s="72">
        <v>87</v>
      </c>
      <c r="F97" s="72">
        <v>87</v>
      </c>
      <c r="G97" s="72">
        <v>87</v>
      </c>
      <c r="H97" s="72">
        <v>87</v>
      </c>
      <c r="I97" s="72">
        <v>87</v>
      </c>
      <c r="J97" s="72">
        <v>87</v>
      </c>
      <c r="K97" s="72">
        <v>87</v>
      </c>
      <c r="L97" s="73">
        <v>87</v>
      </c>
      <c r="M97" s="64"/>
      <c r="N97" s="70"/>
      <c r="O97" s="1">
        <v>86</v>
      </c>
      <c r="P97" s="68"/>
      <c r="Q97" s="69"/>
      <c r="R97" s="68"/>
      <c r="S97" s="68"/>
      <c r="T97" s="71">
        <f t="shared" si="4"/>
        <v>0</v>
      </c>
      <c r="U97" s="2" t="str">
        <f t="shared" si="5"/>
        <v/>
      </c>
      <c r="V97" s="3">
        <f t="shared" ca="1" si="6"/>
        <v>43344</v>
      </c>
    </row>
    <row r="98" spans="1:22" customFormat="1" ht="9.75" customHeight="1" x14ac:dyDescent="0.25">
      <c r="A98" s="63"/>
      <c r="B98" s="257"/>
      <c r="C98" s="97">
        <v>88</v>
      </c>
      <c r="D98" s="72">
        <v>88</v>
      </c>
      <c r="E98" s="72">
        <v>88</v>
      </c>
      <c r="F98" s="72">
        <v>88</v>
      </c>
      <c r="G98" s="72">
        <v>88</v>
      </c>
      <c r="H98" s="72">
        <v>88</v>
      </c>
      <c r="I98" s="72">
        <v>88</v>
      </c>
      <c r="J98" s="72">
        <v>88</v>
      </c>
      <c r="K98" s="72">
        <v>88</v>
      </c>
      <c r="L98" s="73">
        <v>88</v>
      </c>
      <c r="M98" s="64"/>
      <c r="N98" s="70"/>
      <c r="O98" s="1">
        <v>87</v>
      </c>
      <c r="P98" s="68"/>
      <c r="Q98" s="69"/>
      <c r="R98" s="68"/>
      <c r="S98" s="68"/>
      <c r="T98" s="71">
        <f t="shared" si="4"/>
        <v>0</v>
      </c>
      <c r="U98" s="2" t="str">
        <f t="shared" si="5"/>
        <v/>
      </c>
      <c r="V98" s="3">
        <f t="shared" ca="1" si="6"/>
        <v>43344</v>
      </c>
    </row>
    <row r="99" spans="1:22" customFormat="1" ht="9.75" customHeight="1" x14ac:dyDescent="0.25">
      <c r="A99" s="63"/>
      <c r="B99" s="257"/>
      <c r="C99" s="97">
        <v>89</v>
      </c>
      <c r="D99" s="72">
        <v>89</v>
      </c>
      <c r="E99" s="72">
        <v>89</v>
      </c>
      <c r="F99" s="72">
        <v>89</v>
      </c>
      <c r="G99" s="72">
        <v>89</v>
      </c>
      <c r="H99" s="72">
        <v>89</v>
      </c>
      <c r="I99" s="72">
        <v>89</v>
      </c>
      <c r="J99" s="72">
        <v>89</v>
      </c>
      <c r="K99" s="72">
        <v>89</v>
      </c>
      <c r="L99" s="73">
        <v>89</v>
      </c>
      <c r="M99" s="64"/>
      <c r="N99" s="70"/>
      <c r="O99" s="1">
        <v>88</v>
      </c>
      <c r="P99" s="68"/>
      <c r="Q99" s="69"/>
      <c r="R99" s="68"/>
      <c r="S99" s="68"/>
      <c r="T99" s="71">
        <f t="shared" si="4"/>
        <v>0</v>
      </c>
      <c r="U99" s="2" t="str">
        <f t="shared" si="5"/>
        <v/>
      </c>
      <c r="V99" s="3">
        <f t="shared" ca="1" si="6"/>
        <v>43344</v>
      </c>
    </row>
    <row r="100" spans="1:22" customFormat="1" ht="9.75" customHeight="1" x14ac:dyDescent="0.25">
      <c r="A100" s="63"/>
      <c r="B100" s="257"/>
      <c r="C100" s="97">
        <v>90</v>
      </c>
      <c r="D100" s="72">
        <v>90</v>
      </c>
      <c r="E100" s="72">
        <v>90</v>
      </c>
      <c r="F100" s="72">
        <v>90</v>
      </c>
      <c r="G100" s="72">
        <v>90</v>
      </c>
      <c r="H100" s="72">
        <v>90</v>
      </c>
      <c r="I100" s="72">
        <v>90</v>
      </c>
      <c r="J100" s="72">
        <v>90</v>
      </c>
      <c r="K100" s="72">
        <v>90</v>
      </c>
      <c r="L100" s="73">
        <v>90</v>
      </c>
      <c r="M100" s="64"/>
      <c r="N100" s="70"/>
      <c r="O100" s="1">
        <v>89</v>
      </c>
      <c r="P100" s="68"/>
      <c r="Q100" s="69"/>
      <c r="R100" s="68"/>
      <c r="S100" s="68"/>
      <c r="T100" s="71">
        <f t="shared" si="4"/>
        <v>0</v>
      </c>
      <c r="U100" s="2" t="str">
        <f t="shared" si="5"/>
        <v/>
      </c>
      <c r="V100" s="3">
        <f t="shared" ca="1" si="6"/>
        <v>43344</v>
      </c>
    </row>
    <row r="101" spans="1:22" customFormat="1" ht="9.75" customHeight="1" x14ac:dyDescent="0.25">
      <c r="A101" s="63"/>
      <c r="B101" s="257"/>
      <c r="C101" s="97">
        <v>91</v>
      </c>
      <c r="D101" s="72">
        <v>91</v>
      </c>
      <c r="E101" s="72">
        <v>91</v>
      </c>
      <c r="F101" s="72">
        <v>91</v>
      </c>
      <c r="G101" s="72">
        <v>91</v>
      </c>
      <c r="H101" s="72">
        <v>91</v>
      </c>
      <c r="I101" s="72">
        <v>91</v>
      </c>
      <c r="J101" s="72">
        <v>91</v>
      </c>
      <c r="K101" s="72">
        <v>91</v>
      </c>
      <c r="L101" s="73">
        <v>91</v>
      </c>
      <c r="M101" s="64"/>
      <c r="N101" s="70"/>
      <c r="O101" s="1">
        <v>90</v>
      </c>
      <c r="P101" s="68"/>
      <c r="Q101" s="69"/>
      <c r="R101" s="68"/>
      <c r="S101" s="68"/>
      <c r="T101" s="71">
        <f t="shared" si="4"/>
        <v>0</v>
      </c>
      <c r="U101" s="2" t="str">
        <f t="shared" si="5"/>
        <v/>
      </c>
      <c r="V101" s="3">
        <f t="shared" ca="1" si="6"/>
        <v>43344</v>
      </c>
    </row>
    <row r="102" spans="1:22" customFormat="1" ht="9.75" customHeight="1" x14ac:dyDescent="0.25">
      <c r="A102" s="63"/>
      <c r="B102" s="257"/>
      <c r="C102" s="97">
        <v>92</v>
      </c>
      <c r="D102" s="72">
        <v>92</v>
      </c>
      <c r="E102" s="72">
        <v>92</v>
      </c>
      <c r="F102" s="72">
        <v>92</v>
      </c>
      <c r="G102" s="72">
        <v>92</v>
      </c>
      <c r="H102" s="72">
        <v>92</v>
      </c>
      <c r="I102" s="72">
        <v>92</v>
      </c>
      <c r="J102" s="72">
        <v>92</v>
      </c>
      <c r="K102" s="72">
        <v>92</v>
      </c>
      <c r="L102" s="73">
        <v>92</v>
      </c>
      <c r="M102" s="64"/>
      <c r="N102" s="70"/>
      <c r="O102" s="1">
        <v>91</v>
      </c>
      <c r="P102" s="68"/>
      <c r="Q102" s="69"/>
      <c r="R102" s="68"/>
      <c r="S102" s="68"/>
      <c r="T102" s="71">
        <f t="shared" si="4"/>
        <v>0</v>
      </c>
      <c r="U102" s="2" t="str">
        <f t="shared" si="5"/>
        <v/>
      </c>
      <c r="V102" s="3">
        <f t="shared" ca="1" si="6"/>
        <v>43344</v>
      </c>
    </row>
    <row r="103" spans="1:22" customFormat="1" ht="9.75" customHeight="1" x14ac:dyDescent="0.25">
      <c r="A103" s="63"/>
      <c r="B103" s="257"/>
      <c r="C103" s="97">
        <v>93</v>
      </c>
      <c r="D103" s="72">
        <v>93</v>
      </c>
      <c r="E103" s="72">
        <v>93</v>
      </c>
      <c r="F103" s="72">
        <v>93</v>
      </c>
      <c r="G103" s="72">
        <v>93</v>
      </c>
      <c r="H103" s="72">
        <v>93</v>
      </c>
      <c r="I103" s="72">
        <v>93</v>
      </c>
      <c r="J103" s="72">
        <v>93</v>
      </c>
      <c r="K103" s="72">
        <v>93</v>
      </c>
      <c r="L103" s="73">
        <v>93</v>
      </c>
      <c r="M103" s="64"/>
      <c r="N103" s="70"/>
      <c r="O103" s="1">
        <v>92</v>
      </c>
      <c r="P103" s="68"/>
      <c r="Q103" s="69"/>
      <c r="R103" s="68"/>
      <c r="S103" s="68"/>
      <c r="T103" s="71">
        <f t="shared" si="4"/>
        <v>0</v>
      </c>
      <c r="U103" s="2" t="str">
        <f t="shared" si="5"/>
        <v/>
      </c>
      <c r="V103" s="3">
        <f t="shared" ca="1" si="6"/>
        <v>43344</v>
      </c>
    </row>
    <row r="104" spans="1:22" customFormat="1" ht="9.75" customHeight="1" x14ac:dyDescent="0.25">
      <c r="A104" s="63"/>
      <c r="B104" s="257"/>
      <c r="C104" s="97">
        <v>94</v>
      </c>
      <c r="D104" s="72">
        <v>94</v>
      </c>
      <c r="E104" s="72">
        <v>94</v>
      </c>
      <c r="F104" s="72">
        <v>94</v>
      </c>
      <c r="G104" s="72">
        <v>94</v>
      </c>
      <c r="H104" s="72">
        <v>94</v>
      </c>
      <c r="I104" s="72">
        <v>94</v>
      </c>
      <c r="J104" s="72">
        <v>94</v>
      </c>
      <c r="K104" s="72">
        <v>94</v>
      </c>
      <c r="L104" s="73">
        <v>94</v>
      </c>
      <c r="M104" s="64"/>
      <c r="N104" s="70"/>
      <c r="O104" s="1">
        <v>93</v>
      </c>
      <c r="P104" s="68"/>
      <c r="Q104" s="69"/>
      <c r="R104" s="68"/>
      <c r="S104" s="68"/>
      <c r="T104" s="71">
        <f t="shared" si="4"/>
        <v>0</v>
      </c>
      <c r="U104" s="2" t="str">
        <f t="shared" si="5"/>
        <v/>
      </c>
      <c r="V104" s="3">
        <f t="shared" ca="1" si="6"/>
        <v>43344</v>
      </c>
    </row>
    <row r="105" spans="1:22" customFormat="1" ht="9.75" customHeight="1" x14ac:dyDescent="0.25">
      <c r="A105" s="63"/>
      <c r="B105" s="257"/>
      <c r="C105" s="97">
        <v>95</v>
      </c>
      <c r="D105" s="72">
        <v>95</v>
      </c>
      <c r="E105" s="72">
        <v>95</v>
      </c>
      <c r="F105" s="72">
        <v>95</v>
      </c>
      <c r="G105" s="72">
        <v>95</v>
      </c>
      <c r="H105" s="72">
        <v>95</v>
      </c>
      <c r="I105" s="72">
        <v>95</v>
      </c>
      <c r="J105" s="72">
        <v>95</v>
      </c>
      <c r="K105" s="72">
        <v>95</v>
      </c>
      <c r="L105" s="73">
        <v>95</v>
      </c>
      <c r="M105" s="64"/>
      <c r="N105" s="70"/>
      <c r="O105" s="1">
        <v>94</v>
      </c>
      <c r="P105" s="68"/>
      <c r="Q105" s="69"/>
      <c r="R105" s="68"/>
      <c r="S105" s="68"/>
      <c r="T105" s="71">
        <f t="shared" si="4"/>
        <v>0</v>
      </c>
      <c r="U105" s="2" t="str">
        <f t="shared" si="5"/>
        <v/>
      </c>
      <c r="V105" s="3">
        <f t="shared" ca="1" si="6"/>
        <v>43344</v>
      </c>
    </row>
    <row r="106" spans="1:22" customFormat="1" ht="9.75" customHeight="1" x14ac:dyDescent="0.25">
      <c r="A106" s="63"/>
      <c r="B106" s="257"/>
      <c r="C106" s="97">
        <v>96</v>
      </c>
      <c r="D106" s="72">
        <v>96</v>
      </c>
      <c r="E106" s="72">
        <v>96</v>
      </c>
      <c r="F106" s="72">
        <v>96</v>
      </c>
      <c r="G106" s="72">
        <v>96</v>
      </c>
      <c r="H106" s="72">
        <v>96</v>
      </c>
      <c r="I106" s="72">
        <v>96</v>
      </c>
      <c r="J106" s="72">
        <v>96</v>
      </c>
      <c r="K106" s="72">
        <v>96</v>
      </c>
      <c r="L106" s="73">
        <v>96</v>
      </c>
      <c r="M106" s="64"/>
      <c r="N106" s="70"/>
      <c r="O106" s="1">
        <v>95</v>
      </c>
      <c r="P106" s="68"/>
      <c r="Q106" s="69"/>
      <c r="R106" s="68"/>
      <c r="S106" s="68"/>
      <c r="T106" s="71">
        <f t="shared" si="4"/>
        <v>0</v>
      </c>
      <c r="U106" s="2" t="str">
        <f t="shared" si="5"/>
        <v/>
      </c>
      <c r="V106" s="3">
        <f t="shared" ca="1" si="6"/>
        <v>43344</v>
      </c>
    </row>
    <row r="107" spans="1:22" customFormat="1" ht="9.75" customHeight="1" x14ac:dyDescent="0.25">
      <c r="A107" s="63"/>
      <c r="B107" s="257"/>
      <c r="C107" s="97">
        <v>97</v>
      </c>
      <c r="D107" s="72">
        <v>97</v>
      </c>
      <c r="E107" s="72">
        <v>97</v>
      </c>
      <c r="F107" s="72">
        <v>97</v>
      </c>
      <c r="G107" s="72">
        <v>97</v>
      </c>
      <c r="H107" s="72">
        <v>97</v>
      </c>
      <c r="I107" s="72">
        <v>97</v>
      </c>
      <c r="J107" s="72">
        <v>97</v>
      </c>
      <c r="K107" s="72">
        <v>97</v>
      </c>
      <c r="L107" s="73">
        <v>97</v>
      </c>
      <c r="M107" s="64"/>
      <c r="N107" s="70"/>
      <c r="O107" s="1">
        <v>96</v>
      </c>
      <c r="P107" s="68"/>
      <c r="Q107" s="69"/>
      <c r="R107" s="68"/>
      <c r="S107" s="68"/>
      <c r="T107" s="71">
        <f t="shared" si="4"/>
        <v>0</v>
      </c>
      <c r="U107" s="2" t="str">
        <f t="shared" si="5"/>
        <v/>
      </c>
      <c r="V107" s="3">
        <f t="shared" ca="1" si="6"/>
        <v>43344</v>
      </c>
    </row>
    <row r="108" spans="1:22" customFormat="1" ht="9.75" customHeight="1" x14ac:dyDescent="0.25">
      <c r="A108" s="63"/>
      <c r="B108" s="257"/>
      <c r="C108" s="97">
        <v>98</v>
      </c>
      <c r="D108" s="72">
        <v>98</v>
      </c>
      <c r="E108" s="72">
        <v>98</v>
      </c>
      <c r="F108" s="72">
        <v>98</v>
      </c>
      <c r="G108" s="72">
        <v>98</v>
      </c>
      <c r="H108" s="72">
        <v>98</v>
      </c>
      <c r="I108" s="72">
        <v>98</v>
      </c>
      <c r="J108" s="72">
        <v>98</v>
      </c>
      <c r="K108" s="72">
        <v>98</v>
      </c>
      <c r="L108" s="73">
        <v>98</v>
      </c>
      <c r="M108" s="64"/>
      <c r="N108" s="70"/>
      <c r="O108" s="1">
        <v>97</v>
      </c>
      <c r="P108" s="68"/>
      <c r="Q108" s="69"/>
      <c r="R108" s="68"/>
      <c r="S108" s="68"/>
      <c r="T108" s="71">
        <f t="shared" si="4"/>
        <v>0</v>
      </c>
      <c r="U108" s="2" t="str">
        <f t="shared" si="5"/>
        <v/>
      </c>
      <c r="V108" s="3">
        <f t="shared" ca="1" si="6"/>
        <v>43344</v>
      </c>
    </row>
    <row r="109" spans="1:22" customFormat="1" ht="9.75" customHeight="1" thickBot="1" x14ac:dyDescent="0.3">
      <c r="A109" s="63"/>
      <c r="B109" s="258"/>
      <c r="C109" s="111">
        <v>99</v>
      </c>
      <c r="D109" s="74">
        <v>99</v>
      </c>
      <c r="E109" s="74">
        <v>99</v>
      </c>
      <c r="F109" s="74">
        <v>99</v>
      </c>
      <c r="G109" s="74">
        <v>99</v>
      </c>
      <c r="H109" s="74">
        <v>99</v>
      </c>
      <c r="I109" s="74">
        <v>99</v>
      </c>
      <c r="J109" s="74">
        <v>99</v>
      </c>
      <c r="K109" s="74">
        <v>99</v>
      </c>
      <c r="L109" s="75">
        <v>99</v>
      </c>
      <c r="M109" s="64"/>
      <c r="N109" s="70"/>
      <c r="O109" s="1">
        <v>98</v>
      </c>
      <c r="P109" s="68"/>
      <c r="Q109" s="69"/>
      <c r="R109" s="68"/>
      <c r="S109" s="68"/>
      <c r="T109" s="71">
        <f t="shared" si="4"/>
        <v>0</v>
      </c>
      <c r="U109" s="2" t="str">
        <f t="shared" si="5"/>
        <v/>
      </c>
      <c r="V109" s="3">
        <f t="shared" ca="1" si="6"/>
        <v>43344</v>
      </c>
    </row>
    <row r="110" spans="1:22" customFormat="1" ht="9.75" customHeight="1" x14ac:dyDescent="0.25">
      <c r="A110" s="63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70"/>
      <c r="O110" s="1">
        <v>99</v>
      </c>
      <c r="P110" s="68"/>
      <c r="Q110" s="69"/>
      <c r="R110" s="68"/>
      <c r="S110" s="68"/>
      <c r="T110" s="71">
        <f t="shared" si="4"/>
        <v>0</v>
      </c>
      <c r="U110" s="2" t="str">
        <f t="shared" si="5"/>
        <v/>
      </c>
      <c r="V110" s="3">
        <f t="shared" ca="1" si="6"/>
        <v>43344</v>
      </c>
    </row>
    <row r="111" spans="1:22" customFormat="1" ht="9.75" customHeight="1" x14ac:dyDescent="0.25">
      <c r="A111" s="63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70"/>
      <c r="O111" s="1">
        <v>100</v>
      </c>
      <c r="P111" s="68"/>
      <c r="Q111" s="69"/>
      <c r="R111" s="68"/>
      <c r="S111" s="68"/>
      <c r="T111" s="71">
        <f t="shared" si="4"/>
        <v>0</v>
      </c>
      <c r="U111" s="2" t="str">
        <f t="shared" si="5"/>
        <v/>
      </c>
      <c r="V111" s="3">
        <f t="shared" ca="1" si="6"/>
        <v>43344</v>
      </c>
    </row>
    <row r="112" spans="1:22" customFormat="1" ht="9.75" customHeight="1" x14ac:dyDescent="0.25">
      <c r="A112" s="63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70"/>
      <c r="O112" s="1">
        <v>101</v>
      </c>
      <c r="P112" s="68"/>
      <c r="Q112" s="69"/>
      <c r="R112" s="68"/>
      <c r="S112" s="68"/>
      <c r="T112" s="71">
        <f t="shared" si="4"/>
        <v>0</v>
      </c>
      <c r="U112" s="2" t="str">
        <f t="shared" si="5"/>
        <v/>
      </c>
      <c r="V112" s="3">
        <f t="shared" ca="1" si="6"/>
        <v>43344</v>
      </c>
    </row>
    <row r="113" spans="1:22" customFormat="1" ht="9.75" customHeight="1" x14ac:dyDescent="0.25">
      <c r="A113" s="63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70"/>
      <c r="O113" s="1">
        <v>102</v>
      </c>
      <c r="P113" s="68"/>
      <c r="Q113" s="69"/>
      <c r="R113" s="68"/>
      <c r="S113" s="68"/>
      <c r="T113" s="71">
        <f t="shared" si="4"/>
        <v>0</v>
      </c>
      <c r="U113" s="2" t="str">
        <f t="shared" si="5"/>
        <v/>
      </c>
      <c r="V113" s="3">
        <f t="shared" ca="1" si="6"/>
        <v>43344</v>
      </c>
    </row>
    <row r="114" spans="1:22" customFormat="1" ht="9.75" customHeight="1" x14ac:dyDescent="0.25">
      <c r="A114" s="63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70"/>
      <c r="O114" s="1">
        <v>103</v>
      </c>
      <c r="P114" s="68"/>
      <c r="Q114" s="69"/>
      <c r="R114" s="68"/>
      <c r="S114" s="68"/>
      <c r="T114" s="71">
        <f t="shared" si="4"/>
        <v>0</v>
      </c>
      <c r="U114" s="2" t="str">
        <f t="shared" si="5"/>
        <v/>
      </c>
      <c r="V114" s="3">
        <f t="shared" ca="1" si="6"/>
        <v>43344</v>
      </c>
    </row>
    <row r="115" spans="1:22" customFormat="1" ht="9.75" customHeight="1" x14ac:dyDescent="0.25">
      <c r="A115" s="63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70"/>
      <c r="O115" s="1">
        <v>104</v>
      </c>
      <c r="P115" s="68"/>
      <c r="Q115" s="69"/>
      <c r="R115" s="68"/>
      <c r="S115" s="68"/>
      <c r="T115" s="71">
        <f t="shared" si="4"/>
        <v>0</v>
      </c>
      <c r="U115" s="2" t="str">
        <f t="shared" si="5"/>
        <v/>
      </c>
      <c r="V115" s="3">
        <f t="shared" ca="1" si="6"/>
        <v>43344</v>
      </c>
    </row>
    <row r="116" spans="1:22" customFormat="1" ht="9.75" customHeight="1" x14ac:dyDescent="0.25">
      <c r="A116" s="63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70"/>
      <c r="O116" s="1">
        <v>105</v>
      </c>
      <c r="P116" s="68"/>
      <c r="Q116" s="69"/>
      <c r="R116" s="68"/>
      <c r="S116" s="68"/>
      <c r="T116" s="71">
        <f t="shared" si="4"/>
        <v>0</v>
      </c>
      <c r="U116" s="2" t="str">
        <f t="shared" si="5"/>
        <v/>
      </c>
      <c r="V116" s="3">
        <f t="shared" ca="1" si="6"/>
        <v>43344</v>
      </c>
    </row>
    <row r="117" spans="1:22" customFormat="1" ht="9.75" customHeight="1" x14ac:dyDescent="0.25">
      <c r="A117" s="63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70"/>
      <c r="O117" s="1">
        <v>106</v>
      </c>
      <c r="P117" s="68"/>
      <c r="Q117" s="69"/>
      <c r="R117" s="68"/>
      <c r="S117" s="68"/>
      <c r="T117" s="71">
        <f t="shared" si="4"/>
        <v>0</v>
      </c>
      <c r="U117" s="2" t="str">
        <f t="shared" si="5"/>
        <v/>
      </c>
      <c r="V117" s="3">
        <f t="shared" ca="1" si="6"/>
        <v>43344</v>
      </c>
    </row>
    <row r="118" spans="1:22" customFormat="1" ht="9.75" customHeight="1" x14ac:dyDescent="0.25">
      <c r="A118" s="63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70"/>
      <c r="O118" s="1">
        <v>107</v>
      </c>
      <c r="P118" s="68"/>
      <c r="Q118" s="69"/>
      <c r="R118" s="68"/>
      <c r="S118" s="68"/>
      <c r="T118" s="71">
        <f t="shared" si="4"/>
        <v>0</v>
      </c>
      <c r="U118" s="2" t="str">
        <f t="shared" si="5"/>
        <v/>
      </c>
      <c r="V118" s="3">
        <f t="shared" ca="1" si="6"/>
        <v>43344</v>
      </c>
    </row>
    <row r="119" spans="1:22" customFormat="1" ht="9.75" customHeight="1" x14ac:dyDescent="0.25">
      <c r="A119" s="63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70"/>
      <c r="O119" s="1">
        <v>108</v>
      </c>
      <c r="P119" s="68"/>
      <c r="Q119" s="69"/>
      <c r="R119" s="68"/>
      <c r="S119" s="68"/>
      <c r="T119" s="71">
        <f t="shared" si="4"/>
        <v>0</v>
      </c>
      <c r="U119" s="2" t="str">
        <f t="shared" si="5"/>
        <v/>
      </c>
      <c r="V119" s="3">
        <f t="shared" ca="1" si="6"/>
        <v>43344</v>
      </c>
    </row>
    <row r="120" spans="1:22" customFormat="1" ht="9.75" customHeight="1" x14ac:dyDescent="0.25">
      <c r="A120" s="63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70"/>
      <c r="O120" s="1">
        <v>109</v>
      </c>
      <c r="P120" s="68"/>
      <c r="Q120" s="69"/>
      <c r="R120" s="68"/>
      <c r="S120" s="68"/>
      <c r="T120" s="71">
        <f t="shared" si="4"/>
        <v>0</v>
      </c>
      <c r="U120" s="2" t="str">
        <f t="shared" si="5"/>
        <v/>
      </c>
      <c r="V120" s="3">
        <f t="shared" ca="1" si="6"/>
        <v>43344</v>
      </c>
    </row>
    <row r="121" spans="1:22" customFormat="1" ht="9.75" customHeight="1" x14ac:dyDescent="0.25">
      <c r="A121" s="63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70"/>
      <c r="O121" s="1">
        <v>110</v>
      </c>
      <c r="P121" s="68"/>
      <c r="Q121" s="69"/>
      <c r="R121" s="68"/>
      <c r="S121" s="68"/>
      <c r="T121" s="71">
        <f t="shared" si="4"/>
        <v>0</v>
      </c>
      <c r="U121" s="2" t="str">
        <f t="shared" si="5"/>
        <v/>
      </c>
      <c r="V121" s="3">
        <f t="shared" ca="1" si="6"/>
        <v>43344</v>
      </c>
    </row>
    <row r="122" spans="1:22" customFormat="1" ht="9.75" customHeight="1" x14ac:dyDescent="0.25">
      <c r="A122" s="63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70"/>
      <c r="O122" s="1">
        <v>111</v>
      </c>
      <c r="P122" s="68"/>
      <c r="Q122" s="69"/>
      <c r="R122" s="68"/>
      <c r="S122" s="68"/>
      <c r="T122" s="71">
        <f t="shared" si="4"/>
        <v>0</v>
      </c>
      <c r="U122" s="2" t="str">
        <f t="shared" si="5"/>
        <v/>
      </c>
      <c r="V122" s="3">
        <f t="shared" ca="1" si="6"/>
        <v>43344</v>
      </c>
    </row>
    <row r="123" spans="1:22" customFormat="1" ht="9.75" customHeight="1" x14ac:dyDescent="0.25">
      <c r="A123" s="63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70"/>
      <c r="O123" s="1">
        <v>112</v>
      </c>
      <c r="P123" s="68"/>
      <c r="Q123" s="69"/>
      <c r="R123" s="68"/>
      <c r="S123" s="68"/>
      <c r="T123" s="71">
        <f t="shared" si="4"/>
        <v>0</v>
      </c>
      <c r="U123" s="2" t="str">
        <f t="shared" si="5"/>
        <v/>
      </c>
      <c r="V123" s="3">
        <f t="shared" ca="1" si="6"/>
        <v>43344</v>
      </c>
    </row>
    <row r="124" spans="1:22" customFormat="1" ht="9.75" customHeight="1" x14ac:dyDescent="0.25">
      <c r="A124" s="63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70"/>
      <c r="O124" s="1">
        <v>113</v>
      </c>
      <c r="P124" s="68"/>
      <c r="Q124" s="69"/>
      <c r="R124" s="68"/>
      <c r="S124" s="68"/>
      <c r="T124" s="71">
        <f t="shared" si="4"/>
        <v>0</v>
      </c>
      <c r="U124" s="2" t="str">
        <f t="shared" si="5"/>
        <v/>
      </c>
      <c r="V124" s="3">
        <f t="shared" ca="1" si="6"/>
        <v>43344</v>
      </c>
    </row>
    <row r="125" spans="1:22" customFormat="1" ht="9.75" customHeight="1" x14ac:dyDescent="0.25">
      <c r="A125" s="63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70"/>
      <c r="O125" s="1">
        <v>114</v>
      </c>
      <c r="P125" s="68"/>
      <c r="Q125" s="69"/>
      <c r="R125" s="68"/>
      <c r="S125" s="68"/>
      <c r="T125" s="71">
        <f t="shared" si="4"/>
        <v>0</v>
      </c>
      <c r="U125" s="2" t="str">
        <f t="shared" si="5"/>
        <v/>
      </c>
      <c r="V125" s="3">
        <f t="shared" ca="1" si="6"/>
        <v>43344</v>
      </c>
    </row>
    <row r="126" spans="1:22" customFormat="1" ht="9.9499999999999993" customHeight="1" x14ac:dyDescent="0.25">
      <c r="A126" s="63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70"/>
      <c r="O126" s="1">
        <v>115</v>
      </c>
      <c r="P126" s="68"/>
      <c r="Q126" s="69"/>
      <c r="R126" s="68"/>
      <c r="S126" s="68"/>
      <c r="T126" s="71">
        <f t="shared" si="4"/>
        <v>0</v>
      </c>
      <c r="U126" s="2" t="str">
        <f t="shared" si="5"/>
        <v/>
      </c>
      <c r="V126" s="3">
        <f t="shared" ca="1" si="6"/>
        <v>43344</v>
      </c>
    </row>
    <row r="127" spans="1:22" customFormat="1" ht="9.9499999999999993" customHeight="1" x14ac:dyDescent="0.25">
      <c r="A127" s="63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70"/>
      <c r="O127" s="1">
        <v>116</v>
      </c>
      <c r="P127" s="68"/>
      <c r="Q127" s="69"/>
      <c r="R127" s="68"/>
      <c r="S127" s="68"/>
      <c r="T127" s="71">
        <f t="shared" si="4"/>
        <v>0</v>
      </c>
      <c r="U127" s="2" t="str">
        <f t="shared" si="5"/>
        <v/>
      </c>
      <c r="V127" s="3">
        <f t="shared" ca="1" si="6"/>
        <v>43344</v>
      </c>
    </row>
    <row r="128" spans="1:22" customFormat="1" ht="9.9499999999999993" customHeight="1" x14ac:dyDescent="0.25">
      <c r="A128" s="63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70"/>
      <c r="O128" s="1">
        <v>117</v>
      </c>
      <c r="P128" s="68"/>
      <c r="Q128" s="69"/>
      <c r="R128" s="68"/>
      <c r="S128" s="68"/>
      <c r="T128" s="71">
        <f t="shared" si="4"/>
        <v>0</v>
      </c>
      <c r="U128" s="2" t="str">
        <f t="shared" si="5"/>
        <v/>
      </c>
      <c r="V128" s="3">
        <f t="shared" ca="1" si="6"/>
        <v>43344</v>
      </c>
    </row>
    <row r="129" spans="1:22" customFormat="1" ht="9.9499999999999993" customHeight="1" x14ac:dyDescent="0.25">
      <c r="A129" s="63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70"/>
      <c r="O129" s="1">
        <v>118</v>
      </c>
      <c r="P129" s="68"/>
      <c r="Q129" s="69"/>
      <c r="R129" s="68"/>
      <c r="S129" s="68"/>
      <c r="T129" s="71">
        <f t="shared" si="4"/>
        <v>0</v>
      </c>
      <c r="U129" s="2" t="str">
        <f t="shared" si="5"/>
        <v/>
      </c>
      <c r="V129" s="3">
        <f t="shared" ca="1" si="6"/>
        <v>43344</v>
      </c>
    </row>
    <row r="130" spans="1:22" customFormat="1" ht="9.9499999999999993" customHeight="1" x14ac:dyDescent="0.25">
      <c r="A130" s="63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70"/>
      <c r="O130" s="1">
        <v>119</v>
      </c>
      <c r="P130" s="68"/>
      <c r="Q130" s="69"/>
      <c r="R130" s="68"/>
      <c r="S130" s="68"/>
      <c r="T130" s="71">
        <f t="shared" si="4"/>
        <v>0</v>
      </c>
      <c r="U130" s="2" t="str">
        <f t="shared" si="5"/>
        <v/>
      </c>
      <c r="V130" s="3">
        <f t="shared" ca="1" si="6"/>
        <v>43344</v>
      </c>
    </row>
    <row r="131" spans="1:22" customFormat="1" ht="9.9499999999999993" customHeight="1" thickBot="1" x14ac:dyDescent="0.3">
      <c r="A131" s="63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87"/>
      <c r="O131" s="88">
        <v>120</v>
      </c>
      <c r="P131" s="89"/>
      <c r="Q131" s="90"/>
      <c r="R131" s="89"/>
      <c r="S131" s="89"/>
      <c r="T131" s="91">
        <f t="shared" si="4"/>
        <v>0</v>
      </c>
      <c r="U131" s="92" t="str">
        <f t="shared" si="5"/>
        <v/>
      </c>
      <c r="V131" s="93">
        <f t="shared" ca="1" si="6"/>
        <v>43344</v>
      </c>
    </row>
    <row r="132" spans="1:22" customFormat="1" ht="15.75" thickBot="1" x14ac:dyDescent="0.3">
      <c r="A132" s="66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52" t="s">
        <v>19</v>
      </c>
      <c r="O132" s="53">
        <f ca="1">TODAY()</f>
        <v>43344</v>
      </c>
      <c r="P132" s="53" t="s">
        <v>20</v>
      </c>
      <c r="Q132" s="54">
        <f>SUM(Q11:Q131)-U132</f>
        <v>0</v>
      </c>
      <c r="R132" s="55">
        <f>MAX(R12:R131)</f>
        <v>0</v>
      </c>
      <c r="S132" s="56"/>
      <c r="T132" s="57" t="s">
        <v>21</v>
      </c>
      <c r="U132" s="54">
        <f>SUM(U11:U131)</f>
        <v>0</v>
      </c>
      <c r="V132" s="58">
        <f ca="1">SUMIF(V11:V131,"&gt;0")</f>
        <v>5244624</v>
      </c>
    </row>
    <row r="133" spans="1:22" ht="2.1" customHeight="1" x14ac:dyDescent="0.25"/>
  </sheetData>
  <mergeCells count="17">
    <mergeCell ref="N7:Q7"/>
    <mergeCell ref="B8:B10"/>
    <mergeCell ref="C8:L9"/>
    <mergeCell ref="N8:Q8"/>
    <mergeCell ref="B11:B109"/>
    <mergeCell ref="N1:N2"/>
    <mergeCell ref="O1:T2"/>
    <mergeCell ref="U1:U2"/>
    <mergeCell ref="V1:V2"/>
    <mergeCell ref="B2:L6"/>
    <mergeCell ref="O3:P3"/>
    <mergeCell ref="S3:T3"/>
    <mergeCell ref="S4:V4"/>
    <mergeCell ref="O5:P5"/>
    <mergeCell ref="U5:V5"/>
    <mergeCell ref="N6:Q6"/>
    <mergeCell ref="S6:V6"/>
  </mergeCells>
  <conditionalFormatting sqref="T8:V8 V3 R8">
    <cfRule type="cellIs" dxfId="373" priority="11" operator="equal">
      <formula>0</formula>
    </cfRule>
  </conditionalFormatting>
  <conditionalFormatting sqref="V10">
    <cfRule type="cellIs" dxfId="372" priority="7" operator="between">
      <formula>40000</formula>
      <formula>50000</formula>
    </cfRule>
    <cfRule type="cellIs" dxfId="371" priority="8" operator="between">
      <formula>30</formula>
      <formula>4000</formula>
    </cfRule>
    <cfRule type="containsText" dxfId="370" priority="9" operator="containsText" text="pago">
      <formula>NOT(ISERROR(SEARCH("pago",V10)))</formula>
    </cfRule>
    <cfRule type="cellIs" dxfId="369" priority="10" operator="between">
      <formula>1</formula>
      <formula>29</formula>
    </cfRule>
  </conditionalFormatting>
  <conditionalFormatting sqref="V11:V131">
    <cfRule type="cellIs" dxfId="368" priority="3" operator="between">
      <formula>40000</formula>
      <formula>50000</formula>
    </cfRule>
    <cfRule type="cellIs" dxfId="367" priority="4" operator="between">
      <formula>30</formula>
      <formula>4000</formula>
    </cfRule>
    <cfRule type="containsText" dxfId="366" priority="5" operator="containsText" text="pago">
      <formula>NOT(ISERROR(SEARCH("pago",V11)))</formula>
    </cfRule>
    <cfRule type="cellIs" dxfId="365" priority="6" operator="between">
      <formula>1</formula>
      <formula>29</formula>
    </cfRule>
  </conditionalFormatting>
  <conditionalFormatting sqref="V11:V131">
    <cfRule type="cellIs" dxfId="364" priority="2" operator="lessThan">
      <formula>0</formula>
    </cfRule>
  </conditionalFormatting>
  <conditionalFormatting sqref="T11:T131">
    <cfRule type="expression" dxfId="363" priority="1">
      <formula>S11=""</formula>
    </cfRule>
  </conditionalFormatting>
  <hyperlinks>
    <hyperlink ref="C11" location="'0101'!A1" display="'0101'!A1"/>
    <hyperlink ref="C13" location="'0103'!A1" display="'0103'!A1"/>
    <hyperlink ref="C14" location="'0104'!A1" display="'0104'!A1"/>
    <hyperlink ref="C15" location="'0105'!A1" display="'0105'!A1"/>
    <hyperlink ref="C16" location="'0106'!A1" display="'0106'!A1"/>
    <hyperlink ref="C17" location="'0107'!A1" display="'0107'!A1"/>
    <hyperlink ref="C18" location="'0108'!A1" display="'0108'!A1"/>
    <hyperlink ref="C19" location="'0109'!A1" display="'0109'!A1"/>
    <hyperlink ref="C20" location="'0110'!A1" display="'0110'!A1"/>
    <hyperlink ref="C21" location="'0111'!A1" display="'0111'!A1"/>
    <hyperlink ref="C12" location="'0102'!A1" display="'0102'!A1"/>
  </hyperlink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Clientes!$A$3:$A$402</xm:f>
          </x14:formula1>
          <xm:sqref>V1:V2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3"/>
  <sheetViews>
    <sheetView workbookViewId="0">
      <selection activeCell="V1" sqref="V1:V2"/>
    </sheetView>
  </sheetViews>
  <sheetFormatPr defaultColWidth="0" defaultRowHeight="15" customHeight="1" zeroHeight="1" x14ac:dyDescent="0.25"/>
  <cols>
    <col min="1" max="1" width="1.7109375" style="59" customWidth="1"/>
    <col min="2" max="12" width="2.7109375" style="59" customWidth="1"/>
    <col min="13" max="13" width="1.7109375" style="59" customWidth="1"/>
    <col min="14" max="14" width="19.140625" style="42" bestFit="1" customWidth="1"/>
    <col min="15" max="15" width="15" style="42" bestFit="1" customWidth="1"/>
    <col min="16" max="16" width="15" style="42" customWidth="1"/>
    <col min="17" max="17" width="9.28515625" style="42" bestFit="1" customWidth="1"/>
    <col min="18" max="18" width="18.7109375" style="43" hidden="1"/>
    <col min="19" max="19" width="15.5703125" style="42" bestFit="1" customWidth="1"/>
    <col min="20" max="20" width="17.85546875" style="42" customWidth="1"/>
    <col min="21" max="21" width="14.28515625" style="42" bestFit="1" customWidth="1"/>
    <col min="22" max="22" width="19" style="42" customWidth="1"/>
    <col min="23" max="23" width="1.7109375" style="59" customWidth="1"/>
    <col min="24" max="16384" width="19" style="59" hidden="1"/>
  </cols>
  <sheetData>
    <row r="1" spans="1:22" customFormat="1" ht="9.9499999999999993" customHeight="1" thickBot="1" x14ac:dyDescent="0.3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2"/>
      <c r="N1" s="222" t="str">
        <f ca="1">IF(V132&gt;5000,"Livre",IF(V132&lt;=30,"Em Dias","Atrasado"))</f>
        <v>Livre</v>
      </c>
      <c r="O1" s="224" t="s">
        <v>1</v>
      </c>
      <c r="P1" s="224"/>
      <c r="Q1" s="224"/>
      <c r="R1" s="224"/>
      <c r="S1" s="224"/>
      <c r="T1" s="224"/>
      <c r="U1" s="226" t="s">
        <v>22</v>
      </c>
      <c r="V1" s="228" t="s">
        <v>59</v>
      </c>
    </row>
    <row r="2" spans="1:22" customFormat="1" ht="9.9499999999999993" customHeight="1" thickBot="1" x14ac:dyDescent="0.3">
      <c r="A2" s="63"/>
      <c r="B2" s="230"/>
      <c r="C2" s="231"/>
      <c r="D2" s="231"/>
      <c r="E2" s="231"/>
      <c r="F2" s="231"/>
      <c r="G2" s="231"/>
      <c r="H2" s="231"/>
      <c r="I2" s="231"/>
      <c r="J2" s="231"/>
      <c r="K2" s="231"/>
      <c r="L2" s="232"/>
      <c r="M2" s="64"/>
      <c r="N2" s="223"/>
      <c r="O2" s="225"/>
      <c r="P2" s="225"/>
      <c r="Q2" s="225"/>
      <c r="R2" s="225"/>
      <c r="S2" s="225"/>
      <c r="T2" s="225"/>
      <c r="U2" s="227"/>
      <c r="V2" s="229"/>
    </row>
    <row r="3" spans="1:22" customFormat="1" ht="9.9499999999999993" customHeight="1" thickBot="1" x14ac:dyDescent="0.3">
      <c r="A3" s="63"/>
      <c r="B3" s="233"/>
      <c r="C3" s="234"/>
      <c r="D3" s="234"/>
      <c r="E3" s="234"/>
      <c r="F3" s="234"/>
      <c r="G3" s="234"/>
      <c r="H3" s="234"/>
      <c r="I3" s="234"/>
      <c r="J3" s="234"/>
      <c r="K3" s="234"/>
      <c r="L3" s="235"/>
      <c r="M3" s="64"/>
      <c r="N3" s="44" t="s">
        <v>4</v>
      </c>
      <c r="O3" s="239" t="e">
        <f>VLOOKUP(V1,bd,2,0)</f>
        <v>#N/A</v>
      </c>
      <c r="P3" s="240"/>
      <c r="Q3" s="45" t="s">
        <v>6</v>
      </c>
      <c r="R3" s="43"/>
      <c r="S3" s="241" t="e">
        <f>VLOOKUP(V1,bd,8,0)</f>
        <v>#N/A</v>
      </c>
      <c r="T3" s="242"/>
      <c r="U3" s="44" t="s">
        <v>23</v>
      </c>
      <c r="V3" s="13" t="e">
        <f>VLOOKUP(V1,bd,9,0)</f>
        <v>#N/A</v>
      </c>
    </row>
    <row r="4" spans="1:22" customFormat="1" ht="9.9499999999999993" customHeight="1" thickBot="1" x14ac:dyDescent="0.3">
      <c r="A4" s="63"/>
      <c r="B4" s="233"/>
      <c r="C4" s="234"/>
      <c r="D4" s="234"/>
      <c r="E4" s="234"/>
      <c r="F4" s="234"/>
      <c r="G4" s="234"/>
      <c r="H4" s="234"/>
      <c r="I4" s="234"/>
      <c r="J4" s="234"/>
      <c r="K4" s="234"/>
      <c r="L4" s="235"/>
      <c r="M4" s="64"/>
      <c r="N4" s="44" t="s">
        <v>30</v>
      </c>
      <c r="O4" s="41" t="e">
        <f>VLOOKUP(V1,bd,17,0)</f>
        <v>#N/A</v>
      </c>
      <c r="P4" s="41" t="e">
        <f>VLOOKUP(V1,bd,18,0)</f>
        <v>#N/A</v>
      </c>
      <c r="Q4" s="44" t="s">
        <v>8</v>
      </c>
      <c r="R4" s="43"/>
      <c r="S4" s="243" t="e">
        <f>VLOOKUP(V1,bd,19,0)</f>
        <v>#N/A</v>
      </c>
      <c r="T4" s="244"/>
      <c r="U4" s="244"/>
      <c r="V4" s="245"/>
    </row>
    <row r="5" spans="1:22" customFormat="1" ht="9.9499999999999993" customHeight="1" thickBot="1" x14ac:dyDescent="0.3">
      <c r="A5" s="63"/>
      <c r="B5" s="233"/>
      <c r="C5" s="234"/>
      <c r="D5" s="234"/>
      <c r="E5" s="234"/>
      <c r="F5" s="234"/>
      <c r="G5" s="234"/>
      <c r="H5" s="234"/>
      <c r="I5" s="234"/>
      <c r="J5" s="234"/>
      <c r="K5" s="234"/>
      <c r="L5" s="235"/>
      <c r="M5" s="64"/>
      <c r="N5" s="44" t="s">
        <v>24</v>
      </c>
      <c r="O5" s="246" t="e">
        <f>VLOOKUP(V1,bd,10,0)</f>
        <v>#N/A</v>
      </c>
      <c r="P5" s="247"/>
      <c r="Q5" s="46" t="s">
        <v>7</v>
      </c>
      <c r="R5" s="4"/>
      <c r="S5" s="41" t="e">
        <f>VLOOKUP(V1,bd,13,0)</f>
        <v>#N/A</v>
      </c>
      <c r="T5" s="44" t="s">
        <v>5</v>
      </c>
      <c r="U5" s="241" t="e">
        <f>VLOOKUP(V1,bd,20,0)</f>
        <v>#N/A</v>
      </c>
      <c r="V5" s="242"/>
    </row>
    <row r="6" spans="1:22" customFormat="1" ht="9.9499999999999993" customHeight="1" thickBot="1" x14ac:dyDescent="0.3">
      <c r="A6" s="63"/>
      <c r="B6" s="236"/>
      <c r="C6" s="237"/>
      <c r="D6" s="237"/>
      <c r="E6" s="237"/>
      <c r="F6" s="237"/>
      <c r="G6" s="237"/>
      <c r="H6" s="237"/>
      <c r="I6" s="237"/>
      <c r="J6" s="237"/>
      <c r="K6" s="237"/>
      <c r="L6" s="238"/>
      <c r="M6" s="64"/>
      <c r="N6" s="241"/>
      <c r="O6" s="248"/>
      <c r="P6" s="248"/>
      <c r="Q6" s="248"/>
      <c r="R6" s="7"/>
      <c r="S6" s="248"/>
      <c r="T6" s="248"/>
      <c r="U6" s="248"/>
      <c r="V6" s="242"/>
    </row>
    <row r="7" spans="1:22" customFormat="1" ht="9.9499999999999993" customHeight="1" thickBot="1" x14ac:dyDescent="0.3">
      <c r="A7" s="63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217" t="s">
        <v>25</v>
      </c>
      <c r="O7" s="215"/>
      <c r="P7" s="215"/>
      <c r="Q7" s="216"/>
      <c r="R7" s="65"/>
      <c r="S7" s="47" t="s">
        <v>26</v>
      </c>
      <c r="T7" s="48" t="s">
        <v>27</v>
      </c>
      <c r="U7" s="48" t="s">
        <v>28</v>
      </c>
      <c r="V7" s="48" t="s">
        <v>29</v>
      </c>
    </row>
    <row r="8" spans="1:22" customFormat="1" ht="9.9499999999999993" customHeight="1" thickBot="1" x14ac:dyDescent="0.3">
      <c r="A8" s="63"/>
      <c r="B8" s="249"/>
      <c r="C8" s="250" t="s">
        <v>31</v>
      </c>
      <c r="D8" s="251"/>
      <c r="E8" s="251"/>
      <c r="F8" s="251"/>
      <c r="G8" s="251"/>
      <c r="H8" s="251"/>
      <c r="I8" s="251"/>
      <c r="J8" s="251"/>
      <c r="K8" s="251"/>
      <c r="L8" s="252"/>
      <c r="M8" s="64"/>
      <c r="N8" s="241" t="e">
        <f>VLOOKUP(V1,bd,3,0)</f>
        <v>#N/A</v>
      </c>
      <c r="O8" s="248"/>
      <c r="P8" s="248"/>
      <c r="Q8" s="242"/>
      <c r="R8" s="6"/>
      <c r="S8" s="5" t="e">
        <f>VLOOKUP(V1,bd,4,0)</f>
        <v>#N/A</v>
      </c>
      <c r="T8" s="5" t="e">
        <f>VLOOKUP(V1,bd,5,0)</f>
        <v>#N/A</v>
      </c>
      <c r="U8" s="5" t="e">
        <f>VLOOKUP(V1,bd,7,0)</f>
        <v>#N/A</v>
      </c>
      <c r="V8" s="13" t="e">
        <f>VLOOKUP(V1,bd,6,0)</f>
        <v>#N/A</v>
      </c>
    </row>
    <row r="9" spans="1:22" customFormat="1" ht="9.9499999999999993" customHeight="1" thickBot="1" x14ac:dyDescent="0.3">
      <c r="A9" s="63"/>
      <c r="B9" s="249"/>
      <c r="C9" s="253"/>
      <c r="D9" s="254"/>
      <c r="E9" s="254"/>
      <c r="F9" s="254"/>
      <c r="G9" s="254"/>
      <c r="H9" s="254"/>
      <c r="I9" s="254"/>
      <c r="J9" s="254"/>
      <c r="K9" s="254"/>
      <c r="L9" s="255"/>
      <c r="M9" s="64"/>
      <c r="N9" s="49"/>
      <c r="O9" s="50"/>
      <c r="P9" s="50"/>
      <c r="Q9" s="50"/>
      <c r="R9" s="50"/>
      <c r="S9" s="50"/>
      <c r="T9" s="50"/>
      <c r="U9" s="50"/>
      <c r="V9" s="51"/>
    </row>
    <row r="10" spans="1:22" customFormat="1" ht="9.9499999999999993" customHeight="1" thickBot="1" x14ac:dyDescent="0.3">
      <c r="A10" s="63"/>
      <c r="B10" s="249"/>
      <c r="C10" s="115">
        <v>1</v>
      </c>
      <c r="D10" s="116">
        <v>2</v>
      </c>
      <c r="E10" s="116">
        <v>3</v>
      </c>
      <c r="F10" s="116">
        <v>4</v>
      </c>
      <c r="G10" s="116">
        <v>5</v>
      </c>
      <c r="H10" s="116">
        <v>6</v>
      </c>
      <c r="I10" s="116">
        <v>7</v>
      </c>
      <c r="J10" s="116">
        <v>8</v>
      </c>
      <c r="K10" s="116">
        <v>9</v>
      </c>
      <c r="L10" s="117">
        <v>10</v>
      </c>
      <c r="M10" s="64"/>
      <c r="N10" s="76" t="s">
        <v>9</v>
      </c>
      <c r="O10" s="77" t="s">
        <v>10</v>
      </c>
      <c r="P10" s="77" t="s">
        <v>11</v>
      </c>
      <c r="Q10" s="77" t="s">
        <v>12</v>
      </c>
      <c r="R10" s="78" t="s">
        <v>13</v>
      </c>
      <c r="S10" s="77" t="s">
        <v>14</v>
      </c>
      <c r="T10" s="77" t="s">
        <v>15</v>
      </c>
      <c r="U10" s="77" t="s">
        <v>16</v>
      </c>
      <c r="V10" s="79" t="s">
        <v>17</v>
      </c>
    </row>
    <row r="11" spans="1:22" customFormat="1" ht="9.9499999999999993" customHeight="1" x14ac:dyDescent="0.25">
      <c r="A11" s="63"/>
      <c r="B11" s="256" t="s">
        <v>3292</v>
      </c>
      <c r="C11" s="108">
        <v>1</v>
      </c>
      <c r="D11" s="112">
        <v>1</v>
      </c>
      <c r="E11" s="113">
        <v>1</v>
      </c>
      <c r="F11" s="113">
        <v>1</v>
      </c>
      <c r="G11" s="113">
        <v>1</v>
      </c>
      <c r="H11" s="113">
        <v>1</v>
      </c>
      <c r="I11" s="113">
        <v>1</v>
      </c>
      <c r="J11" s="113">
        <v>1</v>
      </c>
      <c r="K11" s="113">
        <v>1</v>
      </c>
      <c r="L11" s="114">
        <v>1</v>
      </c>
      <c r="M11" s="64"/>
      <c r="N11" s="80"/>
      <c r="O11" s="81" t="s">
        <v>18</v>
      </c>
      <c r="P11" s="82"/>
      <c r="Q11" s="83"/>
      <c r="R11" s="82"/>
      <c r="S11" s="82"/>
      <c r="T11" s="84">
        <f t="shared" ref="T11:T74" si="0">IF(P11&gt;=S11,0,"")</f>
        <v>0</v>
      </c>
      <c r="U11" s="85" t="str">
        <f t="shared" ref="U11:U74" si="1">IF(S11&lt;&gt;"",Q11,"")</f>
        <v/>
      </c>
      <c r="V11" s="86">
        <f t="shared" ref="V11:V74" ca="1" si="2">IF(U11&lt;&gt;"","pago",TODAY()-P11)</f>
        <v>43344</v>
      </c>
    </row>
    <row r="12" spans="1:22" customFormat="1" ht="9.9499999999999993" customHeight="1" x14ac:dyDescent="0.25">
      <c r="A12" s="63"/>
      <c r="B12" s="257"/>
      <c r="C12" s="109">
        <v>2</v>
      </c>
      <c r="D12" s="94">
        <v>2</v>
      </c>
      <c r="E12" s="72">
        <v>2</v>
      </c>
      <c r="F12" s="72">
        <v>2</v>
      </c>
      <c r="G12" s="72">
        <v>2</v>
      </c>
      <c r="H12" s="72">
        <v>2</v>
      </c>
      <c r="I12" s="72">
        <v>2</v>
      </c>
      <c r="J12" s="72">
        <v>2</v>
      </c>
      <c r="K12" s="72">
        <v>2</v>
      </c>
      <c r="L12" s="73">
        <v>2</v>
      </c>
      <c r="M12" s="64"/>
      <c r="N12" s="70"/>
      <c r="O12" s="1">
        <v>1</v>
      </c>
      <c r="P12" s="68"/>
      <c r="Q12" s="69"/>
      <c r="R12" s="68" t="str">
        <f t="shared" ref="R12:R51" si="3">IF(N12&lt;&gt;"",P12,"")</f>
        <v/>
      </c>
      <c r="S12" s="68"/>
      <c r="T12" s="71">
        <f t="shared" si="0"/>
        <v>0</v>
      </c>
      <c r="U12" s="2" t="str">
        <f t="shared" si="1"/>
        <v/>
      </c>
      <c r="V12" s="3">
        <f t="shared" ca="1" si="2"/>
        <v>43344</v>
      </c>
    </row>
    <row r="13" spans="1:22" customFormat="1" ht="9.9499999999999993" customHeight="1" x14ac:dyDescent="0.25">
      <c r="A13" s="63"/>
      <c r="B13" s="257"/>
      <c r="C13" s="109">
        <v>3</v>
      </c>
      <c r="D13" s="94">
        <v>3</v>
      </c>
      <c r="E13" s="72">
        <v>3</v>
      </c>
      <c r="F13" s="72">
        <v>3</v>
      </c>
      <c r="G13" s="72">
        <v>3</v>
      </c>
      <c r="H13" s="72">
        <v>3</v>
      </c>
      <c r="I13" s="72">
        <v>3</v>
      </c>
      <c r="J13" s="72">
        <v>3</v>
      </c>
      <c r="K13" s="72">
        <v>3</v>
      </c>
      <c r="L13" s="73">
        <v>3</v>
      </c>
      <c r="M13" s="64"/>
      <c r="N13" s="70"/>
      <c r="O13" s="1">
        <v>2</v>
      </c>
      <c r="P13" s="68"/>
      <c r="Q13" s="69"/>
      <c r="R13" s="68" t="str">
        <f t="shared" si="3"/>
        <v/>
      </c>
      <c r="S13" s="68"/>
      <c r="T13" s="71">
        <f t="shared" si="0"/>
        <v>0</v>
      </c>
      <c r="U13" s="2" t="str">
        <f t="shared" si="1"/>
        <v/>
      </c>
      <c r="V13" s="3">
        <f t="shared" ca="1" si="2"/>
        <v>43344</v>
      </c>
    </row>
    <row r="14" spans="1:22" customFormat="1" ht="9.9499999999999993" customHeight="1" x14ac:dyDescent="0.25">
      <c r="A14" s="63"/>
      <c r="B14" s="257"/>
      <c r="C14" s="109">
        <v>4</v>
      </c>
      <c r="D14" s="94">
        <v>4</v>
      </c>
      <c r="E14" s="72">
        <v>4</v>
      </c>
      <c r="F14" s="72">
        <v>4</v>
      </c>
      <c r="G14" s="72">
        <v>4</v>
      </c>
      <c r="H14" s="72">
        <v>4</v>
      </c>
      <c r="I14" s="72">
        <v>4</v>
      </c>
      <c r="J14" s="72">
        <v>4</v>
      </c>
      <c r="K14" s="72">
        <v>4</v>
      </c>
      <c r="L14" s="73">
        <v>4</v>
      </c>
      <c r="M14" s="64"/>
      <c r="N14" s="70"/>
      <c r="O14" s="1">
        <v>3</v>
      </c>
      <c r="P14" s="68"/>
      <c r="Q14" s="69"/>
      <c r="R14" s="68" t="str">
        <f t="shared" si="3"/>
        <v/>
      </c>
      <c r="S14" s="68"/>
      <c r="T14" s="71">
        <f t="shared" si="0"/>
        <v>0</v>
      </c>
      <c r="U14" s="2" t="str">
        <f t="shared" si="1"/>
        <v/>
      </c>
      <c r="V14" s="3">
        <f t="shared" ca="1" si="2"/>
        <v>43344</v>
      </c>
    </row>
    <row r="15" spans="1:22" customFormat="1" ht="9.9499999999999993" customHeight="1" x14ac:dyDescent="0.25">
      <c r="A15" s="63"/>
      <c r="B15" s="257"/>
      <c r="C15" s="109">
        <v>5</v>
      </c>
      <c r="D15" s="94">
        <v>5</v>
      </c>
      <c r="E15" s="72">
        <v>5</v>
      </c>
      <c r="F15" s="72">
        <v>5</v>
      </c>
      <c r="G15" s="72">
        <v>5</v>
      </c>
      <c r="H15" s="72">
        <v>5</v>
      </c>
      <c r="I15" s="72">
        <v>5</v>
      </c>
      <c r="J15" s="72">
        <v>5</v>
      </c>
      <c r="K15" s="72">
        <v>5</v>
      </c>
      <c r="L15" s="73">
        <v>5</v>
      </c>
      <c r="M15" s="64"/>
      <c r="N15" s="70"/>
      <c r="O15" s="1">
        <v>4</v>
      </c>
      <c r="P15" s="68"/>
      <c r="Q15" s="69"/>
      <c r="R15" s="68" t="str">
        <f t="shared" si="3"/>
        <v/>
      </c>
      <c r="S15" s="68"/>
      <c r="T15" s="71">
        <f t="shared" si="0"/>
        <v>0</v>
      </c>
      <c r="U15" s="2" t="str">
        <f t="shared" si="1"/>
        <v/>
      </c>
      <c r="V15" s="3">
        <f t="shared" ca="1" si="2"/>
        <v>43344</v>
      </c>
    </row>
    <row r="16" spans="1:22" customFormat="1" ht="9.9499999999999993" customHeight="1" x14ac:dyDescent="0.25">
      <c r="A16" s="63"/>
      <c r="B16" s="257"/>
      <c r="C16" s="109">
        <v>6</v>
      </c>
      <c r="D16" s="94">
        <v>6</v>
      </c>
      <c r="E16" s="72">
        <v>6</v>
      </c>
      <c r="F16" s="72">
        <v>6</v>
      </c>
      <c r="G16" s="72">
        <v>6</v>
      </c>
      <c r="H16" s="72">
        <v>6</v>
      </c>
      <c r="I16" s="72">
        <v>6</v>
      </c>
      <c r="J16" s="72">
        <v>6</v>
      </c>
      <c r="K16" s="72">
        <v>6</v>
      </c>
      <c r="L16" s="73">
        <v>6</v>
      </c>
      <c r="M16" s="64"/>
      <c r="N16" s="70"/>
      <c r="O16" s="1">
        <v>5</v>
      </c>
      <c r="P16" s="68"/>
      <c r="Q16" s="69"/>
      <c r="R16" s="68" t="str">
        <f t="shared" si="3"/>
        <v/>
      </c>
      <c r="S16" s="68"/>
      <c r="T16" s="71">
        <f t="shared" si="0"/>
        <v>0</v>
      </c>
      <c r="U16" s="2" t="str">
        <f t="shared" si="1"/>
        <v/>
      </c>
      <c r="V16" s="3">
        <f t="shared" ca="1" si="2"/>
        <v>43344</v>
      </c>
    </row>
    <row r="17" spans="1:22" customFormat="1" ht="9.9499999999999993" customHeight="1" x14ac:dyDescent="0.25">
      <c r="A17" s="63"/>
      <c r="B17" s="257"/>
      <c r="C17" s="109">
        <v>7</v>
      </c>
      <c r="D17" s="94">
        <v>7</v>
      </c>
      <c r="E17" s="72">
        <v>7</v>
      </c>
      <c r="F17" s="72">
        <v>7</v>
      </c>
      <c r="G17" s="72">
        <v>7</v>
      </c>
      <c r="H17" s="72">
        <v>7</v>
      </c>
      <c r="I17" s="72">
        <v>7</v>
      </c>
      <c r="J17" s="72">
        <v>7</v>
      </c>
      <c r="K17" s="72">
        <v>7</v>
      </c>
      <c r="L17" s="73">
        <v>7</v>
      </c>
      <c r="M17" s="64"/>
      <c r="N17" s="70"/>
      <c r="O17" s="1">
        <v>6</v>
      </c>
      <c r="P17" s="68"/>
      <c r="Q17" s="69"/>
      <c r="R17" s="68" t="str">
        <f t="shared" si="3"/>
        <v/>
      </c>
      <c r="S17" s="68"/>
      <c r="T17" s="71">
        <f t="shared" si="0"/>
        <v>0</v>
      </c>
      <c r="U17" s="2" t="str">
        <f t="shared" si="1"/>
        <v/>
      </c>
      <c r="V17" s="3">
        <f t="shared" ca="1" si="2"/>
        <v>43344</v>
      </c>
    </row>
    <row r="18" spans="1:22" customFormat="1" ht="9.9499999999999993" customHeight="1" x14ac:dyDescent="0.25">
      <c r="A18" s="63"/>
      <c r="B18" s="257"/>
      <c r="C18" s="109">
        <v>8</v>
      </c>
      <c r="D18" s="94">
        <v>8</v>
      </c>
      <c r="E18" s="72">
        <v>8</v>
      </c>
      <c r="F18" s="72">
        <v>8</v>
      </c>
      <c r="G18" s="72">
        <v>8</v>
      </c>
      <c r="H18" s="72">
        <v>8</v>
      </c>
      <c r="I18" s="72">
        <v>8</v>
      </c>
      <c r="J18" s="72">
        <v>8</v>
      </c>
      <c r="K18" s="72">
        <v>8</v>
      </c>
      <c r="L18" s="73">
        <v>8</v>
      </c>
      <c r="M18" s="64"/>
      <c r="N18" s="70"/>
      <c r="O18" s="1">
        <v>7</v>
      </c>
      <c r="P18" s="68"/>
      <c r="Q18" s="69"/>
      <c r="R18" s="68" t="str">
        <f t="shared" si="3"/>
        <v/>
      </c>
      <c r="S18" s="68"/>
      <c r="T18" s="71">
        <f t="shared" si="0"/>
        <v>0</v>
      </c>
      <c r="U18" s="2" t="str">
        <f t="shared" si="1"/>
        <v/>
      </c>
      <c r="V18" s="3">
        <f t="shared" ca="1" si="2"/>
        <v>43344</v>
      </c>
    </row>
    <row r="19" spans="1:22" customFormat="1" ht="9.9499999999999993" customHeight="1" x14ac:dyDescent="0.25">
      <c r="A19" s="63"/>
      <c r="B19" s="257"/>
      <c r="C19" s="109">
        <v>9</v>
      </c>
      <c r="D19" s="94">
        <v>9</v>
      </c>
      <c r="E19" s="72">
        <v>9</v>
      </c>
      <c r="F19" s="72">
        <v>9</v>
      </c>
      <c r="G19" s="72">
        <v>9</v>
      </c>
      <c r="H19" s="72">
        <v>9</v>
      </c>
      <c r="I19" s="72">
        <v>9</v>
      </c>
      <c r="J19" s="72">
        <v>9</v>
      </c>
      <c r="K19" s="72">
        <v>9</v>
      </c>
      <c r="L19" s="73">
        <v>9</v>
      </c>
      <c r="M19" s="64"/>
      <c r="N19" s="70"/>
      <c r="O19" s="1">
        <v>8</v>
      </c>
      <c r="P19" s="68"/>
      <c r="Q19" s="69"/>
      <c r="R19" s="68" t="str">
        <f t="shared" si="3"/>
        <v/>
      </c>
      <c r="S19" s="68"/>
      <c r="T19" s="71">
        <f t="shared" si="0"/>
        <v>0</v>
      </c>
      <c r="U19" s="2" t="str">
        <f t="shared" si="1"/>
        <v/>
      </c>
      <c r="V19" s="3">
        <f t="shared" ca="1" si="2"/>
        <v>43344</v>
      </c>
    </row>
    <row r="20" spans="1:22" customFormat="1" ht="9.9499999999999993" customHeight="1" x14ac:dyDescent="0.25">
      <c r="A20" s="63"/>
      <c r="B20" s="257"/>
      <c r="C20" s="109">
        <v>10</v>
      </c>
      <c r="D20" s="94">
        <v>10</v>
      </c>
      <c r="E20" s="72">
        <v>10</v>
      </c>
      <c r="F20" s="72">
        <v>10</v>
      </c>
      <c r="G20" s="72">
        <v>10</v>
      </c>
      <c r="H20" s="72">
        <v>10</v>
      </c>
      <c r="I20" s="72">
        <v>10</v>
      </c>
      <c r="J20" s="72">
        <v>10</v>
      </c>
      <c r="K20" s="72">
        <v>10</v>
      </c>
      <c r="L20" s="73">
        <v>10</v>
      </c>
      <c r="M20" s="64"/>
      <c r="N20" s="70"/>
      <c r="O20" s="1">
        <v>9</v>
      </c>
      <c r="P20" s="68"/>
      <c r="Q20" s="69"/>
      <c r="R20" s="68" t="str">
        <f t="shared" si="3"/>
        <v/>
      </c>
      <c r="S20" s="68"/>
      <c r="T20" s="71">
        <f t="shared" si="0"/>
        <v>0</v>
      </c>
      <c r="U20" s="2" t="str">
        <f t="shared" si="1"/>
        <v/>
      </c>
      <c r="V20" s="3">
        <f t="shared" ca="1" si="2"/>
        <v>43344</v>
      </c>
    </row>
    <row r="21" spans="1:22" customFormat="1" ht="9.9499999999999993" customHeight="1" x14ac:dyDescent="0.25">
      <c r="A21" s="63"/>
      <c r="B21" s="257"/>
      <c r="C21" s="109">
        <v>11</v>
      </c>
      <c r="D21" s="94">
        <v>11</v>
      </c>
      <c r="E21" s="72">
        <v>11</v>
      </c>
      <c r="F21" s="72">
        <v>11</v>
      </c>
      <c r="G21" s="72">
        <v>11</v>
      </c>
      <c r="H21" s="72">
        <v>11</v>
      </c>
      <c r="I21" s="72">
        <v>11</v>
      </c>
      <c r="J21" s="72">
        <v>11</v>
      </c>
      <c r="K21" s="72">
        <v>11</v>
      </c>
      <c r="L21" s="73">
        <v>11</v>
      </c>
      <c r="M21" s="64"/>
      <c r="N21" s="70"/>
      <c r="O21" s="1">
        <v>10</v>
      </c>
      <c r="P21" s="68"/>
      <c r="Q21" s="69"/>
      <c r="R21" s="68" t="str">
        <f t="shared" si="3"/>
        <v/>
      </c>
      <c r="S21" s="68"/>
      <c r="T21" s="71">
        <f t="shared" si="0"/>
        <v>0</v>
      </c>
      <c r="U21" s="2" t="str">
        <f t="shared" si="1"/>
        <v/>
      </c>
      <c r="V21" s="3">
        <f t="shared" ca="1" si="2"/>
        <v>43344</v>
      </c>
    </row>
    <row r="22" spans="1:22" customFormat="1" ht="9.9499999999999993" customHeight="1" x14ac:dyDescent="0.25">
      <c r="A22" s="63"/>
      <c r="B22" s="257"/>
      <c r="C22" s="110">
        <v>12</v>
      </c>
      <c r="D22" s="72">
        <v>12</v>
      </c>
      <c r="E22" s="72">
        <v>12</v>
      </c>
      <c r="F22" s="72">
        <v>12</v>
      </c>
      <c r="G22" s="72">
        <v>12</v>
      </c>
      <c r="H22" s="72">
        <v>12</v>
      </c>
      <c r="I22" s="72">
        <v>12</v>
      </c>
      <c r="J22" s="72">
        <v>12</v>
      </c>
      <c r="K22" s="72">
        <v>12</v>
      </c>
      <c r="L22" s="73">
        <v>12</v>
      </c>
      <c r="M22" s="64"/>
      <c r="N22" s="70"/>
      <c r="O22" s="1">
        <v>11</v>
      </c>
      <c r="P22" s="68"/>
      <c r="Q22" s="69"/>
      <c r="R22" s="68" t="str">
        <f t="shared" si="3"/>
        <v/>
      </c>
      <c r="S22" s="68"/>
      <c r="T22" s="71">
        <f t="shared" si="0"/>
        <v>0</v>
      </c>
      <c r="U22" s="2" t="str">
        <f t="shared" si="1"/>
        <v/>
      </c>
      <c r="V22" s="3">
        <f t="shared" ca="1" si="2"/>
        <v>43344</v>
      </c>
    </row>
    <row r="23" spans="1:22" customFormat="1" ht="9.9499999999999993" customHeight="1" x14ac:dyDescent="0.25">
      <c r="A23" s="63"/>
      <c r="B23" s="257"/>
      <c r="C23" s="110">
        <v>13</v>
      </c>
      <c r="D23" s="72">
        <v>13</v>
      </c>
      <c r="E23" s="72">
        <v>13</v>
      </c>
      <c r="F23" s="72">
        <v>13</v>
      </c>
      <c r="G23" s="72">
        <v>13</v>
      </c>
      <c r="H23" s="72">
        <v>13</v>
      </c>
      <c r="I23" s="72">
        <v>13</v>
      </c>
      <c r="J23" s="72">
        <v>13</v>
      </c>
      <c r="K23" s="72">
        <v>13</v>
      </c>
      <c r="L23" s="73">
        <v>13</v>
      </c>
      <c r="M23" s="64"/>
      <c r="N23" s="70"/>
      <c r="O23" s="1">
        <v>12</v>
      </c>
      <c r="P23" s="68"/>
      <c r="Q23" s="69"/>
      <c r="R23" s="68" t="str">
        <f t="shared" si="3"/>
        <v/>
      </c>
      <c r="S23" s="68"/>
      <c r="T23" s="71">
        <f t="shared" si="0"/>
        <v>0</v>
      </c>
      <c r="U23" s="2" t="str">
        <f t="shared" si="1"/>
        <v/>
      </c>
      <c r="V23" s="3">
        <f t="shared" ca="1" si="2"/>
        <v>43344</v>
      </c>
    </row>
    <row r="24" spans="1:22" customFormat="1" ht="9.9499999999999993" customHeight="1" x14ac:dyDescent="0.25">
      <c r="A24" s="63"/>
      <c r="B24" s="257"/>
      <c r="C24" s="97">
        <v>14</v>
      </c>
      <c r="D24" s="72">
        <v>14</v>
      </c>
      <c r="E24" s="72">
        <v>14</v>
      </c>
      <c r="F24" s="72">
        <v>14</v>
      </c>
      <c r="G24" s="72">
        <v>14</v>
      </c>
      <c r="H24" s="72">
        <v>14</v>
      </c>
      <c r="I24" s="72">
        <v>14</v>
      </c>
      <c r="J24" s="72">
        <v>14</v>
      </c>
      <c r="K24" s="72">
        <v>14</v>
      </c>
      <c r="L24" s="73">
        <v>14</v>
      </c>
      <c r="M24" s="64"/>
      <c r="N24" s="70"/>
      <c r="O24" s="1">
        <v>13</v>
      </c>
      <c r="P24" s="68"/>
      <c r="Q24" s="69"/>
      <c r="R24" s="68" t="str">
        <f t="shared" si="3"/>
        <v/>
      </c>
      <c r="S24" s="68"/>
      <c r="T24" s="71">
        <f t="shared" si="0"/>
        <v>0</v>
      </c>
      <c r="U24" s="2" t="str">
        <f t="shared" si="1"/>
        <v/>
      </c>
      <c r="V24" s="3">
        <f t="shared" ca="1" si="2"/>
        <v>43344</v>
      </c>
    </row>
    <row r="25" spans="1:22" customFormat="1" ht="9.9499999999999993" customHeight="1" x14ac:dyDescent="0.25">
      <c r="A25" s="63"/>
      <c r="B25" s="257"/>
      <c r="C25" s="97">
        <v>15</v>
      </c>
      <c r="D25" s="72">
        <v>15</v>
      </c>
      <c r="E25" s="72">
        <v>15</v>
      </c>
      <c r="F25" s="72">
        <v>15</v>
      </c>
      <c r="G25" s="72">
        <v>15</v>
      </c>
      <c r="H25" s="72">
        <v>15</v>
      </c>
      <c r="I25" s="72">
        <v>15</v>
      </c>
      <c r="J25" s="72">
        <v>15</v>
      </c>
      <c r="K25" s="72">
        <v>15</v>
      </c>
      <c r="L25" s="73">
        <v>15</v>
      </c>
      <c r="M25" s="64"/>
      <c r="N25" s="70"/>
      <c r="O25" s="1">
        <v>14</v>
      </c>
      <c r="P25" s="68"/>
      <c r="Q25" s="69"/>
      <c r="R25" s="68" t="str">
        <f t="shared" si="3"/>
        <v/>
      </c>
      <c r="S25" s="68"/>
      <c r="T25" s="71">
        <f t="shared" si="0"/>
        <v>0</v>
      </c>
      <c r="U25" s="2" t="str">
        <f t="shared" si="1"/>
        <v/>
      </c>
      <c r="V25" s="3">
        <f t="shared" ca="1" si="2"/>
        <v>43344</v>
      </c>
    </row>
    <row r="26" spans="1:22" customFormat="1" ht="9.9499999999999993" customHeight="1" x14ac:dyDescent="0.25">
      <c r="A26" s="63"/>
      <c r="B26" s="257"/>
      <c r="C26" s="97">
        <v>16</v>
      </c>
      <c r="D26" s="72">
        <v>16</v>
      </c>
      <c r="E26" s="72">
        <v>16</v>
      </c>
      <c r="F26" s="72">
        <v>16</v>
      </c>
      <c r="G26" s="72">
        <v>16</v>
      </c>
      <c r="H26" s="72">
        <v>16</v>
      </c>
      <c r="I26" s="72">
        <v>16</v>
      </c>
      <c r="J26" s="72">
        <v>16</v>
      </c>
      <c r="K26" s="72">
        <v>16</v>
      </c>
      <c r="L26" s="73">
        <v>16</v>
      </c>
      <c r="M26" s="64"/>
      <c r="N26" s="70"/>
      <c r="O26" s="1">
        <v>15</v>
      </c>
      <c r="P26" s="68"/>
      <c r="Q26" s="69"/>
      <c r="R26" s="68" t="str">
        <f t="shared" si="3"/>
        <v/>
      </c>
      <c r="S26" s="68"/>
      <c r="T26" s="71">
        <f t="shared" si="0"/>
        <v>0</v>
      </c>
      <c r="U26" s="2" t="str">
        <f t="shared" si="1"/>
        <v/>
      </c>
      <c r="V26" s="3">
        <f t="shared" ca="1" si="2"/>
        <v>43344</v>
      </c>
    </row>
    <row r="27" spans="1:22" customFormat="1" ht="9.9499999999999993" customHeight="1" x14ac:dyDescent="0.25">
      <c r="A27" s="63"/>
      <c r="B27" s="257"/>
      <c r="C27" s="97">
        <v>17</v>
      </c>
      <c r="D27" s="72">
        <v>17</v>
      </c>
      <c r="E27" s="72">
        <v>17</v>
      </c>
      <c r="F27" s="72">
        <v>17</v>
      </c>
      <c r="G27" s="72">
        <v>17</v>
      </c>
      <c r="H27" s="72">
        <v>17</v>
      </c>
      <c r="I27" s="72">
        <v>17</v>
      </c>
      <c r="J27" s="72">
        <v>17</v>
      </c>
      <c r="K27" s="72">
        <v>17</v>
      </c>
      <c r="L27" s="73">
        <v>17</v>
      </c>
      <c r="M27" s="64"/>
      <c r="N27" s="70"/>
      <c r="O27" s="1">
        <v>16</v>
      </c>
      <c r="P27" s="68"/>
      <c r="Q27" s="69"/>
      <c r="R27" s="68" t="str">
        <f t="shared" si="3"/>
        <v/>
      </c>
      <c r="S27" s="68"/>
      <c r="T27" s="71">
        <f t="shared" si="0"/>
        <v>0</v>
      </c>
      <c r="U27" s="2" t="str">
        <f t="shared" si="1"/>
        <v/>
      </c>
      <c r="V27" s="3">
        <f t="shared" ca="1" si="2"/>
        <v>43344</v>
      </c>
    </row>
    <row r="28" spans="1:22" customFormat="1" ht="9.9499999999999993" customHeight="1" x14ac:dyDescent="0.25">
      <c r="A28" s="63"/>
      <c r="B28" s="257"/>
      <c r="C28" s="97">
        <v>18</v>
      </c>
      <c r="D28" s="72">
        <v>18</v>
      </c>
      <c r="E28" s="72">
        <v>18</v>
      </c>
      <c r="F28" s="72">
        <v>18</v>
      </c>
      <c r="G28" s="72">
        <v>18</v>
      </c>
      <c r="H28" s="72">
        <v>18</v>
      </c>
      <c r="I28" s="72">
        <v>18</v>
      </c>
      <c r="J28" s="72">
        <v>18</v>
      </c>
      <c r="K28" s="72">
        <v>18</v>
      </c>
      <c r="L28" s="73">
        <v>18</v>
      </c>
      <c r="M28" s="64"/>
      <c r="N28" s="70"/>
      <c r="O28" s="1">
        <v>17</v>
      </c>
      <c r="P28" s="68"/>
      <c r="Q28" s="69"/>
      <c r="R28" s="68" t="str">
        <f t="shared" si="3"/>
        <v/>
      </c>
      <c r="S28" s="68"/>
      <c r="T28" s="71">
        <f t="shared" si="0"/>
        <v>0</v>
      </c>
      <c r="U28" s="2" t="str">
        <f t="shared" si="1"/>
        <v/>
      </c>
      <c r="V28" s="3">
        <f t="shared" ca="1" si="2"/>
        <v>43344</v>
      </c>
    </row>
    <row r="29" spans="1:22" customFormat="1" ht="9.9499999999999993" customHeight="1" x14ac:dyDescent="0.25">
      <c r="A29" s="63"/>
      <c r="B29" s="257"/>
      <c r="C29" s="97">
        <v>19</v>
      </c>
      <c r="D29" s="72">
        <v>19</v>
      </c>
      <c r="E29" s="72">
        <v>19</v>
      </c>
      <c r="F29" s="72">
        <v>19</v>
      </c>
      <c r="G29" s="72">
        <v>19</v>
      </c>
      <c r="H29" s="72">
        <v>19</v>
      </c>
      <c r="I29" s="72">
        <v>19</v>
      </c>
      <c r="J29" s="72">
        <v>19</v>
      </c>
      <c r="K29" s="72">
        <v>19</v>
      </c>
      <c r="L29" s="73">
        <v>19</v>
      </c>
      <c r="M29" s="64"/>
      <c r="N29" s="70"/>
      <c r="O29" s="1">
        <v>18</v>
      </c>
      <c r="P29" s="68"/>
      <c r="Q29" s="69"/>
      <c r="R29" s="68" t="str">
        <f t="shared" si="3"/>
        <v/>
      </c>
      <c r="S29" s="68"/>
      <c r="T29" s="71">
        <f t="shared" si="0"/>
        <v>0</v>
      </c>
      <c r="U29" s="2" t="str">
        <f t="shared" si="1"/>
        <v/>
      </c>
      <c r="V29" s="3">
        <f t="shared" ca="1" si="2"/>
        <v>43344</v>
      </c>
    </row>
    <row r="30" spans="1:22" customFormat="1" ht="9.9499999999999993" customHeight="1" x14ac:dyDescent="0.25">
      <c r="A30" s="63"/>
      <c r="B30" s="257"/>
      <c r="C30" s="97">
        <v>20</v>
      </c>
      <c r="D30" s="72">
        <v>20</v>
      </c>
      <c r="E30" s="72">
        <v>20</v>
      </c>
      <c r="F30" s="72">
        <v>20</v>
      </c>
      <c r="G30" s="72">
        <v>20</v>
      </c>
      <c r="H30" s="72">
        <v>20</v>
      </c>
      <c r="I30" s="72">
        <v>20</v>
      </c>
      <c r="J30" s="72">
        <v>20</v>
      </c>
      <c r="K30" s="72">
        <v>20</v>
      </c>
      <c r="L30" s="73">
        <v>20</v>
      </c>
      <c r="M30" s="64"/>
      <c r="N30" s="70"/>
      <c r="O30" s="1">
        <v>19</v>
      </c>
      <c r="P30" s="68"/>
      <c r="Q30" s="69"/>
      <c r="R30" s="68" t="str">
        <f t="shared" si="3"/>
        <v/>
      </c>
      <c r="S30" s="68"/>
      <c r="T30" s="71">
        <f t="shared" si="0"/>
        <v>0</v>
      </c>
      <c r="U30" s="2" t="str">
        <f t="shared" si="1"/>
        <v/>
      </c>
      <c r="V30" s="3">
        <f t="shared" ca="1" si="2"/>
        <v>43344</v>
      </c>
    </row>
    <row r="31" spans="1:22" customFormat="1" ht="9.9499999999999993" customHeight="1" x14ac:dyDescent="0.25">
      <c r="A31" s="63"/>
      <c r="B31" s="257"/>
      <c r="C31" s="97">
        <v>21</v>
      </c>
      <c r="D31" s="72">
        <v>21</v>
      </c>
      <c r="E31" s="72">
        <v>21</v>
      </c>
      <c r="F31" s="72">
        <v>21</v>
      </c>
      <c r="G31" s="72">
        <v>21</v>
      </c>
      <c r="H31" s="72">
        <v>21</v>
      </c>
      <c r="I31" s="72">
        <v>21</v>
      </c>
      <c r="J31" s="72">
        <v>21</v>
      </c>
      <c r="K31" s="72">
        <v>21</v>
      </c>
      <c r="L31" s="73">
        <v>21</v>
      </c>
      <c r="M31" s="64"/>
      <c r="N31" s="70"/>
      <c r="O31" s="1">
        <v>20</v>
      </c>
      <c r="P31" s="68"/>
      <c r="Q31" s="69"/>
      <c r="R31" s="68" t="str">
        <f t="shared" si="3"/>
        <v/>
      </c>
      <c r="S31" s="68"/>
      <c r="T31" s="71">
        <f t="shared" si="0"/>
        <v>0</v>
      </c>
      <c r="U31" s="2" t="str">
        <f t="shared" si="1"/>
        <v/>
      </c>
      <c r="V31" s="3">
        <f t="shared" ca="1" si="2"/>
        <v>43344</v>
      </c>
    </row>
    <row r="32" spans="1:22" customFormat="1" ht="9.9499999999999993" customHeight="1" x14ac:dyDescent="0.25">
      <c r="A32" s="63"/>
      <c r="B32" s="257"/>
      <c r="C32" s="97">
        <v>22</v>
      </c>
      <c r="D32" s="72">
        <v>22</v>
      </c>
      <c r="E32" s="72">
        <v>22</v>
      </c>
      <c r="F32" s="72">
        <v>22</v>
      </c>
      <c r="G32" s="72">
        <v>22</v>
      </c>
      <c r="H32" s="72">
        <v>22</v>
      </c>
      <c r="I32" s="72">
        <v>22</v>
      </c>
      <c r="J32" s="72">
        <v>22</v>
      </c>
      <c r="K32" s="72">
        <v>22</v>
      </c>
      <c r="L32" s="73">
        <v>22</v>
      </c>
      <c r="M32" s="64"/>
      <c r="N32" s="70"/>
      <c r="O32" s="1">
        <v>21</v>
      </c>
      <c r="P32" s="68"/>
      <c r="Q32" s="69"/>
      <c r="R32" s="68" t="str">
        <f t="shared" si="3"/>
        <v/>
      </c>
      <c r="S32" s="68"/>
      <c r="T32" s="71">
        <f t="shared" si="0"/>
        <v>0</v>
      </c>
      <c r="U32" s="2" t="str">
        <f t="shared" si="1"/>
        <v/>
      </c>
      <c r="V32" s="3">
        <f t="shared" ca="1" si="2"/>
        <v>43344</v>
      </c>
    </row>
    <row r="33" spans="1:22" customFormat="1" ht="9.9499999999999993" customHeight="1" x14ac:dyDescent="0.25">
      <c r="A33" s="63"/>
      <c r="B33" s="257"/>
      <c r="C33" s="97">
        <v>23</v>
      </c>
      <c r="D33" s="72">
        <v>23</v>
      </c>
      <c r="E33" s="72">
        <v>23</v>
      </c>
      <c r="F33" s="72">
        <v>23</v>
      </c>
      <c r="G33" s="72">
        <v>23</v>
      </c>
      <c r="H33" s="72">
        <v>23</v>
      </c>
      <c r="I33" s="72">
        <v>23</v>
      </c>
      <c r="J33" s="72">
        <v>23</v>
      </c>
      <c r="K33" s="72">
        <v>23</v>
      </c>
      <c r="L33" s="73">
        <v>23</v>
      </c>
      <c r="M33" s="64"/>
      <c r="N33" s="70"/>
      <c r="O33" s="1">
        <v>22</v>
      </c>
      <c r="P33" s="68"/>
      <c r="Q33" s="69"/>
      <c r="R33" s="68" t="str">
        <f t="shared" si="3"/>
        <v/>
      </c>
      <c r="S33" s="68"/>
      <c r="T33" s="71">
        <f t="shared" si="0"/>
        <v>0</v>
      </c>
      <c r="U33" s="2" t="str">
        <f t="shared" si="1"/>
        <v/>
      </c>
      <c r="V33" s="3">
        <f t="shared" ca="1" si="2"/>
        <v>43344</v>
      </c>
    </row>
    <row r="34" spans="1:22" customFormat="1" ht="9.9499999999999993" customHeight="1" x14ac:dyDescent="0.25">
      <c r="A34" s="63"/>
      <c r="B34" s="257"/>
      <c r="C34" s="97">
        <v>24</v>
      </c>
      <c r="D34" s="72">
        <v>24</v>
      </c>
      <c r="E34" s="72">
        <v>24</v>
      </c>
      <c r="F34" s="72">
        <v>24</v>
      </c>
      <c r="G34" s="72">
        <v>24</v>
      </c>
      <c r="H34" s="72">
        <v>24</v>
      </c>
      <c r="I34" s="72">
        <v>24</v>
      </c>
      <c r="J34" s="72">
        <v>24</v>
      </c>
      <c r="K34" s="72">
        <v>24</v>
      </c>
      <c r="L34" s="73">
        <v>24</v>
      </c>
      <c r="M34" s="64"/>
      <c r="N34" s="70"/>
      <c r="O34" s="1">
        <v>23</v>
      </c>
      <c r="P34" s="68"/>
      <c r="Q34" s="69"/>
      <c r="R34" s="68" t="str">
        <f t="shared" si="3"/>
        <v/>
      </c>
      <c r="S34" s="68"/>
      <c r="T34" s="71">
        <f t="shared" si="0"/>
        <v>0</v>
      </c>
      <c r="U34" s="2" t="str">
        <f t="shared" si="1"/>
        <v/>
      </c>
      <c r="V34" s="3">
        <f t="shared" ca="1" si="2"/>
        <v>43344</v>
      </c>
    </row>
    <row r="35" spans="1:22" customFormat="1" ht="9.9499999999999993" customHeight="1" x14ac:dyDescent="0.25">
      <c r="A35" s="63"/>
      <c r="B35" s="257"/>
      <c r="C35" s="97">
        <v>25</v>
      </c>
      <c r="D35" s="72">
        <v>25</v>
      </c>
      <c r="E35" s="72">
        <v>25</v>
      </c>
      <c r="F35" s="72">
        <v>25</v>
      </c>
      <c r="G35" s="72">
        <v>25</v>
      </c>
      <c r="H35" s="72">
        <v>25</v>
      </c>
      <c r="I35" s="72">
        <v>25</v>
      </c>
      <c r="J35" s="72">
        <v>25</v>
      </c>
      <c r="K35" s="72">
        <v>25</v>
      </c>
      <c r="L35" s="73">
        <v>25</v>
      </c>
      <c r="M35" s="64"/>
      <c r="N35" s="70"/>
      <c r="O35" s="1">
        <v>24</v>
      </c>
      <c r="P35" s="68"/>
      <c r="Q35" s="69"/>
      <c r="R35" s="68" t="str">
        <f t="shared" si="3"/>
        <v/>
      </c>
      <c r="S35" s="68"/>
      <c r="T35" s="71">
        <f t="shared" si="0"/>
        <v>0</v>
      </c>
      <c r="U35" s="2" t="str">
        <f t="shared" si="1"/>
        <v/>
      </c>
      <c r="V35" s="3">
        <f t="shared" ca="1" si="2"/>
        <v>43344</v>
      </c>
    </row>
    <row r="36" spans="1:22" customFormat="1" ht="9.9499999999999993" customHeight="1" x14ac:dyDescent="0.25">
      <c r="A36" s="63"/>
      <c r="B36" s="257"/>
      <c r="C36" s="97">
        <v>26</v>
      </c>
      <c r="D36" s="72">
        <v>26</v>
      </c>
      <c r="E36" s="72">
        <v>26</v>
      </c>
      <c r="F36" s="72">
        <v>26</v>
      </c>
      <c r="G36" s="72">
        <v>26</v>
      </c>
      <c r="H36" s="72">
        <v>26</v>
      </c>
      <c r="I36" s="72">
        <v>26</v>
      </c>
      <c r="J36" s="72">
        <v>26</v>
      </c>
      <c r="K36" s="72">
        <v>26</v>
      </c>
      <c r="L36" s="73">
        <v>26</v>
      </c>
      <c r="M36" s="64"/>
      <c r="N36" s="70"/>
      <c r="O36" s="1">
        <v>25</v>
      </c>
      <c r="P36" s="68"/>
      <c r="Q36" s="69"/>
      <c r="R36" s="68" t="str">
        <f t="shared" si="3"/>
        <v/>
      </c>
      <c r="S36" s="68"/>
      <c r="T36" s="71">
        <f t="shared" si="0"/>
        <v>0</v>
      </c>
      <c r="U36" s="2" t="str">
        <f t="shared" si="1"/>
        <v/>
      </c>
      <c r="V36" s="3">
        <f t="shared" ca="1" si="2"/>
        <v>43344</v>
      </c>
    </row>
    <row r="37" spans="1:22" customFormat="1" ht="9.9499999999999993" customHeight="1" x14ac:dyDescent="0.25">
      <c r="A37" s="63"/>
      <c r="B37" s="257"/>
      <c r="C37" s="97">
        <v>27</v>
      </c>
      <c r="D37" s="72">
        <v>27</v>
      </c>
      <c r="E37" s="72">
        <v>27</v>
      </c>
      <c r="F37" s="72">
        <v>27</v>
      </c>
      <c r="G37" s="72">
        <v>27</v>
      </c>
      <c r="H37" s="72">
        <v>27</v>
      </c>
      <c r="I37" s="72">
        <v>27</v>
      </c>
      <c r="J37" s="72">
        <v>27</v>
      </c>
      <c r="K37" s="72">
        <v>27</v>
      </c>
      <c r="L37" s="73">
        <v>27</v>
      </c>
      <c r="M37" s="64"/>
      <c r="N37" s="70"/>
      <c r="O37" s="1">
        <v>26</v>
      </c>
      <c r="P37" s="68"/>
      <c r="Q37" s="69"/>
      <c r="R37" s="68" t="str">
        <f t="shared" si="3"/>
        <v/>
      </c>
      <c r="S37" s="68"/>
      <c r="T37" s="71">
        <f t="shared" si="0"/>
        <v>0</v>
      </c>
      <c r="U37" s="2" t="str">
        <f t="shared" si="1"/>
        <v/>
      </c>
      <c r="V37" s="3">
        <f t="shared" ca="1" si="2"/>
        <v>43344</v>
      </c>
    </row>
    <row r="38" spans="1:22" customFormat="1" ht="9.9499999999999993" customHeight="1" x14ac:dyDescent="0.25">
      <c r="A38" s="63"/>
      <c r="B38" s="257"/>
      <c r="C38" s="97">
        <v>28</v>
      </c>
      <c r="D38" s="72">
        <v>28</v>
      </c>
      <c r="E38" s="72">
        <v>28</v>
      </c>
      <c r="F38" s="72">
        <v>28</v>
      </c>
      <c r="G38" s="72">
        <v>28</v>
      </c>
      <c r="H38" s="72">
        <v>28</v>
      </c>
      <c r="I38" s="72">
        <v>28</v>
      </c>
      <c r="J38" s="72">
        <v>28</v>
      </c>
      <c r="K38" s="72">
        <v>28</v>
      </c>
      <c r="L38" s="73">
        <v>28</v>
      </c>
      <c r="M38" s="64"/>
      <c r="N38" s="70"/>
      <c r="O38" s="1">
        <v>27</v>
      </c>
      <c r="P38" s="68"/>
      <c r="Q38" s="69"/>
      <c r="R38" s="68" t="str">
        <f t="shared" si="3"/>
        <v/>
      </c>
      <c r="S38" s="68"/>
      <c r="T38" s="71">
        <f t="shared" si="0"/>
        <v>0</v>
      </c>
      <c r="U38" s="2" t="str">
        <f t="shared" si="1"/>
        <v/>
      </c>
      <c r="V38" s="3">
        <f t="shared" ca="1" si="2"/>
        <v>43344</v>
      </c>
    </row>
    <row r="39" spans="1:22" customFormat="1" ht="9.9499999999999993" customHeight="1" x14ac:dyDescent="0.25">
      <c r="A39" s="63"/>
      <c r="B39" s="257"/>
      <c r="C39" s="97">
        <v>29</v>
      </c>
      <c r="D39" s="72">
        <v>29</v>
      </c>
      <c r="E39" s="72">
        <v>29</v>
      </c>
      <c r="F39" s="72">
        <v>29</v>
      </c>
      <c r="G39" s="72">
        <v>29</v>
      </c>
      <c r="H39" s="72">
        <v>29</v>
      </c>
      <c r="I39" s="72">
        <v>29</v>
      </c>
      <c r="J39" s="72">
        <v>29</v>
      </c>
      <c r="K39" s="72">
        <v>29</v>
      </c>
      <c r="L39" s="73">
        <v>29</v>
      </c>
      <c r="M39" s="64"/>
      <c r="N39" s="70"/>
      <c r="O39" s="1">
        <v>28</v>
      </c>
      <c r="P39" s="68"/>
      <c r="Q39" s="69"/>
      <c r="R39" s="68" t="str">
        <f t="shared" si="3"/>
        <v/>
      </c>
      <c r="S39" s="68"/>
      <c r="T39" s="71">
        <f t="shared" si="0"/>
        <v>0</v>
      </c>
      <c r="U39" s="2" t="str">
        <f t="shared" si="1"/>
        <v/>
      </c>
      <c r="V39" s="3">
        <f t="shared" ca="1" si="2"/>
        <v>43344</v>
      </c>
    </row>
    <row r="40" spans="1:22" customFormat="1" ht="9.9499999999999993" customHeight="1" x14ac:dyDescent="0.25">
      <c r="A40" s="63"/>
      <c r="B40" s="257"/>
      <c r="C40" s="97">
        <v>30</v>
      </c>
      <c r="D40" s="72">
        <v>30</v>
      </c>
      <c r="E40" s="72">
        <v>30</v>
      </c>
      <c r="F40" s="72">
        <v>30</v>
      </c>
      <c r="G40" s="72">
        <v>30</v>
      </c>
      <c r="H40" s="72">
        <v>30</v>
      </c>
      <c r="I40" s="72">
        <v>30</v>
      </c>
      <c r="J40" s="72">
        <v>30</v>
      </c>
      <c r="K40" s="72">
        <v>30</v>
      </c>
      <c r="L40" s="73">
        <v>30</v>
      </c>
      <c r="M40" s="64"/>
      <c r="N40" s="70"/>
      <c r="O40" s="1">
        <v>29</v>
      </c>
      <c r="P40" s="68"/>
      <c r="Q40" s="69"/>
      <c r="R40" s="68" t="str">
        <f t="shared" si="3"/>
        <v/>
      </c>
      <c r="S40" s="68"/>
      <c r="T40" s="71">
        <f t="shared" si="0"/>
        <v>0</v>
      </c>
      <c r="U40" s="2" t="str">
        <f t="shared" si="1"/>
        <v/>
      </c>
      <c r="V40" s="3">
        <f t="shared" ca="1" si="2"/>
        <v>43344</v>
      </c>
    </row>
    <row r="41" spans="1:22" customFormat="1" ht="9.9499999999999993" customHeight="1" x14ac:dyDescent="0.25">
      <c r="A41" s="63"/>
      <c r="B41" s="257"/>
      <c r="C41" s="97">
        <v>31</v>
      </c>
      <c r="D41" s="72">
        <v>31</v>
      </c>
      <c r="E41" s="72">
        <v>31</v>
      </c>
      <c r="F41" s="72">
        <v>31</v>
      </c>
      <c r="G41" s="72">
        <v>31</v>
      </c>
      <c r="H41" s="72">
        <v>31</v>
      </c>
      <c r="I41" s="72">
        <v>31</v>
      </c>
      <c r="J41" s="72">
        <v>31</v>
      </c>
      <c r="K41" s="72">
        <v>31</v>
      </c>
      <c r="L41" s="73">
        <v>31</v>
      </c>
      <c r="M41" s="64"/>
      <c r="N41" s="70"/>
      <c r="O41" s="1">
        <v>30</v>
      </c>
      <c r="P41" s="68"/>
      <c r="Q41" s="69"/>
      <c r="R41" s="68" t="str">
        <f t="shared" si="3"/>
        <v/>
      </c>
      <c r="S41" s="68"/>
      <c r="T41" s="71">
        <f t="shared" si="0"/>
        <v>0</v>
      </c>
      <c r="U41" s="2" t="str">
        <f t="shared" si="1"/>
        <v/>
      </c>
      <c r="V41" s="3">
        <f t="shared" ca="1" si="2"/>
        <v>43344</v>
      </c>
    </row>
    <row r="42" spans="1:22" customFormat="1" ht="9.9499999999999993" customHeight="1" x14ac:dyDescent="0.25">
      <c r="A42" s="63"/>
      <c r="B42" s="257"/>
      <c r="C42" s="97">
        <v>32</v>
      </c>
      <c r="D42" s="72">
        <v>32</v>
      </c>
      <c r="E42" s="72">
        <v>32</v>
      </c>
      <c r="F42" s="72">
        <v>32</v>
      </c>
      <c r="G42" s="72">
        <v>32</v>
      </c>
      <c r="H42" s="72">
        <v>32</v>
      </c>
      <c r="I42" s="72">
        <v>32</v>
      </c>
      <c r="J42" s="72">
        <v>32</v>
      </c>
      <c r="K42" s="72">
        <v>32</v>
      </c>
      <c r="L42" s="73">
        <v>32</v>
      </c>
      <c r="M42" s="64"/>
      <c r="N42" s="70"/>
      <c r="O42" s="1">
        <v>31</v>
      </c>
      <c r="P42" s="68"/>
      <c r="Q42" s="69"/>
      <c r="R42" s="68" t="str">
        <f t="shared" si="3"/>
        <v/>
      </c>
      <c r="S42" s="68"/>
      <c r="T42" s="71">
        <f t="shared" si="0"/>
        <v>0</v>
      </c>
      <c r="U42" s="2" t="str">
        <f t="shared" si="1"/>
        <v/>
      </c>
      <c r="V42" s="3">
        <f t="shared" ca="1" si="2"/>
        <v>43344</v>
      </c>
    </row>
    <row r="43" spans="1:22" customFormat="1" ht="9.9499999999999993" customHeight="1" x14ac:dyDescent="0.25">
      <c r="A43" s="63"/>
      <c r="B43" s="257"/>
      <c r="C43" s="97">
        <v>33</v>
      </c>
      <c r="D43" s="72">
        <v>33</v>
      </c>
      <c r="E43" s="72">
        <v>33</v>
      </c>
      <c r="F43" s="72">
        <v>33</v>
      </c>
      <c r="G43" s="72">
        <v>33</v>
      </c>
      <c r="H43" s="72">
        <v>33</v>
      </c>
      <c r="I43" s="72">
        <v>33</v>
      </c>
      <c r="J43" s="72">
        <v>33</v>
      </c>
      <c r="K43" s="72">
        <v>33</v>
      </c>
      <c r="L43" s="73">
        <v>33</v>
      </c>
      <c r="M43" s="64"/>
      <c r="N43" s="70"/>
      <c r="O43" s="1">
        <v>32</v>
      </c>
      <c r="P43" s="68"/>
      <c r="Q43" s="69"/>
      <c r="R43" s="68" t="str">
        <f t="shared" si="3"/>
        <v/>
      </c>
      <c r="S43" s="68"/>
      <c r="T43" s="71">
        <f t="shared" si="0"/>
        <v>0</v>
      </c>
      <c r="U43" s="2" t="str">
        <f t="shared" si="1"/>
        <v/>
      </c>
      <c r="V43" s="3">
        <f t="shared" ca="1" si="2"/>
        <v>43344</v>
      </c>
    </row>
    <row r="44" spans="1:22" customFormat="1" ht="9.9499999999999993" customHeight="1" x14ac:dyDescent="0.25">
      <c r="A44" s="63"/>
      <c r="B44" s="257"/>
      <c r="C44" s="97">
        <v>34</v>
      </c>
      <c r="D44" s="72">
        <v>34</v>
      </c>
      <c r="E44" s="72">
        <v>34</v>
      </c>
      <c r="F44" s="72">
        <v>34</v>
      </c>
      <c r="G44" s="72">
        <v>34</v>
      </c>
      <c r="H44" s="72">
        <v>34</v>
      </c>
      <c r="I44" s="72">
        <v>34</v>
      </c>
      <c r="J44" s="72">
        <v>34</v>
      </c>
      <c r="K44" s="72">
        <v>34</v>
      </c>
      <c r="L44" s="73">
        <v>34</v>
      </c>
      <c r="M44" s="64"/>
      <c r="N44" s="70"/>
      <c r="O44" s="1">
        <v>33</v>
      </c>
      <c r="P44" s="68"/>
      <c r="Q44" s="69"/>
      <c r="R44" s="68" t="str">
        <f t="shared" si="3"/>
        <v/>
      </c>
      <c r="S44" s="68"/>
      <c r="T44" s="71">
        <f t="shared" si="0"/>
        <v>0</v>
      </c>
      <c r="U44" s="2" t="str">
        <f t="shared" si="1"/>
        <v/>
      </c>
      <c r="V44" s="3">
        <f t="shared" ca="1" si="2"/>
        <v>43344</v>
      </c>
    </row>
    <row r="45" spans="1:22" customFormat="1" ht="9.9499999999999993" customHeight="1" x14ac:dyDescent="0.25">
      <c r="A45" s="63"/>
      <c r="B45" s="257"/>
      <c r="C45" s="97">
        <v>35</v>
      </c>
      <c r="D45" s="72">
        <v>35</v>
      </c>
      <c r="E45" s="72">
        <v>35</v>
      </c>
      <c r="F45" s="72">
        <v>35</v>
      </c>
      <c r="G45" s="72">
        <v>35</v>
      </c>
      <c r="H45" s="72">
        <v>35</v>
      </c>
      <c r="I45" s="72">
        <v>35</v>
      </c>
      <c r="J45" s="72">
        <v>35</v>
      </c>
      <c r="K45" s="72">
        <v>35</v>
      </c>
      <c r="L45" s="73">
        <v>35</v>
      </c>
      <c r="M45" s="64"/>
      <c r="N45" s="70"/>
      <c r="O45" s="1">
        <v>34</v>
      </c>
      <c r="P45" s="68"/>
      <c r="Q45" s="69"/>
      <c r="R45" s="68" t="str">
        <f t="shared" si="3"/>
        <v/>
      </c>
      <c r="S45" s="68"/>
      <c r="T45" s="71">
        <f t="shared" si="0"/>
        <v>0</v>
      </c>
      <c r="U45" s="2" t="str">
        <f t="shared" si="1"/>
        <v/>
      </c>
      <c r="V45" s="3">
        <f t="shared" ca="1" si="2"/>
        <v>43344</v>
      </c>
    </row>
    <row r="46" spans="1:22" customFormat="1" ht="9.9499999999999993" customHeight="1" x14ac:dyDescent="0.25">
      <c r="A46" s="63"/>
      <c r="B46" s="257"/>
      <c r="C46" s="97">
        <v>36</v>
      </c>
      <c r="D46" s="72">
        <v>36</v>
      </c>
      <c r="E46" s="72">
        <v>36</v>
      </c>
      <c r="F46" s="72">
        <v>36</v>
      </c>
      <c r="G46" s="72">
        <v>36</v>
      </c>
      <c r="H46" s="72">
        <v>36</v>
      </c>
      <c r="I46" s="72">
        <v>36</v>
      </c>
      <c r="J46" s="72">
        <v>36</v>
      </c>
      <c r="K46" s="72">
        <v>36</v>
      </c>
      <c r="L46" s="73">
        <v>36</v>
      </c>
      <c r="M46" s="64"/>
      <c r="N46" s="70"/>
      <c r="O46" s="1">
        <v>35</v>
      </c>
      <c r="P46" s="68"/>
      <c r="Q46" s="69"/>
      <c r="R46" s="68" t="str">
        <f t="shared" si="3"/>
        <v/>
      </c>
      <c r="S46" s="68"/>
      <c r="T46" s="71">
        <f t="shared" si="0"/>
        <v>0</v>
      </c>
      <c r="U46" s="2" t="str">
        <f t="shared" si="1"/>
        <v/>
      </c>
      <c r="V46" s="3">
        <f t="shared" ca="1" si="2"/>
        <v>43344</v>
      </c>
    </row>
    <row r="47" spans="1:22" customFormat="1" ht="9.9499999999999993" customHeight="1" x14ac:dyDescent="0.25">
      <c r="A47" s="63"/>
      <c r="B47" s="257"/>
      <c r="C47" s="97">
        <v>37</v>
      </c>
      <c r="D47" s="72">
        <v>37</v>
      </c>
      <c r="E47" s="72">
        <v>37</v>
      </c>
      <c r="F47" s="72">
        <v>37</v>
      </c>
      <c r="G47" s="72">
        <v>37</v>
      </c>
      <c r="H47" s="72">
        <v>37</v>
      </c>
      <c r="I47" s="72">
        <v>37</v>
      </c>
      <c r="J47" s="72">
        <v>37</v>
      </c>
      <c r="K47" s="72">
        <v>37</v>
      </c>
      <c r="L47" s="73">
        <v>37</v>
      </c>
      <c r="M47" s="64"/>
      <c r="N47" s="70"/>
      <c r="O47" s="1">
        <v>36</v>
      </c>
      <c r="P47" s="68"/>
      <c r="Q47" s="69"/>
      <c r="R47" s="68" t="str">
        <f t="shared" si="3"/>
        <v/>
      </c>
      <c r="S47" s="68"/>
      <c r="T47" s="71">
        <f t="shared" si="0"/>
        <v>0</v>
      </c>
      <c r="U47" s="2" t="str">
        <f t="shared" si="1"/>
        <v/>
      </c>
      <c r="V47" s="3">
        <f t="shared" ca="1" si="2"/>
        <v>43344</v>
      </c>
    </row>
    <row r="48" spans="1:22" customFormat="1" ht="9.9499999999999993" customHeight="1" x14ac:dyDescent="0.25">
      <c r="A48" s="63"/>
      <c r="B48" s="257"/>
      <c r="C48" s="97">
        <v>38</v>
      </c>
      <c r="D48" s="72">
        <v>38</v>
      </c>
      <c r="E48" s="72">
        <v>38</v>
      </c>
      <c r="F48" s="72">
        <v>38</v>
      </c>
      <c r="G48" s="72">
        <v>38</v>
      </c>
      <c r="H48" s="72">
        <v>38</v>
      </c>
      <c r="I48" s="72">
        <v>38</v>
      </c>
      <c r="J48" s="72">
        <v>38</v>
      </c>
      <c r="K48" s="72">
        <v>38</v>
      </c>
      <c r="L48" s="73">
        <v>38</v>
      </c>
      <c r="M48" s="64"/>
      <c r="N48" s="70"/>
      <c r="O48" s="1">
        <v>37</v>
      </c>
      <c r="P48" s="68"/>
      <c r="Q48" s="69"/>
      <c r="R48" s="68" t="str">
        <f t="shared" si="3"/>
        <v/>
      </c>
      <c r="S48" s="68"/>
      <c r="T48" s="71">
        <f t="shared" si="0"/>
        <v>0</v>
      </c>
      <c r="U48" s="2" t="str">
        <f t="shared" si="1"/>
        <v/>
      </c>
      <c r="V48" s="3">
        <f t="shared" ca="1" si="2"/>
        <v>43344</v>
      </c>
    </row>
    <row r="49" spans="1:22" customFormat="1" ht="9.9499999999999993" customHeight="1" x14ac:dyDescent="0.25">
      <c r="A49" s="63"/>
      <c r="B49" s="257"/>
      <c r="C49" s="97">
        <v>39</v>
      </c>
      <c r="D49" s="72">
        <v>39</v>
      </c>
      <c r="E49" s="72">
        <v>39</v>
      </c>
      <c r="F49" s="72">
        <v>39</v>
      </c>
      <c r="G49" s="72">
        <v>39</v>
      </c>
      <c r="H49" s="72">
        <v>39</v>
      </c>
      <c r="I49" s="72">
        <v>39</v>
      </c>
      <c r="J49" s="72">
        <v>39</v>
      </c>
      <c r="K49" s="72">
        <v>39</v>
      </c>
      <c r="L49" s="73">
        <v>39</v>
      </c>
      <c r="M49" s="64"/>
      <c r="N49" s="70"/>
      <c r="O49" s="1">
        <v>38</v>
      </c>
      <c r="P49" s="68"/>
      <c r="Q49" s="69"/>
      <c r="R49" s="68" t="str">
        <f t="shared" si="3"/>
        <v/>
      </c>
      <c r="S49" s="68"/>
      <c r="T49" s="71">
        <f t="shared" si="0"/>
        <v>0</v>
      </c>
      <c r="U49" s="2" t="str">
        <f t="shared" si="1"/>
        <v/>
      </c>
      <c r="V49" s="3">
        <f t="shared" ca="1" si="2"/>
        <v>43344</v>
      </c>
    </row>
    <row r="50" spans="1:22" customFormat="1" ht="9.9499999999999993" customHeight="1" x14ac:dyDescent="0.25">
      <c r="A50" s="63"/>
      <c r="B50" s="257"/>
      <c r="C50" s="98">
        <v>40</v>
      </c>
      <c r="D50" s="95">
        <v>40</v>
      </c>
      <c r="E50" s="95">
        <v>40</v>
      </c>
      <c r="F50" s="95">
        <v>40</v>
      </c>
      <c r="G50" s="95">
        <v>40</v>
      </c>
      <c r="H50" s="95">
        <v>40</v>
      </c>
      <c r="I50" s="95">
        <v>40</v>
      </c>
      <c r="J50" s="95">
        <v>40</v>
      </c>
      <c r="K50" s="95">
        <v>40</v>
      </c>
      <c r="L50" s="96">
        <v>40</v>
      </c>
      <c r="M50" s="64"/>
      <c r="N50" s="70"/>
      <c r="O50" s="1">
        <v>39</v>
      </c>
      <c r="P50" s="68"/>
      <c r="Q50" s="69"/>
      <c r="R50" s="68" t="str">
        <f t="shared" si="3"/>
        <v/>
      </c>
      <c r="S50" s="68"/>
      <c r="T50" s="71">
        <f t="shared" si="0"/>
        <v>0</v>
      </c>
      <c r="U50" s="2" t="str">
        <f t="shared" si="1"/>
        <v/>
      </c>
      <c r="V50" s="3">
        <f t="shared" ca="1" si="2"/>
        <v>43344</v>
      </c>
    </row>
    <row r="51" spans="1:22" customFormat="1" ht="9.75" customHeight="1" x14ac:dyDescent="0.25">
      <c r="A51" s="63"/>
      <c r="B51" s="257"/>
      <c r="C51" s="97">
        <v>41</v>
      </c>
      <c r="D51" s="72">
        <v>41</v>
      </c>
      <c r="E51" s="72">
        <v>41</v>
      </c>
      <c r="F51" s="72">
        <v>41</v>
      </c>
      <c r="G51" s="72">
        <v>41</v>
      </c>
      <c r="H51" s="72">
        <v>41</v>
      </c>
      <c r="I51" s="72">
        <v>41</v>
      </c>
      <c r="J51" s="72">
        <v>41</v>
      </c>
      <c r="K51" s="72">
        <v>41</v>
      </c>
      <c r="L51" s="73">
        <v>41</v>
      </c>
      <c r="M51" s="64"/>
      <c r="N51" s="70"/>
      <c r="O51" s="1">
        <v>40</v>
      </c>
      <c r="P51" s="68"/>
      <c r="Q51" s="69"/>
      <c r="R51" s="68" t="str">
        <f t="shared" si="3"/>
        <v/>
      </c>
      <c r="S51" s="68"/>
      <c r="T51" s="71">
        <f t="shared" si="0"/>
        <v>0</v>
      </c>
      <c r="U51" s="2" t="str">
        <f t="shared" si="1"/>
        <v/>
      </c>
      <c r="V51" s="3">
        <f t="shared" ca="1" si="2"/>
        <v>43344</v>
      </c>
    </row>
    <row r="52" spans="1:22" customFormat="1" ht="9.75" customHeight="1" x14ac:dyDescent="0.25">
      <c r="A52" s="63"/>
      <c r="B52" s="257"/>
      <c r="C52" s="97">
        <v>42</v>
      </c>
      <c r="D52" s="72">
        <v>42</v>
      </c>
      <c r="E52" s="72">
        <v>42</v>
      </c>
      <c r="F52" s="72">
        <v>42</v>
      </c>
      <c r="G52" s="72">
        <v>42</v>
      </c>
      <c r="H52" s="72">
        <v>42</v>
      </c>
      <c r="I52" s="72">
        <v>42</v>
      </c>
      <c r="J52" s="72">
        <v>42</v>
      </c>
      <c r="K52" s="72">
        <v>42</v>
      </c>
      <c r="L52" s="73">
        <v>42</v>
      </c>
      <c r="M52" s="64"/>
      <c r="N52" s="70"/>
      <c r="O52" s="1">
        <v>41</v>
      </c>
      <c r="P52" s="68"/>
      <c r="Q52" s="69"/>
      <c r="R52" s="68"/>
      <c r="S52" s="68"/>
      <c r="T52" s="71">
        <f t="shared" si="0"/>
        <v>0</v>
      </c>
      <c r="U52" s="2" t="str">
        <f t="shared" si="1"/>
        <v/>
      </c>
      <c r="V52" s="3">
        <f t="shared" ca="1" si="2"/>
        <v>43344</v>
      </c>
    </row>
    <row r="53" spans="1:22" customFormat="1" ht="9.75" customHeight="1" x14ac:dyDescent="0.25">
      <c r="A53" s="63"/>
      <c r="B53" s="257"/>
      <c r="C53" s="97">
        <v>43</v>
      </c>
      <c r="D53" s="72">
        <v>43</v>
      </c>
      <c r="E53" s="72">
        <v>43</v>
      </c>
      <c r="F53" s="72">
        <v>43</v>
      </c>
      <c r="G53" s="72">
        <v>43</v>
      </c>
      <c r="H53" s="72">
        <v>43</v>
      </c>
      <c r="I53" s="72">
        <v>43</v>
      </c>
      <c r="J53" s="72">
        <v>43</v>
      </c>
      <c r="K53" s="72">
        <v>43</v>
      </c>
      <c r="L53" s="73">
        <v>43</v>
      </c>
      <c r="M53" s="64"/>
      <c r="N53" s="70"/>
      <c r="O53" s="1">
        <v>42</v>
      </c>
      <c r="P53" s="68"/>
      <c r="Q53" s="69"/>
      <c r="R53" s="68"/>
      <c r="S53" s="68"/>
      <c r="T53" s="71">
        <f t="shared" si="0"/>
        <v>0</v>
      </c>
      <c r="U53" s="2" t="str">
        <f t="shared" si="1"/>
        <v/>
      </c>
      <c r="V53" s="3">
        <f t="shared" ca="1" si="2"/>
        <v>43344</v>
      </c>
    </row>
    <row r="54" spans="1:22" customFormat="1" ht="9.75" customHeight="1" x14ac:dyDescent="0.25">
      <c r="A54" s="63"/>
      <c r="B54" s="257"/>
      <c r="C54" s="97">
        <v>44</v>
      </c>
      <c r="D54" s="72">
        <v>44</v>
      </c>
      <c r="E54" s="72">
        <v>44</v>
      </c>
      <c r="F54" s="72">
        <v>44</v>
      </c>
      <c r="G54" s="72">
        <v>44</v>
      </c>
      <c r="H54" s="72">
        <v>44</v>
      </c>
      <c r="I54" s="72">
        <v>44</v>
      </c>
      <c r="J54" s="72">
        <v>44</v>
      </c>
      <c r="K54" s="72">
        <v>44</v>
      </c>
      <c r="L54" s="73">
        <v>44</v>
      </c>
      <c r="M54" s="64"/>
      <c r="N54" s="70"/>
      <c r="O54" s="1">
        <v>43</v>
      </c>
      <c r="P54" s="68"/>
      <c r="Q54" s="69"/>
      <c r="R54" s="68"/>
      <c r="S54" s="68"/>
      <c r="T54" s="71">
        <f t="shared" si="0"/>
        <v>0</v>
      </c>
      <c r="U54" s="2" t="str">
        <f t="shared" si="1"/>
        <v/>
      </c>
      <c r="V54" s="3">
        <f t="shared" ca="1" si="2"/>
        <v>43344</v>
      </c>
    </row>
    <row r="55" spans="1:22" customFormat="1" ht="9.75" customHeight="1" x14ac:dyDescent="0.25">
      <c r="A55" s="63"/>
      <c r="B55" s="257"/>
      <c r="C55" s="97">
        <v>45</v>
      </c>
      <c r="D55" s="72">
        <v>45</v>
      </c>
      <c r="E55" s="72">
        <v>45</v>
      </c>
      <c r="F55" s="72">
        <v>45</v>
      </c>
      <c r="G55" s="72">
        <v>45</v>
      </c>
      <c r="H55" s="72">
        <v>45</v>
      </c>
      <c r="I55" s="72">
        <v>45</v>
      </c>
      <c r="J55" s="72">
        <v>45</v>
      </c>
      <c r="K55" s="72">
        <v>45</v>
      </c>
      <c r="L55" s="73">
        <v>45</v>
      </c>
      <c r="M55" s="64"/>
      <c r="N55" s="70"/>
      <c r="O55" s="1">
        <v>44</v>
      </c>
      <c r="P55" s="68"/>
      <c r="Q55" s="69"/>
      <c r="R55" s="68"/>
      <c r="S55" s="68"/>
      <c r="T55" s="71">
        <f t="shared" si="0"/>
        <v>0</v>
      </c>
      <c r="U55" s="2" t="str">
        <f t="shared" si="1"/>
        <v/>
      </c>
      <c r="V55" s="3">
        <f t="shared" ca="1" si="2"/>
        <v>43344</v>
      </c>
    </row>
    <row r="56" spans="1:22" customFormat="1" ht="9.75" customHeight="1" x14ac:dyDescent="0.25">
      <c r="A56" s="63"/>
      <c r="B56" s="257"/>
      <c r="C56" s="97">
        <v>46</v>
      </c>
      <c r="D56" s="72">
        <v>46</v>
      </c>
      <c r="E56" s="72">
        <v>46</v>
      </c>
      <c r="F56" s="72">
        <v>46</v>
      </c>
      <c r="G56" s="72">
        <v>46</v>
      </c>
      <c r="H56" s="72">
        <v>46</v>
      </c>
      <c r="I56" s="72">
        <v>46</v>
      </c>
      <c r="J56" s="72">
        <v>46</v>
      </c>
      <c r="K56" s="72">
        <v>46</v>
      </c>
      <c r="L56" s="73">
        <v>46</v>
      </c>
      <c r="M56" s="64"/>
      <c r="N56" s="70"/>
      <c r="O56" s="1">
        <v>45</v>
      </c>
      <c r="P56" s="68"/>
      <c r="Q56" s="69"/>
      <c r="R56" s="68"/>
      <c r="S56" s="68"/>
      <c r="T56" s="71">
        <f t="shared" si="0"/>
        <v>0</v>
      </c>
      <c r="U56" s="2" t="str">
        <f t="shared" si="1"/>
        <v/>
      </c>
      <c r="V56" s="3">
        <f t="shared" ca="1" si="2"/>
        <v>43344</v>
      </c>
    </row>
    <row r="57" spans="1:22" customFormat="1" ht="9.75" customHeight="1" x14ac:dyDescent="0.25">
      <c r="A57" s="63"/>
      <c r="B57" s="257"/>
      <c r="C57" s="97">
        <v>47</v>
      </c>
      <c r="D57" s="72">
        <v>47</v>
      </c>
      <c r="E57" s="72">
        <v>47</v>
      </c>
      <c r="F57" s="72">
        <v>47</v>
      </c>
      <c r="G57" s="72">
        <v>47</v>
      </c>
      <c r="H57" s="72">
        <v>47</v>
      </c>
      <c r="I57" s="72">
        <v>47</v>
      </c>
      <c r="J57" s="72">
        <v>47</v>
      </c>
      <c r="K57" s="72">
        <v>47</v>
      </c>
      <c r="L57" s="73">
        <v>47</v>
      </c>
      <c r="M57" s="64"/>
      <c r="N57" s="70"/>
      <c r="O57" s="1">
        <v>46</v>
      </c>
      <c r="P57" s="68"/>
      <c r="Q57" s="69"/>
      <c r="R57" s="68"/>
      <c r="S57" s="68"/>
      <c r="T57" s="71">
        <f t="shared" si="0"/>
        <v>0</v>
      </c>
      <c r="U57" s="2" t="str">
        <f t="shared" si="1"/>
        <v/>
      </c>
      <c r="V57" s="3">
        <f t="shared" ca="1" si="2"/>
        <v>43344</v>
      </c>
    </row>
    <row r="58" spans="1:22" customFormat="1" ht="9.75" customHeight="1" x14ac:dyDescent="0.25">
      <c r="A58" s="63"/>
      <c r="B58" s="257"/>
      <c r="C58" s="97">
        <v>48</v>
      </c>
      <c r="D58" s="72">
        <v>48</v>
      </c>
      <c r="E58" s="72">
        <v>48</v>
      </c>
      <c r="F58" s="72">
        <v>48</v>
      </c>
      <c r="G58" s="72">
        <v>48</v>
      </c>
      <c r="H58" s="72">
        <v>48</v>
      </c>
      <c r="I58" s="72">
        <v>48</v>
      </c>
      <c r="J58" s="72">
        <v>48</v>
      </c>
      <c r="K58" s="72">
        <v>48</v>
      </c>
      <c r="L58" s="73">
        <v>48</v>
      </c>
      <c r="M58" s="64"/>
      <c r="N58" s="70"/>
      <c r="O58" s="1">
        <v>47</v>
      </c>
      <c r="P58" s="68"/>
      <c r="Q58" s="69"/>
      <c r="R58" s="68"/>
      <c r="S58" s="68"/>
      <c r="T58" s="71">
        <f t="shared" si="0"/>
        <v>0</v>
      </c>
      <c r="U58" s="2" t="str">
        <f t="shared" si="1"/>
        <v/>
      </c>
      <c r="V58" s="3">
        <f t="shared" ca="1" si="2"/>
        <v>43344</v>
      </c>
    </row>
    <row r="59" spans="1:22" customFormat="1" ht="9.75" customHeight="1" x14ac:dyDescent="0.25">
      <c r="A59" s="63"/>
      <c r="B59" s="257"/>
      <c r="C59" s="97">
        <v>49</v>
      </c>
      <c r="D59" s="72">
        <v>49</v>
      </c>
      <c r="E59" s="72">
        <v>49</v>
      </c>
      <c r="F59" s="72">
        <v>49</v>
      </c>
      <c r="G59" s="72">
        <v>49</v>
      </c>
      <c r="H59" s="72">
        <v>49</v>
      </c>
      <c r="I59" s="72">
        <v>49</v>
      </c>
      <c r="J59" s="72">
        <v>49</v>
      </c>
      <c r="K59" s="72">
        <v>49</v>
      </c>
      <c r="L59" s="73">
        <v>49</v>
      </c>
      <c r="M59" s="64"/>
      <c r="N59" s="70"/>
      <c r="O59" s="1">
        <v>48</v>
      </c>
      <c r="P59" s="68"/>
      <c r="Q59" s="69"/>
      <c r="R59" s="68"/>
      <c r="S59" s="68"/>
      <c r="T59" s="71">
        <f t="shared" si="0"/>
        <v>0</v>
      </c>
      <c r="U59" s="2" t="str">
        <f t="shared" si="1"/>
        <v/>
      </c>
      <c r="V59" s="3">
        <f t="shared" ca="1" si="2"/>
        <v>43344</v>
      </c>
    </row>
    <row r="60" spans="1:22" customFormat="1" ht="9.75" customHeight="1" x14ac:dyDescent="0.25">
      <c r="A60" s="63"/>
      <c r="B60" s="257"/>
      <c r="C60" s="97">
        <v>50</v>
      </c>
      <c r="D60" s="72">
        <v>50</v>
      </c>
      <c r="E60" s="72">
        <v>50</v>
      </c>
      <c r="F60" s="72">
        <v>50</v>
      </c>
      <c r="G60" s="72">
        <v>50</v>
      </c>
      <c r="H60" s="72">
        <v>50</v>
      </c>
      <c r="I60" s="72">
        <v>50</v>
      </c>
      <c r="J60" s="72">
        <v>50</v>
      </c>
      <c r="K60" s="72">
        <v>50</v>
      </c>
      <c r="L60" s="73">
        <v>50</v>
      </c>
      <c r="M60" s="64"/>
      <c r="N60" s="70"/>
      <c r="O60" s="1">
        <v>49</v>
      </c>
      <c r="P60" s="68"/>
      <c r="Q60" s="69"/>
      <c r="R60" s="68"/>
      <c r="S60" s="68"/>
      <c r="T60" s="71">
        <f t="shared" si="0"/>
        <v>0</v>
      </c>
      <c r="U60" s="2" t="str">
        <f t="shared" si="1"/>
        <v/>
      </c>
      <c r="V60" s="3">
        <f t="shared" ca="1" si="2"/>
        <v>43344</v>
      </c>
    </row>
    <row r="61" spans="1:22" customFormat="1" ht="9.75" customHeight="1" x14ac:dyDescent="0.25">
      <c r="A61" s="63"/>
      <c r="B61" s="257"/>
      <c r="C61" s="97">
        <v>51</v>
      </c>
      <c r="D61" s="72">
        <v>51</v>
      </c>
      <c r="E61" s="72">
        <v>51</v>
      </c>
      <c r="F61" s="72">
        <v>51</v>
      </c>
      <c r="G61" s="72">
        <v>51</v>
      </c>
      <c r="H61" s="72">
        <v>51</v>
      </c>
      <c r="I61" s="72">
        <v>51</v>
      </c>
      <c r="J61" s="72">
        <v>51</v>
      </c>
      <c r="K61" s="72">
        <v>51</v>
      </c>
      <c r="L61" s="73">
        <v>51</v>
      </c>
      <c r="M61" s="64"/>
      <c r="N61" s="70"/>
      <c r="O61" s="1">
        <v>50</v>
      </c>
      <c r="P61" s="68"/>
      <c r="Q61" s="69"/>
      <c r="R61" s="68"/>
      <c r="S61" s="68"/>
      <c r="T61" s="71">
        <f t="shared" si="0"/>
        <v>0</v>
      </c>
      <c r="U61" s="2" t="str">
        <f t="shared" si="1"/>
        <v/>
      </c>
      <c r="V61" s="3">
        <f t="shared" ca="1" si="2"/>
        <v>43344</v>
      </c>
    </row>
    <row r="62" spans="1:22" customFormat="1" ht="9.75" customHeight="1" x14ac:dyDescent="0.25">
      <c r="A62" s="63"/>
      <c r="B62" s="257"/>
      <c r="C62" s="97">
        <v>52</v>
      </c>
      <c r="D62" s="72">
        <v>52</v>
      </c>
      <c r="E62" s="72">
        <v>52</v>
      </c>
      <c r="F62" s="72">
        <v>52</v>
      </c>
      <c r="G62" s="72">
        <v>52</v>
      </c>
      <c r="H62" s="72">
        <v>52</v>
      </c>
      <c r="I62" s="72">
        <v>52</v>
      </c>
      <c r="J62" s="72">
        <v>52</v>
      </c>
      <c r="K62" s="72">
        <v>52</v>
      </c>
      <c r="L62" s="73">
        <v>52</v>
      </c>
      <c r="M62" s="64"/>
      <c r="N62" s="70"/>
      <c r="O62" s="1">
        <v>51</v>
      </c>
      <c r="P62" s="68"/>
      <c r="Q62" s="69"/>
      <c r="R62" s="68"/>
      <c r="S62" s="68"/>
      <c r="T62" s="71">
        <f t="shared" si="0"/>
        <v>0</v>
      </c>
      <c r="U62" s="2" t="str">
        <f t="shared" si="1"/>
        <v/>
      </c>
      <c r="V62" s="3">
        <f t="shared" ca="1" si="2"/>
        <v>43344</v>
      </c>
    </row>
    <row r="63" spans="1:22" customFormat="1" ht="9.75" customHeight="1" x14ac:dyDescent="0.25">
      <c r="A63" s="63"/>
      <c r="B63" s="257"/>
      <c r="C63" s="97">
        <v>53</v>
      </c>
      <c r="D63" s="72">
        <v>53</v>
      </c>
      <c r="E63" s="72">
        <v>53</v>
      </c>
      <c r="F63" s="72">
        <v>53</v>
      </c>
      <c r="G63" s="72">
        <v>53</v>
      </c>
      <c r="H63" s="72">
        <v>53</v>
      </c>
      <c r="I63" s="72">
        <v>53</v>
      </c>
      <c r="J63" s="72">
        <v>53</v>
      </c>
      <c r="K63" s="72">
        <v>53</v>
      </c>
      <c r="L63" s="73">
        <v>53</v>
      </c>
      <c r="M63" s="64"/>
      <c r="N63" s="70"/>
      <c r="O63" s="1">
        <v>52</v>
      </c>
      <c r="P63" s="68"/>
      <c r="Q63" s="69"/>
      <c r="R63" s="68"/>
      <c r="S63" s="68"/>
      <c r="T63" s="71">
        <f t="shared" si="0"/>
        <v>0</v>
      </c>
      <c r="U63" s="2" t="str">
        <f t="shared" si="1"/>
        <v/>
      </c>
      <c r="V63" s="3">
        <f t="shared" ca="1" si="2"/>
        <v>43344</v>
      </c>
    </row>
    <row r="64" spans="1:22" customFormat="1" ht="9.75" customHeight="1" x14ac:dyDescent="0.25">
      <c r="A64" s="63"/>
      <c r="B64" s="257"/>
      <c r="C64" s="97">
        <v>54</v>
      </c>
      <c r="D64" s="72">
        <v>54</v>
      </c>
      <c r="E64" s="72">
        <v>54</v>
      </c>
      <c r="F64" s="72">
        <v>54</v>
      </c>
      <c r="G64" s="72">
        <v>54</v>
      </c>
      <c r="H64" s="72">
        <v>54</v>
      </c>
      <c r="I64" s="72">
        <v>54</v>
      </c>
      <c r="J64" s="72">
        <v>54</v>
      </c>
      <c r="K64" s="72">
        <v>54</v>
      </c>
      <c r="L64" s="73">
        <v>54</v>
      </c>
      <c r="M64" s="64"/>
      <c r="N64" s="70"/>
      <c r="O64" s="1">
        <v>53</v>
      </c>
      <c r="P64" s="68"/>
      <c r="Q64" s="69"/>
      <c r="R64" s="68"/>
      <c r="S64" s="68"/>
      <c r="T64" s="71">
        <f t="shared" si="0"/>
        <v>0</v>
      </c>
      <c r="U64" s="2" t="str">
        <f t="shared" si="1"/>
        <v/>
      </c>
      <c r="V64" s="3">
        <f t="shared" ca="1" si="2"/>
        <v>43344</v>
      </c>
    </row>
    <row r="65" spans="1:22" customFormat="1" ht="9.75" customHeight="1" x14ac:dyDescent="0.25">
      <c r="A65" s="63"/>
      <c r="B65" s="257"/>
      <c r="C65" s="97">
        <v>55</v>
      </c>
      <c r="D65" s="72">
        <v>55</v>
      </c>
      <c r="E65" s="72">
        <v>55</v>
      </c>
      <c r="F65" s="72">
        <v>55</v>
      </c>
      <c r="G65" s="72">
        <v>55</v>
      </c>
      <c r="H65" s="72">
        <v>55</v>
      </c>
      <c r="I65" s="72">
        <v>55</v>
      </c>
      <c r="J65" s="72">
        <v>55</v>
      </c>
      <c r="K65" s="72">
        <v>55</v>
      </c>
      <c r="L65" s="73">
        <v>55</v>
      </c>
      <c r="M65" s="64"/>
      <c r="N65" s="70"/>
      <c r="O65" s="1">
        <v>54</v>
      </c>
      <c r="P65" s="68"/>
      <c r="Q65" s="69"/>
      <c r="R65" s="68"/>
      <c r="S65" s="68"/>
      <c r="T65" s="71">
        <f t="shared" si="0"/>
        <v>0</v>
      </c>
      <c r="U65" s="2" t="str">
        <f t="shared" si="1"/>
        <v/>
      </c>
      <c r="V65" s="3">
        <f t="shared" ca="1" si="2"/>
        <v>43344</v>
      </c>
    </row>
    <row r="66" spans="1:22" customFormat="1" ht="9.75" customHeight="1" x14ac:dyDescent="0.25">
      <c r="A66" s="63"/>
      <c r="B66" s="257"/>
      <c r="C66" s="97">
        <v>56</v>
      </c>
      <c r="D66" s="72">
        <v>56</v>
      </c>
      <c r="E66" s="72">
        <v>56</v>
      </c>
      <c r="F66" s="72">
        <v>56</v>
      </c>
      <c r="G66" s="72">
        <v>56</v>
      </c>
      <c r="H66" s="72">
        <v>56</v>
      </c>
      <c r="I66" s="72">
        <v>56</v>
      </c>
      <c r="J66" s="72">
        <v>56</v>
      </c>
      <c r="K66" s="72">
        <v>56</v>
      </c>
      <c r="L66" s="73">
        <v>56</v>
      </c>
      <c r="M66" s="64"/>
      <c r="N66" s="70"/>
      <c r="O66" s="1">
        <v>55</v>
      </c>
      <c r="P66" s="68"/>
      <c r="Q66" s="69"/>
      <c r="R66" s="68"/>
      <c r="S66" s="68"/>
      <c r="T66" s="71">
        <f t="shared" si="0"/>
        <v>0</v>
      </c>
      <c r="U66" s="2" t="str">
        <f t="shared" si="1"/>
        <v/>
      </c>
      <c r="V66" s="3">
        <f t="shared" ca="1" si="2"/>
        <v>43344</v>
      </c>
    </row>
    <row r="67" spans="1:22" customFormat="1" ht="9.75" customHeight="1" x14ac:dyDescent="0.25">
      <c r="A67" s="63"/>
      <c r="B67" s="257"/>
      <c r="C67" s="97">
        <v>57</v>
      </c>
      <c r="D67" s="72">
        <v>57</v>
      </c>
      <c r="E67" s="72">
        <v>57</v>
      </c>
      <c r="F67" s="72">
        <v>57</v>
      </c>
      <c r="G67" s="72">
        <v>57</v>
      </c>
      <c r="H67" s="72">
        <v>57</v>
      </c>
      <c r="I67" s="72">
        <v>57</v>
      </c>
      <c r="J67" s="72">
        <v>57</v>
      </c>
      <c r="K67" s="72">
        <v>57</v>
      </c>
      <c r="L67" s="73">
        <v>57</v>
      </c>
      <c r="M67" s="64"/>
      <c r="N67" s="70"/>
      <c r="O67" s="1">
        <v>56</v>
      </c>
      <c r="P67" s="68"/>
      <c r="Q67" s="69"/>
      <c r="R67" s="68"/>
      <c r="S67" s="68"/>
      <c r="T67" s="71">
        <f t="shared" si="0"/>
        <v>0</v>
      </c>
      <c r="U67" s="2" t="str">
        <f t="shared" si="1"/>
        <v/>
      </c>
      <c r="V67" s="3">
        <f t="shared" ca="1" si="2"/>
        <v>43344</v>
      </c>
    </row>
    <row r="68" spans="1:22" customFormat="1" ht="9.75" customHeight="1" x14ac:dyDescent="0.25">
      <c r="A68" s="63"/>
      <c r="B68" s="257"/>
      <c r="C68" s="97">
        <v>58</v>
      </c>
      <c r="D68" s="72">
        <v>58</v>
      </c>
      <c r="E68" s="72">
        <v>58</v>
      </c>
      <c r="F68" s="72">
        <v>58</v>
      </c>
      <c r="G68" s="72">
        <v>58</v>
      </c>
      <c r="H68" s="72">
        <v>58</v>
      </c>
      <c r="I68" s="72">
        <v>58</v>
      </c>
      <c r="J68" s="72">
        <v>58</v>
      </c>
      <c r="K68" s="72">
        <v>58</v>
      </c>
      <c r="L68" s="73">
        <v>58</v>
      </c>
      <c r="M68" s="64"/>
      <c r="N68" s="70"/>
      <c r="O68" s="1">
        <v>57</v>
      </c>
      <c r="P68" s="68"/>
      <c r="Q68" s="69"/>
      <c r="R68" s="68"/>
      <c r="S68" s="68"/>
      <c r="T68" s="71">
        <f t="shared" si="0"/>
        <v>0</v>
      </c>
      <c r="U68" s="2" t="str">
        <f t="shared" si="1"/>
        <v/>
      </c>
      <c r="V68" s="3">
        <f t="shared" ca="1" si="2"/>
        <v>43344</v>
      </c>
    </row>
    <row r="69" spans="1:22" customFormat="1" ht="9.75" customHeight="1" x14ac:dyDescent="0.25">
      <c r="A69" s="63"/>
      <c r="B69" s="257"/>
      <c r="C69" s="97">
        <v>59</v>
      </c>
      <c r="D69" s="72">
        <v>59</v>
      </c>
      <c r="E69" s="72">
        <v>59</v>
      </c>
      <c r="F69" s="72">
        <v>59</v>
      </c>
      <c r="G69" s="72">
        <v>59</v>
      </c>
      <c r="H69" s="72">
        <v>59</v>
      </c>
      <c r="I69" s="72">
        <v>59</v>
      </c>
      <c r="J69" s="72">
        <v>59</v>
      </c>
      <c r="K69" s="72">
        <v>59</v>
      </c>
      <c r="L69" s="73">
        <v>59</v>
      </c>
      <c r="M69" s="64"/>
      <c r="N69" s="70"/>
      <c r="O69" s="1">
        <v>58</v>
      </c>
      <c r="P69" s="68"/>
      <c r="Q69" s="69"/>
      <c r="R69" s="68"/>
      <c r="S69" s="68"/>
      <c r="T69" s="71">
        <f t="shared" si="0"/>
        <v>0</v>
      </c>
      <c r="U69" s="2" t="str">
        <f t="shared" si="1"/>
        <v/>
      </c>
      <c r="V69" s="3">
        <f t="shared" ca="1" si="2"/>
        <v>43344</v>
      </c>
    </row>
    <row r="70" spans="1:22" customFormat="1" ht="9.75" customHeight="1" x14ac:dyDescent="0.25">
      <c r="A70" s="63"/>
      <c r="B70" s="257"/>
      <c r="C70" s="97">
        <v>60</v>
      </c>
      <c r="D70" s="72">
        <v>60</v>
      </c>
      <c r="E70" s="72">
        <v>60</v>
      </c>
      <c r="F70" s="72">
        <v>60</v>
      </c>
      <c r="G70" s="72">
        <v>60</v>
      </c>
      <c r="H70" s="72">
        <v>60</v>
      </c>
      <c r="I70" s="72">
        <v>60</v>
      </c>
      <c r="J70" s="72">
        <v>60</v>
      </c>
      <c r="K70" s="72">
        <v>60</v>
      </c>
      <c r="L70" s="73">
        <v>60</v>
      </c>
      <c r="M70" s="64"/>
      <c r="N70" s="70"/>
      <c r="O70" s="1">
        <v>59</v>
      </c>
      <c r="P70" s="68"/>
      <c r="Q70" s="69"/>
      <c r="R70" s="68"/>
      <c r="S70" s="68"/>
      <c r="T70" s="71">
        <f t="shared" si="0"/>
        <v>0</v>
      </c>
      <c r="U70" s="2" t="str">
        <f t="shared" si="1"/>
        <v/>
      </c>
      <c r="V70" s="3">
        <f t="shared" ca="1" si="2"/>
        <v>43344</v>
      </c>
    </row>
    <row r="71" spans="1:22" customFormat="1" ht="9.75" customHeight="1" x14ac:dyDescent="0.25">
      <c r="A71" s="63"/>
      <c r="B71" s="257"/>
      <c r="C71" s="97">
        <v>61</v>
      </c>
      <c r="D71" s="72">
        <v>61</v>
      </c>
      <c r="E71" s="72">
        <v>61</v>
      </c>
      <c r="F71" s="72">
        <v>61</v>
      </c>
      <c r="G71" s="72">
        <v>61</v>
      </c>
      <c r="H71" s="72">
        <v>61</v>
      </c>
      <c r="I71" s="72">
        <v>61</v>
      </c>
      <c r="J71" s="72">
        <v>61</v>
      </c>
      <c r="K71" s="72">
        <v>61</v>
      </c>
      <c r="L71" s="73">
        <v>61</v>
      </c>
      <c r="M71" s="64"/>
      <c r="N71" s="70"/>
      <c r="O71" s="1">
        <v>60</v>
      </c>
      <c r="P71" s="68"/>
      <c r="Q71" s="69"/>
      <c r="R71" s="68"/>
      <c r="S71" s="68"/>
      <c r="T71" s="71">
        <f t="shared" si="0"/>
        <v>0</v>
      </c>
      <c r="U71" s="2" t="str">
        <f t="shared" si="1"/>
        <v/>
      </c>
      <c r="V71" s="3">
        <f t="shared" ca="1" si="2"/>
        <v>43344</v>
      </c>
    </row>
    <row r="72" spans="1:22" customFormat="1" ht="9.75" customHeight="1" x14ac:dyDescent="0.25">
      <c r="A72" s="63"/>
      <c r="B72" s="257"/>
      <c r="C72" s="97">
        <v>62</v>
      </c>
      <c r="D72" s="72">
        <v>62</v>
      </c>
      <c r="E72" s="72">
        <v>62</v>
      </c>
      <c r="F72" s="72">
        <v>62</v>
      </c>
      <c r="G72" s="72">
        <v>62</v>
      </c>
      <c r="H72" s="72">
        <v>62</v>
      </c>
      <c r="I72" s="72">
        <v>62</v>
      </c>
      <c r="J72" s="72">
        <v>62</v>
      </c>
      <c r="K72" s="72">
        <v>62</v>
      </c>
      <c r="L72" s="73">
        <v>62</v>
      </c>
      <c r="M72" s="64"/>
      <c r="N72" s="70"/>
      <c r="O72" s="1">
        <v>61</v>
      </c>
      <c r="P72" s="68"/>
      <c r="Q72" s="69"/>
      <c r="R72" s="68"/>
      <c r="S72" s="68"/>
      <c r="T72" s="71">
        <f t="shared" si="0"/>
        <v>0</v>
      </c>
      <c r="U72" s="2" t="str">
        <f t="shared" si="1"/>
        <v/>
      </c>
      <c r="V72" s="3">
        <f t="shared" ca="1" si="2"/>
        <v>43344</v>
      </c>
    </row>
    <row r="73" spans="1:22" customFormat="1" ht="9.75" customHeight="1" x14ac:dyDescent="0.25">
      <c r="A73" s="63"/>
      <c r="B73" s="257"/>
      <c r="C73" s="97">
        <v>63</v>
      </c>
      <c r="D73" s="72">
        <v>63</v>
      </c>
      <c r="E73" s="72">
        <v>63</v>
      </c>
      <c r="F73" s="72">
        <v>63</v>
      </c>
      <c r="G73" s="72">
        <v>63</v>
      </c>
      <c r="H73" s="72">
        <v>63</v>
      </c>
      <c r="I73" s="72">
        <v>63</v>
      </c>
      <c r="J73" s="72">
        <v>63</v>
      </c>
      <c r="K73" s="72">
        <v>63</v>
      </c>
      <c r="L73" s="73">
        <v>63</v>
      </c>
      <c r="M73" s="64"/>
      <c r="N73" s="70"/>
      <c r="O73" s="1">
        <v>62</v>
      </c>
      <c r="P73" s="68"/>
      <c r="Q73" s="69"/>
      <c r="R73" s="68"/>
      <c r="S73" s="68"/>
      <c r="T73" s="71">
        <f t="shared" si="0"/>
        <v>0</v>
      </c>
      <c r="U73" s="2" t="str">
        <f t="shared" si="1"/>
        <v/>
      </c>
      <c r="V73" s="3">
        <f t="shared" ca="1" si="2"/>
        <v>43344</v>
      </c>
    </row>
    <row r="74" spans="1:22" customFormat="1" ht="9.75" customHeight="1" x14ac:dyDescent="0.25">
      <c r="A74" s="63"/>
      <c r="B74" s="257"/>
      <c r="C74" s="97">
        <v>64</v>
      </c>
      <c r="D74" s="72">
        <v>64</v>
      </c>
      <c r="E74" s="72">
        <v>64</v>
      </c>
      <c r="F74" s="72">
        <v>64</v>
      </c>
      <c r="G74" s="72">
        <v>64</v>
      </c>
      <c r="H74" s="72">
        <v>64</v>
      </c>
      <c r="I74" s="72">
        <v>64</v>
      </c>
      <c r="J74" s="72">
        <v>64</v>
      </c>
      <c r="K74" s="72">
        <v>64</v>
      </c>
      <c r="L74" s="73">
        <v>64</v>
      </c>
      <c r="M74" s="64"/>
      <c r="N74" s="70"/>
      <c r="O74" s="1">
        <v>63</v>
      </c>
      <c r="P74" s="68"/>
      <c r="Q74" s="69"/>
      <c r="R74" s="68"/>
      <c r="S74" s="68"/>
      <c r="T74" s="71">
        <f t="shared" si="0"/>
        <v>0</v>
      </c>
      <c r="U74" s="2" t="str">
        <f t="shared" si="1"/>
        <v/>
      </c>
      <c r="V74" s="3">
        <f t="shared" ca="1" si="2"/>
        <v>43344</v>
      </c>
    </row>
    <row r="75" spans="1:22" customFormat="1" ht="9.75" customHeight="1" x14ac:dyDescent="0.25">
      <c r="A75" s="63"/>
      <c r="B75" s="257"/>
      <c r="C75" s="97">
        <v>65</v>
      </c>
      <c r="D75" s="72">
        <v>65</v>
      </c>
      <c r="E75" s="72">
        <v>65</v>
      </c>
      <c r="F75" s="72">
        <v>65</v>
      </c>
      <c r="G75" s="72">
        <v>65</v>
      </c>
      <c r="H75" s="72">
        <v>65</v>
      </c>
      <c r="I75" s="72">
        <v>65</v>
      </c>
      <c r="J75" s="72">
        <v>65</v>
      </c>
      <c r="K75" s="72">
        <v>65</v>
      </c>
      <c r="L75" s="73">
        <v>65</v>
      </c>
      <c r="M75" s="64"/>
      <c r="N75" s="70"/>
      <c r="O75" s="1">
        <v>64</v>
      </c>
      <c r="P75" s="68"/>
      <c r="Q75" s="69"/>
      <c r="R75" s="68"/>
      <c r="S75" s="68"/>
      <c r="T75" s="71">
        <f t="shared" ref="T75:T131" si="4">IF(P75&gt;=S75,0,"")</f>
        <v>0</v>
      </c>
      <c r="U75" s="2" t="str">
        <f t="shared" ref="U75:U131" si="5">IF(S75&lt;&gt;"",Q75,"")</f>
        <v/>
      </c>
      <c r="V75" s="3">
        <f t="shared" ref="V75:V131" ca="1" si="6">IF(U75&lt;&gt;"","pago",TODAY()-P75)</f>
        <v>43344</v>
      </c>
    </row>
    <row r="76" spans="1:22" customFormat="1" ht="9.75" customHeight="1" x14ac:dyDescent="0.25">
      <c r="A76" s="63"/>
      <c r="B76" s="257"/>
      <c r="C76" s="97">
        <v>66</v>
      </c>
      <c r="D76" s="72">
        <v>66</v>
      </c>
      <c r="E76" s="72">
        <v>66</v>
      </c>
      <c r="F76" s="72">
        <v>66</v>
      </c>
      <c r="G76" s="72">
        <v>66</v>
      </c>
      <c r="H76" s="72">
        <v>66</v>
      </c>
      <c r="I76" s="72">
        <v>66</v>
      </c>
      <c r="J76" s="72">
        <v>66</v>
      </c>
      <c r="K76" s="72">
        <v>66</v>
      </c>
      <c r="L76" s="73">
        <v>66</v>
      </c>
      <c r="M76" s="64"/>
      <c r="N76" s="70"/>
      <c r="O76" s="1">
        <v>65</v>
      </c>
      <c r="P76" s="68"/>
      <c r="Q76" s="69"/>
      <c r="R76" s="68"/>
      <c r="S76" s="68"/>
      <c r="T76" s="71">
        <f t="shared" si="4"/>
        <v>0</v>
      </c>
      <c r="U76" s="2" t="str">
        <f t="shared" si="5"/>
        <v/>
      </c>
      <c r="V76" s="3">
        <f t="shared" ca="1" si="6"/>
        <v>43344</v>
      </c>
    </row>
    <row r="77" spans="1:22" customFormat="1" ht="9.75" customHeight="1" x14ac:dyDescent="0.25">
      <c r="A77" s="63"/>
      <c r="B77" s="257"/>
      <c r="C77" s="97">
        <v>67</v>
      </c>
      <c r="D77" s="72">
        <v>67</v>
      </c>
      <c r="E77" s="72">
        <v>67</v>
      </c>
      <c r="F77" s="72">
        <v>67</v>
      </c>
      <c r="G77" s="72">
        <v>67</v>
      </c>
      <c r="H77" s="72">
        <v>67</v>
      </c>
      <c r="I77" s="72">
        <v>67</v>
      </c>
      <c r="J77" s="72">
        <v>67</v>
      </c>
      <c r="K77" s="72">
        <v>67</v>
      </c>
      <c r="L77" s="73">
        <v>67</v>
      </c>
      <c r="M77" s="64"/>
      <c r="N77" s="70"/>
      <c r="O77" s="1">
        <v>66</v>
      </c>
      <c r="P77" s="68"/>
      <c r="Q77" s="69"/>
      <c r="R77" s="68"/>
      <c r="S77" s="68"/>
      <c r="T77" s="71">
        <f t="shared" si="4"/>
        <v>0</v>
      </c>
      <c r="U77" s="2" t="str">
        <f t="shared" si="5"/>
        <v/>
      </c>
      <c r="V77" s="3">
        <f t="shared" ca="1" si="6"/>
        <v>43344</v>
      </c>
    </row>
    <row r="78" spans="1:22" customFormat="1" ht="9.75" customHeight="1" x14ac:dyDescent="0.25">
      <c r="A78" s="63"/>
      <c r="B78" s="257"/>
      <c r="C78" s="97">
        <v>68</v>
      </c>
      <c r="D78" s="72">
        <v>68</v>
      </c>
      <c r="E78" s="72">
        <v>68</v>
      </c>
      <c r="F78" s="72">
        <v>68</v>
      </c>
      <c r="G78" s="72">
        <v>68</v>
      </c>
      <c r="H78" s="72">
        <v>68</v>
      </c>
      <c r="I78" s="72">
        <v>68</v>
      </c>
      <c r="J78" s="72">
        <v>68</v>
      </c>
      <c r="K78" s="72">
        <v>68</v>
      </c>
      <c r="L78" s="73">
        <v>68</v>
      </c>
      <c r="M78" s="64"/>
      <c r="N78" s="70"/>
      <c r="O78" s="1">
        <v>67</v>
      </c>
      <c r="P78" s="68"/>
      <c r="Q78" s="69"/>
      <c r="R78" s="68"/>
      <c r="S78" s="68"/>
      <c r="T78" s="71">
        <f t="shared" si="4"/>
        <v>0</v>
      </c>
      <c r="U78" s="2" t="str">
        <f t="shared" si="5"/>
        <v/>
      </c>
      <c r="V78" s="3">
        <f t="shared" ca="1" si="6"/>
        <v>43344</v>
      </c>
    </row>
    <row r="79" spans="1:22" customFormat="1" ht="9.75" customHeight="1" x14ac:dyDescent="0.25">
      <c r="A79" s="63"/>
      <c r="B79" s="257"/>
      <c r="C79" s="97">
        <v>69</v>
      </c>
      <c r="D79" s="72">
        <v>69</v>
      </c>
      <c r="E79" s="72">
        <v>69</v>
      </c>
      <c r="F79" s="72">
        <v>69</v>
      </c>
      <c r="G79" s="72">
        <v>69</v>
      </c>
      <c r="H79" s="72">
        <v>69</v>
      </c>
      <c r="I79" s="72">
        <v>69</v>
      </c>
      <c r="J79" s="72">
        <v>69</v>
      </c>
      <c r="K79" s="72">
        <v>69</v>
      </c>
      <c r="L79" s="73">
        <v>69</v>
      </c>
      <c r="M79" s="64"/>
      <c r="N79" s="70"/>
      <c r="O79" s="1">
        <v>68</v>
      </c>
      <c r="P79" s="68"/>
      <c r="Q79" s="69"/>
      <c r="R79" s="68"/>
      <c r="S79" s="68"/>
      <c r="T79" s="71">
        <f t="shared" si="4"/>
        <v>0</v>
      </c>
      <c r="U79" s="2" t="str">
        <f t="shared" si="5"/>
        <v/>
      </c>
      <c r="V79" s="3">
        <f t="shared" ca="1" si="6"/>
        <v>43344</v>
      </c>
    </row>
    <row r="80" spans="1:22" customFormat="1" ht="9.75" customHeight="1" x14ac:dyDescent="0.25">
      <c r="A80" s="63"/>
      <c r="B80" s="257"/>
      <c r="C80" s="97">
        <v>70</v>
      </c>
      <c r="D80" s="72">
        <v>70</v>
      </c>
      <c r="E80" s="72">
        <v>70</v>
      </c>
      <c r="F80" s="72">
        <v>70</v>
      </c>
      <c r="G80" s="72">
        <v>70</v>
      </c>
      <c r="H80" s="72">
        <v>70</v>
      </c>
      <c r="I80" s="72">
        <v>70</v>
      </c>
      <c r="J80" s="72">
        <v>70</v>
      </c>
      <c r="K80" s="72">
        <v>70</v>
      </c>
      <c r="L80" s="73">
        <v>70</v>
      </c>
      <c r="M80" s="64"/>
      <c r="N80" s="70"/>
      <c r="O80" s="1">
        <v>69</v>
      </c>
      <c r="P80" s="68"/>
      <c r="Q80" s="69"/>
      <c r="R80" s="68"/>
      <c r="S80" s="68"/>
      <c r="T80" s="71">
        <f t="shared" si="4"/>
        <v>0</v>
      </c>
      <c r="U80" s="2" t="str">
        <f t="shared" si="5"/>
        <v/>
      </c>
      <c r="V80" s="3">
        <f t="shared" ca="1" si="6"/>
        <v>43344</v>
      </c>
    </row>
    <row r="81" spans="1:22" customFormat="1" ht="9.75" customHeight="1" x14ac:dyDescent="0.25">
      <c r="A81" s="63"/>
      <c r="B81" s="257"/>
      <c r="C81" s="97">
        <v>71</v>
      </c>
      <c r="D81" s="72">
        <v>71</v>
      </c>
      <c r="E81" s="72">
        <v>71</v>
      </c>
      <c r="F81" s="72">
        <v>71</v>
      </c>
      <c r="G81" s="72">
        <v>71</v>
      </c>
      <c r="H81" s="72">
        <v>71</v>
      </c>
      <c r="I81" s="72">
        <v>71</v>
      </c>
      <c r="J81" s="72">
        <v>71</v>
      </c>
      <c r="K81" s="72">
        <v>71</v>
      </c>
      <c r="L81" s="73">
        <v>71</v>
      </c>
      <c r="M81" s="64"/>
      <c r="N81" s="70"/>
      <c r="O81" s="1">
        <v>70</v>
      </c>
      <c r="P81" s="68"/>
      <c r="Q81" s="69"/>
      <c r="R81" s="68"/>
      <c r="S81" s="68"/>
      <c r="T81" s="71">
        <f t="shared" si="4"/>
        <v>0</v>
      </c>
      <c r="U81" s="2" t="str">
        <f t="shared" si="5"/>
        <v/>
      </c>
      <c r="V81" s="3">
        <f t="shared" ca="1" si="6"/>
        <v>43344</v>
      </c>
    </row>
    <row r="82" spans="1:22" customFormat="1" ht="9.75" customHeight="1" x14ac:dyDescent="0.25">
      <c r="A82" s="63"/>
      <c r="B82" s="257"/>
      <c r="C82" s="97">
        <v>72</v>
      </c>
      <c r="D82" s="72">
        <v>72</v>
      </c>
      <c r="E82" s="72">
        <v>72</v>
      </c>
      <c r="F82" s="72">
        <v>72</v>
      </c>
      <c r="G82" s="72">
        <v>72</v>
      </c>
      <c r="H82" s="72">
        <v>72</v>
      </c>
      <c r="I82" s="72">
        <v>72</v>
      </c>
      <c r="J82" s="72">
        <v>72</v>
      </c>
      <c r="K82" s="72">
        <v>72</v>
      </c>
      <c r="L82" s="73">
        <v>72</v>
      </c>
      <c r="M82" s="64"/>
      <c r="N82" s="70"/>
      <c r="O82" s="1">
        <v>71</v>
      </c>
      <c r="P82" s="68"/>
      <c r="Q82" s="69"/>
      <c r="R82" s="68"/>
      <c r="S82" s="68"/>
      <c r="T82" s="71">
        <f t="shared" si="4"/>
        <v>0</v>
      </c>
      <c r="U82" s="2" t="str">
        <f t="shared" si="5"/>
        <v/>
      </c>
      <c r="V82" s="3">
        <f t="shared" ca="1" si="6"/>
        <v>43344</v>
      </c>
    </row>
    <row r="83" spans="1:22" customFormat="1" ht="9.75" customHeight="1" x14ac:dyDescent="0.25">
      <c r="A83" s="63"/>
      <c r="B83" s="257"/>
      <c r="C83" s="97">
        <v>73</v>
      </c>
      <c r="D83" s="72">
        <v>73</v>
      </c>
      <c r="E83" s="72">
        <v>73</v>
      </c>
      <c r="F83" s="72">
        <v>73</v>
      </c>
      <c r="G83" s="72">
        <v>73</v>
      </c>
      <c r="H83" s="72">
        <v>73</v>
      </c>
      <c r="I83" s="72">
        <v>73</v>
      </c>
      <c r="J83" s="72">
        <v>73</v>
      </c>
      <c r="K83" s="72">
        <v>73</v>
      </c>
      <c r="L83" s="73">
        <v>73</v>
      </c>
      <c r="M83" s="64"/>
      <c r="N83" s="70"/>
      <c r="O83" s="1">
        <v>72</v>
      </c>
      <c r="P83" s="68"/>
      <c r="Q83" s="69"/>
      <c r="R83" s="68"/>
      <c r="S83" s="68"/>
      <c r="T83" s="71">
        <f t="shared" si="4"/>
        <v>0</v>
      </c>
      <c r="U83" s="2" t="str">
        <f t="shared" si="5"/>
        <v/>
      </c>
      <c r="V83" s="3">
        <f t="shared" ca="1" si="6"/>
        <v>43344</v>
      </c>
    </row>
    <row r="84" spans="1:22" customFormat="1" ht="9.75" customHeight="1" x14ac:dyDescent="0.25">
      <c r="A84" s="63"/>
      <c r="B84" s="257"/>
      <c r="C84" s="97">
        <v>74</v>
      </c>
      <c r="D84" s="72">
        <v>74</v>
      </c>
      <c r="E84" s="72">
        <v>74</v>
      </c>
      <c r="F84" s="72">
        <v>74</v>
      </c>
      <c r="G84" s="72">
        <v>74</v>
      </c>
      <c r="H84" s="72">
        <v>74</v>
      </c>
      <c r="I84" s="72">
        <v>74</v>
      </c>
      <c r="J84" s="72">
        <v>74</v>
      </c>
      <c r="K84" s="72">
        <v>74</v>
      </c>
      <c r="L84" s="73">
        <v>74</v>
      </c>
      <c r="M84" s="64"/>
      <c r="N84" s="70"/>
      <c r="O84" s="1">
        <v>73</v>
      </c>
      <c r="P84" s="68"/>
      <c r="Q84" s="69"/>
      <c r="R84" s="68"/>
      <c r="S84" s="68"/>
      <c r="T84" s="71">
        <f t="shared" si="4"/>
        <v>0</v>
      </c>
      <c r="U84" s="2" t="str">
        <f t="shared" si="5"/>
        <v/>
      </c>
      <c r="V84" s="3">
        <f t="shared" ca="1" si="6"/>
        <v>43344</v>
      </c>
    </row>
    <row r="85" spans="1:22" customFormat="1" ht="9.75" customHeight="1" x14ac:dyDescent="0.25">
      <c r="A85" s="63"/>
      <c r="B85" s="257"/>
      <c r="C85" s="97">
        <v>75</v>
      </c>
      <c r="D85" s="72">
        <v>75</v>
      </c>
      <c r="E85" s="72">
        <v>75</v>
      </c>
      <c r="F85" s="72">
        <v>75</v>
      </c>
      <c r="G85" s="72">
        <v>75</v>
      </c>
      <c r="H85" s="72">
        <v>75</v>
      </c>
      <c r="I85" s="72">
        <v>75</v>
      </c>
      <c r="J85" s="72">
        <v>75</v>
      </c>
      <c r="K85" s="72">
        <v>75</v>
      </c>
      <c r="L85" s="73">
        <v>75</v>
      </c>
      <c r="M85" s="64"/>
      <c r="N85" s="70"/>
      <c r="O85" s="1">
        <v>74</v>
      </c>
      <c r="P85" s="68"/>
      <c r="Q85" s="69"/>
      <c r="R85" s="68"/>
      <c r="S85" s="68"/>
      <c r="T85" s="71">
        <f t="shared" si="4"/>
        <v>0</v>
      </c>
      <c r="U85" s="2" t="str">
        <f t="shared" si="5"/>
        <v/>
      </c>
      <c r="V85" s="3">
        <f t="shared" ca="1" si="6"/>
        <v>43344</v>
      </c>
    </row>
    <row r="86" spans="1:22" customFormat="1" ht="9.75" customHeight="1" x14ac:dyDescent="0.25">
      <c r="A86" s="63"/>
      <c r="B86" s="257"/>
      <c r="C86" s="97">
        <v>76</v>
      </c>
      <c r="D86" s="72">
        <v>76</v>
      </c>
      <c r="E86" s="72">
        <v>76</v>
      </c>
      <c r="F86" s="72">
        <v>76</v>
      </c>
      <c r="G86" s="72">
        <v>76</v>
      </c>
      <c r="H86" s="72">
        <v>76</v>
      </c>
      <c r="I86" s="72">
        <v>76</v>
      </c>
      <c r="J86" s="72">
        <v>76</v>
      </c>
      <c r="K86" s="72">
        <v>76</v>
      </c>
      <c r="L86" s="73">
        <v>76</v>
      </c>
      <c r="M86" s="64"/>
      <c r="N86" s="70"/>
      <c r="O86" s="1">
        <v>75</v>
      </c>
      <c r="P86" s="68"/>
      <c r="Q86" s="69"/>
      <c r="R86" s="68"/>
      <c r="S86" s="68"/>
      <c r="T86" s="71">
        <f t="shared" si="4"/>
        <v>0</v>
      </c>
      <c r="U86" s="2" t="str">
        <f t="shared" si="5"/>
        <v/>
      </c>
      <c r="V86" s="3">
        <f t="shared" ca="1" si="6"/>
        <v>43344</v>
      </c>
    </row>
    <row r="87" spans="1:22" customFormat="1" ht="9.75" customHeight="1" x14ac:dyDescent="0.25">
      <c r="A87" s="63"/>
      <c r="B87" s="257"/>
      <c r="C87" s="97">
        <v>77</v>
      </c>
      <c r="D87" s="72">
        <v>77</v>
      </c>
      <c r="E87" s="72">
        <v>77</v>
      </c>
      <c r="F87" s="72">
        <v>77</v>
      </c>
      <c r="G87" s="72">
        <v>77</v>
      </c>
      <c r="H87" s="72">
        <v>77</v>
      </c>
      <c r="I87" s="72">
        <v>77</v>
      </c>
      <c r="J87" s="72">
        <v>77</v>
      </c>
      <c r="K87" s="72">
        <v>77</v>
      </c>
      <c r="L87" s="73">
        <v>77</v>
      </c>
      <c r="M87" s="64"/>
      <c r="N87" s="70"/>
      <c r="O87" s="1">
        <v>76</v>
      </c>
      <c r="P87" s="68"/>
      <c r="Q87" s="69"/>
      <c r="R87" s="68"/>
      <c r="S87" s="68"/>
      <c r="T87" s="71">
        <f t="shared" si="4"/>
        <v>0</v>
      </c>
      <c r="U87" s="2" t="str">
        <f t="shared" si="5"/>
        <v/>
      </c>
      <c r="V87" s="3">
        <f t="shared" ca="1" si="6"/>
        <v>43344</v>
      </c>
    </row>
    <row r="88" spans="1:22" customFormat="1" ht="9.75" customHeight="1" x14ac:dyDescent="0.25">
      <c r="A88" s="63"/>
      <c r="B88" s="257"/>
      <c r="C88" s="97">
        <v>78</v>
      </c>
      <c r="D88" s="72">
        <v>78</v>
      </c>
      <c r="E88" s="72">
        <v>78</v>
      </c>
      <c r="F88" s="72">
        <v>78</v>
      </c>
      <c r="G88" s="72">
        <v>78</v>
      </c>
      <c r="H88" s="72">
        <v>78</v>
      </c>
      <c r="I88" s="72">
        <v>78</v>
      </c>
      <c r="J88" s="72">
        <v>78</v>
      </c>
      <c r="K88" s="72">
        <v>78</v>
      </c>
      <c r="L88" s="73">
        <v>78</v>
      </c>
      <c r="M88" s="64"/>
      <c r="N88" s="70"/>
      <c r="O88" s="1">
        <v>77</v>
      </c>
      <c r="P88" s="68"/>
      <c r="Q88" s="69"/>
      <c r="R88" s="68"/>
      <c r="S88" s="68"/>
      <c r="T88" s="71">
        <f t="shared" si="4"/>
        <v>0</v>
      </c>
      <c r="U88" s="2" t="str">
        <f t="shared" si="5"/>
        <v/>
      </c>
      <c r="V88" s="3">
        <f t="shared" ca="1" si="6"/>
        <v>43344</v>
      </c>
    </row>
    <row r="89" spans="1:22" customFormat="1" ht="9.75" customHeight="1" x14ac:dyDescent="0.25">
      <c r="A89" s="63"/>
      <c r="B89" s="257"/>
      <c r="C89" s="97">
        <v>79</v>
      </c>
      <c r="D89" s="72">
        <v>79</v>
      </c>
      <c r="E89" s="72">
        <v>79</v>
      </c>
      <c r="F89" s="72">
        <v>79</v>
      </c>
      <c r="G89" s="72">
        <v>79</v>
      </c>
      <c r="H89" s="72">
        <v>79</v>
      </c>
      <c r="I89" s="72">
        <v>79</v>
      </c>
      <c r="J89" s="72">
        <v>79</v>
      </c>
      <c r="K89" s="72">
        <v>79</v>
      </c>
      <c r="L89" s="73">
        <v>79</v>
      </c>
      <c r="M89" s="64"/>
      <c r="N89" s="70"/>
      <c r="O89" s="1">
        <v>78</v>
      </c>
      <c r="P89" s="68"/>
      <c r="Q89" s="69"/>
      <c r="R89" s="68"/>
      <c r="S89" s="68"/>
      <c r="T89" s="71">
        <f t="shared" si="4"/>
        <v>0</v>
      </c>
      <c r="U89" s="2" t="str">
        <f t="shared" si="5"/>
        <v/>
      </c>
      <c r="V89" s="3">
        <f t="shared" ca="1" si="6"/>
        <v>43344</v>
      </c>
    </row>
    <row r="90" spans="1:22" customFormat="1" ht="9.75" customHeight="1" x14ac:dyDescent="0.25">
      <c r="A90" s="63"/>
      <c r="B90" s="257"/>
      <c r="C90" s="97">
        <v>80</v>
      </c>
      <c r="D90" s="72">
        <v>80</v>
      </c>
      <c r="E90" s="72">
        <v>80</v>
      </c>
      <c r="F90" s="72">
        <v>80</v>
      </c>
      <c r="G90" s="72">
        <v>80</v>
      </c>
      <c r="H90" s="72">
        <v>80</v>
      </c>
      <c r="I90" s="72">
        <v>80</v>
      </c>
      <c r="J90" s="72">
        <v>80</v>
      </c>
      <c r="K90" s="72">
        <v>80</v>
      </c>
      <c r="L90" s="73">
        <v>80</v>
      </c>
      <c r="M90" s="64"/>
      <c r="N90" s="70"/>
      <c r="O90" s="1">
        <v>79</v>
      </c>
      <c r="P90" s="68"/>
      <c r="Q90" s="69"/>
      <c r="R90" s="68"/>
      <c r="S90" s="68"/>
      <c r="T90" s="71">
        <f t="shared" si="4"/>
        <v>0</v>
      </c>
      <c r="U90" s="2" t="str">
        <f t="shared" si="5"/>
        <v/>
      </c>
      <c r="V90" s="3">
        <f t="shared" ca="1" si="6"/>
        <v>43344</v>
      </c>
    </row>
    <row r="91" spans="1:22" customFormat="1" ht="9.75" customHeight="1" x14ac:dyDescent="0.25">
      <c r="A91" s="63"/>
      <c r="B91" s="257"/>
      <c r="C91" s="97">
        <v>81</v>
      </c>
      <c r="D91" s="72">
        <v>81</v>
      </c>
      <c r="E91" s="72">
        <v>81</v>
      </c>
      <c r="F91" s="72">
        <v>81</v>
      </c>
      <c r="G91" s="72">
        <v>81</v>
      </c>
      <c r="H91" s="72">
        <v>81</v>
      </c>
      <c r="I91" s="72">
        <v>81</v>
      </c>
      <c r="J91" s="72">
        <v>81</v>
      </c>
      <c r="K91" s="72">
        <v>81</v>
      </c>
      <c r="L91" s="73">
        <v>81</v>
      </c>
      <c r="M91" s="64"/>
      <c r="N91" s="70"/>
      <c r="O91" s="1">
        <v>80</v>
      </c>
      <c r="P91" s="68"/>
      <c r="Q91" s="69"/>
      <c r="R91" s="68"/>
      <c r="S91" s="68"/>
      <c r="T91" s="71">
        <f t="shared" si="4"/>
        <v>0</v>
      </c>
      <c r="U91" s="2" t="str">
        <f t="shared" si="5"/>
        <v/>
      </c>
      <c r="V91" s="3">
        <f t="shared" ca="1" si="6"/>
        <v>43344</v>
      </c>
    </row>
    <row r="92" spans="1:22" customFormat="1" ht="9.75" customHeight="1" x14ac:dyDescent="0.25">
      <c r="A92" s="63"/>
      <c r="B92" s="257"/>
      <c r="C92" s="97">
        <v>82</v>
      </c>
      <c r="D92" s="72">
        <v>82</v>
      </c>
      <c r="E92" s="72">
        <v>82</v>
      </c>
      <c r="F92" s="72">
        <v>82</v>
      </c>
      <c r="G92" s="72">
        <v>82</v>
      </c>
      <c r="H92" s="72">
        <v>82</v>
      </c>
      <c r="I92" s="72">
        <v>82</v>
      </c>
      <c r="J92" s="72">
        <v>82</v>
      </c>
      <c r="K92" s="72">
        <v>82</v>
      </c>
      <c r="L92" s="73">
        <v>82</v>
      </c>
      <c r="M92" s="64"/>
      <c r="N92" s="70"/>
      <c r="O92" s="1">
        <v>81</v>
      </c>
      <c r="P92" s="68"/>
      <c r="Q92" s="69"/>
      <c r="R92" s="68"/>
      <c r="S92" s="68"/>
      <c r="T92" s="71">
        <f t="shared" si="4"/>
        <v>0</v>
      </c>
      <c r="U92" s="2" t="str">
        <f t="shared" si="5"/>
        <v/>
      </c>
      <c r="V92" s="3">
        <f t="shared" ca="1" si="6"/>
        <v>43344</v>
      </c>
    </row>
    <row r="93" spans="1:22" customFormat="1" ht="9.75" customHeight="1" x14ac:dyDescent="0.25">
      <c r="A93" s="63"/>
      <c r="B93" s="257"/>
      <c r="C93" s="97">
        <v>83</v>
      </c>
      <c r="D93" s="72">
        <v>83</v>
      </c>
      <c r="E93" s="72">
        <v>83</v>
      </c>
      <c r="F93" s="72">
        <v>83</v>
      </c>
      <c r="G93" s="72">
        <v>83</v>
      </c>
      <c r="H93" s="72">
        <v>83</v>
      </c>
      <c r="I93" s="72">
        <v>83</v>
      </c>
      <c r="J93" s="72">
        <v>83</v>
      </c>
      <c r="K93" s="72">
        <v>83</v>
      </c>
      <c r="L93" s="73">
        <v>83</v>
      </c>
      <c r="M93" s="64"/>
      <c r="N93" s="70"/>
      <c r="O93" s="1">
        <v>82</v>
      </c>
      <c r="P93" s="68"/>
      <c r="Q93" s="69"/>
      <c r="R93" s="68"/>
      <c r="S93" s="68"/>
      <c r="T93" s="71">
        <f t="shared" si="4"/>
        <v>0</v>
      </c>
      <c r="U93" s="2" t="str">
        <f t="shared" si="5"/>
        <v/>
      </c>
      <c r="V93" s="3">
        <f t="shared" ca="1" si="6"/>
        <v>43344</v>
      </c>
    </row>
    <row r="94" spans="1:22" customFormat="1" ht="9.75" customHeight="1" x14ac:dyDescent="0.25">
      <c r="A94" s="63"/>
      <c r="B94" s="257"/>
      <c r="C94" s="97">
        <v>84</v>
      </c>
      <c r="D94" s="72">
        <v>84</v>
      </c>
      <c r="E94" s="72">
        <v>84</v>
      </c>
      <c r="F94" s="72">
        <v>84</v>
      </c>
      <c r="G94" s="72">
        <v>84</v>
      </c>
      <c r="H94" s="72">
        <v>84</v>
      </c>
      <c r="I94" s="72">
        <v>84</v>
      </c>
      <c r="J94" s="72">
        <v>84</v>
      </c>
      <c r="K94" s="72">
        <v>84</v>
      </c>
      <c r="L94" s="73">
        <v>84</v>
      </c>
      <c r="M94" s="64"/>
      <c r="N94" s="70"/>
      <c r="O94" s="1">
        <v>83</v>
      </c>
      <c r="P94" s="68"/>
      <c r="Q94" s="69"/>
      <c r="R94" s="68"/>
      <c r="S94" s="68"/>
      <c r="T94" s="71">
        <f t="shared" si="4"/>
        <v>0</v>
      </c>
      <c r="U94" s="2" t="str">
        <f t="shared" si="5"/>
        <v/>
      </c>
      <c r="V94" s="3">
        <f t="shared" ca="1" si="6"/>
        <v>43344</v>
      </c>
    </row>
    <row r="95" spans="1:22" customFormat="1" ht="9.75" customHeight="1" x14ac:dyDescent="0.25">
      <c r="A95" s="63"/>
      <c r="B95" s="257"/>
      <c r="C95" s="97">
        <v>85</v>
      </c>
      <c r="D95" s="72">
        <v>85</v>
      </c>
      <c r="E95" s="72">
        <v>85</v>
      </c>
      <c r="F95" s="72">
        <v>85</v>
      </c>
      <c r="G95" s="72">
        <v>85</v>
      </c>
      <c r="H95" s="72">
        <v>85</v>
      </c>
      <c r="I95" s="72">
        <v>85</v>
      </c>
      <c r="J95" s="72">
        <v>85</v>
      </c>
      <c r="K95" s="72">
        <v>85</v>
      </c>
      <c r="L95" s="73">
        <v>85</v>
      </c>
      <c r="M95" s="64"/>
      <c r="N95" s="70"/>
      <c r="O95" s="1">
        <v>84</v>
      </c>
      <c r="P95" s="68"/>
      <c r="Q95" s="69"/>
      <c r="R95" s="68"/>
      <c r="S95" s="68"/>
      <c r="T95" s="71">
        <f t="shared" si="4"/>
        <v>0</v>
      </c>
      <c r="U95" s="2" t="str">
        <f t="shared" si="5"/>
        <v/>
      </c>
      <c r="V95" s="3">
        <f t="shared" ca="1" si="6"/>
        <v>43344</v>
      </c>
    </row>
    <row r="96" spans="1:22" customFormat="1" ht="9.75" customHeight="1" x14ac:dyDescent="0.25">
      <c r="A96" s="63"/>
      <c r="B96" s="257"/>
      <c r="C96" s="97">
        <v>86</v>
      </c>
      <c r="D96" s="72">
        <v>86</v>
      </c>
      <c r="E96" s="72">
        <v>86</v>
      </c>
      <c r="F96" s="72">
        <v>86</v>
      </c>
      <c r="G96" s="72">
        <v>86</v>
      </c>
      <c r="H96" s="72">
        <v>86</v>
      </c>
      <c r="I96" s="72">
        <v>86</v>
      </c>
      <c r="J96" s="72">
        <v>86</v>
      </c>
      <c r="K96" s="72">
        <v>86</v>
      </c>
      <c r="L96" s="73">
        <v>86</v>
      </c>
      <c r="M96" s="64"/>
      <c r="N96" s="70"/>
      <c r="O96" s="1">
        <v>85</v>
      </c>
      <c r="P96" s="68"/>
      <c r="Q96" s="69"/>
      <c r="R96" s="68"/>
      <c r="S96" s="68"/>
      <c r="T96" s="71">
        <f t="shared" si="4"/>
        <v>0</v>
      </c>
      <c r="U96" s="2" t="str">
        <f t="shared" si="5"/>
        <v/>
      </c>
      <c r="V96" s="3">
        <f t="shared" ca="1" si="6"/>
        <v>43344</v>
      </c>
    </row>
    <row r="97" spans="1:22" customFormat="1" ht="9.75" customHeight="1" x14ac:dyDescent="0.25">
      <c r="A97" s="63"/>
      <c r="B97" s="257"/>
      <c r="C97" s="97">
        <v>87</v>
      </c>
      <c r="D97" s="72">
        <v>87</v>
      </c>
      <c r="E97" s="72">
        <v>87</v>
      </c>
      <c r="F97" s="72">
        <v>87</v>
      </c>
      <c r="G97" s="72">
        <v>87</v>
      </c>
      <c r="H97" s="72">
        <v>87</v>
      </c>
      <c r="I97" s="72">
        <v>87</v>
      </c>
      <c r="J97" s="72">
        <v>87</v>
      </c>
      <c r="K97" s="72">
        <v>87</v>
      </c>
      <c r="L97" s="73">
        <v>87</v>
      </c>
      <c r="M97" s="64"/>
      <c r="N97" s="70"/>
      <c r="O97" s="1">
        <v>86</v>
      </c>
      <c r="P97" s="68"/>
      <c r="Q97" s="69"/>
      <c r="R97" s="68"/>
      <c r="S97" s="68"/>
      <c r="T97" s="71">
        <f t="shared" si="4"/>
        <v>0</v>
      </c>
      <c r="U97" s="2" t="str">
        <f t="shared" si="5"/>
        <v/>
      </c>
      <c r="V97" s="3">
        <f t="shared" ca="1" si="6"/>
        <v>43344</v>
      </c>
    </row>
    <row r="98" spans="1:22" customFormat="1" ht="9.75" customHeight="1" x14ac:dyDescent="0.25">
      <c r="A98" s="63"/>
      <c r="B98" s="257"/>
      <c r="C98" s="97">
        <v>88</v>
      </c>
      <c r="D98" s="72">
        <v>88</v>
      </c>
      <c r="E98" s="72">
        <v>88</v>
      </c>
      <c r="F98" s="72">
        <v>88</v>
      </c>
      <c r="G98" s="72">
        <v>88</v>
      </c>
      <c r="H98" s="72">
        <v>88</v>
      </c>
      <c r="I98" s="72">
        <v>88</v>
      </c>
      <c r="J98" s="72">
        <v>88</v>
      </c>
      <c r="K98" s="72">
        <v>88</v>
      </c>
      <c r="L98" s="73">
        <v>88</v>
      </c>
      <c r="M98" s="64"/>
      <c r="N98" s="70"/>
      <c r="O98" s="1">
        <v>87</v>
      </c>
      <c r="P98" s="68"/>
      <c r="Q98" s="69"/>
      <c r="R98" s="68"/>
      <c r="S98" s="68"/>
      <c r="T98" s="71">
        <f t="shared" si="4"/>
        <v>0</v>
      </c>
      <c r="U98" s="2" t="str">
        <f t="shared" si="5"/>
        <v/>
      </c>
      <c r="V98" s="3">
        <f t="shared" ca="1" si="6"/>
        <v>43344</v>
      </c>
    </row>
    <row r="99" spans="1:22" customFormat="1" ht="9.75" customHeight="1" x14ac:dyDescent="0.25">
      <c r="A99" s="63"/>
      <c r="B99" s="257"/>
      <c r="C99" s="97">
        <v>89</v>
      </c>
      <c r="D99" s="72">
        <v>89</v>
      </c>
      <c r="E99" s="72">
        <v>89</v>
      </c>
      <c r="F99" s="72">
        <v>89</v>
      </c>
      <c r="G99" s="72">
        <v>89</v>
      </c>
      <c r="H99" s="72">
        <v>89</v>
      </c>
      <c r="I99" s="72">
        <v>89</v>
      </c>
      <c r="J99" s="72">
        <v>89</v>
      </c>
      <c r="K99" s="72">
        <v>89</v>
      </c>
      <c r="L99" s="73">
        <v>89</v>
      </c>
      <c r="M99" s="64"/>
      <c r="N99" s="70"/>
      <c r="O99" s="1">
        <v>88</v>
      </c>
      <c r="P99" s="68"/>
      <c r="Q99" s="69"/>
      <c r="R99" s="68"/>
      <c r="S99" s="68"/>
      <c r="T99" s="71">
        <f t="shared" si="4"/>
        <v>0</v>
      </c>
      <c r="U99" s="2" t="str">
        <f t="shared" si="5"/>
        <v/>
      </c>
      <c r="V99" s="3">
        <f t="shared" ca="1" si="6"/>
        <v>43344</v>
      </c>
    </row>
    <row r="100" spans="1:22" customFormat="1" ht="9.75" customHeight="1" x14ac:dyDescent="0.25">
      <c r="A100" s="63"/>
      <c r="B100" s="257"/>
      <c r="C100" s="97">
        <v>90</v>
      </c>
      <c r="D100" s="72">
        <v>90</v>
      </c>
      <c r="E100" s="72">
        <v>90</v>
      </c>
      <c r="F100" s="72">
        <v>90</v>
      </c>
      <c r="G100" s="72">
        <v>90</v>
      </c>
      <c r="H100" s="72">
        <v>90</v>
      </c>
      <c r="I100" s="72">
        <v>90</v>
      </c>
      <c r="J100" s="72">
        <v>90</v>
      </c>
      <c r="K100" s="72">
        <v>90</v>
      </c>
      <c r="L100" s="73">
        <v>90</v>
      </c>
      <c r="M100" s="64"/>
      <c r="N100" s="70"/>
      <c r="O100" s="1">
        <v>89</v>
      </c>
      <c r="P100" s="68"/>
      <c r="Q100" s="69"/>
      <c r="R100" s="68"/>
      <c r="S100" s="68"/>
      <c r="T100" s="71">
        <f t="shared" si="4"/>
        <v>0</v>
      </c>
      <c r="U100" s="2" t="str">
        <f t="shared" si="5"/>
        <v/>
      </c>
      <c r="V100" s="3">
        <f t="shared" ca="1" si="6"/>
        <v>43344</v>
      </c>
    </row>
    <row r="101" spans="1:22" customFormat="1" ht="9.75" customHeight="1" x14ac:dyDescent="0.25">
      <c r="A101" s="63"/>
      <c r="B101" s="257"/>
      <c r="C101" s="97">
        <v>91</v>
      </c>
      <c r="D101" s="72">
        <v>91</v>
      </c>
      <c r="E101" s="72">
        <v>91</v>
      </c>
      <c r="F101" s="72">
        <v>91</v>
      </c>
      <c r="G101" s="72">
        <v>91</v>
      </c>
      <c r="H101" s="72">
        <v>91</v>
      </c>
      <c r="I101" s="72">
        <v>91</v>
      </c>
      <c r="J101" s="72">
        <v>91</v>
      </c>
      <c r="K101" s="72">
        <v>91</v>
      </c>
      <c r="L101" s="73">
        <v>91</v>
      </c>
      <c r="M101" s="64"/>
      <c r="N101" s="70"/>
      <c r="O101" s="1">
        <v>90</v>
      </c>
      <c r="P101" s="68"/>
      <c r="Q101" s="69"/>
      <c r="R101" s="68"/>
      <c r="S101" s="68"/>
      <c r="T101" s="71">
        <f t="shared" si="4"/>
        <v>0</v>
      </c>
      <c r="U101" s="2" t="str">
        <f t="shared" si="5"/>
        <v/>
      </c>
      <c r="V101" s="3">
        <f t="shared" ca="1" si="6"/>
        <v>43344</v>
      </c>
    </row>
    <row r="102" spans="1:22" customFormat="1" ht="9.75" customHeight="1" x14ac:dyDescent="0.25">
      <c r="A102" s="63"/>
      <c r="B102" s="257"/>
      <c r="C102" s="97">
        <v>92</v>
      </c>
      <c r="D102" s="72">
        <v>92</v>
      </c>
      <c r="E102" s="72">
        <v>92</v>
      </c>
      <c r="F102" s="72">
        <v>92</v>
      </c>
      <c r="G102" s="72">
        <v>92</v>
      </c>
      <c r="H102" s="72">
        <v>92</v>
      </c>
      <c r="I102" s="72">
        <v>92</v>
      </c>
      <c r="J102" s="72">
        <v>92</v>
      </c>
      <c r="K102" s="72">
        <v>92</v>
      </c>
      <c r="L102" s="73">
        <v>92</v>
      </c>
      <c r="M102" s="64"/>
      <c r="N102" s="70"/>
      <c r="O102" s="1">
        <v>91</v>
      </c>
      <c r="P102" s="68"/>
      <c r="Q102" s="69"/>
      <c r="R102" s="68"/>
      <c r="S102" s="68"/>
      <c r="T102" s="71">
        <f t="shared" si="4"/>
        <v>0</v>
      </c>
      <c r="U102" s="2" t="str">
        <f t="shared" si="5"/>
        <v/>
      </c>
      <c r="V102" s="3">
        <f t="shared" ca="1" si="6"/>
        <v>43344</v>
      </c>
    </row>
    <row r="103" spans="1:22" customFormat="1" ht="9.75" customHeight="1" x14ac:dyDescent="0.25">
      <c r="A103" s="63"/>
      <c r="B103" s="257"/>
      <c r="C103" s="97">
        <v>93</v>
      </c>
      <c r="D103" s="72">
        <v>93</v>
      </c>
      <c r="E103" s="72">
        <v>93</v>
      </c>
      <c r="F103" s="72">
        <v>93</v>
      </c>
      <c r="G103" s="72">
        <v>93</v>
      </c>
      <c r="H103" s="72">
        <v>93</v>
      </c>
      <c r="I103" s="72">
        <v>93</v>
      </c>
      <c r="J103" s="72">
        <v>93</v>
      </c>
      <c r="K103" s="72">
        <v>93</v>
      </c>
      <c r="L103" s="73">
        <v>93</v>
      </c>
      <c r="M103" s="64"/>
      <c r="N103" s="70"/>
      <c r="O103" s="1">
        <v>92</v>
      </c>
      <c r="P103" s="68"/>
      <c r="Q103" s="69"/>
      <c r="R103" s="68"/>
      <c r="S103" s="68"/>
      <c r="T103" s="71">
        <f t="shared" si="4"/>
        <v>0</v>
      </c>
      <c r="U103" s="2" t="str">
        <f t="shared" si="5"/>
        <v/>
      </c>
      <c r="V103" s="3">
        <f t="shared" ca="1" si="6"/>
        <v>43344</v>
      </c>
    </row>
    <row r="104" spans="1:22" customFormat="1" ht="9.75" customHeight="1" x14ac:dyDescent="0.25">
      <c r="A104" s="63"/>
      <c r="B104" s="257"/>
      <c r="C104" s="97">
        <v>94</v>
      </c>
      <c r="D104" s="72">
        <v>94</v>
      </c>
      <c r="E104" s="72">
        <v>94</v>
      </c>
      <c r="F104" s="72">
        <v>94</v>
      </c>
      <c r="G104" s="72">
        <v>94</v>
      </c>
      <c r="H104" s="72">
        <v>94</v>
      </c>
      <c r="I104" s="72">
        <v>94</v>
      </c>
      <c r="J104" s="72">
        <v>94</v>
      </c>
      <c r="K104" s="72">
        <v>94</v>
      </c>
      <c r="L104" s="73">
        <v>94</v>
      </c>
      <c r="M104" s="64"/>
      <c r="N104" s="70"/>
      <c r="O104" s="1">
        <v>93</v>
      </c>
      <c r="P104" s="68"/>
      <c r="Q104" s="69"/>
      <c r="R104" s="68"/>
      <c r="S104" s="68"/>
      <c r="T104" s="71">
        <f t="shared" si="4"/>
        <v>0</v>
      </c>
      <c r="U104" s="2" t="str">
        <f t="shared" si="5"/>
        <v/>
      </c>
      <c r="V104" s="3">
        <f t="shared" ca="1" si="6"/>
        <v>43344</v>
      </c>
    </row>
    <row r="105" spans="1:22" customFormat="1" ht="9.75" customHeight="1" x14ac:dyDescent="0.25">
      <c r="A105" s="63"/>
      <c r="B105" s="257"/>
      <c r="C105" s="97">
        <v>95</v>
      </c>
      <c r="D105" s="72">
        <v>95</v>
      </c>
      <c r="E105" s="72">
        <v>95</v>
      </c>
      <c r="F105" s="72">
        <v>95</v>
      </c>
      <c r="G105" s="72">
        <v>95</v>
      </c>
      <c r="H105" s="72">
        <v>95</v>
      </c>
      <c r="I105" s="72">
        <v>95</v>
      </c>
      <c r="J105" s="72">
        <v>95</v>
      </c>
      <c r="K105" s="72">
        <v>95</v>
      </c>
      <c r="L105" s="73">
        <v>95</v>
      </c>
      <c r="M105" s="64"/>
      <c r="N105" s="70"/>
      <c r="O105" s="1">
        <v>94</v>
      </c>
      <c r="P105" s="68"/>
      <c r="Q105" s="69"/>
      <c r="R105" s="68"/>
      <c r="S105" s="68"/>
      <c r="T105" s="71">
        <f t="shared" si="4"/>
        <v>0</v>
      </c>
      <c r="U105" s="2" t="str">
        <f t="shared" si="5"/>
        <v/>
      </c>
      <c r="V105" s="3">
        <f t="shared" ca="1" si="6"/>
        <v>43344</v>
      </c>
    </row>
    <row r="106" spans="1:22" customFormat="1" ht="9.75" customHeight="1" x14ac:dyDescent="0.25">
      <c r="A106" s="63"/>
      <c r="B106" s="257"/>
      <c r="C106" s="97">
        <v>96</v>
      </c>
      <c r="D106" s="72">
        <v>96</v>
      </c>
      <c r="E106" s="72">
        <v>96</v>
      </c>
      <c r="F106" s="72">
        <v>96</v>
      </c>
      <c r="G106" s="72">
        <v>96</v>
      </c>
      <c r="H106" s="72">
        <v>96</v>
      </c>
      <c r="I106" s="72">
        <v>96</v>
      </c>
      <c r="J106" s="72">
        <v>96</v>
      </c>
      <c r="K106" s="72">
        <v>96</v>
      </c>
      <c r="L106" s="73">
        <v>96</v>
      </c>
      <c r="M106" s="64"/>
      <c r="N106" s="70"/>
      <c r="O106" s="1">
        <v>95</v>
      </c>
      <c r="P106" s="68"/>
      <c r="Q106" s="69"/>
      <c r="R106" s="68"/>
      <c r="S106" s="68"/>
      <c r="T106" s="71">
        <f t="shared" si="4"/>
        <v>0</v>
      </c>
      <c r="U106" s="2" t="str">
        <f t="shared" si="5"/>
        <v/>
      </c>
      <c r="V106" s="3">
        <f t="shared" ca="1" si="6"/>
        <v>43344</v>
      </c>
    </row>
    <row r="107" spans="1:22" customFormat="1" ht="9.75" customHeight="1" x14ac:dyDescent="0.25">
      <c r="A107" s="63"/>
      <c r="B107" s="257"/>
      <c r="C107" s="97">
        <v>97</v>
      </c>
      <c r="D107" s="72">
        <v>97</v>
      </c>
      <c r="E107" s="72">
        <v>97</v>
      </c>
      <c r="F107" s="72">
        <v>97</v>
      </c>
      <c r="G107" s="72">
        <v>97</v>
      </c>
      <c r="H107" s="72">
        <v>97</v>
      </c>
      <c r="I107" s="72">
        <v>97</v>
      </c>
      <c r="J107" s="72">
        <v>97</v>
      </c>
      <c r="K107" s="72">
        <v>97</v>
      </c>
      <c r="L107" s="73">
        <v>97</v>
      </c>
      <c r="M107" s="64"/>
      <c r="N107" s="70"/>
      <c r="O107" s="1">
        <v>96</v>
      </c>
      <c r="P107" s="68"/>
      <c r="Q107" s="69"/>
      <c r="R107" s="68"/>
      <c r="S107" s="68"/>
      <c r="T107" s="71">
        <f t="shared" si="4"/>
        <v>0</v>
      </c>
      <c r="U107" s="2" t="str">
        <f t="shared" si="5"/>
        <v/>
      </c>
      <c r="V107" s="3">
        <f t="shared" ca="1" si="6"/>
        <v>43344</v>
      </c>
    </row>
    <row r="108" spans="1:22" customFormat="1" ht="9.75" customHeight="1" x14ac:dyDescent="0.25">
      <c r="A108" s="63"/>
      <c r="B108" s="257"/>
      <c r="C108" s="97">
        <v>98</v>
      </c>
      <c r="D108" s="72">
        <v>98</v>
      </c>
      <c r="E108" s="72">
        <v>98</v>
      </c>
      <c r="F108" s="72">
        <v>98</v>
      </c>
      <c r="G108" s="72">
        <v>98</v>
      </c>
      <c r="H108" s="72">
        <v>98</v>
      </c>
      <c r="I108" s="72">
        <v>98</v>
      </c>
      <c r="J108" s="72">
        <v>98</v>
      </c>
      <c r="K108" s="72">
        <v>98</v>
      </c>
      <c r="L108" s="73">
        <v>98</v>
      </c>
      <c r="M108" s="64"/>
      <c r="N108" s="70"/>
      <c r="O108" s="1">
        <v>97</v>
      </c>
      <c r="P108" s="68"/>
      <c r="Q108" s="69"/>
      <c r="R108" s="68"/>
      <c r="S108" s="68"/>
      <c r="T108" s="71">
        <f t="shared" si="4"/>
        <v>0</v>
      </c>
      <c r="U108" s="2" t="str">
        <f t="shared" si="5"/>
        <v/>
      </c>
      <c r="V108" s="3">
        <f t="shared" ca="1" si="6"/>
        <v>43344</v>
      </c>
    </row>
    <row r="109" spans="1:22" customFormat="1" ht="9.75" customHeight="1" thickBot="1" x14ac:dyDescent="0.3">
      <c r="A109" s="63"/>
      <c r="B109" s="258"/>
      <c r="C109" s="111">
        <v>99</v>
      </c>
      <c r="D109" s="74">
        <v>99</v>
      </c>
      <c r="E109" s="74">
        <v>99</v>
      </c>
      <c r="F109" s="74">
        <v>99</v>
      </c>
      <c r="G109" s="74">
        <v>99</v>
      </c>
      <c r="H109" s="74">
        <v>99</v>
      </c>
      <c r="I109" s="74">
        <v>99</v>
      </c>
      <c r="J109" s="74">
        <v>99</v>
      </c>
      <c r="K109" s="74">
        <v>99</v>
      </c>
      <c r="L109" s="75">
        <v>99</v>
      </c>
      <c r="M109" s="64"/>
      <c r="N109" s="70"/>
      <c r="O109" s="1">
        <v>98</v>
      </c>
      <c r="P109" s="68"/>
      <c r="Q109" s="69"/>
      <c r="R109" s="68"/>
      <c r="S109" s="68"/>
      <c r="T109" s="71">
        <f t="shared" si="4"/>
        <v>0</v>
      </c>
      <c r="U109" s="2" t="str">
        <f t="shared" si="5"/>
        <v/>
      </c>
      <c r="V109" s="3">
        <f t="shared" ca="1" si="6"/>
        <v>43344</v>
      </c>
    </row>
    <row r="110" spans="1:22" customFormat="1" ht="9.75" customHeight="1" x14ac:dyDescent="0.25">
      <c r="A110" s="63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70"/>
      <c r="O110" s="1">
        <v>99</v>
      </c>
      <c r="P110" s="68"/>
      <c r="Q110" s="69"/>
      <c r="R110" s="68"/>
      <c r="S110" s="68"/>
      <c r="T110" s="71">
        <f t="shared" si="4"/>
        <v>0</v>
      </c>
      <c r="U110" s="2" t="str">
        <f t="shared" si="5"/>
        <v/>
      </c>
      <c r="V110" s="3">
        <f t="shared" ca="1" si="6"/>
        <v>43344</v>
      </c>
    </row>
    <row r="111" spans="1:22" customFormat="1" ht="9.75" customHeight="1" x14ac:dyDescent="0.25">
      <c r="A111" s="63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70"/>
      <c r="O111" s="1">
        <v>100</v>
      </c>
      <c r="P111" s="68"/>
      <c r="Q111" s="69"/>
      <c r="R111" s="68"/>
      <c r="S111" s="68"/>
      <c r="T111" s="71">
        <f t="shared" si="4"/>
        <v>0</v>
      </c>
      <c r="U111" s="2" t="str">
        <f t="shared" si="5"/>
        <v/>
      </c>
      <c r="V111" s="3">
        <f t="shared" ca="1" si="6"/>
        <v>43344</v>
      </c>
    </row>
    <row r="112" spans="1:22" customFormat="1" ht="9.75" customHeight="1" x14ac:dyDescent="0.25">
      <c r="A112" s="63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70"/>
      <c r="O112" s="1">
        <v>101</v>
      </c>
      <c r="P112" s="68"/>
      <c r="Q112" s="69"/>
      <c r="R112" s="68"/>
      <c r="S112" s="68"/>
      <c r="T112" s="71">
        <f t="shared" si="4"/>
        <v>0</v>
      </c>
      <c r="U112" s="2" t="str">
        <f t="shared" si="5"/>
        <v/>
      </c>
      <c r="V112" s="3">
        <f t="shared" ca="1" si="6"/>
        <v>43344</v>
      </c>
    </row>
    <row r="113" spans="1:22" customFormat="1" ht="9.75" customHeight="1" x14ac:dyDescent="0.25">
      <c r="A113" s="63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70"/>
      <c r="O113" s="1">
        <v>102</v>
      </c>
      <c r="P113" s="68"/>
      <c r="Q113" s="69"/>
      <c r="R113" s="68"/>
      <c r="S113" s="68"/>
      <c r="T113" s="71">
        <f t="shared" si="4"/>
        <v>0</v>
      </c>
      <c r="U113" s="2" t="str">
        <f t="shared" si="5"/>
        <v/>
      </c>
      <c r="V113" s="3">
        <f t="shared" ca="1" si="6"/>
        <v>43344</v>
      </c>
    </row>
    <row r="114" spans="1:22" customFormat="1" ht="9.75" customHeight="1" x14ac:dyDescent="0.25">
      <c r="A114" s="63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70"/>
      <c r="O114" s="1">
        <v>103</v>
      </c>
      <c r="P114" s="68"/>
      <c r="Q114" s="69"/>
      <c r="R114" s="68"/>
      <c r="S114" s="68"/>
      <c r="T114" s="71">
        <f t="shared" si="4"/>
        <v>0</v>
      </c>
      <c r="U114" s="2" t="str">
        <f t="shared" si="5"/>
        <v/>
      </c>
      <c r="V114" s="3">
        <f t="shared" ca="1" si="6"/>
        <v>43344</v>
      </c>
    </row>
    <row r="115" spans="1:22" customFormat="1" ht="9.75" customHeight="1" x14ac:dyDescent="0.25">
      <c r="A115" s="63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70"/>
      <c r="O115" s="1">
        <v>104</v>
      </c>
      <c r="P115" s="68"/>
      <c r="Q115" s="69"/>
      <c r="R115" s="68"/>
      <c r="S115" s="68"/>
      <c r="T115" s="71">
        <f t="shared" si="4"/>
        <v>0</v>
      </c>
      <c r="U115" s="2" t="str">
        <f t="shared" si="5"/>
        <v/>
      </c>
      <c r="V115" s="3">
        <f t="shared" ca="1" si="6"/>
        <v>43344</v>
      </c>
    </row>
    <row r="116" spans="1:22" customFormat="1" ht="9.75" customHeight="1" x14ac:dyDescent="0.25">
      <c r="A116" s="63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70"/>
      <c r="O116" s="1">
        <v>105</v>
      </c>
      <c r="P116" s="68"/>
      <c r="Q116" s="69"/>
      <c r="R116" s="68"/>
      <c r="S116" s="68"/>
      <c r="T116" s="71">
        <f t="shared" si="4"/>
        <v>0</v>
      </c>
      <c r="U116" s="2" t="str">
        <f t="shared" si="5"/>
        <v/>
      </c>
      <c r="V116" s="3">
        <f t="shared" ca="1" si="6"/>
        <v>43344</v>
      </c>
    </row>
    <row r="117" spans="1:22" customFormat="1" ht="9.75" customHeight="1" x14ac:dyDescent="0.25">
      <c r="A117" s="63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70"/>
      <c r="O117" s="1">
        <v>106</v>
      </c>
      <c r="P117" s="68"/>
      <c r="Q117" s="69"/>
      <c r="R117" s="68"/>
      <c r="S117" s="68"/>
      <c r="T117" s="71">
        <f t="shared" si="4"/>
        <v>0</v>
      </c>
      <c r="U117" s="2" t="str">
        <f t="shared" si="5"/>
        <v/>
      </c>
      <c r="V117" s="3">
        <f t="shared" ca="1" si="6"/>
        <v>43344</v>
      </c>
    </row>
    <row r="118" spans="1:22" customFormat="1" ht="9.75" customHeight="1" x14ac:dyDescent="0.25">
      <c r="A118" s="63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70"/>
      <c r="O118" s="1">
        <v>107</v>
      </c>
      <c r="P118" s="68"/>
      <c r="Q118" s="69"/>
      <c r="R118" s="68"/>
      <c r="S118" s="68"/>
      <c r="T118" s="71">
        <f t="shared" si="4"/>
        <v>0</v>
      </c>
      <c r="U118" s="2" t="str">
        <f t="shared" si="5"/>
        <v/>
      </c>
      <c r="V118" s="3">
        <f t="shared" ca="1" si="6"/>
        <v>43344</v>
      </c>
    </row>
    <row r="119" spans="1:22" customFormat="1" ht="9.75" customHeight="1" x14ac:dyDescent="0.25">
      <c r="A119" s="63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70"/>
      <c r="O119" s="1">
        <v>108</v>
      </c>
      <c r="P119" s="68"/>
      <c r="Q119" s="69"/>
      <c r="R119" s="68"/>
      <c r="S119" s="68"/>
      <c r="T119" s="71">
        <f t="shared" si="4"/>
        <v>0</v>
      </c>
      <c r="U119" s="2" t="str">
        <f t="shared" si="5"/>
        <v/>
      </c>
      <c r="V119" s="3">
        <f t="shared" ca="1" si="6"/>
        <v>43344</v>
      </c>
    </row>
    <row r="120" spans="1:22" customFormat="1" ht="9.75" customHeight="1" x14ac:dyDescent="0.25">
      <c r="A120" s="63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70"/>
      <c r="O120" s="1">
        <v>109</v>
      </c>
      <c r="P120" s="68"/>
      <c r="Q120" s="69"/>
      <c r="R120" s="68"/>
      <c r="S120" s="68"/>
      <c r="T120" s="71">
        <f t="shared" si="4"/>
        <v>0</v>
      </c>
      <c r="U120" s="2" t="str">
        <f t="shared" si="5"/>
        <v/>
      </c>
      <c r="V120" s="3">
        <f t="shared" ca="1" si="6"/>
        <v>43344</v>
      </c>
    </row>
    <row r="121" spans="1:22" customFormat="1" ht="9.75" customHeight="1" x14ac:dyDescent="0.25">
      <c r="A121" s="63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70"/>
      <c r="O121" s="1">
        <v>110</v>
      </c>
      <c r="P121" s="68"/>
      <c r="Q121" s="69"/>
      <c r="R121" s="68"/>
      <c r="S121" s="68"/>
      <c r="T121" s="71">
        <f t="shared" si="4"/>
        <v>0</v>
      </c>
      <c r="U121" s="2" t="str">
        <f t="shared" si="5"/>
        <v/>
      </c>
      <c r="V121" s="3">
        <f t="shared" ca="1" si="6"/>
        <v>43344</v>
      </c>
    </row>
    <row r="122" spans="1:22" customFormat="1" ht="9.75" customHeight="1" x14ac:dyDescent="0.25">
      <c r="A122" s="63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70"/>
      <c r="O122" s="1">
        <v>111</v>
      </c>
      <c r="P122" s="68"/>
      <c r="Q122" s="69"/>
      <c r="R122" s="68"/>
      <c r="S122" s="68"/>
      <c r="T122" s="71">
        <f t="shared" si="4"/>
        <v>0</v>
      </c>
      <c r="U122" s="2" t="str">
        <f t="shared" si="5"/>
        <v/>
      </c>
      <c r="V122" s="3">
        <f t="shared" ca="1" si="6"/>
        <v>43344</v>
      </c>
    </row>
    <row r="123" spans="1:22" customFormat="1" ht="9.75" customHeight="1" x14ac:dyDescent="0.25">
      <c r="A123" s="63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70"/>
      <c r="O123" s="1">
        <v>112</v>
      </c>
      <c r="P123" s="68"/>
      <c r="Q123" s="69"/>
      <c r="R123" s="68"/>
      <c r="S123" s="68"/>
      <c r="T123" s="71">
        <f t="shared" si="4"/>
        <v>0</v>
      </c>
      <c r="U123" s="2" t="str">
        <f t="shared" si="5"/>
        <v/>
      </c>
      <c r="V123" s="3">
        <f t="shared" ca="1" si="6"/>
        <v>43344</v>
      </c>
    </row>
    <row r="124" spans="1:22" customFormat="1" ht="9.75" customHeight="1" x14ac:dyDescent="0.25">
      <c r="A124" s="63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70"/>
      <c r="O124" s="1">
        <v>113</v>
      </c>
      <c r="P124" s="68"/>
      <c r="Q124" s="69"/>
      <c r="R124" s="68"/>
      <c r="S124" s="68"/>
      <c r="T124" s="71">
        <f t="shared" si="4"/>
        <v>0</v>
      </c>
      <c r="U124" s="2" t="str">
        <f t="shared" si="5"/>
        <v/>
      </c>
      <c r="V124" s="3">
        <f t="shared" ca="1" si="6"/>
        <v>43344</v>
      </c>
    </row>
    <row r="125" spans="1:22" customFormat="1" ht="9.75" customHeight="1" x14ac:dyDescent="0.25">
      <c r="A125" s="63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70"/>
      <c r="O125" s="1">
        <v>114</v>
      </c>
      <c r="P125" s="68"/>
      <c r="Q125" s="69"/>
      <c r="R125" s="68"/>
      <c r="S125" s="68"/>
      <c r="T125" s="71">
        <f t="shared" si="4"/>
        <v>0</v>
      </c>
      <c r="U125" s="2" t="str">
        <f t="shared" si="5"/>
        <v/>
      </c>
      <c r="V125" s="3">
        <f t="shared" ca="1" si="6"/>
        <v>43344</v>
      </c>
    </row>
    <row r="126" spans="1:22" customFormat="1" ht="9.9499999999999993" customHeight="1" x14ac:dyDescent="0.25">
      <c r="A126" s="63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70"/>
      <c r="O126" s="1">
        <v>115</v>
      </c>
      <c r="P126" s="68"/>
      <c r="Q126" s="69"/>
      <c r="R126" s="68"/>
      <c r="S126" s="68"/>
      <c r="T126" s="71">
        <f t="shared" si="4"/>
        <v>0</v>
      </c>
      <c r="U126" s="2" t="str">
        <f t="shared" si="5"/>
        <v/>
      </c>
      <c r="V126" s="3">
        <f t="shared" ca="1" si="6"/>
        <v>43344</v>
      </c>
    </row>
    <row r="127" spans="1:22" customFormat="1" ht="9.9499999999999993" customHeight="1" x14ac:dyDescent="0.25">
      <c r="A127" s="63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70"/>
      <c r="O127" s="1">
        <v>116</v>
      </c>
      <c r="P127" s="68"/>
      <c r="Q127" s="69"/>
      <c r="R127" s="68"/>
      <c r="S127" s="68"/>
      <c r="T127" s="71">
        <f t="shared" si="4"/>
        <v>0</v>
      </c>
      <c r="U127" s="2" t="str">
        <f t="shared" si="5"/>
        <v/>
      </c>
      <c r="V127" s="3">
        <f t="shared" ca="1" si="6"/>
        <v>43344</v>
      </c>
    </row>
    <row r="128" spans="1:22" customFormat="1" ht="9.9499999999999993" customHeight="1" x14ac:dyDescent="0.25">
      <c r="A128" s="63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70"/>
      <c r="O128" s="1">
        <v>117</v>
      </c>
      <c r="P128" s="68"/>
      <c r="Q128" s="69"/>
      <c r="R128" s="68"/>
      <c r="S128" s="68"/>
      <c r="T128" s="71">
        <f t="shared" si="4"/>
        <v>0</v>
      </c>
      <c r="U128" s="2" t="str">
        <f t="shared" si="5"/>
        <v/>
      </c>
      <c r="V128" s="3">
        <f t="shared" ca="1" si="6"/>
        <v>43344</v>
      </c>
    </row>
    <row r="129" spans="1:22" customFormat="1" ht="9.9499999999999993" customHeight="1" x14ac:dyDescent="0.25">
      <c r="A129" s="63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70"/>
      <c r="O129" s="1">
        <v>118</v>
      </c>
      <c r="P129" s="68"/>
      <c r="Q129" s="69"/>
      <c r="R129" s="68"/>
      <c r="S129" s="68"/>
      <c r="T129" s="71">
        <f t="shared" si="4"/>
        <v>0</v>
      </c>
      <c r="U129" s="2" t="str">
        <f t="shared" si="5"/>
        <v/>
      </c>
      <c r="V129" s="3">
        <f t="shared" ca="1" si="6"/>
        <v>43344</v>
      </c>
    </row>
    <row r="130" spans="1:22" customFormat="1" ht="9.9499999999999993" customHeight="1" x14ac:dyDescent="0.25">
      <c r="A130" s="63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70"/>
      <c r="O130" s="1">
        <v>119</v>
      </c>
      <c r="P130" s="68"/>
      <c r="Q130" s="69"/>
      <c r="R130" s="68"/>
      <c r="S130" s="68"/>
      <c r="T130" s="71">
        <f t="shared" si="4"/>
        <v>0</v>
      </c>
      <c r="U130" s="2" t="str">
        <f t="shared" si="5"/>
        <v/>
      </c>
      <c r="V130" s="3">
        <f t="shared" ca="1" si="6"/>
        <v>43344</v>
      </c>
    </row>
    <row r="131" spans="1:22" customFormat="1" ht="9.9499999999999993" customHeight="1" thickBot="1" x14ac:dyDescent="0.3">
      <c r="A131" s="63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87"/>
      <c r="O131" s="88">
        <v>120</v>
      </c>
      <c r="P131" s="89"/>
      <c r="Q131" s="90"/>
      <c r="R131" s="89"/>
      <c r="S131" s="89"/>
      <c r="T131" s="91">
        <f t="shared" si="4"/>
        <v>0</v>
      </c>
      <c r="U131" s="92" t="str">
        <f t="shared" si="5"/>
        <v/>
      </c>
      <c r="V131" s="93">
        <f t="shared" ca="1" si="6"/>
        <v>43344</v>
      </c>
    </row>
    <row r="132" spans="1:22" customFormat="1" ht="15.75" thickBot="1" x14ac:dyDescent="0.3">
      <c r="A132" s="66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52" t="s">
        <v>19</v>
      </c>
      <c r="O132" s="53">
        <f ca="1">TODAY()</f>
        <v>43344</v>
      </c>
      <c r="P132" s="53" t="s">
        <v>20</v>
      </c>
      <c r="Q132" s="54">
        <f>SUM(Q11:Q131)-U132</f>
        <v>0</v>
      </c>
      <c r="R132" s="55">
        <f>MAX(R12:R131)</f>
        <v>0</v>
      </c>
      <c r="S132" s="56"/>
      <c r="T132" s="57" t="s">
        <v>21</v>
      </c>
      <c r="U132" s="54">
        <f>SUM(U11:U131)</f>
        <v>0</v>
      </c>
      <c r="V132" s="58">
        <f ca="1">SUMIF(V11:V131,"&gt;0")</f>
        <v>5244624</v>
      </c>
    </row>
    <row r="133" spans="1:22" ht="2.1" customHeight="1" x14ac:dyDescent="0.25"/>
  </sheetData>
  <mergeCells count="17">
    <mergeCell ref="N7:Q7"/>
    <mergeCell ref="B8:B10"/>
    <mergeCell ref="C8:L9"/>
    <mergeCell ref="N8:Q8"/>
    <mergeCell ref="B11:B109"/>
    <mergeCell ref="N1:N2"/>
    <mergeCell ref="O1:T2"/>
    <mergeCell ref="U1:U2"/>
    <mergeCell ref="V1:V2"/>
    <mergeCell ref="B2:L6"/>
    <mergeCell ref="O3:P3"/>
    <mergeCell ref="S3:T3"/>
    <mergeCell ref="S4:V4"/>
    <mergeCell ref="O5:P5"/>
    <mergeCell ref="U5:V5"/>
    <mergeCell ref="N6:Q6"/>
    <mergeCell ref="S6:V6"/>
  </mergeCells>
  <conditionalFormatting sqref="T8:V8 V3 R8">
    <cfRule type="cellIs" dxfId="362" priority="11" operator="equal">
      <formula>0</formula>
    </cfRule>
  </conditionalFormatting>
  <conditionalFormatting sqref="V10">
    <cfRule type="cellIs" dxfId="361" priority="7" operator="between">
      <formula>40000</formula>
      <formula>50000</formula>
    </cfRule>
    <cfRule type="cellIs" dxfId="360" priority="8" operator="between">
      <formula>30</formula>
      <formula>4000</formula>
    </cfRule>
    <cfRule type="containsText" dxfId="359" priority="9" operator="containsText" text="pago">
      <formula>NOT(ISERROR(SEARCH("pago",V10)))</formula>
    </cfRule>
    <cfRule type="cellIs" dxfId="358" priority="10" operator="between">
      <formula>1</formula>
      <formula>29</formula>
    </cfRule>
  </conditionalFormatting>
  <conditionalFormatting sqref="V11:V131">
    <cfRule type="cellIs" dxfId="357" priority="3" operator="between">
      <formula>40000</formula>
      <formula>50000</formula>
    </cfRule>
    <cfRule type="cellIs" dxfId="356" priority="4" operator="between">
      <formula>30</formula>
      <formula>4000</formula>
    </cfRule>
    <cfRule type="containsText" dxfId="355" priority="5" operator="containsText" text="pago">
      <formula>NOT(ISERROR(SEARCH("pago",V11)))</formula>
    </cfRule>
    <cfRule type="cellIs" dxfId="354" priority="6" operator="between">
      <formula>1</formula>
      <formula>29</formula>
    </cfRule>
  </conditionalFormatting>
  <conditionalFormatting sqref="V11:V131">
    <cfRule type="cellIs" dxfId="353" priority="2" operator="lessThan">
      <formula>0</formula>
    </cfRule>
  </conditionalFormatting>
  <conditionalFormatting sqref="T11:T131">
    <cfRule type="expression" dxfId="352" priority="1">
      <formula>S11=""</formula>
    </cfRule>
  </conditionalFormatting>
  <hyperlinks>
    <hyperlink ref="C11" location="'0101'!A1" display="'0101'!A1"/>
    <hyperlink ref="C13" location="'0103'!A1" display="'0103'!A1"/>
    <hyperlink ref="C14" location="'0104'!A1" display="'0104'!A1"/>
    <hyperlink ref="C15" location="'0105'!A1" display="'0105'!A1"/>
    <hyperlink ref="C16" location="'0106'!A1" display="'0106'!A1"/>
    <hyperlink ref="C17" location="'0107'!A1" display="'0107'!A1"/>
    <hyperlink ref="C18" location="'0108'!A1" display="'0108'!A1"/>
    <hyperlink ref="C19" location="'0109'!A1" display="'0109'!A1"/>
    <hyperlink ref="C20" location="'0110'!A1" display="'0110'!A1"/>
    <hyperlink ref="C21" location="'0111'!A1" display="'0111'!A1"/>
    <hyperlink ref="C12" location="'0102'!A1" display="'0102'!A1"/>
  </hyperlink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Clientes!$A$3:$A$402</xm:f>
          </x14:formula1>
          <xm:sqref>V1:V2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3"/>
  <sheetViews>
    <sheetView workbookViewId="0">
      <selection activeCell="V1" sqref="V1:V2"/>
    </sheetView>
  </sheetViews>
  <sheetFormatPr defaultColWidth="0" defaultRowHeight="15" customHeight="1" zeroHeight="1" x14ac:dyDescent="0.25"/>
  <cols>
    <col min="1" max="1" width="1.7109375" style="59" customWidth="1"/>
    <col min="2" max="12" width="2.7109375" style="59" customWidth="1"/>
    <col min="13" max="13" width="1.7109375" style="59" customWidth="1"/>
    <col min="14" max="14" width="19.140625" style="42" bestFit="1" customWidth="1"/>
    <col min="15" max="15" width="15" style="42" bestFit="1" customWidth="1"/>
    <col min="16" max="16" width="15" style="42" customWidth="1"/>
    <col min="17" max="17" width="9.28515625" style="42" bestFit="1" customWidth="1"/>
    <col min="18" max="18" width="18.7109375" style="43" hidden="1"/>
    <col min="19" max="19" width="15.5703125" style="42" bestFit="1" customWidth="1"/>
    <col min="20" max="20" width="17.85546875" style="42" customWidth="1"/>
    <col min="21" max="21" width="14.28515625" style="42" bestFit="1" customWidth="1"/>
    <col min="22" max="22" width="19" style="42" customWidth="1"/>
    <col min="23" max="23" width="1.7109375" style="59" customWidth="1"/>
    <col min="24" max="16384" width="19" style="59" hidden="1"/>
  </cols>
  <sheetData>
    <row r="1" spans="1:22" customFormat="1" ht="9.9499999999999993" customHeight="1" thickBot="1" x14ac:dyDescent="0.3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2"/>
      <c r="N1" s="222" t="str">
        <f ca="1">IF(V132&gt;5000,"Livre",IF(V132&lt;=30,"Em Dias","Atrasado"))</f>
        <v>Livre</v>
      </c>
      <c r="O1" s="224" t="s">
        <v>1</v>
      </c>
      <c r="P1" s="224"/>
      <c r="Q1" s="224"/>
      <c r="R1" s="224"/>
      <c r="S1" s="224"/>
      <c r="T1" s="224"/>
      <c r="U1" s="226" t="s">
        <v>22</v>
      </c>
      <c r="V1" s="228" t="s">
        <v>60</v>
      </c>
    </row>
    <row r="2" spans="1:22" customFormat="1" ht="9.9499999999999993" customHeight="1" thickBot="1" x14ac:dyDescent="0.3">
      <c r="A2" s="63"/>
      <c r="B2" s="230"/>
      <c r="C2" s="231"/>
      <c r="D2" s="231"/>
      <c r="E2" s="231"/>
      <c r="F2" s="231"/>
      <c r="G2" s="231"/>
      <c r="H2" s="231"/>
      <c r="I2" s="231"/>
      <c r="J2" s="231"/>
      <c r="K2" s="231"/>
      <c r="L2" s="232"/>
      <c r="M2" s="64"/>
      <c r="N2" s="223"/>
      <c r="O2" s="225"/>
      <c r="P2" s="225"/>
      <c r="Q2" s="225"/>
      <c r="R2" s="225"/>
      <c r="S2" s="225"/>
      <c r="T2" s="225"/>
      <c r="U2" s="227"/>
      <c r="V2" s="229"/>
    </row>
    <row r="3" spans="1:22" customFormat="1" ht="9.9499999999999993" customHeight="1" thickBot="1" x14ac:dyDescent="0.3">
      <c r="A3" s="63"/>
      <c r="B3" s="233"/>
      <c r="C3" s="234"/>
      <c r="D3" s="234"/>
      <c r="E3" s="234"/>
      <c r="F3" s="234"/>
      <c r="G3" s="234"/>
      <c r="H3" s="234"/>
      <c r="I3" s="234"/>
      <c r="J3" s="234"/>
      <c r="K3" s="234"/>
      <c r="L3" s="235"/>
      <c r="M3" s="64"/>
      <c r="N3" s="44" t="s">
        <v>4</v>
      </c>
      <c r="O3" s="239" t="e">
        <f>VLOOKUP(V1,bd,2,0)</f>
        <v>#N/A</v>
      </c>
      <c r="P3" s="240"/>
      <c r="Q3" s="45" t="s">
        <v>6</v>
      </c>
      <c r="R3" s="43"/>
      <c r="S3" s="241" t="e">
        <f>VLOOKUP(V1,bd,8,0)</f>
        <v>#N/A</v>
      </c>
      <c r="T3" s="242"/>
      <c r="U3" s="44" t="s">
        <v>23</v>
      </c>
      <c r="V3" s="13" t="e">
        <f>VLOOKUP(V1,bd,9,0)</f>
        <v>#N/A</v>
      </c>
    </row>
    <row r="4" spans="1:22" customFormat="1" ht="9.9499999999999993" customHeight="1" thickBot="1" x14ac:dyDescent="0.3">
      <c r="A4" s="63"/>
      <c r="B4" s="233"/>
      <c r="C4" s="234"/>
      <c r="D4" s="234"/>
      <c r="E4" s="234"/>
      <c r="F4" s="234"/>
      <c r="G4" s="234"/>
      <c r="H4" s="234"/>
      <c r="I4" s="234"/>
      <c r="J4" s="234"/>
      <c r="K4" s="234"/>
      <c r="L4" s="235"/>
      <c r="M4" s="64"/>
      <c r="N4" s="44" t="s">
        <v>30</v>
      </c>
      <c r="O4" s="41" t="e">
        <f>VLOOKUP(V1,bd,17,0)</f>
        <v>#N/A</v>
      </c>
      <c r="P4" s="41" t="e">
        <f>VLOOKUP(V1,bd,18,0)</f>
        <v>#N/A</v>
      </c>
      <c r="Q4" s="44" t="s">
        <v>8</v>
      </c>
      <c r="R4" s="43"/>
      <c r="S4" s="243" t="e">
        <f>VLOOKUP(V1,bd,19,0)</f>
        <v>#N/A</v>
      </c>
      <c r="T4" s="244"/>
      <c r="U4" s="244"/>
      <c r="V4" s="245"/>
    </row>
    <row r="5" spans="1:22" customFormat="1" ht="9.9499999999999993" customHeight="1" thickBot="1" x14ac:dyDescent="0.3">
      <c r="A5" s="63"/>
      <c r="B5" s="233"/>
      <c r="C5" s="234"/>
      <c r="D5" s="234"/>
      <c r="E5" s="234"/>
      <c r="F5" s="234"/>
      <c r="G5" s="234"/>
      <c r="H5" s="234"/>
      <c r="I5" s="234"/>
      <c r="J5" s="234"/>
      <c r="K5" s="234"/>
      <c r="L5" s="235"/>
      <c r="M5" s="64"/>
      <c r="N5" s="44" t="s">
        <v>24</v>
      </c>
      <c r="O5" s="246" t="e">
        <f>VLOOKUP(V1,bd,10,0)</f>
        <v>#N/A</v>
      </c>
      <c r="P5" s="247"/>
      <c r="Q5" s="46" t="s">
        <v>7</v>
      </c>
      <c r="R5" s="4"/>
      <c r="S5" s="41" t="e">
        <f>VLOOKUP(V1,bd,13,0)</f>
        <v>#N/A</v>
      </c>
      <c r="T5" s="44" t="s">
        <v>5</v>
      </c>
      <c r="U5" s="241" t="e">
        <f>VLOOKUP(V1,bd,20,0)</f>
        <v>#N/A</v>
      </c>
      <c r="V5" s="242"/>
    </row>
    <row r="6" spans="1:22" customFormat="1" ht="9.9499999999999993" customHeight="1" thickBot="1" x14ac:dyDescent="0.3">
      <c r="A6" s="63"/>
      <c r="B6" s="236"/>
      <c r="C6" s="237"/>
      <c r="D6" s="237"/>
      <c r="E6" s="237"/>
      <c r="F6" s="237"/>
      <c r="G6" s="237"/>
      <c r="H6" s="237"/>
      <c r="I6" s="237"/>
      <c r="J6" s="237"/>
      <c r="K6" s="237"/>
      <c r="L6" s="238"/>
      <c r="M6" s="64"/>
      <c r="N6" s="241"/>
      <c r="O6" s="248"/>
      <c r="P6" s="248"/>
      <c r="Q6" s="248"/>
      <c r="R6" s="7"/>
      <c r="S6" s="248"/>
      <c r="T6" s="248"/>
      <c r="U6" s="248"/>
      <c r="V6" s="242"/>
    </row>
    <row r="7" spans="1:22" customFormat="1" ht="9.9499999999999993" customHeight="1" thickBot="1" x14ac:dyDescent="0.3">
      <c r="A7" s="63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217" t="s">
        <v>25</v>
      </c>
      <c r="O7" s="215"/>
      <c r="P7" s="215"/>
      <c r="Q7" s="216"/>
      <c r="R7" s="65"/>
      <c r="S7" s="47" t="s">
        <v>26</v>
      </c>
      <c r="T7" s="48" t="s">
        <v>27</v>
      </c>
      <c r="U7" s="48" t="s">
        <v>28</v>
      </c>
      <c r="V7" s="48" t="s">
        <v>29</v>
      </c>
    </row>
    <row r="8" spans="1:22" customFormat="1" ht="9.9499999999999993" customHeight="1" thickBot="1" x14ac:dyDescent="0.3">
      <c r="A8" s="63"/>
      <c r="B8" s="249"/>
      <c r="C8" s="250" t="s">
        <v>31</v>
      </c>
      <c r="D8" s="251"/>
      <c r="E8" s="251"/>
      <c r="F8" s="251"/>
      <c r="G8" s="251"/>
      <c r="H8" s="251"/>
      <c r="I8" s="251"/>
      <c r="J8" s="251"/>
      <c r="K8" s="251"/>
      <c r="L8" s="252"/>
      <c r="M8" s="64"/>
      <c r="N8" s="241" t="e">
        <f>VLOOKUP(V1,bd,3,0)</f>
        <v>#N/A</v>
      </c>
      <c r="O8" s="248"/>
      <c r="P8" s="248"/>
      <c r="Q8" s="242"/>
      <c r="R8" s="6"/>
      <c r="S8" s="5" t="e">
        <f>VLOOKUP(V1,bd,4,0)</f>
        <v>#N/A</v>
      </c>
      <c r="T8" s="5" t="e">
        <f>VLOOKUP(V1,bd,5,0)</f>
        <v>#N/A</v>
      </c>
      <c r="U8" s="5" t="e">
        <f>VLOOKUP(V1,bd,7,0)</f>
        <v>#N/A</v>
      </c>
      <c r="V8" s="13" t="e">
        <f>VLOOKUP(V1,bd,6,0)</f>
        <v>#N/A</v>
      </c>
    </row>
    <row r="9" spans="1:22" customFormat="1" ht="9.9499999999999993" customHeight="1" thickBot="1" x14ac:dyDescent="0.3">
      <c r="A9" s="63"/>
      <c r="B9" s="249"/>
      <c r="C9" s="253"/>
      <c r="D9" s="254"/>
      <c r="E9" s="254"/>
      <c r="F9" s="254"/>
      <c r="G9" s="254"/>
      <c r="H9" s="254"/>
      <c r="I9" s="254"/>
      <c r="J9" s="254"/>
      <c r="K9" s="254"/>
      <c r="L9" s="255"/>
      <c r="M9" s="64"/>
      <c r="N9" s="49"/>
      <c r="O9" s="50"/>
      <c r="P9" s="50"/>
      <c r="Q9" s="50"/>
      <c r="R9" s="50"/>
      <c r="S9" s="50"/>
      <c r="T9" s="50"/>
      <c r="U9" s="50"/>
      <c r="V9" s="51"/>
    </row>
    <row r="10" spans="1:22" customFormat="1" ht="9.9499999999999993" customHeight="1" thickBot="1" x14ac:dyDescent="0.3">
      <c r="A10" s="63"/>
      <c r="B10" s="249"/>
      <c r="C10" s="115">
        <v>1</v>
      </c>
      <c r="D10" s="116">
        <v>2</v>
      </c>
      <c r="E10" s="116">
        <v>3</v>
      </c>
      <c r="F10" s="116">
        <v>4</v>
      </c>
      <c r="G10" s="116">
        <v>5</v>
      </c>
      <c r="H10" s="116">
        <v>6</v>
      </c>
      <c r="I10" s="116">
        <v>7</v>
      </c>
      <c r="J10" s="116">
        <v>8</v>
      </c>
      <c r="K10" s="116">
        <v>9</v>
      </c>
      <c r="L10" s="117">
        <v>10</v>
      </c>
      <c r="M10" s="64"/>
      <c r="N10" s="76" t="s">
        <v>9</v>
      </c>
      <c r="O10" s="77" t="s">
        <v>10</v>
      </c>
      <c r="P10" s="77" t="s">
        <v>11</v>
      </c>
      <c r="Q10" s="77" t="s">
        <v>12</v>
      </c>
      <c r="R10" s="78" t="s">
        <v>13</v>
      </c>
      <c r="S10" s="77" t="s">
        <v>14</v>
      </c>
      <c r="T10" s="77" t="s">
        <v>15</v>
      </c>
      <c r="U10" s="77" t="s">
        <v>16</v>
      </c>
      <c r="V10" s="79" t="s">
        <v>17</v>
      </c>
    </row>
    <row r="11" spans="1:22" customFormat="1" ht="9.9499999999999993" customHeight="1" x14ac:dyDescent="0.25">
      <c r="A11" s="63"/>
      <c r="B11" s="256" t="s">
        <v>3292</v>
      </c>
      <c r="C11" s="108">
        <v>1</v>
      </c>
      <c r="D11" s="112">
        <v>1</v>
      </c>
      <c r="E11" s="113">
        <v>1</v>
      </c>
      <c r="F11" s="113">
        <v>1</v>
      </c>
      <c r="G11" s="113">
        <v>1</v>
      </c>
      <c r="H11" s="113">
        <v>1</v>
      </c>
      <c r="I11" s="113">
        <v>1</v>
      </c>
      <c r="J11" s="113">
        <v>1</v>
      </c>
      <c r="K11" s="113">
        <v>1</v>
      </c>
      <c r="L11" s="114">
        <v>1</v>
      </c>
      <c r="M11" s="64"/>
      <c r="N11" s="80"/>
      <c r="O11" s="81" t="s">
        <v>18</v>
      </c>
      <c r="P11" s="82"/>
      <c r="Q11" s="83"/>
      <c r="R11" s="82"/>
      <c r="S11" s="82"/>
      <c r="T11" s="84">
        <f t="shared" ref="T11:T74" si="0">IF(P11&gt;=S11,0,"")</f>
        <v>0</v>
      </c>
      <c r="U11" s="85" t="str">
        <f t="shared" ref="U11:U74" si="1">IF(S11&lt;&gt;"",Q11,"")</f>
        <v/>
      </c>
      <c r="V11" s="86">
        <f t="shared" ref="V11:V74" ca="1" si="2">IF(U11&lt;&gt;"","pago",TODAY()-P11)</f>
        <v>43344</v>
      </c>
    </row>
    <row r="12" spans="1:22" customFormat="1" ht="9.9499999999999993" customHeight="1" x14ac:dyDescent="0.25">
      <c r="A12" s="63"/>
      <c r="B12" s="257"/>
      <c r="C12" s="109">
        <v>2</v>
      </c>
      <c r="D12" s="94">
        <v>2</v>
      </c>
      <c r="E12" s="72">
        <v>2</v>
      </c>
      <c r="F12" s="72">
        <v>2</v>
      </c>
      <c r="G12" s="72">
        <v>2</v>
      </c>
      <c r="H12" s="72">
        <v>2</v>
      </c>
      <c r="I12" s="72">
        <v>2</v>
      </c>
      <c r="J12" s="72">
        <v>2</v>
      </c>
      <c r="K12" s="72">
        <v>2</v>
      </c>
      <c r="L12" s="73">
        <v>2</v>
      </c>
      <c r="M12" s="64"/>
      <c r="N12" s="70"/>
      <c r="O12" s="1">
        <v>1</v>
      </c>
      <c r="P12" s="68"/>
      <c r="Q12" s="69"/>
      <c r="R12" s="68" t="str">
        <f t="shared" ref="R12:R51" si="3">IF(N12&lt;&gt;"",P12,"")</f>
        <v/>
      </c>
      <c r="S12" s="68"/>
      <c r="T12" s="71">
        <f t="shared" si="0"/>
        <v>0</v>
      </c>
      <c r="U12" s="2" t="str">
        <f t="shared" si="1"/>
        <v/>
      </c>
      <c r="V12" s="3">
        <f t="shared" ca="1" si="2"/>
        <v>43344</v>
      </c>
    </row>
    <row r="13" spans="1:22" customFormat="1" ht="9.9499999999999993" customHeight="1" x14ac:dyDescent="0.25">
      <c r="A13" s="63"/>
      <c r="B13" s="257"/>
      <c r="C13" s="109">
        <v>3</v>
      </c>
      <c r="D13" s="94">
        <v>3</v>
      </c>
      <c r="E13" s="72">
        <v>3</v>
      </c>
      <c r="F13" s="72">
        <v>3</v>
      </c>
      <c r="G13" s="72">
        <v>3</v>
      </c>
      <c r="H13" s="72">
        <v>3</v>
      </c>
      <c r="I13" s="72">
        <v>3</v>
      </c>
      <c r="J13" s="72">
        <v>3</v>
      </c>
      <c r="K13" s="72">
        <v>3</v>
      </c>
      <c r="L13" s="73">
        <v>3</v>
      </c>
      <c r="M13" s="64"/>
      <c r="N13" s="70"/>
      <c r="O13" s="1">
        <v>2</v>
      </c>
      <c r="P13" s="68"/>
      <c r="Q13" s="69"/>
      <c r="R13" s="68" t="str">
        <f t="shared" si="3"/>
        <v/>
      </c>
      <c r="S13" s="68"/>
      <c r="T13" s="71">
        <f t="shared" si="0"/>
        <v>0</v>
      </c>
      <c r="U13" s="2" t="str">
        <f t="shared" si="1"/>
        <v/>
      </c>
      <c r="V13" s="3">
        <f t="shared" ca="1" si="2"/>
        <v>43344</v>
      </c>
    </row>
    <row r="14" spans="1:22" customFormat="1" ht="9.9499999999999993" customHeight="1" x14ac:dyDescent="0.25">
      <c r="A14" s="63"/>
      <c r="B14" s="257"/>
      <c r="C14" s="109">
        <v>4</v>
      </c>
      <c r="D14" s="94">
        <v>4</v>
      </c>
      <c r="E14" s="72">
        <v>4</v>
      </c>
      <c r="F14" s="72">
        <v>4</v>
      </c>
      <c r="G14" s="72">
        <v>4</v>
      </c>
      <c r="H14" s="72">
        <v>4</v>
      </c>
      <c r="I14" s="72">
        <v>4</v>
      </c>
      <c r="J14" s="72">
        <v>4</v>
      </c>
      <c r="K14" s="72">
        <v>4</v>
      </c>
      <c r="L14" s="73">
        <v>4</v>
      </c>
      <c r="M14" s="64"/>
      <c r="N14" s="70"/>
      <c r="O14" s="1">
        <v>3</v>
      </c>
      <c r="P14" s="68"/>
      <c r="Q14" s="69"/>
      <c r="R14" s="68" t="str">
        <f t="shared" si="3"/>
        <v/>
      </c>
      <c r="S14" s="68"/>
      <c r="T14" s="71">
        <f t="shared" si="0"/>
        <v>0</v>
      </c>
      <c r="U14" s="2" t="str">
        <f t="shared" si="1"/>
        <v/>
      </c>
      <c r="V14" s="3">
        <f t="shared" ca="1" si="2"/>
        <v>43344</v>
      </c>
    </row>
    <row r="15" spans="1:22" customFormat="1" ht="9.9499999999999993" customHeight="1" x14ac:dyDescent="0.25">
      <c r="A15" s="63"/>
      <c r="B15" s="257"/>
      <c r="C15" s="109">
        <v>5</v>
      </c>
      <c r="D15" s="94">
        <v>5</v>
      </c>
      <c r="E15" s="72">
        <v>5</v>
      </c>
      <c r="F15" s="72">
        <v>5</v>
      </c>
      <c r="G15" s="72">
        <v>5</v>
      </c>
      <c r="H15" s="72">
        <v>5</v>
      </c>
      <c r="I15" s="72">
        <v>5</v>
      </c>
      <c r="J15" s="72">
        <v>5</v>
      </c>
      <c r="K15" s="72">
        <v>5</v>
      </c>
      <c r="L15" s="73">
        <v>5</v>
      </c>
      <c r="M15" s="64"/>
      <c r="N15" s="70"/>
      <c r="O15" s="1">
        <v>4</v>
      </c>
      <c r="P15" s="68"/>
      <c r="Q15" s="69"/>
      <c r="R15" s="68" t="str">
        <f t="shared" si="3"/>
        <v/>
      </c>
      <c r="S15" s="68"/>
      <c r="T15" s="71">
        <f t="shared" si="0"/>
        <v>0</v>
      </c>
      <c r="U15" s="2" t="str">
        <f t="shared" si="1"/>
        <v/>
      </c>
      <c r="V15" s="3">
        <f t="shared" ca="1" si="2"/>
        <v>43344</v>
      </c>
    </row>
    <row r="16" spans="1:22" customFormat="1" ht="9.9499999999999993" customHeight="1" x14ac:dyDescent="0.25">
      <c r="A16" s="63"/>
      <c r="B16" s="257"/>
      <c r="C16" s="109">
        <v>6</v>
      </c>
      <c r="D16" s="94">
        <v>6</v>
      </c>
      <c r="E16" s="72">
        <v>6</v>
      </c>
      <c r="F16" s="72">
        <v>6</v>
      </c>
      <c r="G16" s="72">
        <v>6</v>
      </c>
      <c r="H16" s="72">
        <v>6</v>
      </c>
      <c r="I16" s="72">
        <v>6</v>
      </c>
      <c r="J16" s="72">
        <v>6</v>
      </c>
      <c r="K16" s="72">
        <v>6</v>
      </c>
      <c r="L16" s="73">
        <v>6</v>
      </c>
      <c r="M16" s="64"/>
      <c r="N16" s="70"/>
      <c r="O16" s="1">
        <v>5</v>
      </c>
      <c r="P16" s="68"/>
      <c r="Q16" s="69"/>
      <c r="R16" s="68" t="str">
        <f t="shared" si="3"/>
        <v/>
      </c>
      <c r="S16" s="68"/>
      <c r="T16" s="71">
        <f t="shared" si="0"/>
        <v>0</v>
      </c>
      <c r="U16" s="2" t="str">
        <f t="shared" si="1"/>
        <v/>
      </c>
      <c r="V16" s="3">
        <f t="shared" ca="1" si="2"/>
        <v>43344</v>
      </c>
    </row>
    <row r="17" spans="1:22" customFormat="1" ht="9.9499999999999993" customHeight="1" x14ac:dyDescent="0.25">
      <c r="A17" s="63"/>
      <c r="B17" s="257"/>
      <c r="C17" s="109">
        <v>7</v>
      </c>
      <c r="D17" s="94">
        <v>7</v>
      </c>
      <c r="E17" s="72">
        <v>7</v>
      </c>
      <c r="F17" s="72">
        <v>7</v>
      </c>
      <c r="G17" s="72">
        <v>7</v>
      </c>
      <c r="H17" s="72">
        <v>7</v>
      </c>
      <c r="I17" s="72">
        <v>7</v>
      </c>
      <c r="J17" s="72">
        <v>7</v>
      </c>
      <c r="K17" s="72">
        <v>7</v>
      </c>
      <c r="L17" s="73">
        <v>7</v>
      </c>
      <c r="M17" s="64"/>
      <c r="N17" s="70"/>
      <c r="O17" s="1">
        <v>6</v>
      </c>
      <c r="P17" s="68"/>
      <c r="Q17" s="69"/>
      <c r="R17" s="68" t="str">
        <f t="shared" si="3"/>
        <v/>
      </c>
      <c r="S17" s="68"/>
      <c r="T17" s="71">
        <f t="shared" si="0"/>
        <v>0</v>
      </c>
      <c r="U17" s="2" t="str">
        <f t="shared" si="1"/>
        <v/>
      </c>
      <c r="V17" s="3">
        <f t="shared" ca="1" si="2"/>
        <v>43344</v>
      </c>
    </row>
    <row r="18" spans="1:22" customFormat="1" ht="9.9499999999999993" customHeight="1" x14ac:dyDescent="0.25">
      <c r="A18" s="63"/>
      <c r="B18" s="257"/>
      <c r="C18" s="109">
        <v>8</v>
      </c>
      <c r="D18" s="94">
        <v>8</v>
      </c>
      <c r="E18" s="72">
        <v>8</v>
      </c>
      <c r="F18" s="72">
        <v>8</v>
      </c>
      <c r="G18" s="72">
        <v>8</v>
      </c>
      <c r="H18" s="72">
        <v>8</v>
      </c>
      <c r="I18" s="72">
        <v>8</v>
      </c>
      <c r="J18" s="72">
        <v>8</v>
      </c>
      <c r="K18" s="72">
        <v>8</v>
      </c>
      <c r="L18" s="73">
        <v>8</v>
      </c>
      <c r="M18" s="64"/>
      <c r="N18" s="70"/>
      <c r="O18" s="1">
        <v>7</v>
      </c>
      <c r="P18" s="68"/>
      <c r="Q18" s="69"/>
      <c r="R18" s="68" t="str">
        <f t="shared" si="3"/>
        <v/>
      </c>
      <c r="S18" s="68"/>
      <c r="T18" s="71">
        <f t="shared" si="0"/>
        <v>0</v>
      </c>
      <c r="U18" s="2" t="str">
        <f t="shared" si="1"/>
        <v/>
      </c>
      <c r="V18" s="3">
        <f t="shared" ca="1" si="2"/>
        <v>43344</v>
      </c>
    </row>
    <row r="19" spans="1:22" customFormat="1" ht="9.9499999999999993" customHeight="1" x14ac:dyDescent="0.25">
      <c r="A19" s="63"/>
      <c r="B19" s="257"/>
      <c r="C19" s="109">
        <v>9</v>
      </c>
      <c r="D19" s="94">
        <v>9</v>
      </c>
      <c r="E19" s="72">
        <v>9</v>
      </c>
      <c r="F19" s="72">
        <v>9</v>
      </c>
      <c r="G19" s="72">
        <v>9</v>
      </c>
      <c r="H19" s="72">
        <v>9</v>
      </c>
      <c r="I19" s="72">
        <v>9</v>
      </c>
      <c r="J19" s="72">
        <v>9</v>
      </c>
      <c r="K19" s="72">
        <v>9</v>
      </c>
      <c r="L19" s="73">
        <v>9</v>
      </c>
      <c r="M19" s="64"/>
      <c r="N19" s="70"/>
      <c r="O19" s="1">
        <v>8</v>
      </c>
      <c r="P19" s="68"/>
      <c r="Q19" s="69"/>
      <c r="R19" s="68" t="str">
        <f t="shared" si="3"/>
        <v/>
      </c>
      <c r="S19" s="68"/>
      <c r="T19" s="71">
        <f t="shared" si="0"/>
        <v>0</v>
      </c>
      <c r="U19" s="2" t="str">
        <f t="shared" si="1"/>
        <v/>
      </c>
      <c r="V19" s="3">
        <f t="shared" ca="1" si="2"/>
        <v>43344</v>
      </c>
    </row>
    <row r="20" spans="1:22" customFormat="1" ht="9.9499999999999993" customHeight="1" x14ac:dyDescent="0.25">
      <c r="A20" s="63"/>
      <c r="B20" s="257"/>
      <c r="C20" s="109">
        <v>10</v>
      </c>
      <c r="D20" s="94">
        <v>10</v>
      </c>
      <c r="E20" s="72">
        <v>10</v>
      </c>
      <c r="F20" s="72">
        <v>10</v>
      </c>
      <c r="G20" s="72">
        <v>10</v>
      </c>
      <c r="H20" s="72">
        <v>10</v>
      </c>
      <c r="I20" s="72">
        <v>10</v>
      </c>
      <c r="J20" s="72">
        <v>10</v>
      </c>
      <c r="K20" s="72">
        <v>10</v>
      </c>
      <c r="L20" s="73">
        <v>10</v>
      </c>
      <c r="M20" s="64"/>
      <c r="N20" s="70"/>
      <c r="O20" s="1">
        <v>9</v>
      </c>
      <c r="P20" s="68"/>
      <c r="Q20" s="69"/>
      <c r="R20" s="68" t="str">
        <f t="shared" si="3"/>
        <v/>
      </c>
      <c r="S20" s="68"/>
      <c r="T20" s="71">
        <f t="shared" si="0"/>
        <v>0</v>
      </c>
      <c r="U20" s="2" t="str">
        <f t="shared" si="1"/>
        <v/>
      </c>
      <c r="V20" s="3">
        <f t="shared" ca="1" si="2"/>
        <v>43344</v>
      </c>
    </row>
    <row r="21" spans="1:22" customFormat="1" ht="9.9499999999999993" customHeight="1" x14ac:dyDescent="0.25">
      <c r="A21" s="63"/>
      <c r="B21" s="257"/>
      <c r="C21" s="109">
        <v>11</v>
      </c>
      <c r="D21" s="94">
        <v>11</v>
      </c>
      <c r="E21" s="72">
        <v>11</v>
      </c>
      <c r="F21" s="72">
        <v>11</v>
      </c>
      <c r="G21" s="72">
        <v>11</v>
      </c>
      <c r="H21" s="72">
        <v>11</v>
      </c>
      <c r="I21" s="72">
        <v>11</v>
      </c>
      <c r="J21" s="72">
        <v>11</v>
      </c>
      <c r="K21" s="72">
        <v>11</v>
      </c>
      <c r="L21" s="73">
        <v>11</v>
      </c>
      <c r="M21" s="64"/>
      <c r="N21" s="70"/>
      <c r="O21" s="1">
        <v>10</v>
      </c>
      <c r="P21" s="68"/>
      <c r="Q21" s="69"/>
      <c r="R21" s="68" t="str">
        <f t="shared" si="3"/>
        <v/>
      </c>
      <c r="S21" s="68"/>
      <c r="T21" s="71">
        <f t="shared" si="0"/>
        <v>0</v>
      </c>
      <c r="U21" s="2" t="str">
        <f t="shared" si="1"/>
        <v/>
      </c>
      <c r="V21" s="3">
        <f t="shared" ca="1" si="2"/>
        <v>43344</v>
      </c>
    </row>
    <row r="22" spans="1:22" customFormat="1" ht="9.9499999999999993" customHeight="1" x14ac:dyDescent="0.25">
      <c r="A22" s="63"/>
      <c r="B22" s="257"/>
      <c r="C22" s="110">
        <v>12</v>
      </c>
      <c r="D22" s="72">
        <v>12</v>
      </c>
      <c r="E22" s="72">
        <v>12</v>
      </c>
      <c r="F22" s="72">
        <v>12</v>
      </c>
      <c r="G22" s="72">
        <v>12</v>
      </c>
      <c r="H22" s="72">
        <v>12</v>
      </c>
      <c r="I22" s="72">
        <v>12</v>
      </c>
      <c r="J22" s="72">
        <v>12</v>
      </c>
      <c r="K22" s="72">
        <v>12</v>
      </c>
      <c r="L22" s="73">
        <v>12</v>
      </c>
      <c r="M22" s="64"/>
      <c r="N22" s="70"/>
      <c r="O22" s="1">
        <v>11</v>
      </c>
      <c r="P22" s="68"/>
      <c r="Q22" s="69"/>
      <c r="R22" s="68" t="str">
        <f t="shared" si="3"/>
        <v/>
      </c>
      <c r="S22" s="68"/>
      <c r="T22" s="71">
        <f t="shared" si="0"/>
        <v>0</v>
      </c>
      <c r="U22" s="2" t="str">
        <f t="shared" si="1"/>
        <v/>
      </c>
      <c r="V22" s="3">
        <f t="shared" ca="1" si="2"/>
        <v>43344</v>
      </c>
    </row>
    <row r="23" spans="1:22" customFormat="1" ht="9.9499999999999993" customHeight="1" x14ac:dyDescent="0.25">
      <c r="A23" s="63"/>
      <c r="B23" s="257"/>
      <c r="C23" s="110">
        <v>13</v>
      </c>
      <c r="D23" s="72">
        <v>13</v>
      </c>
      <c r="E23" s="72">
        <v>13</v>
      </c>
      <c r="F23" s="72">
        <v>13</v>
      </c>
      <c r="G23" s="72">
        <v>13</v>
      </c>
      <c r="H23" s="72">
        <v>13</v>
      </c>
      <c r="I23" s="72">
        <v>13</v>
      </c>
      <c r="J23" s="72">
        <v>13</v>
      </c>
      <c r="K23" s="72">
        <v>13</v>
      </c>
      <c r="L23" s="73">
        <v>13</v>
      </c>
      <c r="M23" s="64"/>
      <c r="N23" s="70"/>
      <c r="O23" s="1">
        <v>12</v>
      </c>
      <c r="P23" s="68"/>
      <c r="Q23" s="69"/>
      <c r="R23" s="68" t="str">
        <f t="shared" si="3"/>
        <v/>
      </c>
      <c r="S23" s="68"/>
      <c r="T23" s="71">
        <f t="shared" si="0"/>
        <v>0</v>
      </c>
      <c r="U23" s="2" t="str">
        <f t="shared" si="1"/>
        <v/>
      </c>
      <c r="V23" s="3">
        <f t="shared" ca="1" si="2"/>
        <v>43344</v>
      </c>
    </row>
    <row r="24" spans="1:22" customFormat="1" ht="9.9499999999999993" customHeight="1" x14ac:dyDescent="0.25">
      <c r="A24" s="63"/>
      <c r="B24" s="257"/>
      <c r="C24" s="97">
        <v>14</v>
      </c>
      <c r="D24" s="72">
        <v>14</v>
      </c>
      <c r="E24" s="72">
        <v>14</v>
      </c>
      <c r="F24" s="72">
        <v>14</v>
      </c>
      <c r="G24" s="72">
        <v>14</v>
      </c>
      <c r="H24" s="72">
        <v>14</v>
      </c>
      <c r="I24" s="72">
        <v>14</v>
      </c>
      <c r="J24" s="72">
        <v>14</v>
      </c>
      <c r="K24" s="72">
        <v>14</v>
      </c>
      <c r="L24" s="73">
        <v>14</v>
      </c>
      <c r="M24" s="64"/>
      <c r="N24" s="70"/>
      <c r="O24" s="1">
        <v>13</v>
      </c>
      <c r="P24" s="68"/>
      <c r="Q24" s="69"/>
      <c r="R24" s="68" t="str">
        <f t="shared" si="3"/>
        <v/>
      </c>
      <c r="S24" s="68"/>
      <c r="T24" s="71">
        <f t="shared" si="0"/>
        <v>0</v>
      </c>
      <c r="U24" s="2" t="str">
        <f t="shared" si="1"/>
        <v/>
      </c>
      <c r="V24" s="3">
        <f t="shared" ca="1" si="2"/>
        <v>43344</v>
      </c>
    </row>
    <row r="25" spans="1:22" customFormat="1" ht="9.9499999999999993" customHeight="1" x14ac:dyDescent="0.25">
      <c r="A25" s="63"/>
      <c r="B25" s="257"/>
      <c r="C25" s="97">
        <v>15</v>
      </c>
      <c r="D25" s="72">
        <v>15</v>
      </c>
      <c r="E25" s="72">
        <v>15</v>
      </c>
      <c r="F25" s="72">
        <v>15</v>
      </c>
      <c r="G25" s="72">
        <v>15</v>
      </c>
      <c r="H25" s="72">
        <v>15</v>
      </c>
      <c r="I25" s="72">
        <v>15</v>
      </c>
      <c r="J25" s="72">
        <v>15</v>
      </c>
      <c r="K25" s="72">
        <v>15</v>
      </c>
      <c r="L25" s="73">
        <v>15</v>
      </c>
      <c r="M25" s="64"/>
      <c r="N25" s="70"/>
      <c r="O25" s="1">
        <v>14</v>
      </c>
      <c r="P25" s="68"/>
      <c r="Q25" s="69"/>
      <c r="R25" s="68" t="str">
        <f t="shared" si="3"/>
        <v/>
      </c>
      <c r="S25" s="68"/>
      <c r="T25" s="71">
        <f t="shared" si="0"/>
        <v>0</v>
      </c>
      <c r="U25" s="2" t="str">
        <f t="shared" si="1"/>
        <v/>
      </c>
      <c r="V25" s="3">
        <f t="shared" ca="1" si="2"/>
        <v>43344</v>
      </c>
    </row>
    <row r="26" spans="1:22" customFormat="1" ht="9.9499999999999993" customHeight="1" x14ac:dyDescent="0.25">
      <c r="A26" s="63"/>
      <c r="B26" s="257"/>
      <c r="C26" s="97">
        <v>16</v>
      </c>
      <c r="D26" s="72">
        <v>16</v>
      </c>
      <c r="E26" s="72">
        <v>16</v>
      </c>
      <c r="F26" s="72">
        <v>16</v>
      </c>
      <c r="G26" s="72">
        <v>16</v>
      </c>
      <c r="H26" s="72">
        <v>16</v>
      </c>
      <c r="I26" s="72">
        <v>16</v>
      </c>
      <c r="J26" s="72">
        <v>16</v>
      </c>
      <c r="K26" s="72">
        <v>16</v>
      </c>
      <c r="L26" s="73">
        <v>16</v>
      </c>
      <c r="M26" s="64"/>
      <c r="N26" s="70"/>
      <c r="O26" s="1">
        <v>15</v>
      </c>
      <c r="P26" s="68"/>
      <c r="Q26" s="69"/>
      <c r="R26" s="68" t="str">
        <f t="shared" si="3"/>
        <v/>
      </c>
      <c r="S26" s="68"/>
      <c r="T26" s="71">
        <f t="shared" si="0"/>
        <v>0</v>
      </c>
      <c r="U26" s="2" t="str">
        <f t="shared" si="1"/>
        <v/>
      </c>
      <c r="V26" s="3">
        <f t="shared" ca="1" si="2"/>
        <v>43344</v>
      </c>
    </row>
    <row r="27" spans="1:22" customFormat="1" ht="9.9499999999999993" customHeight="1" x14ac:dyDescent="0.25">
      <c r="A27" s="63"/>
      <c r="B27" s="257"/>
      <c r="C27" s="97">
        <v>17</v>
      </c>
      <c r="D27" s="72">
        <v>17</v>
      </c>
      <c r="E27" s="72">
        <v>17</v>
      </c>
      <c r="F27" s="72">
        <v>17</v>
      </c>
      <c r="G27" s="72">
        <v>17</v>
      </c>
      <c r="H27" s="72">
        <v>17</v>
      </c>
      <c r="I27" s="72">
        <v>17</v>
      </c>
      <c r="J27" s="72">
        <v>17</v>
      </c>
      <c r="K27" s="72">
        <v>17</v>
      </c>
      <c r="L27" s="73">
        <v>17</v>
      </c>
      <c r="M27" s="64"/>
      <c r="N27" s="70"/>
      <c r="O27" s="1">
        <v>16</v>
      </c>
      <c r="P27" s="68"/>
      <c r="Q27" s="69"/>
      <c r="R27" s="68" t="str">
        <f t="shared" si="3"/>
        <v/>
      </c>
      <c r="S27" s="68"/>
      <c r="T27" s="71">
        <f t="shared" si="0"/>
        <v>0</v>
      </c>
      <c r="U27" s="2" t="str">
        <f t="shared" si="1"/>
        <v/>
      </c>
      <c r="V27" s="3">
        <f t="shared" ca="1" si="2"/>
        <v>43344</v>
      </c>
    </row>
    <row r="28" spans="1:22" customFormat="1" ht="9.9499999999999993" customHeight="1" x14ac:dyDescent="0.25">
      <c r="A28" s="63"/>
      <c r="B28" s="257"/>
      <c r="C28" s="97">
        <v>18</v>
      </c>
      <c r="D28" s="72">
        <v>18</v>
      </c>
      <c r="E28" s="72">
        <v>18</v>
      </c>
      <c r="F28" s="72">
        <v>18</v>
      </c>
      <c r="G28" s="72">
        <v>18</v>
      </c>
      <c r="H28" s="72">
        <v>18</v>
      </c>
      <c r="I28" s="72">
        <v>18</v>
      </c>
      <c r="J28" s="72">
        <v>18</v>
      </c>
      <c r="K28" s="72">
        <v>18</v>
      </c>
      <c r="L28" s="73">
        <v>18</v>
      </c>
      <c r="M28" s="64"/>
      <c r="N28" s="70"/>
      <c r="O28" s="1">
        <v>17</v>
      </c>
      <c r="P28" s="68"/>
      <c r="Q28" s="69"/>
      <c r="R28" s="68" t="str">
        <f t="shared" si="3"/>
        <v/>
      </c>
      <c r="S28" s="68"/>
      <c r="T28" s="71">
        <f t="shared" si="0"/>
        <v>0</v>
      </c>
      <c r="U28" s="2" t="str">
        <f t="shared" si="1"/>
        <v/>
      </c>
      <c r="V28" s="3">
        <f t="shared" ca="1" si="2"/>
        <v>43344</v>
      </c>
    </row>
    <row r="29" spans="1:22" customFormat="1" ht="9.9499999999999993" customHeight="1" x14ac:dyDescent="0.25">
      <c r="A29" s="63"/>
      <c r="B29" s="257"/>
      <c r="C29" s="97">
        <v>19</v>
      </c>
      <c r="D29" s="72">
        <v>19</v>
      </c>
      <c r="E29" s="72">
        <v>19</v>
      </c>
      <c r="F29" s="72">
        <v>19</v>
      </c>
      <c r="G29" s="72">
        <v>19</v>
      </c>
      <c r="H29" s="72">
        <v>19</v>
      </c>
      <c r="I29" s="72">
        <v>19</v>
      </c>
      <c r="J29" s="72">
        <v>19</v>
      </c>
      <c r="K29" s="72">
        <v>19</v>
      </c>
      <c r="L29" s="73">
        <v>19</v>
      </c>
      <c r="M29" s="64"/>
      <c r="N29" s="70"/>
      <c r="O29" s="1">
        <v>18</v>
      </c>
      <c r="P29" s="68"/>
      <c r="Q29" s="69"/>
      <c r="R29" s="68" t="str">
        <f t="shared" si="3"/>
        <v/>
      </c>
      <c r="S29" s="68"/>
      <c r="T29" s="71">
        <f t="shared" si="0"/>
        <v>0</v>
      </c>
      <c r="U29" s="2" t="str">
        <f t="shared" si="1"/>
        <v/>
      </c>
      <c r="V29" s="3">
        <f t="shared" ca="1" si="2"/>
        <v>43344</v>
      </c>
    </row>
    <row r="30" spans="1:22" customFormat="1" ht="9.9499999999999993" customHeight="1" x14ac:dyDescent="0.25">
      <c r="A30" s="63"/>
      <c r="B30" s="257"/>
      <c r="C30" s="97">
        <v>20</v>
      </c>
      <c r="D30" s="72">
        <v>20</v>
      </c>
      <c r="E30" s="72">
        <v>20</v>
      </c>
      <c r="F30" s="72">
        <v>20</v>
      </c>
      <c r="G30" s="72">
        <v>20</v>
      </c>
      <c r="H30" s="72">
        <v>20</v>
      </c>
      <c r="I30" s="72">
        <v>20</v>
      </c>
      <c r="J30" s="72">
        <v>20</v>
      </c>
      <c r="K30" s="72">
        <v>20</v>
      </c>
      <c r="L30" s="73">
        <v>20</v>
      </c>
      <c r="M30" s="64"/>
      <c r="N30" s="70"/>
      <c r="O30" s="1">
        <v>19</v>
      </c>
      <c r="P30" s="68"/>
      <c r="Q30" s="69"/>
      <c r="R30" s="68" t="str">
        <f t="shared" si="3"/>
        <v/>
      </c>
      <c r="S30" s="68"/>
      <c r="T30" s="71">
        <f t="shared" si="0"/>
        <v>0</v>
      </c>
      <c r="U30" s="2" t="str">
        <f t="shared" si="1"/>
        <v/>
      </c>
      <c r="V30" s="3">
        <f t="shared" ca="1" si="2"/>
        <v>43344</v>
      </c>
    </row>
    <row r="31" spans="1:22" customFormat="1" ht="9.9499999999999993" customHeight="1" x14ac:dyDescent="0.25">
      <c r="A31" s="63"/>
      <c r="B31" s="257"/>
      <c r="C31" s="97">
        <v>21</v>
      </c>
      <c r="D31" s="72">
        <v>21</v>
      </c>
      <c r="E31" s="72">
        <v>21</v>
      </c>
      <c r="F31" s="72">
        <v>21</v>
      </c>
      <c r="G31" s="72">
        <v>21</v>
      </c>
      <c r="H31" s="72">
        <v>21</v>
      </c>
      <c r="I31" s="72">
        <v>21</v>
      </c>
      <c r="J31" s="72">
        <v>21</v>
      </c>
      <c r="K31" s="72">
        <v>21</v>
      </c>
      <c r="L31" s="73">
        <v>21</v>
      </c>
      <c r="M31" s="64"/>
      <c r="N31" s="70"/>
      <c r="O31" s="1">
        <v>20</v>
      </c>
      <c r="P31" s="68"/>
      <c r="Q31" s="69"/>
      <c r="R31" s="68" t="str">
        <f t="shared" si="3"/>
        <v/>
      </c>
      <c r="S31" s="68"/>
      <c r="T31" s="71">
        <f t="shared" si="0"/>
        <v>0</v>
      </c>
      <c r="U31" s="2" t="str">
        <f t="shared" si="1"/>
        <v/>
      </c>
      <c r="V31" s="3">
        <f t="shared" ca="1" si="2"/>
        <v>43344</v>
      </c>
    </row>
    <row r="32" spans="1:22" customFormat="1" ht="9.9499999999999993" customHeight="1" x14ac:dyDescent="0.25">
      <c r="A32" s="63"/>
      <c r="B32" s="257"/>
      <c r="C32" s="97">
        <v>22</v>
      </c>
      <c r="D32" s="72">
        <v>22</v>
      </c>
      <c r="E32" s="72">
        <v>22</v>
      </c>
      <c r="F32" s="72">
        <v>22</v>
      </c>
      <c r="G32" s="72">
        <v>22</v>
      </c>
      <c r="H32" s="72">
        <v>22</v>
      </c>
      <c r="I32" s="72">
        <v>22</v>
      </c>
      <c r="J32" s="72">
        <v>22</v>
      </c>
      <c r="K32" s="72">
        <v>22</v>
      </c>
      <c r="L32" s="73">
        <v>22</v>
      </c>
      <c r="M32" s="64"/>
      <c r="N32" s="70"/>
      <c r="O32" s="1">
        <v>21</v>
      </c>
      <c r="P32" s="68"/>
      <c r="Q32" s="69"/>
      <c r="R32" s="68" t="str">
        <f t="shared" si="3"/>
        <v/>
      </c>
      <c r="S32" s="68"/>
      <c r="T32" s="71">
        <f t="shared" si="0"/>
        <v>0</v>
      </c>
      <c r="U32" s="2" t="str">
        <f t="shared" si="1"/>
        <v/>
      </c>
      <c r="V32" s="3">
        <f t="shared" ca="1" si="2"/>
        <v>43344</v>
      </c>
    </row>
    <row r="33" spans="1:22" customFormat="1" ht="9.9499999999999993" customHeight="1" x14ac:dyDescent="0.25">
      <c r="A33" s="63"/>
      <c r="B33" s="257"/>
      <c r="C33" s="97">
        <v>23</v>
      </c>
      <c r="D33" s="72">
        <v>23</v>
      </c>
      <c r="E33" s="72">
        <v>23</v>
      </c>
      <c r="F33" s="72">
        <v>23</v>
      </c>
      <c r="G33" s="72">
        <v>23</v>
      </c>
      <c r="H33" s="72">
        <v>23</v>
      </c>
      <c r="I33" s="72">
        <v>23</v>
      </c>
      <c r="J33" s="72">
        <v>23</v>
      </c>
      <c r="K33" s="72">
        <v>23</v>
      </c>
      <c r="L33" s="73">
        <v>23</v>
      </c>
      <c r="M33" s="64"/>
      <c r="N33" s="70"/>
      <c r="O33" s="1">
        <v>22</v>
      </c>
      <c r="P33" s="68"/>
      <c r="Q33" s="69"/>
      <c r="R33" s="68" t="str">
        <f t="shared" si="3"/>
        <v/>
      </c>
      <c r="S33" s="68"/>
      <c r="T33" s="71">
        <f t="shared" si="0"/>
        <v>0</v>
      </c>
      <c r="U33" s="2" t="str">
        <f t="shared" si="1"/>
        <v/>
      </c>
      <c r="V33" s="3">
        <f t="shared" ca="1" si="2"/>
        <v>43344</v>
      </c>
    </row>
    <row r="34" spans="1:22" customFormat="1" ht="9.9499999999999993" customHeight="1" x14ac:dyDescent="0.25">
      <c r="A34" s="63"/>
      <c r="B34" s="257"/>
      <c r="C34" s="97">
        <v>24</v>
      </c>
      <c r="D34" s="72">
        <v>24</v>
      </c>
      <c r="E34" s="72">
        <v>24</v>
      </c>
      <c r="F34" s="72">
        <v>24</v>
      </c>
      <c r="G34" s="72">
        <v>24</v>
      </c>
      <c r="H34" s="72">
        <v>24</v>
      </c>
      <c r="I34" s="72">
        <v>24</v>
      </c>
      <c r="J34" s="72">
        <v>24</v>
      </c>
      <c r="K34" s="72">
        <v>24</v>
      </c>
      <c r="L34" s="73">
        <v>24</v>
      </c>
      <c r="M34" s="64"/>
      <c r="N34" s="70"/>
      <c r="O34" s="1">
        <v>23</v>
      </c>
      <c r="P34" s="68"/>
      <c r="Q34" s="69"/>
      <c r="R34" s="68" t="str">
        <f t="shared" si="3"/>
        <v/>
      </c>
      <c r="S34" s="68"/>
      <c r="T34" s="71">
        <f t="shared" si="0"/>
        <v>0</v>
      </c>
      <c r="U34" s="2" t="str">
        <f t="shared" si="1"/>
        <v/>
      </c>
      <c r="V34" s="3">
        <f t="shared" ca="1" si="2"/>
        <v>43344</v>
      </c>
    </row>
    <row r="35" spans="1:22" customFormat="1" ht="9.9499999999999993" customHeight="1" x14ac:dyDescent="0.25">
      <c r="A35" s="63"/>
      <c r="B35" s="257"/>
      <c r="C35" s="97">
        <v>25</v>
      </c>
      <c r="D35" s="72">
        <v>25</v>
      </c>
      <c r="E35" s="72">
        <v>25</v>
      </c>
      <c r="F35" s="72">
        <v>25</v>
      </c>
      <c r="G35" s="72">
        <v>25</v>
      </c>
      <c r="H35" s="72">
        <v>25</v>
      </c>
      <c r="I35" s="72">
        <v>25</v>
      </c>
      <c r="J35" s="72">
        <v>25</v>
      </c>
      <c r="K35" s="72">
        <v>25</v>
      </c>
      <c r="L35" s="73">
        <v>25</v>
      </c>
      <c r="M35" s="64"/>
      <c r="N35" s="70"/>
      <c r="O35" s="1">
        <v>24</v>
      </c>
      <c r="P35" s="68"/>
      <c r="Q35" s="69"/>
      <c r="R35" s="68" t="str">
        <f t="shared" si="3"/>
        <v/>
      </c>
      <c r="S35" s="68"/>
      <c r="T35" s="71">
        <f t="shared" si="0"/>
        <v>0</v>
      </c>
      <c r="U35" s="2" t="str">
        <f t="shared" si="1"/>
        <v/>
      </c>
      <c r="V35" s="3">
        <f t="shared" ca="1" si="2"/>
        <v>43344</v>
      </c>
    </row>
    <row r="36" spans="1:22" customFormat="1" ht="9.9499999999999993" customHeight="1" x14ac:dyDescent="0.25">
      <c r="A36" s="63"/>
      <c r="B36" s="257"/>
      <c r="C36" s="97">
        <v>26</v>
      </c>
      <c r="D36" s="72">
        <v>26</v>
      </c>
      <c r="E36" s="72">
        <v>26</v>
      </c>
      <c r="F36" s="72">
        <v>26</v>
      </c>
      <c r="G36" s="72">
        <v>26</v>
      </c>
      <c r="H36" s="72">
        <v>26</v>
      </c>
      <c r="I36" s="72">
        <v>26</v>
      </c>
      <c r="J36" s="72">
        <v>26</v>
      </c>
      <c r="K36" s="72">
        <v>26</v>
      </c>
      <c r="L36" s="73">
        <v>26</v>
      </c>
      <c r="M36" s="64"/>
      <c r="N36" s="70"/>
      <c r="O36" s="1">
        <v>25</v>
      </c>
      <c r="P36" s="68"/>
      <c r="Q36" s="69"/>
      <c r="R36" s="68" t="str">
        <f t="shared" si="3"/>
        <v/>
      </c>
      <c r="S36" s="68"/>
      <c r="T36" s="71">
        <f t="shared" si="0"/>
        <v>0</v>
      </c>
      <c r="U36" s="2" t="str">
        <f t="shared" si="1"/>
        <v/>
      </c>
      <c r="V36" s="3">
        <f t="shared" ca="1" si="2"/>
        <v>43344</v>
      </c>
    </row>
    <row r="37" spans="1:22" customFormat="1" ht="9.9499999999999993" customHeight="1" x14ac:dyDescent="0.25">
      <c r="A37" s="63"/>
      <c r="B37" s="257"/>
      <c r="C37" s="97">
        <v>27</v>
      </c>
      <c r="D37" s="72">
        <v>27</v>
      </c>
      <c r="E37" s="72">
        <v>27</v>
      </c>
      <c r="F37" s="72">
        <v>27</v>
      </c>
      <c r="G37" s="72">
        <v>27</v>
      </c>
      <c r="H37" s="72">
        <v>27</v>
      </c>
      <c r="I37" s="72">
        <v>27</v>
      </c>
      <c r="J37" s="72">
        <v>27</v>
      </c>
      <c r="K37" s="72">
        <v>27</v>
      </c>
      <c r="L37" s="73">
        <v>27</v>
      </c>
      <c r="M37" s="64"/>
      <c r="N37" s="70"/>
      <c r="O37" s="1">
        <v>26</v>
      </c>
      <c r="P37" s="68"/>
      <c r="Q37" s="69"/>
      <c r="R37" s="68" t="str">
        <f t="shared" si="3"/>
        <v/>
      </c>
      <c r="S37" s="68"/>
      <c r="T37" s="71">
        <f t="shared" si="0"/>
        <v>0</v>
      </c>
      <c r="U37" s="2" t="str">
        <f t="shared" si="1"/>
        <v/>
      </c>
      <c r="V37" s="3">
        <f t="shared" ca="1" si="2"/>
        <v>43344</v>
      </c>
    </row>
    <row r="38" spans="1:22" customFormat="1" ht="9.9499999999999993" customHeight="1" x14ac:dyDescent="0.25">
      <c r="A38" s="63"/>
      <c r="B38" s="257"/>
      <c r="C38" s="97">
        <v>28</v>
      </c>
      <c r="D38" s="72">
        <v>28</v>
      </c>
      <c r="E38" s="72">
        <v>28</v>
      </c>
      <c r="F38" s="72">
        <v>28</v>
      </c>
      <c r="G38" s="72">
        <v>28</v>
      </c>
      <c r="H38" s="72">
        <v>28</v>
      </c>
      <c r="I38" s="72">
        <v>28</v>
      </c>
      <c r="J38" s="72">
        <v>28</v>
      </c>
      <c r="K38" s="72">
        <v>28</v>
      </c>
      <c r="L38" s="73">
        <v>28</v>
      </c>
      <c r="M38" s="64"/>
      <c r="N38" s="70"/>
      <c r="O38" s="1">
        <v>27</v>
      </c>
      <c r="P38" s="68"/>
      <c r="Q38" s="69"/>
      <c r="R38" s="68" t="str">
        <f t="shared" si="3"/>
        <v/>
      </c>
      <c r="S38" s="68"/>
      <c r="T38" s="71">
        <f t="shared" si="0"/>
        <v>0</v>
      </c>
      <c r="U38" s="2" t="str">
        <f t="shared" si="1"/>
        <v/>
      </c>
      <c r="V38" s="3">
        <f t="shared" ca="1" si="2"/>
        <v>43344</v>
      </c>
    </row>
    <row r="39" spans="1:22" customFormat="1" ht="9.9499999999999993" customHeight="1" x14ac:dyDescent="0.25">
      <c r="A39" s="63"/>
      <c r="B39" s="257"/>
      <c r="C39" s="97">
        <v>29</v>
      </c>
      <c r="D39" s="72">
        <v>29</v>
      </c>
      <c r="E39" s="72">
        <v>29</v>
      </c>
      <c r="F39" s="72">
        <v>29</v>
      </c>
      <c r="G39" s="72">
        <v>29</v>
      </c>
      <c r="H39" s="72">
        <v>29</v>
      </c>
      <c r="I39" s="72">
        <v>29</v>
      </c>
      <c r="J39" s="72">
        <v>29</v>
      </c>
      <c r="K39" s="72">
        <v>29</v>
      </c>
      <c r="L39" s="73">
        <v>29</v>
      </c>
      <c r="M39" s="64"/>
      <c r="N39" s="70"/>
      <c r="O39" s="1">
        <v>28</v>
      </c>
      <c r="P39" s="68"/>
      <c r="Q39" s="69"/>
      <c r="R39" s="68" t="str">
        <f t="shared" si="3"/>
        <v/>
      </c>
      <c r="S39" s="68"/>
      <c r="T39" s="71">
        <f t="shared" si="0"/>
        <v>0</v>
      </c>
      <c r="U39" s="2" t="str">
        <f t="shared" si="1"/>
        <v/>
      </c>
      <c r="V39" s="3">
        <f t="shared" ca="1" si="2"/>
        <v>43344</v>
      </c>
    </row>
    <row r="40" spans="1:22" customFormat="1" ht="9.9499999999999993" customHeight="1" x14ac:dyDescent="0.25">
      <c r="A40" s="63"/>
      <c r="B40" s="257"/>
      <c r="C40" s="97">
        <v>30</v>
      </c>
      <c r="D40" s="72">
        <v>30</v>
      </c>
      <c r="E40" s="72">
        <v>30</v>
      </c>
      <c r="F40" s="72">
        <v>30</v>
      </c>
      <c r="G40" s="72">
        <v>30</v>
      </c>
      <c r="H40" s="72">
        <v>30</v>
      </c>
      <c r="I40" s="72">
        <v>30</v>
      </c>
      <c r="J40" s="72">
        <v>30</v>
      </c>
      <c r="K40" s="72">
        <v>30</v>
      </c>
      <c r="L40" s="73">
        <v>30</v>
      </c>
      <c r="M40" s="64"/>
      <c r="N40" s="70"/>
      <c r="O40" s="1">
        <v>29</v>
      </c>
      <c r="P40" s="68"/>
      <c r="Q40" s="69"/>
      <c r="R40" s="68" t="str">
        <f t="shared" si="3"/>
        <v/>
      </c>
      <c r="S40" s="68"/>
      <c r="T40" s="71">
        <f t="shared" si="0"/>
        <v>0</v>
      </c>
      <c r="U40" s="2" t="str">
        <f t="shared" si="1"/>
        <v/>
      </c>
      <c r="V40" s="3">
        <f t="shared" ca="1" si="2"/>
        <v>43344</v>
      </c>
    </row>
    <row r="41" spans="1:22" customFormat="1" ht="9.9499999999999993" customHeight="1" x14ac:dyDescent="0.25">
      <c r="A41" s="63"/>
      <c r="B41" s="257"/>
      <c r="C41" s="97">
        <v>31</v>
      </c>
      <c r="D41" s="72">
        <v>31</v>
      </c>
      <c r="E41" s="72">
        <v>31</v>
      </c>
      <c r="F41" s="72">
        <v>31</v>
      </c>
      <c r="G41" s="72">
        <v>31</v>
      </c>
      <c r="H41" s="72">
        <v>31</v>
      </c>
      <c r="I41" s="72">
        <v>31</v>
      </c>
      <c r="J41" s="72">
        <v>31</v>
      </c>
      <c r="K41" s="72">
        <v>31</v>
      </c>
      <c r="L41" s="73">
        <v>31</v>
      </c>
      <c r="M41" s="64"/>
      <c r="N41" s="70"/>
      <c r="O41" s="1">
        <v>30</v>
      </c>
      <c r="P41" s="68"/>
      <c r="Q41" s="69"/>
      <c r="R41" s="68" t="str">
        <f t="shared" si="3"/>
        <v/>
      </c>
      <c r="S41" s="68"/>
      <c r="T41" s="71">
        <f t="shared" si="0"/>
        <v>0</v>
      </c>
      <c r="U41" s="2" t="str">
        <f t="shared" si="1"/>
        <v/>
      </c>
      <c r="V41" s="3">
        <f t="shared" ca="1" si="2"/>
        <v>43344</v>
      </c>
    </row>
    <row r="42" spans="1:22" customFormat="1" ht="9.9499999999999993" customHeight="1" x14ac:dyDescent="0.25">
      <c r="A42" s="63"/>
      <c r="B42" s="257"/>
      <c r="C42" s="97">
        <v>32</v>
      </c>
      <c r="D42" s="72">
        <v>32</v>
      </c>
      <c r="E42" s="72">
        <v>32</v>
      </c>
      <c r="F42" s="72">
        <v>32</v>
      </c>
      <c r="G42" s="72">
        <v>32</v>
      </c>
      <c r="H42" s="72">
        <v>32</v>
      </c>
      <c r="I42" s="72">
        <v>32</v>
      </c>
      <c r="J42" s="72">
        <v>32</v>
      </c>
      <c r="K42" s="72">
        <v>32</v>
      </c>
      <c r="L42" s="73">
        <v>32</v>
      </c>
      <c r="M42" s="64"/>
      <c r="N42" s="70"/>
      <c r="O42" s="1">
        <v>31</v>
      </c>
      <c r="P42" s="68"/>
      <c r="Q42" s="69"/>
      <c r="R42" s="68" t="str">
        <f t="shared" si="3"/>
        <v/>
      </c>
      <c r="S42" s="68"/>
      <c r="T42" s="71">
        <f t="shared" si="0"/>
        <v>0</v>
      </c>
      <c r="U42" s="2" t="str">
        <f t="shared" si="1"/>
        <v/>
      </c>
      <c r="V42" s="3">
        <f t="shared" ca="1" si="2"/>
        <v>43344</v>
      </c>
    </row>
    <row r="43" spans="1:22" customFormat="1" ht="9.9499999999999993" customHeight="1" x14ac:dyDescent="0.25">
      <c r="A43" s="63"/>
      <c r="B43" s="257"/>
      <c r="C43" s="97">
        <v>33</v>
      </c>
      <c r="D43" s="72">
        <v>33</v>
      </c>
      <c r="E43" s="72">
        <v>33</v>
      </c>
      <c r="F43" s="72">
        <v>33</v>
      </c>
      <c r="G43" s="72">
        <v>33</v>
      </c>
      <c r="H43" s="72">
        <v>33</v>
      </c>
      <c r="I43" s="72">
        <v>33</v>
      </c>
      <c r="J43" s="72">
        <v>33</v>
      </c>
      <c r="K43" s="72">
        <v>33</v>
      </c>
      <c r="L43" s="73">
        <v>33</v>
      </c>
      <c r="M43" s="64"/>
      <c r="N43" s="70"/>
      <c r="O43" s="1">
        <v>32</v>
      </c>
      <c r="P43" s="68"/>
      <c r="Q43" s="69"/>
      <c r="R43" s="68" t="str">
        <f t="shared" si="3"/>
        <v/>
      </c>
      <c r="S43" s="68"/>
      <c r="T43" s="71">
        <f t="shared" si="0"/>
        <v>0</v>
      </c>
      <c r="U43" s="2" t="str">
        <f t="shared" si="1"/>
        <v/>
      </c>
      <c r="V43" s="3">
        <f t="shared" ca="1" si="2"/>
        <v>43344</v>
      </c>
    </row>
    <row r="44" spans="1:22" customFormat="1" ht="9.9499999999999993" customHeight="1" x14ac:dyDescent="0.25">
      <c r="A44" s="63"/>
      <c r="B44" s="257"/>
      <c r="C44" s="97">
        <v>34</v>
      </c>
      <c r="D44" s="72">
        <v>34</v>
      </c>
      <c r="E44" s="72">
        <v>34</v>
      </c>
      <c r="F44" s="72">
        <v>34</v>
      </c>
      <c r="G44" s="72">
        <v>34</v>
      </c>
      <c r="H44" s="72">
        <v>34</v>
      </c>
      <c r="I44" s="72">
        <v>34</v>
      </c>
      <c r="J44" s="72">
        <v>34</v>
      </c>
      <c r="K44" s="72">
        <v>34</v>
      </c>
      <c r="L44" s="73">
        <v>34</v>
      </c>
      <c r="M44" s="64"/>
      <c r="N44" s="70"/>
      <c r="O44" s="1">
        <v>33</v>
      </c>
      <c r="P44" s="68"/>
      <c r="Q44" s="69"/>
      <c r="R44" s="68" t="str">
        <f t="shared" si="3"/>
        <v/>
      </c>
      <c r="S44" s="68"/>
      <c r="T44" s="71">
        <f t="shared" si="0"/>
        <v>0</v>
      </c>
      <c r="U44" s="2" t="str">
        <f t="shared" si="1"/>
        <v/>
      </c>
      <c r="V44" s="3">
        <f t="shared" ca="1" si="2"/>
        <v>43344</v>
      </c>
    </row>
    <row r="45" spans="1:22" customFormat="1" ht="9.9499999999999993" customHeight="1" x14ac:dyDescent="0.25">
      <c r="A45" s="63"/>
      <c r="B45" s="257"/>
      <c r="C45" s="97">
        <v>35</v>
      </c>
      <c r="D45" s="72">
        <v>35</v>
      </c>
      <c r="E45" s="72">
        <v>35</v>
      </c>
      <c r="F45" s="72">
        <v>35</v>
      </c>
      <c r="G45" s="72">
        <v>35</v>
      </c>
      <c r="H45" s="72">
        <v>35</v>
      </c>
      <c r="I45" s="72">
        <v>35</v>
      </c>
      <c r="J45" s="72">
        <v>35</v>
      </c>
      <c r="K45" s="72">
        <v>35</v>
      </c>
      <c r="L45" s="73">
        <v>35</v>
      </c>
      <c r="M45" s="64"/>
      <c r="N45" s="70"/>
      <c r="O45" s="1">
        <v>34</v>
      </c>
      <c r="P45" s="68"/>
      <c r="Q45" s="69"/>
      <c r="R45" s="68" t="str">
        <f t="shared" si="3"/>
        <v/>
      </c>
      <c r="S45" s="68"/>
      <c r="T45" s="71">
        <f t="shared" si="0"/>
        <v>0</v>
      </c>
      <c r="U45" s="2" t="str">
        <f t="shared" si="1"/>
        <v/>
      </c>
      <c r="V45" s="3">
        <f t="shared" ca="1" si="2"/>
        <v>43344</v>
      </c>
    </row>
    <row r="46" spans="1:22" customFormat="1" ht="9.9499999999999993" customHeight="1" x14ac:dyDescent="0.25">
      <c r="A46" s="63"/>
      <c r="B46" s="257"/>
      <c r="C46" s="97">
        <v>36</v>
      </c>
      <c r="D46" s="72">
        <v>36</v>
      </c>
      <c r="E46" s="72">
        <v>36</v>
      </c>
      <c r="F46" s="72">
        <v>36</v>
      </c>
      <c r="G46" s="72">
        <v>36</v>
      </c>
      <c r="H46" s="72">
        <v>36</v>
      </c>
      <c r="I46" s="72">
        <v>36</v>
      </c>
      <c r="J46" s="72">
        <v>36</v>
      </c>
      <c r="K46" s="72">
        <v>36</v>
      </c>
      <c r="L46" s="73">
        <v>36</v>
      </c>
      <c r="M46" s="64"/>
      <c r="N46" s="70"/>
      <c r="O46" s="1">
        <v>35</v>
      </c>
      <c r="P46" s="68"/>
      <c r="Q46" s="69"/>
      <c r="R46" s="68" t="str">
        <f t="shared" si="3"/>
        <v/>
      </c>
      <c r="S46" s="68"/>
      <c r="T46" s="71">
        <f t="shared" si="0"/>
        <v>0</v>
      </c>
      <c r="U46" s="2" t="str">
        <f t="shared" si="1"/>
        <v/>
      </c>
      <c r="V46" s="3">
        <f t="shared" ca="1" si="2"/>
        <v>43344</v>
      </c>
    </row>
    <row r="47" spans="1:22" customFormat="1" ht="9.9499999999999993" customHeight="1" x14ac:dyDescent="0.25">
      <c r="A47" s="63"/>
      <c r="B47" s="257"/>
      <c r="C47" s="97">
        <v>37</v>
      </c>
      <c r="D47" s="72">
        <v>37</v>
      </c>
      <c r="E47" s="72">
        <v>37</v>
      </c>
      <c r="F47" s="72">
        <v>37</v>
      </c>
      <c r="G47" s="72">
        <v>37</v>
      </c>
      <c r="H47" s="72">
        <v>37</v>
      </c>
      <c r="I47" s="72">
        <v>37</v>
      </c>
      <c r="J47" s="72">
        <v>37</v>
      </c>
      <c r="K47" s="72">
        <v>37</v>
      </c>
      <c r="L47" s="73">
        <v>37</v>
      </c>
      <c r="M47" s="64"/>
      <c r="N47" s="70"/>
      <c r="O47" s="1">
        <v>36</v>
      </c>
      <c r="P47" s="68"/>
      <c r="Q47" s="69"/>
      <c r="R47" s="68" t="str">
        <f t="shared" si="3"/>
        <v/>
      </c>
      <c r="S47" s="68"/>
      <c r="T47" s="71">
        <f t="shared" si="0"/>
        <v>0</v>
      </c>
      <c r="U47" s="2" t="str">
        <f t="shared" si="1"/>
        <v/>
      </c>
      <c r="V47" s="3">
        <f t="shared" ca="1" si="2"/>
        <v>43344</v>
      </c>
    </row>
    <row r="48" spans="1:22" customFormat="1" ht="9.9499999999999993" customHeight="1" x14ac:dyDescent="0.25">
      <c r="A48" s="63"/>
      <c r="B48" s="257"/>
      <c r="C48" s="97">
        <v>38</v>
      </c>
      <c r="D48" s="72">
        <v>38</v>
      </c>
      <c r="E48" s="72">
        <v>38</v>
      </c>
      <c r="F48" s="72">
        <v>38</v>
      </c>
      <c r="G48" s="72">
        <v>38</v>
      </c>
      <c r="H48" s="72">
        <v>38</v>
      </c>
      <c r="I48" s="72">
        <v>38</v>
      </c>
      <c r="J48" s="72">
        <v>38</v>
      </c>
      <c r="K48" s="72">
        <v>38</v>
      </c>
      <c r="L48" s="73">
        <v>38</v>
      </c>
      <c r="M48" s="64"/>
      <c r="N48" s="70"/>
      <c r="O48" s="1">
        <v>37</v>
      </c>
      <c r="P48" s="68"/>
      <c r="Q48" s="69"/>
      <c r="R48" s="68" t="str">
        <f t="shared" si="3"/>
        <v/>
      </c>
      <c r="S48" s="68"/>
      <c r="T48" s="71">
        <f t="shared" si="0"/>
        <v>0</v>
      </c>
      <c r="U48" s="2" t="str">
        <f t="shared" si="1"/>
        <v/>
      </c>
      <c r="V48" s="3">
        <f t="shared" ca="1" si="2"/>
        <v>43344</v>
      </c>
    </row>
    <row r="49" spans="1:22" customFormat="1" ht="9.9499999999999993" customHeight="1" x14ac:dyDescent="0.25">
      <c r="A49" s="63"/>
      <c r="B49" s="257"/>
      <c r="C49" s="97">
        <v>39</v>
      </c>
      <c r="D49" s="72">
        <v>39</v>
      </c>
      <c r="E49" s="72">
        <v>39</v>
      </c>
      <c r="F49" s="72">
        <v>39</v>
      </c>
      <c r="G49" s="72">
        <v>39</v>
      </c>
      <c r="H49" s="72">
        <v>39</v>
      </c>
      <c r="I49" s="72">
        <v>39</v>
      </c>
      <c r="J49" s="72">
        <v>39</v>
      </c>
      <c r="K49" s="72">
        <v>39</v>
      </c>
      <c r="L49" s="73">
        <v>39</v>
      </c>
      <c r="M49" s="64"/>
      <c r="N49" s="70"/>
      <c r="O49" s="1">
        <v>38</v>
      </c>
      <c r="P49" s="68"/>
      <c r="Q49" s="69"/>
      <c r="R49" s="68" t="str">
        <f t="shared" si="3"/>
        <v/>
      </c>
      <c r="S49" s="68"/>
      <c r="T49" s="71">
        <f t="shared" si="0"/>
        <v>0</v>
      </c>
      <c r="U49" s="2" t="str">
        <f t="shared" si="1"/>
        <v/>
      </c>
      <c r="V49" s="3">
        <f t="shared" ca="1" si="2"/>
        <v>43344</v>
      </c>
    </row>
    <row r="50" spans="1:22" customFormat="1" ht="9.9499999999999993" customHeight="1" x14ac:dyDescent="0.25">
      <c r="A50" s="63"/>
      <c r="B50" s="257"/>
      <c r="C50" s="98">
        <v>40</v>
      </c>
      <c r="D50" s="95">
        <v>40</v>
      </c>
      <c r="E50" s="95">
        <v>40</v>
      </c>
      <c r="F50" s="95">
        <v>40</v>
      </c>
      <c r="G50" s="95">
        <v>40</v>
      </c>
      <c r="H50" s="95">
        <v>40</v>
      </c>
      <c r="I50" s="95">
        <v>40</v>
      </c>
      <c r="J50" s="95">
        <v>40</v>
      </c>
      <c r="K50" s="95">
        <v>40</v>
      </c>
      <c r="L50" s="96">
        <v>40</v>
      </c>
      <c r="M50" s="64"/>
      <c r="N50" s="70"/>
      <c r="O50" s="1">
        <v>39</v>
      </c>
      <c r="P50" s="68"/>
      <c r="Q50" s="69"/>
      <c r="R50" s="68" t="str">
        <f t="shared" si="3"/>
        <v/>
      </c>
      <c r="S50" s="68"/>
      <c r="T50" s="71">
        <f t="shared" si="0"/>
        <v>0</v>
      </c>
      <c r="U50" s="2" t="str">
        <f t="shared" si="1"/>
        <v/>
      </c>
      <c r="V50" s="3">
        <f t="shared" ca="1" si="2"/>
        <v>43344</v>
      </c>
    </row>
    <row r="51" spans="1:22" customFormat="1" ht="9.75" customHeight="1" x14ac:dyDescent="0.25">
      <c r="A51" s="63"/>
      <c r="B51" s="257"/>
      <c r="C51" s="97">
        <v>41</v>
      </c>
      <c r="D51" s="72">
        <v>41</v>
      </c>
      <c r="E51" s="72">
        <v>41</v>
      </c>
      <c r="F51" s="72">
        <v>41</v>
      </c>
      <c r="G51" s="72">
        <v>41</v>
      </c>
      <c r="H51" s="72">
        <v>41</v>
      </c>
      <c r="I51" s="72">
        <v>41</v>
      </c>
      <c r="J51" s="72">
        <v>41</v>
      </c>
      <c r="K51" s="72">
        <v>41</v>
      </c>
      <c r="L51" s="73">
        <v>41</v>
      </c>
      <c r="M51" s="64"/>
      <c r="N51" s="70"/>
      <c r="O51" s="1">
        <v>40</v>
      </c>
      <c r="P51" s="68"/>
      <c r="Q51" s="69"/>
      <c r="R51" s="68" t="str">
        <f t="shared" si="3"/>
        <v/>
      </c>
      <c r="S51" s="68"/>
      <c r="T51" s="71">
        <f t="shared" si="0"/>
        <v>0</v>
      </c>
      <c r="U51" s="2" t="str">
        <f t="shared" si="1"/>
        <v/>
      </c>
      <c r="V51" s="3">
        <f t="shared" ca="1" si="2"/>
        <v>43344</v>
      </c>
    </row>
    <row r="52" spans="1:22" customFormat="1" ht="9.75" customHeight="1" x14ac:dyDescent="0.25">
      <c r="A52" s="63"/>
      <c r="B52" s="257"/>
      <c r="C52" s="97">
        <v>42</v>
      </c>
      <c r="D52" s="72">
        <v>42</v>
      </c>
      <c r="E52" s="72">
        <v>42</v>
      </c>
      <c r="F52" s="72">
        <v>42</v>
      </c>
      <c r="G52" s="72">
        <v>42</v>
      </c>
      <c r="H52" s="72">
        <v>42</v>
      </c>
      <c r="I52" s="72">
        <v>42</v>
      </c>
      <c r="J52" s="72">
        <v>42</v>
      </c>
      <c r="K52" s="72">
        <v>42</v>
      </c>
      <c r="L52" s="73">
        <v>42</v>
      </c>
      <c r="M52" s="64"/>
      <c r="N52" s="70"/>
      <c r="O52" s="1">
        <v>41</v>
      </c>
      <c r="P52" s="68"/>
      <c r="Q52" s="69"/>
      <c r="R52" s="68"/>
      <c r="S52" s="68"/>
      <c r="T52" s="71">
        <f t="shared" si="0"/>
        <v>0</v>
      </c>
      <c r="U52" s="2" t="str">
        <f t="shared" si="1"/>
        <v/>
      </c>
      <c r="V52" s="3">
        <f t="shared" ca="1" si="2"/>
        <v>43344</v>
      </c>
    </row>
    <row r="53" spans="1:22" customFormat="1" ht="9.75" customHeight="1" x14ac:dyDescent="0.25">
      <c r="A53" s="63"/>
      <c r="B53" s="257"/>
      <c r="C53" s="97">
        <v>43</v>
      </c>
      <c r="D53" s="72">
        <v>43</v>
      </c>
      <c r="E53" s="72">
        <v>43</v>
      </c>
      <c r="F53" s="72">
        <v>43</v>
      </c>
      <c r="G53" s="72">
        <v>43</v>
      </c>
      <c r="H53" s="72">
        <v>43</v>
      </c>
      <c r="I53" s="72">
        <v>43</v>
      </c>
      <c r="J53" s="72">
        <v>43</v>
      </c>
      <c r="K53" s="72">
        <v>43</v>
      </c>
      <c r="L53" s="73">
        <v>43</v>
      </c>
      <c r="M53" s="64"/>
      <c r="N53" s="70"/>
      <c r="O53" s="1">
        <v>42</v>
      </c>
      <c r="P53" s="68"/>
      <c r="Q53" s="69"/>
      <c r="R53" s="68"/>
      <c r="S53" s="68"/>
      <c r="T53" s="71">
        <f t="shared" si="0"/>
        <v>0</v>
      </c>
      <c r="U53" s="2" t="str">
        <f t="shared" si="1"/>
        <v/>
      </c>
      <c r="V53" s="3">
        <f t="shared" ca="1" si="2"/>
        <v>43344</v>
      </c>
    </row>
    <row r="54" spans="1:22" customFormat="1" ht="9.75" customHeight="1" x14ac:dyDescent="0.25">
      <c r="A54" s="63"/>
      <c r="B54" s="257"/>
      <c r="C54" s="97">
        <v>44</v>
      </c>
      <c r="D54" s="72">
        <v>44</v>
      </c>
      <c r="E54" s="72">
        <v>44</v>
      </c>
      <c r="F54" s="72">
        <v>44</v>
      </c>
      <c r="G54" s="72">
        <v>44</v>
      </c>
      <c r="H54" s="72">
        <v>44</v>
      </c>
      <c r="I54" s="72">
        <v>44</v>
      </c>
      <c r="J54" s="72">
        <v>44</v>
      </c>
      <c r="K54" s="72">
        <v>44</v>
      </c>
      <c r="L54" s="73">
        <v>44</v>
      </c>
      <c r="M54" s="64"/>
      <c r="N54" s="70"/>
      <c r="O54" s="1">
        <v>43</v>
      </c>
      <c r="P54" s="68"/>
      <c r="Q54" s="69"/>
      <c r="R54" s="68"/>
      <c r="S54" s="68"/>
      <c r="T54" s="71">
        <f t="shared" si="0"/>
        <v>0</v>
      </c>
      <c r="U54" s="2" t="str">
        <f t="shared" si="1"/>
        <v/>
      </c>
      <c r="V54" s="3">
        <f t="shared" ca="1" si="2"/>
        <v>43344</v>
      </c>
    </row>
    <row r="55" spans="1:22" customFormat="1" ht="9.75" customHeight="1" x14ac:dyDescent="0.25">
      <c r="A55" s="63"/>
      <c r="B55" s="257"/>
      <c r="C55" s="97">
        <v>45</v>
      </c>
      <c r="D55" s="72">
        <v>45</v>
      </c>
      <c r="E55" s="72">
        <v>45</v>
      </c>
      <c r="F55" s="72">
        <v>45</v>
      </c>
      <c r="G55" s="72">
        <v>45</v>
      </c>
      <c r="H55" s="72">
        <v>45</v>
      </c>
      <c r="I55" s="72">
        <v>45</v>
      </c>
      <c r="J55" s="72">
        <v>45</v>
      </c>
      <c r="K55" s="72">
        <v>45</v>
      </c>
      <c r="L55" s="73">
        <v>45</v>
      </c>
      <c r="M55" s="64"/>
      <c r="N55" s="70"/>
      <c r="O55" s="1">
        <v>44</v>
      </c>
      <c r="P55" s="68"/>
      <c r="Q55" s="69"/>
      <c r="R55" s="68"/>
      <c r="S55" s="68"/>
      <c r="T55" s="71">
        <f t="shared" si="0"/>
        <v>0</v>
      </c>
      <c r="U55" s="2" t="str">
        <f t="shared" si="1"/>
        <v/>
      </c>
      <c r="V55" s="3">
        <f t="shared" ca="1" si="2"/>
        <v>43344</v>
      </c>
    </row>
    <row r="56" spans="1:22" customFormat="1" ht="9.75" customHeight="1" x14ac:dyDescent="0.25">
      <c r="A56" s="63"/>
      <c r="B56" s="257"/>
      <c r="C56" s="97">
        <v>46</v>
      </c>
      <c r="D56" s="72">
        <v>46</v>
      </c>
      <c r="E56" s="72">
        <v>46</v>
      </c>
      <c r="F56" s="72">
        <v>46</v>
      </c>
      <c r="G56" s="72">
        <v>46</v>
      </c>
      <c r="H56" s="72">
        <v>46</v>
      </c>
      <c r="I56" s="72">
        <v>46</v>
      </c>
      <c r="J56" s="72">
        <v>46</v>
      </c>
      <c r="K56" s="72">
        <v>46</v>
      </c>
      <c r="L56" s="73">
        <v>46</v>
      </c>
      <c r="M56" s="64"/>
      <c r="N56" s="70"/>
      <c r="O56" s="1">
        <v>45</v>
      </c>
      <c r="P56" s="68"/>
      <c r="Q56" s="69"/>
      <c r="R56" s="68"/>
      <c r="S56" s="68"/>
      <c r="T56" s="71">
        <f t="shared" si="0"/>
        <v>0</v>
      </c>
      <c r="U56" s="2" t="str">
        <f t="shared" si="1"/>
        <v/>
      </c>
      <c r="V56" s="3">
        <f t="shared" ca="1" si="2"/>
        <v>43344</v>
      </c>
    </row>
    <row r="57" spans="1:22" customFormat="1" ht="9.75" customHeight="1" x14ac:dyDescent="0.25">
      <c r="A57" s="63"/>
      <c r="B57" s="257"/>
      <c r="C57" s="97">
        <v>47</v>
      </c>
      <c r="D57" s="72">
        <v>47</v>
      </c>
      <c r="E57" s="72">
        <v>47</v>
      </c>
      <c r="F57" s="72">
        <v>47</v>
      </c>
      <c r="G57" s="72">
        <v>47</v>
      </c>
      <c r="H57" s="72">
        <v>47</v>
      </c>
      <c r="I57" s="72">
        <v>47</v>
      </c>
      <c r="J57" s="72">
        <v>47</v>
      </c>
      <c r="K57" s="72">
        <v>47</v>
      </c>
      <c r="L57" s="73">
        <v>47</v>
      </c>
      <c r="M57" s="64"/>
      <c r="N57" s="70"/>
      <c r="O57" s="1">
        <v>46</v>
      </c>
      <c r="P57" s="68"/>
      <c r="Q57" s="69"/>
      <c r="R57" s="68"/>
      <c r="S57" s="68"/>
      <c r="T57" s="71">
        <f t="shared" si="0"/>
        <v>0</v>
      </c>
      <c r="U57" s="2" t="str">
        <f t="shared" si="1"/>
        <v/>
      </c>
      <c r="V57" s="3">
        <f t="shared" ca="1" si="2"/>
        <v>43344</v>
      </c>
    </row>
    <row r="58" spans="1:22" customFormat="1" ht="9.75" customHeight="1" x14ac:dyDescent="0.25">
      <c r="A58" s="63"/>
      <c r="B58" s="257"/>
      <c r="C58" s="97">
        <v>48</v>
      </c>
      <c r="D58" s="72">
        <v>48</v>
      </c>
      <c r="E58" s="72">
        <v>48</v>
      </c>
      <c r="F58" s="72">
        <v>48</v>
      </c>
      <c r="G58" s="72">
        <v>48</v>
      </c>
      <c r="H58" s="72">
        <v>48</v>
      </c>
      <c r="I58" s="72">
        <v>48</v>
      </c>
      <c r="J58" s="72">
        <v>48</v>
      </c>
      <c r="K58" s="72">
        <v>48</v>
      </c>
      <c r="L58" s="73">
        <v>48</v>
      </c>
      <c r="M58" s="64"/>
      <c r="N58" s="70"/>
      <c r="O58" s="1">
        <v>47</v>
      </c>
      <c r="P58" s="68"/>
      <c r="Q58" s="69"/>
      <c r="R58" s="68"/>
      <c r="S58" s="68"/>
      <c r="T58" s="71">
        <f t="shared" si="0"/>
        <v>0</v>
      </c>
      <c r="U58" s="2" t="str">
        <f t="shared" si="1"/>
        <v/>
      </c>
      <c r="V58" s="3">
        <f t="shared" ca="1" si="2"/>
        <v>43344</v>
      </c>
    </row>
    <row r="59" spans="1:22" customFormat="1" ht="9.75" customHeight="1" x14ac:dyDescent="0.25">
      <c r="A59" s="63"/>
      <c r="B59" s="257"/>
      <c r="C59" s="97">
        <v>49</v>
      </c>
      <c r="D59" s="72">
        <v>49</v>
      </c>
      <c r="E59" s="72">
        <v>49</v>
      </c>
      <c r="F59" s="72">
        <v>49</v>
      </c>
      <c r="G59" s="72">
        <v>49</v>
      </c>
      <c r="H59" s="72">
        <v>49</v>
      </c>
      <c r="I59" s="72">
        <v>49</v>
      </c>
      <c r="J59" s="72">
        <v>49</v>
      </c>
      <c r="K59" s="72">
        <v>49</v>
      </c>
      <c r="L59" s="73">
        <v>49</v>
      </c>
      <c r="M59" s="64"/>
      <c r="N59" s="70"/>
      <c r="O59" s="1">
        <v>48</v>
      </c>
      <c r="P59" s="68"/>
      <c r="Q59" s="69"/>
      <c r="R59" s="68"/>
      <c r="S59" s="68"/>
      <c r="T59" s="71">
        <f t="shared" si="0"/>
        <v>0</v>
      </c>
      <c r="U59" s="2" t="str">
        <f t="shared" si="1"/>
        <v/>
      </c>
      <c r="V59" s="3">
        <f t="shared" ca="1" si="2"/>
        <v>43344</v>
      </c>
    </row>
    <row r="60" spans="1:22" customFormat="1" ht="9.75" customHeight="1" x14ac:dyDescent="0.25">
      <c r="A60" s="63"/>
      <c r="B60" s="257"/>
      <c r="C60" s="97">
        <v>50</v>
      </c>
      <c r="D60" s="72">
        <v>50</v>
      </c>
      <c r="E60" s="72">
        <v>50</v>
      </c>
      <c r="F60" s="72">
        <v>50</v>
      </c>
      <c r="G60" s="72">
        <v>50</v>
      </c>
      <c r="H60" s="72">
        <v>50</v>
      </c>
      <c r="I60" s="72">
        <v>50</v>
      </c>
      <c r="J60" s="72">
        <v>50</v>
      </c>
      <c r="K60" s="72">
        <v>50</v>
      </c>
      <c r="L60" s="73">
        <v>50</v>
      </c>
      <c r="M60" s="64"/>
      <c r="N60" s="70"/>
      <c r="O60" s="1">
        <v>49</v>
      </c>
      <c r="P60" s="68"/>
      <c r="Q60" s="69"/>
      <c r="R60" s="68"/>
      <c r="S60" s="68"/>
      <c r="T60" s="71">
        <f t="shared" si="0"/>
        <v>0</v>
      </c>
      <c r="U60" s="2" t="str">
        <f t="shared" si="1"/>
        <v/>
      </c>
      <c r="V60" s="3">
        <f t="shared" ca="1" si="2"/>
        <v>43344</v>
      </c>
    </row>
    <row r="61" spans="1:22" customFormat="1" ht="9.75" customHeight="1" x14ac:dyDescent="0.25">
      <c r="A61" s="63"/>
      <c r="B61" s="257"/>
      <c r="C61" s="97">
        <v>51</v>
      </c>
      <c r="D61" s="72">
        <v>51</v>
      </c>
      <c r="E61" s="72">
        <v>51</v>
      </c>
      <c r="F61" s="72">
        <v>51</v>
      </c>
      <c r="G61" s="72">
        <v>51</v>
      </c>
      <c r="H61" s="72">
        <v>51</v>
      </c>
      <c r="I61" s="72">
        <v>51</v>
      </c>
      <c r="J61" s="72">
        <v>51</v>
      </c>
      <c r="K61" s="72">
        <v>51</v>
      </c>
      <c r="L61" s="73">
        <v>51</v>
      </c>
      <c r="M61" s="64"/>
      <c r="N61" s="70"/>
      <c r="O61" s="1">
        <v>50</v>
      </c>
      <c r="P61" s="68"/>
      <c r="Q61" s="69"/>
      <c r="R61" s="68"/>
      <c r="S61" s="68"/>
      <c r="T61" s="71">
        <f t="shared" si="0"/>
        <v>0</v>
      </c>
      <c r="U61" s="2" t="str">
        <f t="shared" si="1"/>
        <v/>
      </c>
      <c r="V61" s="3">
        <f t="shared" ca="1" si="2"/>
        <v>43344</v>
      </c>
    </row>
    <row r="62" spans="1:22" customFormat="1" ht="9.75" customHeight="1" x14ac:dyDescent="0.25">
      <c r="A62" s="63"/>
      <c r="B62" s="257"/>
      <c r="C62" s="97">
        <v>52</v>
      </c>
      <c r="D62" s="72">
        <v>52</v>
      </c>
      <c r="E62" s="72">
        <v>52</v>
      </c>
      <c r="F62" s="72">
        <v>52</v>
      </c>
      <c r="G62" s="72">
        <v>52</v>
      </c>
      <c r="H62" s="72">
        <v>52</v>
      </c>
      <c r="I62" s="72">
        <v>52</v>
      </c>
      <c r="J62" s="72">
        <v>52</v>
      </c>
      <c r="K62" s="72">
        <v>52</v>
      </c>
      <c r="L62" s="73">
        <v>52</v>
      </c>
      <c r="M62" s="64"/>
      <c r="N62" s="70"/>
      <c r="O62" s="1">
        <v>51</v>
      </c>
      <c r="P62" s="68"/>
      <c r="Q62" s="69"/>
      <c r="R62" s="68"/>
      <c r="S62" s="68"/>
      <c r="T62" s="71">
        <f t="shared" si="0"/>
        <v>0</v>
      </c>
      <c r="U62" s="2" t="str">
        <f t="shared" si="1"/>
        <v/>
      </c>
      <c r="V62" s="3">
        <f t="shared" ca="1" si="2"/>
        <v>43344</v>
      </c>
    </row>
    <row r="63" spans="1:22" customFormat="1" ht="9.75" customHeight="1" x14ac:dyDescent="0.25">
      <c r="A63" s="63"/>
      <c r="B63" s="257"/>
      <c r="C63" s="97">
        <v>53</v>
      </c>
      <c r="D63" s="72">
        <v>53</v>
      </c>
      <c r="E63" s="72">
        <v>53</v>
      </c>
      <c r="F63" s="72">
        <v>53</v>
      </c>
      <c r="G63" s="72">
        <v>53</v>
      </c>
      <c r="H63" s="72">
        <v>53</v>
      </c>
      <c r="I63" s="72">
        <v>53</v>
      </c>
      <c r="J63" s="72">
        <v>53</v>
      </c>
      <c r="K63" s="72">
        <v>53</v>
      </c>
      <c r="L63" s="73">
        <v>53</v>
      </c>
      <c r="M63" s="64"/>
      <c r="N63" s="70"/>
      <c r="O63" s="1">
        <v>52</v>
      </c>
      <c r="P63" s="68"/>
      <c r="Q63" s="69"/>
      <c r="R63" s="68"/>
      <c r="S63" s="68"/>
      <c r="T63" s="71">
        <f t="shared" si="0"/>
        <v>0</v>
      </c>
      <c r="U63" s="2" t="str">
        <f t="shared" si="1"/>
        <v/>
      </c>
      <c r="V63" s="3">
        <f t="shared" ca="1" si="2"/>
        <v>43344</v>
      </c>
    </row>
    <row r="64" spans="1:22" customFormat="1" ht="9.75" customHeight="1" x14ac:dyDescent="0.25">
      <c r="A64" s="63"/>
      <c r="B64" s="257"/>
      <c r="C64" s="97">
        <v>54</v>
      </c>
      <c r="D64" s="72">
        <v>54</v>
      </c>
      <c r="E64" s="72">
        <v>54</v>
      </c>
      <c r="F64" s="72">
        <v>54</v>
      </c>
      <c r="G64" s="72">
        <v>54</v>
      </c>
      <c r="H64" s="72">
        <v>54</v>
      </c>
      <c r="I64" s="72">
        <v>54</v>
      </c>
      <c r="J64" s="72">
        <v>54</v>
      </c>
      <c r="K64" s="72">
        <v>54</v>
      </c>
      <c r="L64" s="73">
        <v>54</v>
      </c>
      <c r="M64" s="64"/>
      <c r="N64" s="70"/>
      <c r="O64" s="1">
        <v>53</v>
      </c>
      <c r="P64" s="68"/>
      <c r="Q64" s="69"/>
      <c r="R64" s="68"/>
      <c r="S64" s="68"/>
      <c r="T64" s="71">
        <f t="shared" si="0"/>
        <v>0</v>
      </c>
      <c r="U64" s="2" t="str">
        <f t="shared" si="1"/>
        <v/>
      </c>
      <c r="V64" s="3">
        <f t="shared" ca="1" si="2"/>
        <v>43344</v>
      </c>
    </row>
    <row r="65" spans="1:22" customFormat="1" ht="9.75" customHeight="1" x14ac:dyDescent="0.25">
      <c r="A65" s="63"/>
      <c r="B65" s="257"/>
      <c r="C65" s="97">
        <v>55</v>
      </c>
      <c r="D65" s="72">
        <v>55</v>
      </c>
      <c r="E65" s="72">
        <v>55</v>
      </c>
      <c r="F65" s="72">
        <v>55</v>
      </c>
      <c r="G65" s="72">
        <v>55</v>
      </c>
      <c r="H65" s="72">
        <v>55</v>
      </c>
      <c r="I65" s="72">
        <v>55</v>
      </c>
      <c r="J65" s="72">
        <v>55</v>
      </c>
      <c r="K65" s="72">
        <v>55</v>
      </c>
      <c r="L65" s="73">
        <v>55</v>
      </c>
      <c r="M65" s="64"/>
      <c r="N65" s="70"/>
      <c r="O65" s="1">
        <v>54</v>
      </c>
      <c r="P65" s="68"/>
      <c r="Q65" s="69"/>
      <c r="R65" s="68"/>
      <c r="S65" s="68"/>
      <c r="T65" s="71">
        <f t="shared" si="0"/>
        <v>0</v>
      </c>
      <c r="U65" s="2" t="str">
        <f t="shared" si="1"/>
        <v/>
      </c>
      <c r="V65" s="3">
        <f t="shared" ca="1" si="2"/>
        <v>43344</v>
      </c>
    </row>
    <row r="66" spans="1:22" customFormat="1" ht="9.75" customHeight="1" x14ac:dyDescent="0.25">
      <c r="A66" s="63"/>
      <c r="B66" s="257"/>
      <c r="C66" s="97">
        <v>56</v>
      </c>
      <c r="D66" s="72">
        <v>56</v>
      </c>
      <c r="E66" s="72">
        <v>56</v>
      </c>
      <c r="F66" s="72">
        <v>56</v>
      </c>
      <c r="G66" s="72">
        <v>56</v>
      </c>
      <c r="H66" s="72">
        <v>56</v>
      </c>
      <c r="I66" s="72">
        <v>56</v>
      </c>
      <c r="J66" s="72">
        <v>56</v>
      </c>
      <c r="K66" s="72">
        <v>56</v>
      </c>
      <c r="L66" s="73">
        <v>56</v>
      </c>
      <c r="M66" s="64"/>
      <c r="N66" s="70"/>
      <c r="O66" s="1">
        <v>55</v>
      </c>
      <c r="P66" s="68"/>
      <c r="Q66" s="69"/>
      <c r="R66" s="68"/>
      <c r="S66" s="68"/>
      <c r="T66" s="71">
        <f t="shared" si="0"/>
        <v>0</v>
      </c>
      <c r="U66" s="2" t="str">
        <f t="shared" si="1"/>
        <v/>
      </c>
      <c r="V66" s="3">
        <f t="shared" ca="1" si="2"/>
        <v>43344</v>
      </c>
    </row>
    <row r="67" spans="1:22" customFormat="1" ht="9.75" customHeight="1" x14ac:dyDescent="0.25">
      <c r="A67" s="63"/>
      <c r="B67" s="257"/>
      <c r="C67" s="97">
        <v>57</v>
      </c>
      <c r="D67" s="72">
        <v>57</v>
      </c>
      <c r="E67" s="72">
        <v>57</v>
      </c>
      <c r="F67" s="72">
        <v>57</v>
      </c>
      <c r="G67" s="72">
        <v>57</v>
      </c>
      <c r="H67" s="72">
        <v>57</v>
      </c>
      <c r="I67" s="72">
        <v>57</v>
      </c>
      <c r="J67" s="72">
        <v>57</v>
      </c>
      <c r="K67" s="72">
        <v>57</v>
      </c>
      <c r="L67" s="73">
        <v>57</v>
      </c>
      <c r="M67" s="64"/>
      <c r="N67" s="70"/>
      <c r="O67" s="1">
        <v>56</v>
      </c>
      <c r="P67" s="68"/>
      <c r="Q67" s="69"/>
      <c r="R67" s="68"/>
      <c r="S67" s="68"/>
      <c r="T67" s="71">
        <f t="shared" si="0"/>
        <v>0</v>
      </c>
      <c r="U67" s="2" t="str">
        <f t="shared" si="1"/>
        <v/>
      </c>
      <c r="V67" s="3">
        <f t="shared" ca="1" si="2"/>
        <v>43344</v>
      </c>
    </row>
    <row r="68" spans="1:22" customFormat="1" ht="9.75" customHeight="1" x14ac:dyDescent="0.25">
      <c r="A68" s="63"/>
      <c r="B68" s="257"/>
      <c r="C68" s="97">
        <v>58</v>
      </c>
      <c r="D68" s="72">
        <v>58</v>
      </c>
      <c r="E68" s="72">
        <v>58</v>
      </c>
      <c r="F68" s="72">
        <v>58</v>
      </c>
      <c r="G68" s="72">
        <v>58</v>
      </c>
      <c r="H68" s="72">
        <v>58</v>
      </c>
      <c r="I68" s="72">
        <v>58</v>
      </c>
      <c r="J68" s="72">
        <v>58</v>
      </c>
      <c r="K68" s="72">
        <v>58</v>
      </c>
      <c r="L68" s="73">
        <v>58</v>
      </c>
      <c r="M68" s="64"/>
      <c r="N68" s="70"/>
      <c r="O68" s="1">
        <v>57</v>
      </c>
      <c r="P68" s="68"/>
      <c r="Q68" s="69"/>
      <c r="R68" s="68"/>
      <c r="S68" s="68"/>
      <c r="T68" s="71">
        <f t="shared" si="0"/>
        <v>0</v>
      </c>
      <c r="U68" s="2" t="str">
        <f t="shared" si="1"/>
        <v/>
      </c>
      <c r="V68" s="3">
        <f t="shared" ca="1" si="2"/>
        <v>43344</v>
      </c>
    </row>
    <row r="69" spans="1:22" customFormat="1" ht="9.75" customHeight="1" x14ac:dyDescent="0.25">
      <c r="A69" s="63"/>
      <c r="B69" s="257"/>
      <c r="C69" s="97">
        <v>59</v>
      </c>
      <c r="D69" s="72">
        <v>59</v>
      </c>
      <c r="E69" s="72">
        <v>59</v>
      </c>
      <c r="F69" s="72">
        <v>59</v>
      </c>
      <c r="G69" s="72">
        <v>59</v>
      </c>
      <c r="H69" s="72">
        <v>59</v>
      </c>
      <c r="I69" s="72">
        <v>59</v>
      </c>
      <c r="J69" s="72">
        <v>59</v>
      </c>
      <c r="K69" s="72">
        <v>59</v>
      </c>
      <c r="L69" s="73">
        <v>59</v>
      </c>
      <c r="M69" s="64"/>
      <c r="N69" s="70"/>
      <c r="O69" s="1">
        <v>58</v>
      </c>
      <c r="P69" s="68"/>
      <c r="Q69" s="69"/>
      <c r="R69" s="68"/>
      <c r="S69" s="68"/>
      <c r="T69" s="71">
        <f t="shared" si="0"/>
        <v>0</v>
      </c>
      <c r="U69" s="2" t="str">
        <f t="shared" si="1"/>
        <v/>
      </c>
      <c r="V69" s="3">
        <f t="shared" ca="1" si="2"/>
        <v>43344</v>
      </c>
    </row>
    <row r="70" spans="1:22" customFormat="1" ht="9.75" customHeight="1" x14ac:dyDescent="0.25">
      <c r="A70" s="63"/>
      <c r="B70" s="257"/>
      <c r="C70" s="97">
        <v>60</v>
      </c>
      <c r="D70" s="72">
        <v>60</v>
      </c>
      <c r="E70" s="72">
        <v>60</v>
      </c>
      <c r="F70" s="72">
        <v>60</v>
      </c>
      <c r="G70" s="72">
        <v>60</v>
      </c>
      <c r="H70" s="72">
        <v>60</v>
      </c>
      <c r="I70" s="72">
        <v>60</v>
      </c>
      <c r="J70" s="72">
        <v>60</v>
      </c>
      <c r="K70" s="72">
        <v>60</v>
      </c>
      <c r="L70" s="73">
        <v>60</v>
      </c>
      <c r="M70" s="64"/>
      <c r="N70" s="70"/>
      <c r="O70" s="1">
        <v>59</v>
      </c>
      <c r="P70" s="68"/>
      <c r="Q70" s="69"/>
      <c r="R70" s="68"/>
      <c r="S70" s="68"/>
      <c r="T70" s="71">
        <f t="shared" si="0"/>
        <v>0</v>
      </c>
      <c r="U70" s="2" t="str">
        <f t="shared" si="1"/>
        <v/>
      </c>
      <c r="V70" s="3">
        <f t="shared" ca="1" si="2"/>
        <v>43344</v>
      </c>
    </row>
    <row r="71" spans="1:22" customFormat="1" ht="9.75" customHeight="1" x14ac:dyDescent="0.25">
      <c r="A71" s="63"/>
      <c r="B71" s="257"/>
      <c r="C71" s="97">
        <v>61</v>
      </c>
      <c r="D71" s="72">
        <v>61</v>
      </c>
      <c r="E71" s="72">
        <v>61</v>
      </c>
      <c r="F71" s="72">
        <v>61</v>
      </c>
      <c r="G71" s="72">
        <v>61</v>
      </c>
      <c r="H71" s="72">
        <v>61</v>
      </c>
      <c r="I71" s="72">
        <v>61</v>
      </c>
      <c r="J71" s="72">
        <v>61</v>
      </c>
      <c r="K71" s="72">
        <v>61</v>
      </c>
      <c r="L71" s="73">
        <v>61</v>
      </c>
      <c r="M71" s="64"/>
      <c r="N71" s="70"/>
      <c r="O71" s="1">
        <v>60</v>
      </c>
      <c r="P71" s="68"/>
      <c r="Q71" s="69"/>
      <c r="R71" s="68"/>
      <c r="S71" s="68"/>
      <c r="T71" s="71">
        <f t="shared" si="0"/>
        <v>0</v>
      </c>
      <c r="U71" s="2" t="str">
        <f t="shared" si="1"/>
        <v/>
      </c>
      <c r="V71" s="3">
        <f t="shared" ca="1" si="2"/>
        <v>43344</v>
      </c>
    </row>
    <row r="72" spans="1:22" customFormat="1" ht="9.75" customHeight="1" x14ac:dyDescent="0.25">
      <c r="A72" s="63"/>
      <c r="B72" s="257"/>
      <c r="C72" s="97">
        <v>62</v>
      </c>
      <c r="D72" s="72">
        <v>62</v>
      </c>
      <c r="E72" s="72">
        <v>62</v>
      </c>
      <c r="F72" s="72">
        <v>62</v>
      </c>
      <c r="G72" s="72">
        <v>62</v>
      </c>
      <c r="H72" s="72">
        <v>62</v>
      </c>
      <c r="I72" s="72">
        <v>62</v>
      </c>
      <c r="J72" s="72">
        <v>62</v>
      </c>
      <c r="K72" s="72">
        <v>62</v>
      </c>
      <c r="L72" s="73">
        <v>62</v>
      </c>
      <c r="M72" s="64"/>
      <c r="N72" s="70"/>
      <c r="O72" s="1">
        <v>61</v>
      </c>
      <c r="P72" s="68"/>
      <c r="Q72" s="69"/>
      <c r="R72" s="68"/>
      <c r="S72" s="68"/>
      <c r="T72" s="71">
        <f t="shared" si="0"/>
        <v>0</v>
      </c>
      <c r="U72" s="2" t="str">
        <f t="shared" si="1"/>
        <v/>
      </c>
      <c r="V72" s="3">
        <f t="shared" ca="1" si="2"/>
        <v>43344</v>
      </c>
    </row>
    <row r="73" spans="1:22" customFormat="1" ht="9.75" customHeight="1" x14ac:dyDescent="0.25">
      <c r="A73" s="63"/>
      <c r="B73" s="257"/>
      <c r="C73" s="97">
        <v>63</v>
      </c>
      <c r="D73" s="72">
        <v>63</v>
      </c>
      <c r="E73" s="72">
        <v>63</v>
      </c>
      <c r="F73" s="72">
        <v>63</v>
      </c>
      <c r="G73" s="72">
        <v>63</v>
      </c>
      <c r="H73" s="72">
        <v>63</v>
      </c>
      <c r="I73" s="72">
        <v>63</v>
      </c>
      <c r="J73" s="72">
        <v>63</v>
      </c>
      <c r="K73" s="72">
        <v>63</v>
      </c>
      <c r="L73" s="73">
        <v>63</v>
      </c>
      <c r="M73" s="64"/>
      <c r="N73" s="70"/>
      <c r="O73" s="1">
        <v>62</v>
      </c>
      <c r="P73" s="68"/>
      <c r="Q73" s="69"/>
      <c r="R73" s="68"/>
      <c r="S73" s="68"/>
      <c r="T73" s="71">
        <f t="shared" si="0"/>
        <v>0</v>
      </c>
      <c r="U73" s="2" t="str">
        <f t="shared" si="1"/>
        <v/>
      </c>
      <c r="V73" s="3">
        <f t="shared" ca="1" si="2"/>
        <v>43344</v>
      </c>
    </row>
    <row r="74" spans="1:22" customFormat="1" ht="9.75" customHeight="1" x14ac:dyDescent="0.25">
      <c r="A74" s="63"/>
      <c r="B74" s="257"/>
      <c r="C74" s="97">
        <v>64</v>
      </c>
      <c r="D74" s="72">
        <v>64</v>
      </c>
      <c r="E74" s="72">
        <v>64</v>
      </c>
      <c r="F74" s="72">
        <v>64</v>
      </c>
      <c r="G74" s="72">
        <v>64</v>
      </c>
      <c r="H74" s="72">
        <v>64</v>
      </c>
      <c r="I74" s="72">
        <v>64</v>
      </c>
      <c r="J74" s="72">
        <v>64</v>
      </c>
      <c r="K74" s="72">
        <v>64</v>
      </c>
      <c r="L74" s="73">
        <v>64</v>
      </c>
      <c r="M74" s="64"/>
      <c r="N74" s="70"/>
      <c r="O74" s="1">
        <v>63</v>
      </c>
      <c r="P74" s="68"/>
      <c r="Q74" s="69"/>
      <c r="R74" s="68"/>
      <c r="S74" s="68"/>
      <c r="T74" s="71">
        <f t="shared" si="0"/>
        <v>0</v>
      </c>
      <c r="U74" s="2" t="str">
        <f t="shared" si="1"/>
        <v/>
      </c>
      <c r="V74" s="3">
        <f t="shared" ca="1" si="2"/>
        <v>43344</v>
      </c>
    </row>
    <row r="75" spans="1:22" customFormat="1" ht="9.75" customHeight="1" x14ac:dyDescent="0.25">
      <c r="A75" s="63"/>
      <c r="B75" s="257"/>
      <c r="C75" s="97">
        <v>65</v>
      </c>
      <c r="D75" s="72">
        <v>65</v>
      </c>
      <c r="E75" s="72">
        <v>65</v>
      </c>
      <c r="F75" s="72">
        <v>65</v>
      </c>
      <c r="G75" s="72">
        <v>65</v>
      </c>
      <c r="H75" s="72">
        <v>65</v>
      </c>
      <c r="I75" s="72">
        <v>65</v>
      </c>
      <c r="J75" s="72">
        <v>65</v>
      </c>
      <c r="K75" s="72">
        <v>65</v>
      </c>
      <c r="L75" s="73">
        <v>65</v>
      </c>
      <c r="M75" s="64"/>
      <c r="N75" s="70"/>
      <c r="O75" s="1">
        <v>64</v>
      </c>
      <c r="P75" s="68"/>
      <c r="Q75" s="69"/>
      <c r="R75" s="68"/>
      <c r="S75" s="68"/>
      <c r="T75" s="71">
        <f t="shared" ref="T75:T131" si="4">IF(P75&gt;=S75,0,"")</f>
        <v>0</v>
      </c>
      <c r="U75" s="2" t="str">
        <f t="shared" ref="U75:U131" si="5">IF(S75&lt;&gt;"",Q75,"")</f>
        <v/>
      </c>
      <c r="V75" s="3">
        <f t="shared" ref="V75:V131" ca="1" si="6">IF(U75&lt;&gt;"","pago",TODAY()-P75)</f>
        <v>43344</v>
      </c>
    </row>
    <row r="76" spans="1:22" customFormat="1" ht="9.75" customHeight="1" x14ac:dyDescent="0.25">
      <c r="A76" s="63"/>
      <c r="B76" s="257"/>
      <c r="C76" s="97">
        <v>66</v>
      </c>
      <c r="D76" s="72">
        <v>66</v>
      </c>
      <c r="E76" s="72">
        <v>66</v>
      </c>
      <c r="F76" s="72">
        <v>66</v>
      </c>
      <c r="G76" s="72">
        <v>66</v>
      </c>
      <c r="H76" s="72">
        <v>66</v>
      </c>
      <c r="I76" s="72">
        <v>66</v>
      </c>
      <c r="J76" s="72">
        <v>66</v>
      </c>
      <c r="K76" s="72">
        <v>66</v>
      </c>
      <c r="L76" s="73">
        <v>66</v>
      </c>
      <c r="M76" s="64"/>
      <c r="N76" s="70"/>
      <c r="O76" s="1">
        <v>65</v>
      </c>
      <c r="P76" s="68"/>
      <c r="Q76" s="69"/>
      <c r="R76" s="68"/>
      <c r="S76" s="68"/>
      <c r="T76" s="71">
        <f t="shared" si="4"/>
        <v>0</v>
      </c>
      <c r="U76" s="2" t="str">
        <f t="shared" si="5"/>
        <v/>
      </c>
      <c r="V76" s="3">
        <f t="shared" ca="1" si="6"/>
        <v>43344</v>
      </c>
    </row>
    <row r="77" spans="1:22" customFormat="1" ht="9.75" customHeight="1" x14ac:dyDescent="0.25">
      <c r="A77" s="63"/>
      <c r="B77" s="257"/>
      <c r="C77" s="97">
        <v>67</v>
      </c>
      <c r="D77" s="72">
        <v>67</v>
      </c>
      <c r="E77" s="72">
        <v>67</v>
      </c>
      <c r="F77" s="72">
        <v>67</v>
      </c>
      <c r="G77" s="72">
        <v>67</v>
      </c>
      <c r="H77" s="72">
        <v>67</v>
      </c>
      <c r="I77" s="72">
        <v>67</v>
      </c>
      <c r="J77" s="72">
        <v>67</v>
      </c>
      <c r="K77" s="72">
        <v>67</v>
      </c>
      <c r="L77" s="73">
        <v>67</v>
      </c>
      <c r="M77" s="64"/>
      <c r="N77" s="70"/>
      <c r="O77" s="1">
        <v>66</v>
      </c>
      <c r="P77" s="68"/>
      <c r="Q77" s="69"/>
      <c r="R77" s="68"/>
      <c r="S77" s="68"/>
      <c r="T77" s="71">
        <f t="shared" si="4"/>
        <v>0</v>
      </c>
      <c r="U77" s="2" t="str">
        <f t="shared" si="5"/>
        <v/>
      </c>
      <c r="V77" s="3">
        <f t="shared" ca="1" si="6"/>
        <v>43344</v>
      </c>
    </row>
    <row r="78" spans="1:22" customFormat="1" ht="9.75" customHeight="1" x14ac:dyDescent="0.25">
      <c r="A78" s="63"/>
      <c r="B78" s="257"/>
      <c r="C78" s="97">
        <v>68</v>
      </c>
      <c r="D78" s="72">
        <v>68</v>
      </c>
      <c r="E78" s="72">
        <v>68</v>
      </c>
      <c r="F78" s="72">
        <v>68</v>
      </c>
      <c r="G78" s="72">
        <v>68</v>
      </c>
      <c r="H78" s="72">
        <v>68</v>
      </c>
      <c r="I78" s="72">
        <v>68</v>
      </c>
      <c r="J78" s="72">
        <v>68</v>
      </c>
      <c r="K78" s="72">
        <v>68</v>
      </c>
      <c r="L78" s="73">
        <v>68</v>
      </c>
      <c r="M78" s="64"/>
      <c r="N78" s="70"/>
      <c r="O78" s="1">
        <v>67</v>
      </c>
      <c r="P78" s="68"/>
      <c r="Q78" s="69"/>
      <c r="R78" s="68"/>
      <c r="S78" s="68"/>
      <c r="T78" s="71">
        <f t="shared" si="4"/>
        <v>0</v>
      </c>
      <c r="U78" s="2" t="str">
        <f t="shared" si="5"/>
        <v/>
      </c>
      <c r="V78" s="3">
        <f t="shared" ca="1" si="6"/>
        <v>43344</v>
      </c>
    </row>
    <row r="79" spans="1:22" customFormat="1" ht="9.75" customHeight="1" x14ac:dyDescent="0.25">
      <c r="A79" s="63"/>
      <c r="B79" s="257"/>
      <c r="C79" s="97">
        <v>69</v>
      </c>
      <c r="D79" s="72">
        <v>69</v>
      </c>
      <c r="E79" s="72">
        <v>69</v>
      </c>
      <c r="F79" s="72">
        <v>69</v>
      </c>
      <c r="G79" s="72">
        <v>69</v>
      </c>
      <c r="H79" s="72">
        <v>69</v>
      </c>
      <c r="I79" s="72">
        <v>69</v>
      </c>
      <c r="J79" s="72">
        <v>69</v>
      </c>
      <c r="K79" s="72">
        <v>69</v>
      </c>
      <c r="L79" s="73">
        <v>69</v>
      </c>
      <c r="M79" s="64"/>
      <c r="N79" s="70"/>
      <c r="O79" s="1">
        <v>68</v>
      </c>
      <c r="P79" s="68"/>
      <c r="Q79" s="69"/>
      <c r="R79" s="68"/>
      <c r="S79" s="68"/>
      <c r="T79" s="71">
        <f t="shared" si="4"/>
        <v>0</v>
      </c>
      <c r="U79" s="2" t="str">
        <f t="shared" si="5"/>
        <v/>
      </c>
      <c r="V79" s="3">
        <f t="shared" ca="1" si="6"/>
        <v>43344</v>
      </c>
    </row>
    <row r="80" spans="1:22" customFormat="1" ht="9.75" customHeight="1" x14ac:dyDescent="0.25">
      <c r="A80" s="63"/>
      <c r="B80" s="257"/>
      <c r="C80" s="97">
        <v>70</v>
      </c>
      <c r="D80" s="72">
        <v>70</v>
      </c>
      <c r="E80" s="72">
        <v>70</v>
      </c>
      <c r="F80" s="72">
        <v>70</v>
      </c>
      <c r="G80" s="72">
        <v>70</v>
      </c>
      <c r="H80" s="72">
        <v>70</v>
      </c>
      <c r="I80" s="72">
        <v>70</v>
      </c>
      <c r="J80" s="72">
        <v>70</v>
      </c>
      <c r="K80" s="72">
        <v>70</v>
      </c>
      <c r="L80" s="73">
        <v>70</v>
      </c>
      <c r="M80" s="64"/>
      <c r="N80" s="70"/>
      <c r="O80" s="1">
        <v>69</v>
      </c>
      <c r="P80" s="68"/>
      <c r="Q80" s="69"/>
      <c r="R80" s="68"/>
      <c r="S80" s="68"/>
      <c r="T80" s="71">
        <f t="shared" si="4"/>
        <v>0</v>
      </c>
      <c r="U80" s="2" t="str">
        <f t="shared" si="5"/>
        <v/>
      </c>
      <c r="V80" s="3">
        <f t="shared" ca="1" si="6"/>
        <v>43344</v>
      </c>
    </row>
    <row r="81" spans="1:22" customFormat="1" ht="9.75" customHeight="1" x14ac:dyDescent="0.25">
      <c r="A81" s="63"/>
      <c r="B81" s="257"/>
      <c r="C81" s="97">
        <v>71</v>
      </c>
      <c r="D81" s="72">
        <v>71</v>
      </c>
      <c r="E81" s="72">
        <v>71</v>
      </c>
      <c r="F81" s="72">
        <v>71</v>
      </c>
      <c r="G81" s="72">
        <v>71</v>
      </c>
      <c r="H81" s="72">
        <v>71</v>
      </c>
      <c r="I81" s="72">
        <v>71</v>
      </c>
      <c r="J81" s="72">
        <v>71</v>
      </c>
      <c r="K81" s="72">
        <v>71</v>
      </c>
      <c r="L81" s="73">
        <v>71</v>
      </c>
      <c r="M81" s="64"/>
      <c r="N81" s="70"/>
      <c r="O81" s="1">
        <v>70</v>
      </c>
      <c r="P81" s="68"/>
      <c r="Q81" s="69"/>
      <c r="R81" s="68"/>
      <c r="S81" s="68"/>
      <c r="T81" s="71">
        <f t="shared" si="4"/>
        <v>0</v>
      </c>
      <c r="U81" s="2" t="str">
        <f t="shared" si="5"/>
        <v/>
      </c>
      <c r="V81" s="3">
        <f t="shared" ca="1" si="6"/>
        <v>43344</v>
      </c>
    </row>
    <row r="82" spans="1:22" customFormat="1" ht="9.75" customHeight="1" x14ac:dyDescent="0.25">
      <c r="A82" s="63"/>
      <c r="B82" s="257"/>
      <c r="C82" s="97">
        <v>72</v>
      </c>
      <c r="D82" s="72">
        <v>72</v>
      </c>
      <c r="E82" s="72">
        <v>72</v>
      </c>
      <c r="F82" s="72">
        <v>72</v>
      </c>
      <c r="G82" s="72">
        <v>72</v>
      </c>
      <c r="H82" s="72">
        <v>72</v>
      </c>
      <c r="I82" s="72">
        <v>72</v>
      </c>
      <c r="J82" s="72">
        <v>72</v>
      </c>
      <c r="K82" s="72">
        <v>72</v>
      </c>
      <c r="L82" s="73">
        <v>72</v>
      </c>
      <c r="M82" s="64"/>
      <c r="N82" s="70"/>
      <c r="O82" s="1">
        <v>71</v>
      </c>
      <c r="P82" s="68"/>
      <c r="Q82" s="69"/>
      <c r="R82" s="68"/>
      <c r="S82" s="68"/>
      <c r="T82" s="71">
        <f t="shared" si="4"/>
        <v>0</v>
      </c>
      <c r="U82" s="2" t="str">
        <f t="shared" si="5"/>
        <v/>
      </c>
      <c r="V82" s="3">
        <f t="shared" ca="1" si="6"/>
        <v>43344</v>
      </c>
    </row>
    <row r="83" spans="1:22" customFormat="1" ht="9.75" customHeight="1" x14ac:dyDescent="0.25">
      <c r="A83" s="63"/>
      <c r="B83" s="257"/>
      <c r="C83" s="97">
        <v>73</v>
      </c>
      <c r="D83" s="72">
        <v>73</v>
      </c>
      <c r="E83" s="72">
        <v>73</v>
      </c>
      <c r="F83" s="72">
        <v>73</v>
      </c>
      <c r="G83" s="72">
        <v>73</v>
      </c>
      <c r="H83" s="72">
        <v>73</v>
      </c>
      <c r="I83" s="72">
        <v>73</v>
      </c>
      <c r="J83" s="72">
        <v>73</v>
      </c>
      <c r="K83" s="72">
        <v>73</v>
      </c>
      <c r="L83" s="73">
        <v>73</v>
      </c>
      <c r="M83" s="64"/>
      <c r="N83" s="70"/>
      <c r="O83" s="1">
        <v>72</v>
      </c>
      <c r="P83" s="68"/>
      <c r="Q83" s="69"/>
      <c r="R83" s="68"/>
      <c r="S83" s="68"/>
      <c r="T83" s="71">
        <f t="shared" si="4"/>
        <v>0</v>
      </c>
      <c r="U83" s="2" t="str">
        <f t="shared" si="5"/>
        <v/>
      </c>
      <c r="V83" s="3">
        <f t="shared" ca="1" si="6"/>
        <v>43344</v>
      </c>
    </row>
    <row r="84" spans="1:22" customFormat="1" ht="9.75" customHeight="1" x14ac:dyDescent="0.25">
      <c r="A84" s="63"/>
      <c r="B84" s="257"/>
      <c r="C84" s="97">
        <v>74</v>
      </c>
      <c r="D84" s="72">
        <v>74</v>
      </c>
      <c r="E84" s="72">
        <v>74</v>
      </c>
      <c r="F84" s="72">
        <v>74</v>
      </c>
      <c r="G84" s="72">
        <v>74</v>
      </c>
      <c r="H84" s="72">
        <v>74</v>
      </c>
      <c r="I84" s="72">
        <v>74</v>
      </c>
      <c r="J84" s="72">
        <v>74</v>
      </c>
      <c r="K84" s="72">
        <v>74</v>
      </c>
      <c r="L84" s="73">
        <v>74</v>
      </c>
      <c r="M84" s="64"/>
      <c r="N84" s="70"/>
      <c r="O84" s="1">
        <v>73</v>
      </c>
      <c r="P84" s="68"/>
      <c r="Q84" s="69"/>
      <c r="R84" s="68"/>
      <c r="S84" s="68"/>
      <c r="T84" s="71">
        <f t="shared" si="4"/>
        <v>0</v>
      </c>
      <c r="U84" s="2" t="str">
        <f t="shared" si="5"/>
        <v/>
      </c>
      <c r="V84" s="3">
        <f t="shared" ca="1" si="6"/>
        <v>43344</v>
      </c>
    </row>
    <row r="85" spans="1:22" customFormat="1" ht="9.75" customHeight="1" x14ac:dyDescent="0.25">
      <c r="A85" s="63"/>
      <c r="B85" s="257"/>
      <c r="C85" s="97">
        <v>75</v>
      </c>
      <c r="D85" s="72">
        <v>75</v>
      </c>
      <c r="E85" s="72">
        <v>75</v>
      </c>
      <c r="F85" s="72">
        <v>75</v>
      </c>
      <c r="G85" s="72">
        <v>75</v>
      </c>
      <c r="H85" s="72">
        <v>75</v>
      </c>
      <c r="I85" s="72">
        <v>75</v>
      </c>
      <c r="J85" s="72">
        <v>75</v>
      </c>
      <c r="K85" s="72">
        <v>75</v>
      </c>
      <c r="L85" s="73">
        <v>75</v>
      </c>
      <c r="M85" s="64"/>
      <c r="N85" s="70"/>
      <c r="O85" s="1">
        <v>74</v>
      </c>
      <c r="P85" s="68"/>
      <c r="Q85" s="69"/>
      <c r="R85" s="68"/>
      <c r="S85" s="68"/>
      <c r="T85" s="71">
        <f t="shared" si="4"/>
        <v>0</v>
      </c>
      <c r="U85" s="2" t="str">
        <f t="shared" si="5"/>
        <v/>
      </c>
      <c r="V85" s="3">
        <f t="shared" ca="1" si="6"/>
        <v>43344</v>
      </c>
    </row>
    <row r="86" spans="1:22" customFormat="1" ht="9.75" customHeight="1" x14ac:dyDescent="0.25">
      <c r="A86" s="63"/>
      <c r="B86" s="257"/>
      <c r="C86" s="97">
        <v>76</v>
      </c>
      <c r="D86" s="72">
        <v>76</v>
      </c>
      <c r="E86" s="72">
        <v>76</v>
      </c>
      <c r="F86" s="72">
        <v>76</v>
      </c>
      <c r="G86" s="72">
        <v>76</v>
      </c>
      <c r="H86" s="72">
        <v>76</v>
      </c>
      <c r="I86" s="72">
        <v>76</v>
      </c>
      <c r="J86" s="72">
        <v>76</v>
      </c>
      <c r="K86" s="72">
        <v>76</v>
      </c>
      <c r="L86" s="73">
        <v>76</v>
      </c>
      <c r="M86" s="64"/>
      <c r="N86" s="70"/>
      <c r="O86" s="1">
        <v>75</v>
      </c>
      <c r="P86" s="68"/>
      <c r="Q86" s="69"/>
      <c r="R86" s="68"/>
      <c r="S86" s="68"/>
      <c r="T86" s="71">
        <f t="shared" si="4"/>
        <v>0</v>
      </c>
      <c r="U86" s="2" t="str">
        <f t="shared" si="5"/>
        <v/>
      </c>
      <c r="V86" s="3">
        <f t="shared" ca="1" si="6"/>
        <v>43344</v>
      </c>
    </row>
    <row r="87" spans="1:22" customFormat="1" ht="9.75" customHeight="1" x14ac:dyDescent="0.25">
      <c r="A87" s="63"/>
      <c r="B87" s="257"/>
      <c r="C87" s="97">
        <v>77</v>
      </c>
      <c r="D87" s="72">
        <v>77</v>
      </c>
      <c r="E87" s="72">
        <v>77</v>
      </c>
      <c r="F87" s="72">
        <v>77</v>
      </c>
      <c r="G87" s="72">
        <v>77</v>
      </c>
      <c r="H87" s="72">
        <v>77</v>
      </c>
      <c r="I87" s="72">
        <v>77</v>
      </c>
      <c r="J87" s="72">
        <v>77</v>
      </c>
      <c r="K87" s="72">
        <v>77</v>
      </c>
      <c r="L87" s="73">
        <v>77</v>
      </c>
      <c r="M87" s="64"/>
      <c r="N87" s="70"/>
      <c r="O87" s="1">
        <v>76</v>
      </c>
      <c r="P87" s="68"/>
      <c r="Q87" s="69"/>
      <c r="R87" s="68"/>
      <c r="S87" s="68"/>
      <c r="T87" s="71">
        <f t="shared" si="4"/>
        <v>0</v>
      </c>
      <c r="U87" s="2" t="str">
        <f t="shared" si="5"/>
        <v/>
      </c>
      <c r="V87" s="3">
        <f t="shared" ca="1" si="6"/>
        <v>43344</v>
      </c>
    </row>
    <row r="88" spans="1:22" customFormat="1" ht="9.75" customHeight="1" x14ac:dyDescent="0.25">
      <c r="A88" s="63"/>
      <c r="B88" s="257"/>
      <c r="C88" s="97">
        <v>78</v>
      </c>
      <c r="D88" s="72">
        <v>78</v>
      </c>
      <c r="E88" s="72">
        <v>78</v>
      </c>
      <c r="F88" s="72">
        <v>78</v>
      </c>
      <c r="G88" s="72">
        <v>78</v>
      </c>
      <c r="H88" s="72">
        <v>78</v>
      </c>
      <c r="I88" s="72">
        <v>78</v>
      </c>
      <c r="J88" s="72">
        <v>78</v>
      </c>
      <c r="K88" s="72">
        <v>78</v>
      </c>
      <c r="L88" s="73">
        <v>78</v>
      </c>
      <c r="M88" s="64"/>
      <c r="N88" s="70"/>
      <c r="O88" s="1">
        <v>77</v>
      </c>
      <c r="P88" s="68"/>
      <c r="Q88" s="69"/>
      <c r="R88" s="68"/>
      <c r="S88" s="68"/>
      <c r="T88" s="71">
        <f t="shared" si="4"/>
        <v>0</v>
      </c>
      <c r="U88" s="2" t="str">
        <f t="shared" si="5"/>
        <v/>
      </c>
      <c r="V88" s="3">
        <f t="shared" ca="1" si="6"/>
        <v>43344</v>
      </c>
    </row>
    <row r="89" spans="1:22" customFormat="1" ht="9.75" customHeight="1" x14ac:dyDescent="0.25">
      <c r="A89" s="63"/>
      <c r="B89" s="257"/>
      <c r="C89" s="97">
        <v>79</v>
      </c>
      <c r="D89" s="72">
        <v>79</v>
      </c>
      <c r="E89" s="72">
        <v>79</v>
      </c>
      <c r="F89" s="72">
        <v>79</v>
      </c>
      <c r="G89" s="72">
        <v>79</v>
      </c>
      <c r="H89" s="72">
        <v>79</v>
      </c>
      <c r="I89" s="72">
        <v>79</v>
      </c>
      <c r="J89" s="72">
        <v>79</v>
      </c>
      <c r="K89" s="72">
        <v>79</v>
      </c>
      <c r="L89" s="73">
        <v>79</v>
      </c>
      <c r="M89" s="64"/>
      <c r="N89" s="70"/>
      <c r="O89" s="1">
        <v>78</v>
      </c>
      <c r="P89" s="68"/>
      <c r="Q89" s="69"/>
      <c r="R89" s="68"/>
      <c r="S89" s="68"/>
      <c r="T89" s="71">
        <f t="shared" si="4"/>
        <v>0</v>
      </c>
      <c r="U89" s="2" t="str">
        <f t="shared" si="5"/>
        <v/>
      </c>
      <c r="V89" s="3">
        <f t="shared" ca="1" si="6"/>
        <v>43344</v>
      </c>
    </row>
    <row r="90" spans="1:22" customFormat="1" ht="9.75" customHeight="1" x14ac:dyDescent="0.25">
      <c r="A90" s="63"/>
      <c r="B90" s="257"/>
      <c r="C90" s="97">
        <v>80</v>
      </c>
      <c r="D90" s="72">
        <v>80</v>
      </c>
      <c r="E90" s="72">
        <v>80</v>
      </c>
      <c r="F90" s="72">
        <v>80</v>
      </c>
      <c r="G90" s="72">
        <v>80</v>
      </c>
      <c r="H90" s="72">
        <v>80</v>
      </c>
      <c r="I90" s="72">
        <v>80</v>
      </c>
      <c r="J90" s="72">
        <v>80</v>
      </c>
      <c r="K90" s="72">
        <v>80</v>
      </c>
      <c r="L90" s="73">
        <v>80</v>
      </c>
      <c r="M90" s="64"/>
      <c r="N90" s="70"/>
      <c r="O90" s="1">
        <v>79</v>
      </c>
      <c r="P90" s="68"/>
      <c r="Q90" s="69"/>
      <c r="R90" s="68"/>
      <c r="S90" s="68"/>
      <c r="T90" s="71">
        <f t="shared" si="4"/>
        <v>0</v>
      </c>
      <c r="U90" s="2" t="str">
        <f t="shared" si="5"/>
        <v/>
      </c>
      <c r="V90" s="3">
        <f t="shared" ca="1" si="6"/>
        <v>43344</v>
      </c>
    </row>
    <row r="91" spans="1:22" customFormat="1" ht="9.75" customHeight="1" x14ac:dyDescent="0.25">
      <c r="A91" s="63"/>
      <c r="B91" s="257"/>
      <c r="C91" s="97">
        <v>81</v>
      </c>
      <c r="D91" s="72">
        <v>81</v>
      </c>
      <c r="E91" s="72">
        <v>81</v>
      </c>
      <c r="F91" s="72">
        <v>81</v>
      </c>
      <c r="G91" s="72">
        <v>81</v>
      </c>
      <c r="H91" s="72">
        <v>81</v>
      </c>
      <c r="I91" s="72">
        <v>81</v>
      </c>
      <c r="J91" s="72">
        <v>81</v>
      </c>
      <c r="K91" s="72">
        <v>81</v>
      </c>
      <c r="L91" s="73">
        <v>81</v>
      </c>
      <c r="M91" s="64"/>
      <c r="N91" s="70"/>
      <c r="O91" s="1">
        <v>80</v>
      </c>
      <c r="P91" s="68"/>
      <c r="Q91" s="69"/>
      <c r="R91" s="68"/>
      <c r="S91" s="68"/>
      <c r="T91" s="71">
        <f t="shared" si="4"/>
        <v>0</v>
      </c>
      <c r="U91" s="2" t="str">
        <f t="shared" si="5"/>
        <v/>
      </c>
      <c r="V91" s="3">
        <f t="shared" ca="1" si="6"/>
        <v>43344</v>
      </c>
    </row>
    <row r="92" spans="1:22" customFormat="1" ht="9.75" customHeight="1" x14ac:dyDescent="0.25">
      <c r="A92" s="63"/>
      <c r="B92" s="257"/>
      <c r="C92" s="97">
        <v>82</v>
      </c>
      <c r="D92" s="72">
        <v>82</v>
      </c>
      <c r="E92" s="72">
        <v>82</v>
      </c>
      <c r="F92" s="72">
        <v>82</v>
      </c>
      <c r="G92" s="72">
        <v>82</v>
      </c>
      <c r="H92" s="72">
        <v>82</v>
      </c>
      <c r="I92" s="72">
        <v>82</v>
      </c>
      <c r="J92" s="72">
        <v>82</v>
      </c>
      <c r="K92" s="72">
        <v>82</v>
      </c>
      <c r="L92" s="73">
        <v>82</v>
      </c>
      <c r="M92" s="64"/>
      <c r="N92" s="70"/>
      <c r="O92" s="1">
        <v>81</v>
      </c>
      <c r="P92" s="68"/>
      <c r="Q92" s="69"/>
      <c r="R92" s="68"/>
      <c r="S92" s="68"/>
      <c r="T92" s="71">
        <f t="shared" si="4"/>
        <v>0</v>
      </c>
      <c r="U92" s="2" t="str">
        <f t="shared" si="5"/>
        <v/>
      </c>
      <c r="V92" s="3">
        <f t="shared" ca="1" si="6"/>
        <v>43344</v>
      </c>
    </row>
    <row r="93" spans="1:22" customFormat="1" ht="9.75" customHeight="1" x14ac:dyDescent="0.25">
      <c r="A93" s="63"/>
      <c r="B93" s="257"/>
      <c r="C93" s="97">
        <v>83</v>
      </c>
      <c r="D93" s="72">
        <v>83</v>
      </c>
      <c r="E93" s="72">
        <v>83</v>
      </c>
      <c r="F93" s="72">
        <v>83</v>
      </c>
      <c r="G93" s="72">
        <v>83</v>
      </c>
      <c r="H93" s="72">
        <v>83</v>
      </c>
      <c r="I93" s="72">
        <v>83</v>
      </c>
      <c r="J93" s="72">
        <v>83</v>
      </c>
      <c r="K93" s="72">
        <v>83</v>
      </c>
      <c r="L93" s="73">
        <v>83</v>
      </c>
      <c r="M93" s="64"/>
      <c r="N93" s="70"/>
      <c r="O93" s="1">
        <v>82</v>
      </c>
      <c r="P93" s="68"/>
      <c r="Q93" s="69"/>
      <c r="R93" s="68"/>
      <c r="S93" s="68"/>
      <c r="T93" s="71">
        <f t="shared" si="4"/>
        <v>0</v>
      </c>
      <c r="U93" s="2" t="str">
        <f t="shared" si="5"/>
        <v/>
      </c>
      <c r="V93" s="3">
        <f t="shared" ca="1" si="6"/>
        <v>43344</v>
      </c>
    </row>
    <row r="94" spans="1:22" customFormat="1" ht="9.75" customHeight="1" x14ac:dyDescent="0.25">
      <c r="A94" s="63"/>
      <c r="B94" s="257"/>
      <c r="C94" s="97">
        <v>84</v>
      </c>
      <c r="D94" s="72">
        <v>84</v>
      </c>
      <c r="E94" s="72">
        <v>84</v>
      </c>
      <c r="F94" s="72">
        <v>84</v>
      </c>
      <c r="G94" s="72">
        <v>84</v>
      </c>
      <c r="H94" s="72">
        <v>84</v>
      </c>
      <c r="I94" s="72">
        <v>84</v>
      </c>
      <c r="J94" s="72">
        <v>84</v>
      </c>
      <c r="K94" s="72">
        <v>84</v>
      </c>
      <c r="L94" s="73">
        <v>84</v>
      </c>
      <c r="M94" s="64"/>
      <c r="N94" s="70"/>
      <c r="O94" s="1">
        <v>83</v>
      </c>
      <c r="P94" s="68"/>
      <c r="Q94" s="69"/>
      <c r="R94" s="68"/>
      <c r="S94" s="68"/>
      <c r="T94" s="71">
        <f t="shared" si="4"/>
        <v>0</v>
      </c>
      <c r="U94" s="2" t="str">
        <f t="shared" si="5"/>
        <v/>
      </c>
      <c r="V94" s="3">
        <f t="shared" ca="1" si="6"/>
        <v>43344</v>
      </c>
    </row>
    <row r="95" spans="1:22" customFormat="1" ht="9.75" customHeight="1" x14ac:dyDescent="0.25">
      <c r="A95" s="63"/>
      <c r="B95" s="257"/>
      <c r="C95" s="97">
        <v>85</v>
      </c>
      <c r="D95" s="72">
        <v>85</v>
      </c>
      <c r="E95" s="72">
        <v>85</v>
      </c>
      <c r="F95" s="72">
        <v>85</v>
      </c>
      <c r="G95" s="72">
        <v>85</v>
      </c>
      <c r="H95" s="72">
        <v>85</v>
      </c>
      <c r="I95" s="72">
        <v>85</v>
      </c>
      <c r="J95" s="72">
        <v>85</v>
      </c>
      <c r="K95" s="72">
        <v>85</v>
      </c>
      <c r="L95" s="73">
        <v>85</v>
      </c>
      <c r="M95" s="64"/>
      <c r="N95" s="70"/>
      <c r="O95" s="1">
        <v>84</v>
      </c>
      <c r="P95" s="68"/>
      <c r="Q95" s="69"/>
      <c r="R95" s="68"/>
      <c r="S95" s="68"/>
      <c r="T95" s="71">
        <f t="shared" si="4"/>
        <v>0</v>
      </c>
      <c r="U95" s="2" t="str">
        <f t="shared" si="5"/>
        <v/>
      </c>
      <c r="V95" s="3">
        <f t="shared" ca="1" si="6"/>
        <v>43344</v>
      </c>
    </row>
    <row r="96" spans="1:22" customFormat="1" ht="9.75" customHeight="1" x14ac:dyDescent="0.25">
      <c r="A96" s="63"/>
      <c r="B96" s="257"/>
      <c r="C96" s="97">
        <v>86</v>
      </c>
      <c r="D96" s="72">
        <v>86</v>
      </c>
      <c r="E96" s="72">
        <v>86</v>
      </c>
      <c r="F96" s="72">
        <v>86</v>
      </c>
      <c r="G96" s="72">
        <v>86</v>
      </c>
      <c r="H96" s="72">
        <v>86</v>
      </c>
      <c r="I96" s="72">
        <v>86</v>
      </c>
      <c r="J96" s="72">
        <v>86</v>
      </c>
      <c r="K96" s="72">
        <v>86</v>
      </c>
      <c r="L96" s="73">
        <v>86</v>
      </c>
      <c r="M96" s="64"/>
      <c r="N96" s="70"/>
      <c r="O96" s="1">
        <v>85</v>
      </c>
      <c r="P96" s="68"/>
      <c r="Q96" s="69"/>
      <c r="R96" s="68"/>
      <c r="S96" s="68"/>
      <c r="T96" s="71">
        <f t="shared" si="4"/>
        <v>0</v>
      </c>
      <c r="U96" s="2" t="str">
        <f t="shared" si="5"/>
        <v/>
      </c>
      <c r="V96" s="3">
        <f t="shared" ca="1" si="6"/>
        <v>43344</v>
      </c>
    </row>
    <row r="97" spans="1:22" customFormat="1" ht="9.75" customHeight="1" x14ac:dyDescent="0.25">
      <c r="A97" s="63"/>
      <c r="B97" s="257"/>
      <c r="C97" s="97">
        <v>87</v>
      </c>
      <c r="D97" s="72">
        <v>87</v>
      </c>
      <c r="E97" s="72">
        <v>87</v>
      </c>
      <c r="F97" s="72">
        <v>87</v>
      </c>
      <c r="G97" s="72">
        <v>87</v>
      </c>
      <c r="H97" s="72">
        <v>87</v>
      </c>
      <c r="I97" s="72">
        <v>87</v>
      </c>
      <c r="J97" s="72">
        <v>87</v>
      </c>
      <c r="K97" s="72">
        <v>87</v>
      </c>
      <c r="L97" s="73">
        <v>87</v>
      </c>
      <c r="M97" s="64"/>
      <c r="N97" s="70"/>
      <c r="O97" s="1">
        <v>86</v>
      </c>
      <c r="P97" s="68"/>
      <c r="Q97" s="69"/>
      <c r="R97" s="68"/>
      <c r="S97" s="68"/>
      <c r="T97" s="71">
        <f t="shared" si="4"/>
        <v>0</v>
      </c>
      <c r="U97" s="2" t="str">
        <f t="shared" si="5"/>
        <v/>
      </c>
      <c r="V97" s="3">
        <f t="shared" ca="1" si="6"/>
        <v>43344</v>
      </c>
    </row>
    <row r="98" spans="1:22" customFormat="1" ht="9.75" customHeight="1" x14ac:dyDescent="0.25">
      <c r="A98" s="63"/>
      <c r="B98" s="257"/>
      <c r="C98" s="97">
        <v>88</v>
      </c>
      <c r="D98" s="72">
        <v>88</v>
      </c>
      <c r="E98" s="72">
        <v>88</v>
      </c>
      <c r="F98" s="72">
        <v>88</v>
      </c>
      <c r="G98" s="72">
        <v>88</v>
      </c>
      <c r="H98" s="72">
        <v>88</v>
      </c>
      <c r="I98" s="72">
        <v>88</v>
      </c>
      <c r="J98" s="72">
        <v>88</v>
      </c>
      <c r="K98" s="72">
        <v>88</v>
      </c>
      <c r="L98" s="73">
        <v>88</v>
      </c>
      <c r="M98" s="64"/>
      <c r="N98" s="70"/>
      <c r="O98" s="1">
        <v>87</v>
      </c>
      <c r="P98" s="68"/>
      <c r="Q98" s="69"/>
      <c r="R98" s="68"/>
      <c r="S98" s="68"/>
      <c r="T98" s="71">
        <f t="shared" si="4"/>
        <v>0</v>
      </c>
      <c r="U98" s="2" t="str">
        <f t="shared" si="5"/>
        <v/>
      </c>
      <c r="V98" s="3">
        <f t="shared" ca="1" si="6"/>
        <v>43344</v>
      </c>
    </row>
    <row r="99" spans="1:22" customFormat="1" ht="9.75" customHeight="1" x14ac:dyDescent="0.25">
      <c r="A99" s="63"/>
      <c r="B99" s="257"/>
      <c r="C99" s="97">
        <v>89</v>
      </c>
      <c r="D99" s="72">
        <v>89</v>
      </c>
      <c r="E99" s="72">
        <v>89</v>
      </c>
      <c r="F99" s="72">
        <v>89</v>
      </c>
      <c r="G99" s="72">
        <v>89</v>
      </c>
      <c r="H99" s="72">
        <v>89</v>
      </c>
      <c r="I99" s="72">
        <v>89</v>
      </c>
      <c r="J99" s="72">
        <v>89</v>
      </c>
      <c r="K99" s="72">
        <v>89</v>
      </c>
      <c r="L99" s="73">
        <v>89</v>
      </c>
      <c r="M99" s="64"/>
      <c r="N99" s="70"/>
      <c r="O99" s="1">
        <v>88</v>
      </c>
      <c r="P99" s="68"/>
      <c r="Q99" s="69"/>
      <c r="R99" s="68"/>
      <c r="S99" s="68"/>
      <c r="T99" s="71">
        <f t="shared" si="4"/>
        <v>0</v>
      </c>
      <c r="U99" s="2" t="str">
        <f t="shared" si="5"/>
        <v/>
      </c>
      <c r="V99" s="3">
        <f t="shared" ca="1" si="6"/>
        <v>43344</v>
      </c>
    </row>
    <row r="100" spans="1:22" customFormat="1" ht="9.75" customHeight="1" x14ac:dyDescent="0.25">
      <c r="A100" s="63"/>
      <c r="B100" s="257"/>
      <c r="C100" s="97">
        <v>90</v>
      </c>
      <c r="D100" s="72">
        <v>90</v>
      </c>
      <c r="E100" s="72">
        <v>90</v>
      </c>
      <c r="F100" s="72">
        <v>90</v>
      </c>
      <c r="G100" s="72">
        <v>90</v>
      </c>
      <c r="H100" s="72">
        <v>90</v>
      </c>
      <c r="I100" s="72">
        <v>90</v>
      </c>
      <c r="J100" s="72">
        <v>90</v>
      </c>
      <c r="K100" s="72">
        <v>90</v>
      </c>
      <c r="L100" s="73">
        <v>90</v>
      </c>
      <c r="M100" s="64"/>
      <c r="N100" s="70"/>
      <c r="O100" s="1">
        <v>89</v>
      </c>
      <c r="P100" s="68"/>
      <c r="Q100" s="69"/>
      <c r="R100" s="68"/>
      <c r="S100" s="68"/>
      <c r="T100" s="71">
        <f t="shared" si="4"/>
        <v>0</v>
      </c>
      <c r="U100" s="2" t="str">
        <f t="shared" si="5"/>
        <v/>
      </c>
      <c r="V100" s="3">
        <f t="shared" ca="1" si="6"/>
        <v>43344</v>
      </c>
    </row>
    <row r="101" spans="1:22" customFormat="1" ht="9.75" customHeight="1" x14ac:dyDescent="0.25">
      <c r="A101" s="63"/>
      <c r="B101" s="257"/>
      <c r="C101" s="97">
        <v>91</v>
      </c>
      <c r="D101" s="72">
        <v>91</v>
      </c>
      <c r="E101" s="72">
        <v>91</v>
      </c>
      <c r="F101" s="72">
        <v>91</v>
      </c>
      <c r="G101" s="72">
        <v>91</v>
      </c>
      <c r="H101" s="72">
        <v>91</v>
      </c>
      <c r="I101" s="72">
        <v>91</v>
      </c>
      <c r="J101" s="72">
        <v>91</v>
      </c>
      <c r="K101" s="72">
        <v>91</v>
      </c>
      <c r="L101" s="73">
        <v>91</v>
      </c>
      <c r="M101" s="64"/>
      <c r="N101" s="70"/>
      <c r="O101" s="1">
        <v>90</v>
      </c>
      <c r="P101" s="68"/>
      <c r="Q101" s="69"/>
      <c r="R101" s="68"/>
      <c r="S101" s="68"/>
      <c r="T101" s="71">
        <f t="shared" si="4"/>
        <v>0</v>
      </c>
      <c r="U101" s="2" t="str">
        <f t="shared" si="5"/>
        <v/>
      </c>
      <c r="V101" s="3">
        <f t="shared" ca="1" si="6"/>
        <v>43344</v>
      </c>
    </row>
    <row r="102" spans="1:22" customFormat="1" ht="9.75" customHeight="1" x14ac:dyDescent="0.25">
      <c r="A102" s="63"/>
      <c r="B102" s="257"/>
      <c r="C102" s="97">
        <v>92</v>
      </c>
      <c r="D102" s="72">
        <v>92</v>
      </c>
      <c r="E102" s="72">
        <v>92</v>
      </c>
      <c r="F102" s="72">
        <v>92</v>
      </c>
      <c r="G102" s="72">
        <v>92</v>
      </c>
      <c r="H102" s="72">
        <v>92</v>
      </c>
      <c r="I102" s="72">
        <v>92</v>
      </c>
      <c r="J102" s="72">
        <v>92</v>
      </c>
      <c r="K102" s="72">
        <v>92</v>
      </c>
      <c r="L102" s="73">
        <v>92</v>
      </c>
      <c r="M102" s="64"/>
      <c r="N102" s="70"/>
      <c r="O102" s="1">
        <v>91</v>
      </c>
      <c r="P102" s="68"/>
      <c r="Q102" s="69"/>
      <c r="R102" s="68"/>
      <c r="S102" s="68"/>
      <c r="T102" s="71">
        <f t="shared" si="4"/>
        <v>0</v>
      </c>
      <c r="U102" s="2" t="str">
        <f t="shared" si="5"/>
        <v/>
      </c>
      <c r="V102" s="3">
        <f t="shared" ca="1" si="6"/>
        <v>43344</v>
      </c>
    </row>
    <row r="103" spans="1:22" customFormat="1" ht="9.75" customHeight="1" x14ac:dyDescent="0.25">
      <c r="A103" s="63"/>
      <c r="B103" s="257"/>
      <c r="C103" s="97">
        <v>93</v>
      </c>
      <c r="D103" s="72">
        <v>93</v>
      </c>
      <c r="E103" s="72">
        <v>93</v>
      </c>
      <c r="F103" s="72">
        <v>93</v>
      </c>
      <c r="G103" s="72">
        <v>93</v>
      </c>
      <c r="H103" s="72">
        <v>93</v>
      </c>
      <c r="I103" s="72">
        <v>93</v>
      </c>
      <c r="J103" s="72">
        <v>93</v>
      </c>
      <c r="K103" s="72">
        <v>93</v>
      </c>
      <c r="L103" s="73">
        <v>93</v>
      </c>
      <c r="M103" s="64"/>
      <c r="N103" s="70"/>
      <c r="O103" s="1">
        <v>92</v>
      </c>
      <c r="P103" s="68"/>
      <c r="Q103" s="69"/>
      <c r="R103" s="68"/>
      <c r="S103" s="68"/>
      <c r="T103" s="71">
        <f t="shared" si="4"/>
        <v>0</v>
      </c>
      <c r="U103" s="2" t="str">
        <f t="shared" si="5"/>
        <v/>
      </c>
      <c r="V103" s="3">
        <f t="shared" ca="1" si="6"/>
        <v>43344</v>
      </c>
    </row>
    <row r="104" spans="1:22" customFormat="1" ht="9.75" customHeight="1" x14ac:dyDescent="0.25">
      <c r="A104" s="63"/>
      <c r="B104" s="257"/>
      <c r="C104" s="97">
        <v>94</v>
      </c>
      <c r="D104" s="72">
        <v>94</v>
      </c>
      <c r="E104" s="72">
        <v>94</v>
      </c>
      <c r="F104" s="72">
        <v>94</v>
      </c>
      <c r="G104" s="72">
        <v>94</v>
      </c>
      <c r="H104" s="72">
        <v>94</v>
      </c>
      <c r="I104" s="72">
        <v>94</v>
      </c>
      <c r="J104" s="72">
        <v>94</v>
      </c>
      <c r="K104" s="72">
        <v>94</v>
      </c>
      <c r="L104" s="73">
        <v>94</v>
      </c>
      <c r="M104" s="64"/>
      <c r="N104" s="70"/>
      <c r="O104" s="1">
        <v>93</v>
      </c>
      <c r="P104" s="68"/>
      <c r="Q104" s="69"/>
      <c r="R104" s="68"/>
      <c r="S104" s="68"/>
      <c r="T104" s="71">
        <f t="shared" si="4"/>
        <v>0</v>
      </c>
      <c r="U104" s="2" t="str">
        <f t="shared" si="5"/>
        <v/>
      </c>
      <c r="V104" s="3">
        <f t="shared" ca="1" si="6"/>
        <v>43344</v>
      </c>
    </row>
    <row r="105" spans="1:22" customFormat="1" ht="9.75" customHeight="1" x14ac:dyDescent="0.25">
      <c r="A105" s="63"/>
      <c r="B105" s="257"/>
      <c r="C105" s="97">
        <v>95</v>
      </c>
      <c r="D105" s="72">
        <v>95</v>
      </c>
      <c r="E105" s="72">
        <v>95</v>
      </c>
      <c r="F105" s="72">
        <v>95</v>
      </c>
      <c r="G105" s="72">
        <v>95</v>
      </c>
      <c r="H105" s="72">
        <v>95</v>
      </c>
      <c r="I105" s="72">
        <v>95</v>
      </c>
      <c r="J105" s="72">
        <v>95</v>
      </c>
      <c r="K105" s="72">
        <v>95</v>
      </c>
      <c r="L105" s="73">
        <v>95</v>
      </c>
      <c r="M105" s="64"/>
      <c r="N105" s="70"/>
      <c r="O105" s="1">
        <v>94</v>
      </c>
      <c r="P105" s="68"/>
      <c r="Q105" s="69"/>
      <c r="R105" s="68"/>
      <c r="S105" s="68"/>
      <c r="T105" s="71">
        <f t="shared" si="4"/>
        <v>0</v>
      </c>
      <c r="U105" s="2" t="str">
        <f t="shared" si="5"/>
        <v/>
      </c>
      <c r="V105" s="3">
        <f t="shared" ca="1" si="6"/>
        <v>43344</v>
      </c>
    </row>
    <row r="106" spans="1:22" customFormat="1" ht="9.75" customHeight="1" x14ac:dyDescent="0.25">
      <c r="A106" s="63"/>
      <c r="B106" s="257"/>
      <c r="C106" s="97">
        <v>96</v>
      </c>
      <c r="D106" s="72">
        <v>96</v>
      </c>
      <c r="E106" s="72">
        <v>96</v>
      </c>
      <c r="F106" s="72">
        <v>96</v>
      </c>
      <c r="G106" s="72">
        <v>96</v>
      </c>
      <c r="H106" s="72">
        <v>96</v>
      </c>
      <c r="I106" s="72">
        <v>96</v>
      </c>
      <c r="J106" s="72">
        <v>96</v>
      </c>
      <c r="K106" s="72">
        <v>96</v>
      </c>
      <c r="L106" s="73">
        <v>96</v>
      </c>
      <c r="M106" s="64"/>
      <c r="N106" s="70"/>
      <c r="O106" s="1">
        <v>95</v>
      </c>
      <c r="P106" s="68"/>
      <c r="Q106" s="69"/>
      <c r="R106" s="68"/>
      <c r="S106" s="68"/>
      <c r="T106" s="71">
        <f t="shared" si="4"/>
        <v>0</v>
      </c>
      <c r="U106" s="2" t="str">
        <f t="shared" si="5"/>
        <v/>
      </c>
      <c r="V106" s="3">
        <f t="shared" ca="1" si="6"/>
        <v>43344</v>
      </c>
    </row>
    <row r="107" spans="1:22" customFormat="1" ht="9.75" customHeight="1" x14ac:dyDescent="0.25">
      <c r="A107" s="63"/>
      <c r="B107" s="257"/>
      <c r="C107" s="97">
        <v>97</v>
      </c>
      <c r="D107" s="72">
        <v>97</v>
      </c>
      <c r="E107" s="72">
        <v>97</v>
      </c>
      <c r="F107" s="72">
        <v>97</v>
      </c>
      <c r="G107" s="72">
        <v>97</v>
      </c>
      <c r="H107" s="72">
        <v>97</v>
      </c>
      <c r="I107" s="72">
        <v>97</v>
      </c>
      <c r="J107" s="72">
        <v>97</v>
      </c>
      <c r="K107" s="72">
        <v>97</v>
      </c>
      <c r="L107" s="73">
        <v>97</v>
      </c>
      <c r="M107" s="64"/>
      <c r="N107" s="70"/>
      <c r="O107" s="1">
        <v>96</v>
      </c>
      <c r="P107" s="68"/>
      <c r="Q107" s="69"/>
      <c r="R107" s="68"/>
      <c r="S107" s="68"/>
      <c r="T107" s="71">
        <f t="shared" si="4"/>
        <v>0</v>
      </c>
      <c r="U107" s="2" t="str">
        <f t="shared" si="5"/>
        <v/>
      </c>
      <c r="V107" s="3">
        <f t="shared" ca="1" si="6"/>
        <v>43344</v>
      </c>
    </row>
    <row r="108" spans="1:22" customFormat="1" ht="9.75" customHeight="1" x14ac:dyDescent="0.25">
      <c r="A108" s="63"/>
      <c r="B108" s="257"/>
      <c r="C108" s="97">
        <v>98</v>
      </c>
      <c r="D108" s="72">
        <v>98</v>
      </c>
      <c r="E108" s="72">
        <v>98</v>
      </c>
      <c r="F108" s="72">
        <v>98</v>
      </c>
      <c r="G108" s="72">
        <v>98</v>
      </c>
      <c r="H108" s="72">
        <v>98</v>
      </c>
      <c r="I108" s="72">
        <v>98</v>
      </c>
      <c r="J108" s="72">
        <v>98</v>
      </c>
      <c r="K108" s="72">
        <v>98</v>
      </c>
      <c r="L108" s="73">
        <v>98</v>
      </c>
      <c r="M108" s="64"/>
      <c r="N108" s="70"/>
      <c r="O108" s="1">
        <v>97</v>
      </c>
      <c r="P108" s="68"/>
      <c r="Q108" s="69"/>
      <c r="R108" s="68"/>
      <c r="S108" s="68"/>
      <c r="T108" s="71">
        <f t="shared" si="4"/>
        <v>0</v>
      </c>
      <c r="U108" s="2" t="str">
        <f t="shared" si="5"/>
        <v/>
      </c>
      <c r="V108" s="3">
        <f t="shared" ca="1" si="6"/>
        <v>43344</v>
      </c>
    </row>
    <row r="109" spans="1:22" customFormat="1" ht="9.75" customHeight="1" thickBot="1" x14ac:dyDescent="0.3">
      <c r="A109" s="63"/>
      <c r="B109" s="258"/>
      <c r="C109" s="111">
        <v>99</v>
      </c>
      <c r="D109" s="74">
        <v>99</v>
      </c>
      <c r="E109" s="74">
        <v>99</v>
      </c>
      <c r="F109" s="74">
        <v>99</v>
      </c>
      <c r="G109" s="74">
        <v>99</v>
      </c>
      <c r="H109" s="74">
        <v>99</v>
      </c>
      <c r="I109" s="74">
        <v>99</v>
      </c>
      <c r="J109" s="74">
        <v>99</v>
      </c>
      <c r="K109" s="74">
        <v>99</v>
      </c>
      <c r="L109" s="75">
        <v>99</v>
      </c>
      <c r="M109" s="64"/>
      <c r="N109" s="70"/>
      <c r="O109" s="1">
        <v>98</v>
      </c>
      <c r="P109" s="68"/>
      <c r="Q109" s="69"/>
      <c r="R109" s="68"/>
      <c r="S109" s="68"/>
      <c r="T109" s="71">
        <f t="shared" si="4"/>
        <v>0</v>
      </c>
      <c r="U109" s="2" t="str">
        <f t="shared" si="5"/>
        <v/>
      </c>
      <c r="V109" s="3">
        <f t="shared" ca="1" si="6"/>
        <v>43344</v>
      </c>
    </row>
    <row r="110" spans="1:22" customFormat="1" ht="9.75" customHeight="1" x14ac:dyDescent="0.25">
      <c r="A110" s="63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70"/>
      <c r="O110" s="1">
        <v>99</v>
      </c>
      <c r="P110" s="68"/>
      <c r="Q110" s="69"/>
      <c r="R110" s="68"/>
      <c r="S110" s="68"/>
      <c r="T110" s="71">
        <f t="shared" si="4"/>
        <v>0</v>
      </c>
      <c r="U110" s="2" t="str">
        <f t="shared" si="5"/>
        <v/>
      </c>
      <c r="V110" s="3">
        <f t="shared" ca="1" si="6"/>
        <v>43344</v>
      </c>
    </row>
    <row r="111" spans="1:22" customFormat="1" ht="9.75" customHeight="1" x14ac:dyDescent="0.25">
      <c r="A111" s="63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70"/>
      <c r="O111" s="1">
        <v>100</v>
      </c>
      <c r="P111" s="68"/>
      <c r="Q111" s="69"/>
      <c r="R111" s="68"/>
      <c r="S111" s="68"/>
      <c r="T111" s="71">
        <f t="shared" si="4"/>
        <v>0</v>
      </c>
      <c r="U111" s="2" t="str">
        <f t="shared" si="5"/>
        <v/>
      </c>
      <c r="V111" s="3">
        <f t="shared" ca="1" si="6"/>
        <v>43344</v>
      </c>
    </row>
    <row r="112" spans="1:22" customFormat="1" ht="9.75" customHeight="1" x14ac:dyDescent="0.25">
      <c r="A112" s="63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70"/>
      <c r="O112" s="1">
        <v>101</v>
      </c>
      <c r="P112" s="68"/>
      <c r="Q112" s="69"/>
      <c r="R112" s="68"/>
      <c r="S112" s="68"/>
      <c r="T112" s="71">
        <f t="shared" si="4"/>
        <v>0</v>
      </c>
      <c r="U112" s="2" t="str">
        <f t="shared" si="5"/>
        <v/>
      </c>
      <c r="V112" s="3">
        <f t="shared" ca="1" si="6"/>
        <v>43344</v>
      </c>
    </row>
    <row r="113" spans="1:22" customFormat="1" ht="9.75" customHeight="1" x14ac:dyDescent="0.25">
      <c r="A113" s="63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70"/>
      <c r="O113" s="1">
        <v>102</v>
      </c>
      <c r="P113" s="68"/>
      <c r="Q113" s="69"/>
      <c r="R113" s="68"/>
      <c r="S113" s="68"/>
      <c r="T113" s="71">
        <f t="shared" si="4"/>
        <v>0</v>
      </c>
      <c r="U113" s="2" t="str">
        <f t="shared" si="5"/>
        <v/>
      </c>
      <c r="V113" s="3">
        <f t="shared" ca="1" si="6"/>
        <v>43344</v>
      </c>
    </row>
    <row r="114" spans="1:22" customFormat="1" ht="9.75" customHeight="1" x14ac:dyDescent="0.25">
      <c r="A114" s="63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70"/>
      <c r="O114" s="1">
        <v>103</v>
      </c>
      <c r="P114" s="68"/>
      <c r="Q114" s="69"/>
      <c r="R114" s="68"/>
      <c r="S114" s="68"/>
      <c r="T114" s="71">
        <f t="shared" si="4"/>
        <v>0</v>
      </c>
      <c r="U114" s="2" t="str">
        <f t="shared" si="5"/>
        <v/>
      </c>
      <c r="V114" s="3">
        <f t="shared" ca="1" si="6"/>
        <v>43344</v>
      </c>
    </row>
    <row r="115" spans="1:22" customFormat="1" ht="9.75" customHeight="1" x14ac:dyDescent="0.25">
      <c r="A115" s="63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70"/>
      <c r="O115" s="1">
        <v>104</v>
      </c>
      <c r="P115" s="68"/>
      <c r="Q115" s="69"/>
      <c r="R115" s="68"/>
      <c r="S115" s="68"/>
      <c r="T115" s="71">
        <f t="shared" si="4"/>
        <v>0</v>
      </c>
      <c r="U115" s="2" t="str">
        <f t="shared" si="5"/>
        <v/>
      </c>
      <c r="V115" s="3">
        <f t="shared" ca="1" si="6"/>
        <v>43344</v>
      </c>
    </row>
    <row r="116" spans="1:22" customFormat="1" ht="9.75" customHeight="1" x14ac:dyDescent="0.25">
      <c r="A116" s="63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70"/>
      <c r="O116" s="1">
        <v>105</v>
      </c>
      <c r="P116" s="68"/>
      <c r="Q116" s="69"/>
      <c r="R116" s="68"/>
      <c r="S116" s="68"/>
      <c r="T116" s="71">
        <f t="shared" si="4"/>
        <v>0</v>
      </c>
      <c r="U116" s="2" t="str">
        <f t="shared" si="5"/>
        <v/>
      </c>
      <c r="V116" s="3">
        <f t="shared" ca="1" si="6"/>
        <v>43344</v>
      </c>
    </row>
    <row r="117" spans="1:22" customFormat="1" ht="9.75" customHeight="1" x14ac:dyDescent="0.25">
      <c r="A117" s="63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70"/>
      <c r="O117" s="1">
        <v>106</v>
      </c>
      <c r="P117" s="68"/>
      <c r="Q117" s="69"/>
      <c r="R117" s="68"/>
      <c r="S117" s="68"/>
      <c r="T117" s="71">
        <f t="shared" si="4"/>
        <v>0</v>
      </c>
      <c r="U117" s="2" t="str">
        <f t="shared" si="5"/>
        <v/>
      </c>
      <c r="V117" s="3">
        <f t="shared" ca="1" si="6"/>
        <v>43344</v>
      </c>
    </row>
    <row r="118" spans="1:22" customFormat="1" ht="9.75" customHeight="1" x14ac:dyDescent="0.25">
      <c r="A118" s="63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70"/>
      <c r="O118" s="1">
        <v>107</v>
      </c>
      <c r="P118" s="68"/>
      <c r="Q118" s="69"/>
      <c r="R118" s="68"/>
      <c r="S118" s="68"/>
      <c r="T118" s="71">
        <f t="shared" si="4"/>
        <v>0</v>
      </c>
      <c r="U118" s="2" t="str">
        <f t="shared" si="5"/>
        <v/>
      </c>
      <c r="V118" s="3">
        <f t="shared" ca="1" si="6"/>
        <v>43344</v>
      </c>
    </row>
    <row r="119" spans="1:22" customFormat="1" ht="9.75" customHeight="1" x14ac:dyDescent="0.25">
      <c r="A119" s="63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70"/>
      <c r="O119" s="1">
        <v>108</v>
      </c>
      <c r="P119" s="68"/>
      <c r="Q119" s="69"/>
      <c r="R119" s="68"/>
      <c r="S119" s="68"/>
      <c r="T119" s="71">
        <f t="shared" si="4"/>
        <v>0</v>
      </c>
      <c r="U119" s="2" t="str">
        <f t="shared" si="5"/>
        <v/>
      </c>
      <c r="V119" s="3">
        <f t="shared" ca="1" si="6"/>
        <v>43344</v>
      </c>
    </row>
    <row r="120" spans="1:22" customFormat="1" ht="9.75" customHeight="1" x14ac:dyDescent="0.25">
      <c r="A120" s="63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70"/>
      <c r="O120" s="1">
        <v>109</v>
      </c>
      <c r="P120" s="68"/>
      <c r="Q120" s="69"/>
      <c r="R120" s="68"/>
      <c r="S120" s="68"/>
      <c r="T120" s="71">
        <f t="shared" si="4"/>
        <v>0</v>
      </c>
      <c r="U120" s="2" t="str">
        <f t="shared" si="5"/>
        <v/>
      </c>
      <c r="V120" s="3">
        <f t="shared" ca="1" si="6"/>
        <v>43344</v>
      </c>
    </row>
    <row r="121" spans="1:22" customFormat="1" ht="9.75" customHeight="1" x14ac:dyDescent="0.25">
      <c r="A121" s="63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70"/>
      <c r="O121" s="1">
        <v>110</v>
      </c>
      <c r="P121" s="68"/>
      <c r="Q121" s="69"/>
      <c r="R121" s="68"/>
      <c r="S121" s="68"/>
      <c r="T121" s="71">
        <f t="shared" si="4"/>
        <v>0</v>
      </c>
      <c r="U121" s="2" t="str">
        <f t="shared" si="5"/>
        <v/>
      </c>
      <c r="V121" s="3">
        <f t="shared" ca="1" si="6"/>
        <v>43344</v>
      </c>
    </row>
    <row r="122" spans="1:22" customFormat="1" ht="9.75" customHeight="1" x14ac:dyDescent="0.25">
      <c r="A122" s="63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70"/>
      <c r="O122" s="1">
        <v>111</v>
      </c>
      <c r="P122" s="68"/>
      <c r="Q122" s="69"/>
      <c r="R122" s="68"/>
      <c r="S122" s="68"/>
      <c r="T122" s="71">
        <f t="shared" si="4"/>
        <v>0</v>
      </c>
      <c r="U122" s="2" t="str">
        <f t="shared" si="5"/>
        <v/>
      </c>
      <c r="V122" s="3">
        <f t="shared" ca="1" si="6"/>
        <v>43344</v>
      </c>
    </row>
    <row r="123" spans="1:22" customFormat="1" ht="9.75" customHeight="1" x14ac:dyDescent="0.25">
      <c r="A123" s="63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70"/>
      <c r="O123" s="1">
        <v>112</v>
      </c>
      <c r="P123" s="68"/>
      <c r="Q123" s="69"/>
      <c r="R123" s="68"/>
      <c r="S123" s="68"/>
      <c r="T123" s="71">
        <f t="shared" si="4"/>
        <v>0</v>
      </c>
      <c r="U123" s="2" t="str">
        <f t="shared" si="5"/>
        <v/>
      </c>
      <c r="V123" s="3">
        <f t="shared" ca="1" si="6"/>
        <v>43344</v>
      </c>
    </row>
    <row r="124" spans="1:22" customFormat="1" ht="9.75" customHeight="1" x14ac:dyDescent="0.25">
      <c r="A124" s="63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70"/>
      <c r="O124" s="1">
        <v>113</v>
      </c>
      <c r="P124" s="68"/>
      <c r="Q124" s="69"/>
      <c r="R124" s="68"/>
      <c r="S124" s="68"/>
      <c r="T124" s="71">
        <f t="shared" si="4"/>
        <v>0</v>
      </c>
      <c r="U124" s="2" t="str">
        <f t="shared" si="5"/>
        <v/>
      </c>
      <c r="V124" s="3">
        <f t="shared" ca="1" si="6"/>
        <v>43344</v>
      </c>
    </row>
    <row r="125" spans="1:22" customFormat="1" ht="9.75" customHeight="1" x14ac:dyDescent="0.25">
      <c r="A125" s="63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70"/>
      <c r="O125" s="1">
        <v>114</v>
      </c>
      <c r="P125" s="68"/>
      <c r="Q125" s="69"/>
      <c r="R125" s="68"/>
      <c r="S125" s="68"/>
      <c r="T125" s="71">
        <f t="shared" si="4"/>
        <v>0</v>
      </c>
      <c r="U125" s="2" t="str">
        <f t="shared" si="5"/>
        <v/>
      </c>
      <c r="V125" s="3">
        <f t="shared" ca="1" si="6"/>
        <v>43344</v>
      </c>
    </row>
    <row r="126" spans="1:22" customFormat="1" ht="9.9499999999999993" customHeight="1" x14ac:dyDescent="0.25">
      <c r="A126" s="63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70"/>
      <c r="O126" s="1">
        <v>115</v>
      </c>
      <c r="P126" s="68"/>
      <c r="Q126" s="69"/>
      <c r="R126" s="68"/>
      <c r="S126" s="68"/>
      <c r="T126" s="71">
        <f t="shared" si="4"/>
        <v>0</v>
      </c>
      <c r="U126" s="2" t="str">
        <f t="shared" si="5"/>
        <v/>
      </c>
      <c r="V126" s="3">
        <f t="shared" ca="1" si="6"/>
        <v>43344</v>
      </c>
    </row>
    <row r="127" spans="1:22" customFormat="1" ht="9.9499999999999993" customHeight="1" x14ac:dyDescent="0.25">
      <c r="A127" s="63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70"/>
      <c r="O127" s="1">
        <v>116</v>
      </c>
      <c r="P127" s="68"/>
      <c r="Q127" s="69"/>
      <c r="R127" s="68"/>
      <c r="S127" s="68"/>
      <c r="T127" s="71">
        <f t="shared" si="4"/>
        <v>0</v>
      </c>
      <c r="U127" s="2" t="str">
        <f t="shared" si="5"/>
        <v/>
      </c>
      <c r="V127" s="3">
        <f t="shared" ca="1" si="6"/>
        <v>43344</v>
      </c>
    </row>
    <row r="128" spans="1:22" customFormat="1" ht="9.9499999999999993" customHeight="1" x14ac:dyDescent="0.25">
      <c r="A128" s="63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70"/>
      <c r="O128" s="1">
        <v>117</v>
      </c>
      <c r="P128" s="68"/>
      <c r="Q128" s="69"/>
      <c r="R128" s="68"/>
      <c r="S128" s="68"/>
      <c r="T128" s="71">
        <f t="shared" si="4"/>
        <v>0</v>
      </c>
      <c r="U128" s="2" t="str">
        <f t="shared" si="5"/>
        <v/>
      </c>
      <c r="V128" s="3">
        <f t="shared" ca="1" si="6"/>
        <v>43344</v>
      </c>
    </row>
    <row r="129" spans="1:22" customFormat="1" ht="9.9499999999999993" customHeight="1" x14ac:dyDescent="0.25">
      <c r="A129" s="63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70"/>
      <c r="O129" s="1">
        <v>118</v>
      </c>
      <c r="P129" s="68"/>
      <c r="Q129" s="69"/>
      <c r="R129" s="68"/>
      <c r="S129" s="68"/>
      <c r="T129" s="71">
        <f t="shared" si="4"/>
        <v>0</v>
      </c>
      <c r="U129" s="2" t="str">
        <f t="shared" si="5"/>
        <v/>
      </c>
      <c r="V129" s="3">
        <f t="shared" ca="1" si="6"/>
        <v>43344</v>
      </c>
    </row>
    <row r="130" spans="1:22" customFormat="1" ht="9.9499999999999993" customHeight="1" x14ac:dyDescent="0.25">
      <c r="A130" s="63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70"/>
      <c r="O130" s="1">
        <v>119</v>
      </c>
      <c r="P130" s="68"/>
      <c r="Q130" s="69"/>
      <c r="R130" s="68"/>
      <c r="S130" s="68"/>
      <c r="T130" s="71">
        <f t="shared" si="4"/>
        <v>0</v>
      </c>
      <c r="U130" s="2" t="str">
        <f t="shared" si="5"/>
        <v/>
      </c>
      <c r="V130" s="3">
        <f t="shared" ca="1" si="6"/>
        <v>43344</v>
      </c>
    </row>
    <row r="131" spans="1:22" customFormat="1" ht="9.9499999999999993" customHeight="1" thickBot="1" x14ac:dyDescent="0.3">
      <c r="A131" s="63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87"/>
      <c r="O131" s="88">
        <v>120</v>
      </c>
      <c r="P131" s="89"/>
      <c r="Q131" s="90"/>
      <c r="R131" s="89"/>
      <c r="S131" s="89"/>
      <c r="T131" s="91">
        <f t="shared" si="4"/>
        <v>0</v>
      </c>
      <c r="U131" s="92" t="str">
        <f t="shared" si="5"/>
        <v/>
      </c>
      <c r="V131" s="93">
        <f t="shared" ca="1" si="6"/>
        <v>43344</v>
      </c>
    </row>
    <row r="132" spans="1:22" customFormat="1" ht="15.75" thickBot="1" x14ac:dyDescent="0.3">
      <c r="A132" s="66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52" t="s">
        <v>19</v>
      </c>
      <c r="O132" s="53">
        <f ca="1">TODAY()</f>
        <v>43344</v>
      </c>
      <c r="P132" s="53" t="s">
        <v>20</v>
      </c>
      <c r="Q132" s="54">
        <f>SUM(Q11:Q131)-U132</f>
        <v>0</v>
      </c>
      <c r="R132" s="55">
        <f>MAX(R12:R131)</f>
        <v>0</v>
      </c>
      <c r="S132" s="56"/>
      <c r="T132" s="57" t="s">
        <v>21</v>
      </c>
      <c r="U132" s="54">
        <f>SUM(U11:U131)</f>
        <v>0</v>
      </c>
      <c r="V132" s="58">
        <f ca="1">SUMIF(V11:V131,"&gt;0")</f>
        <v>5244624</v>
      </c>
    </row>
    <row r="133" spans="1:22" ht="2.1" customHeight="1" x14ac:dyDescent="0.25"/>
  </sheetData>
  <mergeCells count="17">
    <mergeCell ref="N7:Q7"/>
    <mergeCell ref="B8:B10"/>
    <mergeCell ref="C8:L9"/>
    <mergeCell ref="N8:Q8"/>
    <mergeCell ref="B11:B109"/>
    <mergeCell ref="N1:N2"/>
    <mergeCell ref="O1:T2"/>
    <mergeCell ref="U1:U2"/>
    <mergeCell ref="V1:V2"/>
    <mergeCell ref="B2:L6"/>
    <mergeCell ref="O3:P3"/>
    <mergeCell ref="S3:T3"/>
    <mergeCell ref="S4:V4"/>
    <mergeCell ref="O5:P5"/>
    <mergeCell ref="U5:V5"/>
    <mergeCell ref="N6:Q6"/>
    <mergeCell ref="S6:V6"/>
  </mergeCells>
  <conditionalFormatting sqref="T8:V8 V3 R8">
    <cfRule type="cellIs" dxfId="351" priority="11" operator="equal">
      <formula>0</formula>
    </cfRule>
  </conditionalFormatting>
  <conditionalFormatting sqref="V10">
    <cfRule type="cellIs" dxfId="350" priority="7" operator="between">
      <formula>40000</formula>
      <formula>50000</formula>
    </cfRule>
    <cfRule type="cellIs" dxfId="349" priority="8" operator="between">
      <formula>30</formula>
      <formula>4000</formula>
    </cfRule>
    <cfRule type="containsText" dxfId="348" priority="9" operator="containsText" text="pago">
      <formula>NOT(ISERROR(SEARCH("pago",V10)))</formula>
    </cfRule>
    <cfRule type="cellIs" dxfId="347" priority="10" operator="between">
      <formula>1</formula>
      <formula>29</formula>
    </cfRule>
  </conditionalFormatting>
  <conditionalFormatting sqref="V11:V131">
    <cfRule type="cellIs" dxfId="346" priority="3" operator="between">
      <formula>40000</formula>
      <formula>50000</formula>
    </cfRule>
    <cfRule type="cellIs" dxfId="345" priority="4" operator="between">
      <formula>30</formula>
      <formula>4000</formula>
    </cfRule>
    <cfRule type="containsText" dxfId="344" priority="5" operator="containsText" text="pago">
      <formula>NOT(ISERROR(SEARCH("pago",V11)))</formula>
    </cfRule>
    <cfRule type="cellIs" dxfId="343" priority="6" operator="between">
      <formula>1</formula>
      <formula>29</formula>
    </cfRule>
  </conditionalFormatting>
  <conditionalFormatting sqref="V11:V131">
    <cfRule type="cellIs" dxfId="342" priority="2" operator="lessThan">
      <formula>0</formula>
    </cfRule>
  </conditionalFormatting>
  <conditionalFormatting sqref="T11:T131">
    <cfRule type="expression" dxfId="341" priority="1">
      <formula>S11=""</formula>
    </cfRule>
  </conditionalFormatting>
  <hyperlinks>
    <hyperlink ref="C11" location="'0101'!A1" display="'0101'!A1"/>
    <hyperlink ref="C13" location="'0103'!A1" display="'0103'!A1"/>
    <hyperlink ref="C14" location="'0104'!A1" display="'0104'!A1"/>
    <hyperlink ref="C15" location="'0105'!A1" display="'0105'!A1"/>
    <hyperlink ref="C16" location="'0106'!A1" display="'0106'!A1"/>
    <hyperlink ref="C17" location="'0107'!A1" display="'0107'!A1"/>
    <hyperlink ref="C18" location="'0108'!A1" display="'0108'!A1"/>
    <hyperlink ref="C19" location="'0109'!A1" display="'0109'!A1"/>
    <hyperlink ref="C20" location="'0110'!A1" display="'0110'!A1"/>
    <hyperlink ref="C21" location="'0111'!A1" display="'0111'!A1"/>
    <hyperlink ref="C12" location="'0102'!A1" display="'0102'!A1"/>
  </hyperlink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Clientes!$A$3:$A$402</xm:f>
          </x14:formula1>
          <xm:sqref>V1:V2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3"/>
  <sheetViews>
    <sheetView workbookViewId="0">
      <selection activeCell="V1" sqref="V1:V2"/>
    </sheetView>
  </sheetViews>
  <sheetFormatPr defaultColWidth="0" defaultRowHeight="15" customHeight="1" zeroHeight="1" x14ac:dyDescent="0.25"/>
  <cols>
    <col min="1" max="1" width="1.7109375" style="59" customWidth="1"/>
    <col min="2" max="12" width="2.7109375" style="59" customWidth="1"/>
    <col min="13" max="13" width="1.7109375" style="59" customWidth="1"/>
    <col min="14" max="14" width="19.140625" style="42" bestFit="1" customWidth="1"/>
    <col min="15" max="15" width="15" style="42" bestFit="1" customWidth="1"/>
    <col min="16" max="16" width="15" style="42" customWidth="1"/>
    <col min="17" max="17" width="9.28515625" style="42" bestFit="1" customWidth="1"/>
    <col min="18" max="18" width="18.7109375" style="43" hidden="1"/>
    <col min="19" max="19" width="15.5703125" style="42" bestFit="1" customWidth="1"/>
    <col min="20" max="20" width="17.85546875" style="42" customWidth="1"/>
    <col min="21" max="21" width="14.28515625" style="42" bestFit="1" customWidth="1"/>
    <col min="22" max="22" width="19" style="42" customWidth="1"/>
    <col min="23" max="23" width="1.7109375" style="59" customWidth="1"/>
    <col min="24" max="16384" width="19" style="59" hidden="1"/>
  </cols>
  <sheetData>
    <row r="1" spans="1:22" customFormat="1" ht="9.9499999999999993" customHeight="1" thickBot="1" x14ac:dyDescent="0.3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2"/>
      <c r="N1" s="222" t="str">
        <f ca="1">IF(V132&gt;5000,"Livre",IF(V132&lt;=30,"Em Dias","Atrasado"))</f>
        <v>Livre</v>
      </c>
      <c r="O1" s="224" t="s">
        <v>1</v>
      </c>
      <c r="P1" s="224"/>
      <c r="Q1" s="224"/>
      <c r="R1" s="224"/>
      <c r="S1" s="224"/>
      <c r="T1" s="224"/>
      <c r="U1" s="226" t="s">
        <v>22</v>
      </c>
      <c r="V1" s="228" t="s">
        <v>52</v>
      </c>
    </row>
    <row r="2" spans="1:22" customFormat="1" ht="9.9499999999999993" customHeight="1" thickBot="1" x14ac:dyDescent="0.3">
      <c r="A2" s="63"/>
      <c r="B2" s="230"/>
      <c r="C2" s="231"/>
      <c r="D2" s="231"/>
      <c r="E2" s="231"/>
      <c r="F2" s="231"/>
      <c r="G2" s="231"/>
      <c r="H2" s="231"/>
      <c r="I2" s="231"/>
      <c r="J2" s="231"/>
      <c r="K2" s="231"/>
      <c r="L2" s="232"/>
      <c r="M2" s="64"/>
      <c r="N2" s="223"/>
      <c r="O2" s="225"/>
      <c r="P2" s="225"/>
      <c r="Q2" s="225"/>
      <c r="R2" s="225"/>
      <c r="S2" s="225"/>
      <c r="T2" s="225"/>
      <c r="U2" s="227"/>
      <c r="V2" s="229"/>
    </row>
    <row r="3" spans="1:22" customFormat="1" ht="9.9499999999999993" customHeight="1" thickBot="1" x14ac:dyDescent="0.3">
      <c r="A3" s="63"/>
      <c r="B3" s="233"/>
      <c r="C3" s="234"/>
      <c r="D3" s="234"/>
      <c r="E3" s="234"/>
      <c r="F3" s="234"/>
      <c r="G3" s="234"/>
      <c r="H3" s="234"/>
      <c r="I3" s="234"/>
      <c r="J3" s="234"/>
      <c r="K3" s="234"/>
      <c r="L3" s="235"/>
      <c r="M3" s="64"/>
      <c r="N3" s="44" t="s">
        <v>4</v>
      </c>
      <c r="O3" s="239" t="e">
        <f>VLOOKUP(V1,bd,2,0)</f>
        <v>#N/A</v>
      </c>
      <c r="P3" s="240"/>
      <c r="Q3" s="45" t="s">
        <v>6</v>
      </c>
      <c r="R3" s="43"/>
      <c r="S3" s="241" t="e">
        <f>VLOOKUP(V1,bd,8,0)</f>
        <v>#N/A</v>
      </c>
      <c r="T3" s="242"/>
      <c r="U3" s="44" t="s">
        <v>23</v>
      </c>
      <c r="V3" s="13" t="e">
        <f>VLOOKUP(V1,bd,9,0)</f>
        <v>#N/A</v>
      </c>
    </row>
    <row r="4" spans="1:22" customFormat="1" ht="9.9499999999999993" customHeight="1" thickBot="1" x14ac:dyDescent="0.3">
      <c r="A4" s="63"/>
      <c r="B4" s="233"/>
      <c r="C4" s="234"/>
      <c r="D4" s="234"/>
      <c r="E4" s="234"/>
      <c r="F4" s="234"/>
      <c r="G4" s="234"/>
      <c r="H4" s="234"/>
      <c r="I4" s="234"/>
      <c r="J4" s="234"/>
      <c r="K4" s="234"/>
      <c r="L4" s="235"/>
      <c r="M4" s="64"/>
      <c r="N4" s="44" t="s">
        <v>30</v>
      </c>
      <c r="O4" s="41" t="e">
        <f>VLOOKUP(V1,bd,17,0)</f>
        <v>#N/A</v>
      </c>
      <c r="P4" s="41" t="e">
        <f>VLOOKUP(V1,bd,18,0)</f>
        <v>#N/A</v>
      </c>
      <c r="Q4" s="44" t="s">
        <v>8</v>
      </c>
      <c r="R4" s="43"/>
      <c r="S4" s="243" t="e">
        <f>VLOOKUP(V1,bd,19,0)</f>
        <v>#N/A</v>
      </c>
      <c r="T4" s="244"/>
      <c r="U4" s="244"/>
      <c r="V4" s="245"/>
    </row>
    <row r="5" spans="1:22" customFormat="1" ht="9.9499999999999993" customHeight="1" thickBot="1" x14ac:dyDescent="0.3">
      <c r="A5" s="63"/>
      <c r="B5" s="233"/>
      <c r="C5" s="234"/>
      <c r="D5" s="234"/>
      <c r="E5" s="234"/>
      <c r="F5" s="234"/>
      <c r="G5" s="234"/>
      <c r="H5" s="234"/>
      <c r="I5" s="234"/>
      <c r="J5" s="234"/>
      <c r="K5" s="234"/>
      <c r="L5" s="235"/>
      <c r="M5" s="64"/>
      <c r="N5" s="44" t="s">
        <v>24</v>
      </c>
      <c r="O5" s="246" t="e">
        <f>VLOOKUP(V1,bd,10,0)</f>
        <v>#N/A</v>
      </c>
      <c r="P5" s="247"/>
      <c r="Q5" s="46" t="s">
        <v>7</v>
      </c>
      <c r="R5" s="4"/>
      <c r="S5" s="41" t="e">
        <f>VLOOKUP(V1,bd,13,0)</f>
        <v>#N/A</v>
      </c>
      <c r="T5" s="44" t="s">
        <v>5</v>
      </c>
      <c r="U5" s="241" t="e">
        <f>VLOOKUP(V1,bd,20,0)</f>
        <v>#N/A</v>
      </c>
      <c r="V5" s="242"/>
    </row>
    <row r="6" spans="1:22" customFormat="1" ht="9.9499999999999993" customHeight="1" thickBot="1" x14ac:dyDescent="0.3">
      <c r="A6" s="63"/>
      <c r="B6" s="236"/>
      <c r="C6" s="237"/>
      <c r="D6" s="237"/>
      <c r="E6" s="237"/>
      <c r="F6" s="237"/>
      <c r="G6" s="237"/>
      <c r="H6" s="237"/>
      <c r="I6" s="237"/>
      <c r="J6" s="237"/>
      <c r="K6" s="237"/>
      <c r="L6" s="238"/>
      <c r="M6" s="64"/>
      <c r="N6" s="241"/>
      <c r="O6" s="248"/>
      <c r="P6" s="248"/>
      <c r="Q6" s="248"/>
      <c r="R6" s="7"/>
      <c r="S6" s="248"/>
      <c r="T6" s="248"/>
      <c r="U6" s="248"/>
      <c r="V6" s="242"/>
    </row>
    <row r="7" spans="1:22" customFormat="1" ht="9.9499999999999993" customHeight="1" thickBot="1" x14ac:dyDescent="0.3">
      <c r="A7" s="63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217" t="s">
        <v>25</v>
      </c>
      <c r="O7" s="215"/>
      <c r="P7" s="215"/>
      <c r="Q7" s="216"/>
      <c r="R7" s="65"/>
      <c r="S7" s="47" t="s">
        <v>26</v>
      </c>
      <c r="T7" s="48" t="s">
        <v>27</v>
      </c>
      <c r="U7" s="48" t="s">
        <v>28</v>
      </c>
      <c r="V7" s="48" t="s">
        <v>29</v>
      </c>
    </row>
    <row r="8" spans="1:22" customFormat="1" ht="9.9499999999999993" customHeight="1" thickBot="1" x14ac:dyDescent="0.3">
      <c r="A8" s="63"/>
      <c r="B8" s="249"/>
      <c r="C8" s="250" t="s">
        <v>31</v>
      </c>
      <c r="D8" s="251"/>
      <c r="E8" s="251"/>
      <c r="F8" s="251"/>
      <c r="G8" s="251"/>
      <c r="H8" s="251"/>
      <c r="I8" s="251"/>
      <c r="J8" s="251"/>
      <c r="K8" s="251"/>
      <c r="L8" s="252"/>
      <c r="M8" s="64"/>
      <c r="N8" s="241" t="e">
        <f>VLOOKUP(V1,bd,3,0)</f>
        <v>#N/A</v>
      </c>
      <c r="O8" s="248"/>
      <c r="P8" s="248"/>
      <c r="Q8" s="242"/>
      <c r="R8" s="6"/>
      <c r="S8" s="5" t="e">
        <f>VLOOKUP(V1,bd,4,0)</f>
        <v>#N/A</v>
      </c>
      <c r="T8" s="5" t="e">
        <f>VLOOKUP(V1,bd,5,0)</f>
        <v>#N/A</v>
      </c>
      <c r="U8" s="5" t="e">
        <f>VLOOKUP(V1,bd,7,0)</f>
        <v>#N/A</v>
      </c>
      <c r="V8" s="13" t="e">
        <f>VLOOKUP(V1,bd,6,0)</f>
        <v>#N/A</v>
      </c>
    </row>
    <row r="9" spans="1:22" customFormat="1" ht="9.9499999999999993" customHeight="1" thickBot="1" x14ac:dyDescent="0.3">
      <c r="A9" s="63"/>
      <c r="B9" s="249"/>
      <c r="C9" s="253"/>
      <c r="D9" s="254"/>
      <c r="E9" s="254"/>
      <c r="F9" s="254"/>
      <c r="G9" s="254"/>
      <c r="H9" s="254"/>
      <c r="I9" s="254"/>
      <c r="J9" s="254"/>
      <c r="K9" s="254"/>
      <c r="L9" s="255"/>
      <c r="M9" s="64"/>
      <c r="N9" s="49"/>
      <c r="O9" s="50"/>
      <c r="P9" s="50"/>
      <c r="Q9" s="50"/>
      <c r="R9" s="50"/>
      <c r="S9" s="50"/>
      <c r="T9" s="50"/>
      <c r="U9" s="50"/>
      <c r="V9" s="51"/>
    </row>
    <row r="10" spans="1:22" customFormat="1" ht="9.9499999999999993" customHeight="1" thickBot="1" x14ac:dyDescent="0.3">
      <c r="A10" s="63"/>
      <c r="B10" s="249"/>
      <c r="C10" s="115">
        <v>1</v>
      </c>
      <c r="D10" s="116">
        <v>2</v>
      </c>
      <c r="E10" s="116">
        <v>3</v>
      </c>
      <c r="F10" s="116">
        <v>4</v>
      </c>
      <c r="G10" s="116">
        <v>5</v>
      </c>
      <c r="H10" s="116">
        <v>6</v>
      </c>
      <c r="I10" s="116">
        <v>7</v>
      </c>
      <c r="J10" s="116">
        <v>8</v>
      </c>
      <c r="K10" s="116">
        <v>9</v>
      </c>
      <c r="L10" s="117">
        <v>10</v>
      </c>
      <c r="M10" s="64"/>
      <c r="N10" s="76" t="s">
        <v>9</v>
      </c>
      <c r="O10" s="77" t="s">
        <v>10</v>
      </c>
      <c r="P10" s="77" t="s">
        <v>11</v>
      </c>
      <c r="Q10" s="77" t="s">
        <v>12</v>
      </c>
      <c r="R10" s="78" t="s">
        <v>13</v>
      </c>
      <c r="S10" s="77" t="s">
        <v>14</v>
      </c>
      <c r="T10" s="77" t="s">
        <v>15</v>
      </c>
      <c r="U10" s="77" t="s">
        <v>16</v>
      </c>
      <c r="V10" s="79" t="s">
        <v>17</v>
      </c>
    </row>
    <row r="11" spans="1:22" customFormat="1" ht="9.9499999999999993" customHeight="1" x14ac:dyDescent="0.25">
      <c r="A11" s="63"/>
      <c r="B11" s="256" t="s">
        <v>3292</v>
      </c>
      <c r="C11" s="108">
        <v>1</v>
      </c>
      <c r="D11" s="112">
        <v>1</v>
      </c>
      <c r="E11" s="113">
        <v>1</v>
      </c>
      <c r="F11" s="113">
        <v>1</v>
      </c>
      <c r="G11" s="113">
        <v>1</v>
      </c>
      <c r="H11" s="113">
        <v>1</v>
      </c>
      <c r="I11" s="113">
        <v>1</v>
      </c>
      <c r="J11" s="113">
        <v>1</v>
      </c>
      <c r="K11" s="113">
        <v>1</v>
      </c>
      <c r="L11" s="114">
        <v>1</v>
      </c>
      <c r="M11" s="64"/>
      <c r="N11" s="80"/>
      <c r="O11" s="81" t="s">
        <v>18</v>
      </c>
      <c r="P11" s="82"/>
      <c r="Q11" s="83"/>
      <c r="R11" s="82"/>
      <c r="S11" s="82"/>
      <c r="T11" s="84">
        <f t="shared" ref="T11:T74" si="0">IF(P11&gt;=S11,0,"")</f>
        <v>0</v>
      </c>
      <c r="U11" s="85" t="str">
        <f t="shared" ref="U11:U74" si="1">IF(S11&lt;&gt;"",Q11,"")</f>
        <v/>
      </c>
      <c r="V11" s="86">
        <f t="shared" ref="V11:V74" ca="1" si="2">IF(U11&lt;&gt;"","pago",TODAY()-P11)</f>
        <v>43344</v>
      </c>
    </row>
    <row r="12" spans="1:22" customFormat="1" ht="9.9499999999999993" customHeight="1" x14ac:dyDescent="0.25">
      <c r="A12" s="63"/>
      <c r="B12" s="257"/>
      <c r="C12" s="109">
        <v>2</v>
      </c>
      <c r="D12" s="94">
        <v>2</v>
      </c>
      <c r="E12" s="72">
        <v>2</v>
      </c>
      <c r="F12" s="72">
        <v>2</v>
      </c>
      <c r="G12" s="72">
        <v>2</v>
      </c>
      <c r="H12" s="72">
        <v>2</v>
      </c>
      <c r="I12" s="72">
        <v>2</v>
      </c>
      <c r="J12" s="72">
        <v>2</v>
      </c>
      <c r="K12" s="72">
        <v>2</v>
      </c>
      <c r="L12" s="73">
        <v>2</v>
      </c>
      <c r="M12" s="64"/>
      <c r="N12" s="70"/>
      <c r="O12" s="1">
        <v>1</v>
      </c>
      <c r="P12" s="68"/>
      <c r="Q12" s="69"/>
      <c r="R12" s="68" t="str">
        <f t="shared" ref="R12:R51" si="3">IF(N12&lt;&gt;"",P12,"")</f>
        <v/>
      </c>
      <c r="S12" s="68"/>
      <c r="T12" s="71">
        <f t="shared" si="0"/>
        <v>0</v>
      </c>
      <c r="U12" s="2" t="str">
        <f t="shared" si="1"/>
        <v/>
      </c>
      <c r="V12" s="3">
        <f t="shared" ca="1" si="2"/>
        <v>43344</v>
      </c>
    </row>
    <row r="13" spans="1:22" customFormat="1" ht="9.9499999999999993" customHeight="1" x14ac:dyDescent="0.25">
      <c r="A13" s="63"/>
      <c r="B13" s="257"/>
      <c r="C13" s="109">
        <v>3</v>
      </c>
      <c r="D13" s="94">
        <v>3</v>
      </c>
      <c r="E13" s="72">
        <v>3</v>
      </c>
      <c r="F13" s="72">
        <v>3</v>
      </c>
      <c r="G13" s="72">
        <v>3</v>
      </c>
      <c r="H13" s="72">
        <v>3</v>
      </c>
      <c r="I13" s="72">
        <v>3</v>
      </c>
      <c r="J13" s="72">
        <v>3</v>
      </c>
      <c r="K13" s="72">
        <v>3</v>
      </c>
      <c r="L13" s="73">
        <v>3</v>
      </c>
      <c r="M13" s="64"/>
      <c r="N13" s="70"/>
      <c r="O13" s="1">
        <v>2</v>
      </c>
      <c r="P13" s="68"/>
      <c r="Q13" s="69"/>
      <c r="R13" s="68" t="str">
        <f t="shared" si="3"/>
        <v/>
      </c>
      <c r="S13" s="68"/>
      <c r="T13" s="71">
        <f t="shared" si="0"/>
        <v>0</v>
      </c>
      <c r="U13" s="2" t="str">
        <f t="shared" si="1"/>
        <v/>
      </c>
      <c r="V13" s="3">
        <f t="shared" ca="1" si="2"/>
        <v>43344</v>
      </c>
    </row>
    <row r="14" spans="1:22" customFormat="1" ht="9.9499999999999993" customHeight="1" x14ac:dyDescent="0.25">
      <c r="A14" s="63"/>
      <c r="B14" s="257"/>
      <c r="C14" s="109">
        <v>4</v>
      </c>
      <c r="D14" s="94">
        <v>4</v>
      </c>
      <c r="E14" s="72">
        <v>4</v>
      </c>
      <c r="F14" s="72">
        <v>4</v>
      </c>
      <c r="G14" s="72">
        <v>4</v>
      </c>
      <c r="H14" s="72">
        <v>4</v>
      </c>
      <c r="I14" s="72">
        <v>4</v>
      </c>
      <c r="J14" s="72">
        <v>4</v>
      </c>
      <c r="K14" s="72">
        <v>4</v>
      </c>
      <c r="L14" s="73">
        <v>4</v>
      </c>
      <c r="M14" s="64"/>
      <c r="N14" s="70"/>
      <c r="O14" s="1">
        <v>3</v>
      </c>
      <c r="P14" s="68"/>
      <c r="Q14" s="69"/>
      <c r="R14" s="68" t="str">
        <f t="shared" si="3"/>
        <v/>
      </c>
      <c r="S14" s="68"/>
      <c r="T14" s="71">
        <f t="shared" si="0"/>
        <v>0</v>
      </c>
      <c r="U14" s="2" t="str">
        <f t="shared" si="1"/>
        <v/>
      </c>
      <c r="V14" s="3">
        <f t="shared" ca="1" si="2"/>
        <v>43344</v>
      </c>
    </row>
    <row r="15" spans="1:22" customFormat="1" ht="9.9499999999999993" customHeight="1" x14ac:dyDescent="0.25">
      <c r="A15" s="63"/>
      <c r="B15" s="257"/>
      <c r="C15" s="109">
        <v>5</v>
      </c>
      <c r="D15" s="94">
        <v>5</v>
      </c>
      <c r="E15" s="72">
        <v>5</v>
      </c>
      <c r="F15" s="72">
        <v>5</v>
      </c>
      <c r="G15" s="72">
        <v>5</v>
      </c>
      <c r="H15" s="72">
        <v>5</v>
      </c>
      <c r="I15" s="72">
        <v>5</v>
      </c>
      <c r="J15" s="72">
        <v>5</v>
      </c>
      <c r="K15" s="72">
        <v>5</v>
      </c>
      <c r="L15" s="73">
        <v>5</v>
      </c>
      <c r="M15" s="64"/>
      <c r="N15" s="70"/>
      <c r="O15" s="1">
        <v>4</v>
      </c>
      <c r="P15" s="68"/>
      <c r="Q15" s="69"/>
      <c r="R15" s="68" t="str">
        <f t="shared" si="3"/>
        <v/>
      </c>
      <c r="S15" s="68"/>
      <c r="T15" s="71">
        <f t="shared" si="0"/>
        <v>0</v>
      </c>
      <c r="U15" s="2" t="str">
        <f t="shared" si="1"/>
        <v/>
      </c>
      <c r="V15" s="3">
        <f t="shared" ca="1" si="2"/>
        <v>43344</v>
      </c>
    </row>
    <row r="16" spans="1:22" customFormat="1" ht="9.9499999999999993" customHeight="1" x14ac:dyDescent="0.25">
      <c r="A16" s="63"/>
      <c r="B16" s="257"/>
      <c r="C16" s="109">
        <v>6</v>
      </c>
      <c r="D16" s="94">
        <v>6</v>
      </c>
      <c r="E16" s="72">
        <v>6</v>
      </c>
      <c r="F16" s="72">
        <v>6</v>
      </c>
      <c r="G16" s="72">
        <v>6</v>
      </c>
      <c r="H16" s="72">
        <v>6</v>
      </c>
      <c r="I16" s="72">
        <v>6</v>
      </c>
      <c r="J16" s="72">
        <v>6</v>
      </c>
      <c r="K16" s="72">
        <v>6</v>
      </c>
      <c r="L16" s="73">
        <v>6</v>
      </c>
      <c r="M16" s="64"/>
      <c r="N16" s="70"/>
      <c r="O16" s="1">
        <v>5</v>
      </c>
      <c r="P16" s="68"/>
      <c r="Q16" s="69"/>
      <c r="R16" s="68" t="str">
        <f t="shared" si="3"/>
        <v/>
      </c>
      <c r="S16" s="68"/>
      <c r="T16" s="71">
        <f t="shared" si="0"/>
        <v>0</v>
      </c>
      <c r="U16" s="2" t="str">
        <f t="shared" si="1"/>
        <v/>
      </c>
      <c r="V16" s="3">
        <f t="shared" ca="1" si="2"/>
        <v>43344</v>
      </c>
    </row>
    <row r="17" spans="1:22" customFormat="1" ht="9.9499999999999993" customHeight="1" x14ac:dyDescent="0.25">
      <c r="A17" s="63"/>
      <c r="B17" s="257"/>
      <c r="C17" s="109">
        <v>7</v>
      </c>
      <c r="D17" s="94">
        <v>7</v>
      </c>
      <c r="E17" s="72">
        <v>7</v>
      </c>
      <c r="F17" s="72">
        <v>7</v>
      </c>
      <c r="G17" s="72">
        <v>7</v>
      </c>
      <c r="H17" s="72">
        <v>7</v>
      </c>
      <c r="I17" s="72">
        <v>7</v>
      </c>
      <c r="J17" s="72">
        <v>7</v>
      </c>
      <c r="K17" s="72">
        <v>7</v>
      </c>
      <c r="L17" s="73">
        <v>7</v>
      </c>
      <c r="M17" s="64"/>
      <c r="N17" s="70"/>
      <c r="O17" s="1">
        <v>6</v>
      </c>
      <c r="P17" s="68"/>
      <c r="Q17" s="69"/>
      <c r="R17" s="68" t="str">
        <f t="shared" si="3"/>
        <v/>
      </c>
      <c r="S17" s="68"/>
      <c r="T17" s="71">
        <f t="shared" si="0"/>
        <v>0</v>
      </c>
      <c r="U17" s="2" t="str">
        <f t="shared" si="1"/>
        <v/>
      </c>
      <c r="V17" s="3">
        <f t="shared" ca="1" si="2"/>
        <v>43344</v>
      </c>
    </row>
    <row r="18" spans="1:22" customFormat="1" ht="9.9499999999999993" customHeight="1" x14ac:dyDescent="0.25">
      <c r="A18" s="63"/>
      <c r="B18" s="257"/>
      <c r="C18" s="109">
        <v>8</v>
      </c>
      <c r="D18" s="94">
        <v>8</v>
      </c>
      <c r="E18" s="72">
        <v>8</v>
      </c>
      <c r="F18" s="72">
        <v>8</v>
      </c>
      <c r="G18" s="72">
        <v>8</v>
      </c>
      <c r="H18" s="72">
        <v>8</v>
      </c>
      <c r="I18" s="72">
        <v>8</v>
      </c>
      <c r="J18" s="72">
        <v>8</v>
      </c>
      <c r="K18" s="72">
        <v>8</v>
      </c>
      <c r="L18" s="73">
        <v>8</v>
      </c>
      <c r="M18" s="64"/>
      <c r="N18" s="70"/>
      <c r="O18" s="1">
        <v>7</v>
      </c>
      <c r="P18" s="68"/>
      <c r="Q18" s="69"/>
      <c r="R18" s="68" t="str">
        <f t="shared" si="3"/>
        <v/>
      </c>
      <c r="S18" s="68"/>
      <c r="T18" s="71">
        <f t="shared" si="0"/>
        <v>0</v>
      </c>
      <c r="U18" s="2" t="str">
        <f t="shared" si="1"/>
        <v/>
      </c>
      <c r="V18" s="3">
        <f t="shared" ca="1" si="2"/>
        <v>43344</v>
      </c>
    </row>
    <row r="19" spans="1:22" customFormat="1" ht="9.9499999999999993" customHeight="1" x14ac:dyDescent="0.25">
      <c r="A19" s="63"/>
      <c r="B19" s="257"/>
      <c r="C19" s="109">
        <v>9</v>
      </c>
      <c r="D19" s="94">
        <v>9</v>
      </c>
      <c r="E19" s="72">
        <v>9</v>
      </c>
      <c r="F19" s="72">
        <v>9</v>
      </c>
      <c r="G19" s="72">
        <v>9</v>
      </c>
      <c r="H19" s="72">
        <v>9</v>
      </c>
      <c r="I19" s="72">
        <v>9</v>
      </c>
      <c r="J19" s="72">
        <v>9</v>
      </c>
      <c r="K19" s="72">
        <v>9</v>
      </c>
      <c r="L19" s="73">
        <v>9</v>
      </c>
      <c r="M19" s="64"/>
      <c r="N19" s="70"/>
      <c r="O19" s="1">
        <v>8</v>
      </c>
      <c r="P19" s="68"/>
      <c r="Q19" s="69"/>
      <c r="R19" s="68" t="str">
        <f t="shared" si="3"/>
        <v/>
      </c>
      <c r="S19" s="68"/>
      <c r="T19" s="71">
        <f t="shared" si="0"/>
        <v>0</v>
      </c>
      <c r="U19" s="2" t="str">
        <f t="shared" si="1"/>
        <v/>
      </c>
      <c r="V19" s="3">
        <f t="shared" ca="1" si="2"/>
        <v>43344</v>
      </c>
    </row>
    <row r="20" spans="1:22" customFormat="1" ht="9.9499999999999993" customHeight="1" x14ac:dyDescent="0.25">
      <c r="A20" s="63"/>
      <c r="B20" s="257"/>
      <c r="C20" s="109">
        <v>10</v>
      </c>
      <c r="D20" s="94">
        <v>10</v>
      </c>
      <c r="E20" s="72">
        <v>10</v>
      </c>
      <c r="F20" s="72">
        <v>10</v>
      </c>
      <c r="G20" s="72">
        <v>10</v>
      </c>
      <c r="H20" s="72">
        <v>10</v>
      </c>
      <c r="I20" s="72">
        <v>10</v>
      </c>
      <c r="J20" s="72">
        <v>10</v>
      </c>
      <c r="K20" s="72">
        <v>10</v>
      </c>
      <c r="L20" s="73">
        <v>10</v>
      </c>
      <c r="M20" s="64"/>
      <c r="N20" s="70"/>
      <c r="O20" s="1">
        <v>9</v>
      </c>
      <c r="P20" s="68"/>
      <c r="Q20" s="69"/>
      <c r="R20" s="68" t="str">
        <f t="shared" si="3"/>
        <v/>
      </c>
      <c r="S20" s="68"/>
      <c r="T20" s="71">
        <f t="shared" si="0"/>
        <v>0</v>
      </c>
      <c r="U20" s="2" t="str">
        <f t="shared" si="1"/>
        <v/>
      </c>
      <c r="V20" s="3">
        <f t="shared" ca="1" si="2"/>
        <v>43344</v>
      </c>
    </row>
    <row r="21" spans="1:22" customFormat="1" ht="9.9499999999999993" customHeight="1" x14ac:dyDescent="0.25">
      <c r="A21" s="63"/>
      <c r="B21" s="257"/>
      <c r="C21" s="109">
        <v>11</v>
      </c>
      <c r="D21" s="94">
        <v>11</v>
      </c>
      <c r="E21" s="72">
        <v>11</v>
      </c>
      <c r="F21" s="72">
        <v>11</v>
      </c>
      <c r="G21" s="72">
        <v>11</v>
      </c>
      <c r="H21" s="72">
        <v>11</v>
      </c>
      <c r="I21" s="72">
        <v>11</v>
      </c>
      <c r="J21" s="72">
        <v>11</v>
      </c>
      <c r="K21" s="72">
        <v>11</v>
      </c>
      <c r="L21" s="73">
        <v>11</v>
      </c>
      <c r="M21" s="64"/>
      <c r="N21" s="70"/>
      <c r="O21" s="1">
        <v>10</v>
      </c>
      <c r="P21" s="68"/>
      <c r="Q21" s="69"/>
      <c r="R21" s="68" t="str">
        <f t="shared" si="3"/>
        <v/>
      </c>
      <c r="S21" s="68"/>
      <c r="T21" s="71">
        <f t="shared" si="0"/>
        <v>0</v>
      </c>
      <c r="U21" s="2" t="str">
        <f t="shared" si="1"/>
        <v/>
      </c>
      <c r="V21" s="3">
        <f t="shared" ca="1" si="2"/>
        <v>43344</v>
      </c>
    </row>
    <row r="22" spans="1:22" customFormat="1" ht="9.9499999999999993" customHeight="1" x14ac:dyDescent="0.25">
      <c r="A22" s="63"/>
      <c r="B22" s="257"/>
      <c r="C22" s="110">
        <v>12</v>
      </c>
      <c r="D22" s="72">
        <v>12</v>
      </c>
      <c r="E22" s="72">
        <v>12</v>
      </c>
      <c r="F22" s="72">
        <v>12</v>
      </c>
      <c r="G22" s="72">
        <v>12</v>
      </c>
      <c r="H22" s="72">
        <v>12</v>
      </c>
      <c r="I22" s="72">
        <v>12</v>
      </c>
      <c r="J22" s="72">
        <v>12</v>
      </c>
      <c r="K22" s="72">
        <v>12</v>
      </c>
      <c r="L22" s="73">
        <v>12</v>
      </c>
      <c r="M22" s="64"/>
      <c r="N22" s="70"/>
      <c r="O22" s="1">
        <v>11</v>
      </c>
      <c r="P22" s="68"/>
      <c r="Q22" s="69"/>
      <c r="R22" s="68" t="str">
        <f t="shared" si="3"/>
        <v/>
      </c>
      <c r="S22" s="68"/>
      <c r="T22" s="71">
        <f t="shared" si="0"/>
        <v>0</v>
      </c>
      <c r="U22" s="2" t="str">
        <f t="shared" si="1"/>
        <v/>
      </c>
      <c r="V22" s="3">
        <f t="shared" ca="1" si="2"/>
        <v>43344</v>
      </c>
    </row>
    <row r="23" spans="1:22" customFormat="1" ht="9.9499999999999993" customHeight="1" x14ac:dyDescent="0.25">
      <c r="A23" s="63"/>
      <c r="B23" s="257"/>
      <c r="C23" s="110">
        <v>13</v>
      </c>
      <c r="D23" s="72">
        <v>13</v>
      </c>
      <c r="E23" s="72">
        <v>13</v>
      </c>
      <c r="F23" s="72">
        <v>13</v>
      </c>
      <c r="G23" s="72">
        <v>13</v>
      </c>
      <c r="H23" s="72">
        <v>13</v>
      </c>
      <c r="I23" s="72">
        <v>13</v>
      </c>
      <c r="J23" s="72">
        <v>13</v>
      </c>
      <c r="K23" s="72">
        <v>13</v>
      </c>
      <c r="L23" s="73">
        <v>13</v>
      </c>
      <c r="M23" s="64"/>
      <c r="N23" s="70"/>
      <c r="O23" s="1">
        <v>12</v>
      </c>
      <c r="P23" s="68"/>
      <c r="Q23" s="69"/>
      <c r="R23" s="68" t="str">
        <f t="shared" si="3"/>
        <v/>
      </c>
      <c r="S23" s="68"/>
      <c r="T23" s="71">
        <f t="shared" si="0"/>
        <v>0</v>
      </c>
      <c r="U23" s="2" t="str">
        <f t="shared" si="1"/>
        <v/>
      </c>
      <c r="V23" s="3">
        <f t="shared" ca="1" si="2"/>
        <v>43344</v>
      </c>
    </row>
    <row r="24" spans="1:22" customFormat="1" ht="9.9499999999999993" customHeight="1" x14ac:dyDescent="0.25">
      <c r="A24" s="63"/>
      <c r="B24" s="257"/>
      <c r="C24" s="97">
        <v>14</v>
      </c>
      <c r="D24" s="72">
        <v>14</v>
      </c>
      <c r="E24" s="72">
        <v>14</v>
      </c>
      <c r="F24" s="72">
        <v>14</v>
      </c>
      <c r="G24" s="72">
        <v>14</v>
      </c>
      <c r="H24" s="72">
        <v>14</v>
      </c>
      <c r="I24" s="72">
        <v>14</v>
      </c>
      <c r="J24" s="72">
        <v>14</v>
      </c>
      <c r="K24" s="72">
        <v>14</v>
      </c>
      <c r="L24" s="73">
        <v>14</v>
      </c>
      <c r="M24" s="64"/>
      <c r="N24" s="70"/>
      <c r="O24" s="1">
        <v>13</v>
      </c>
      <c r="P24" s="68"/>
      <c r="Q24" s="69"/>
      <c r="R24" s="68" t="str">
        <f t="shared" si="3"/>
        <v/>
      </c>
      <c r="S24" s="68"/>
      <c r="T24" s="71">
        <f t="shared" si="0"/>
        <v>0</v>
      </c>
      <c r="U24" s="2" t="str">
        <f t="shared" si="1"/>
        <v/>
      </c>
      <c r="V24" s="3">
        <f t="shared" ca="1" si="2"/>
        <v>43344</v>
      </c>
    </row>
    <row r="25" spans="1:22" customFormat="1" ht="9.9499999999999993" customHeight="1" x14ac:dyDescent="0.25">
      <c r="A25" s="63"/>
      <c r="B25" s="257"/>
      <c r="C25" s="97">
        <v>15</v>
      </c>
      <c r="D25" s="72">
        <v>15</v>
      </c>
      <c r="E25" s="72">
        <v>15</v>
      </c>
      <c r="F25" s="72">
        <v>15</v>
      </c>
      <c r="G25" s="72">
        <v>15</v>
      </c>
      <c r="H25" s="72">
        <v>15</v>
      </c>
      <c r="I25" s="72">
        <v>15</v>
      </c>
      <c r="J25" s="72">
        <v>15</v>
      </c>
      <c r="K25" s="72">
        <v>15</v>
      </c>
      <c r="L25" s="73">
        <v>15</v>
      </c>
      <c r="M25" s="64"/>
      <c r="N25" s="70"/>
      <c r="O25" s="1">
        <v>14</v>
      </c>
      <c r="P25" s="68"/>
      <c r="Q25" s="69"/>
      <c r="R25" s="68" t="str">
        <f t="shared" si="3"/>
        <v/>
      </c>
      <c r="S25" s="68"/>
      <c r="T25" s="71">
        <f t="shared" si="0"/>
        <v>0</v>
      </c>
      <c r="U25" s="2" t="str">
        <f t="shared" si="1"/>
        <v/>
      </c>
      <c r="V25" s="3">
        <f t="shared" ca="1" si="2"/>
        <v>43344</v>
      </c>
    </row>
    <row r="26" spans="1:22" customFormat="1" ht="9.9499999999999993" customHeight="1" x14ac:dyDescent="0.25">
      <c r="A26" s="63"/>
      <c r="B26" s="257"/>
      <c r="C26" s="97">
        <v>16</v>
      </c>
      <c r="D26" s="72">
        <v>16</v>
      </c>
      <c r="E26" s="72">
        <v>16</v>
      </c>
      <c r="F26" s="72">
        <v>16</v>
      </c>
      <c r="G26" s="72">
        <v>16</v>
      </c>
      <c r="H26" s="72">
        <v>16</v>
      </c>
      <c r="I26" s="72">
        <v>16</v>
      </c>
      <c r="J26" s="72">
        <v>16</v>
      </c>
      <c r="K26" s="72">
        <v>16</v>
      </c>
      <c r="L26" s="73">
        <v>16</v>
      </c>
      <c r="M26" s="64"/>
      <c r="N26" s="70"/>
      <c r="O26" s="1">
        <v>15</v>
      </c>
      <c r="P26" s="68"/>
      <c r="Q26" s="69"/>
      <c r="R26" s="68" t="str">
        <f t="shared" si="3"/>
        <v/>
      </c>
      <c r="S26" s="68"/>
      <c r="T26" s="71">
        <f t="shared" si="0"/>
        <v>0</v>
      </c>
      <c r="U26" s="2" t="str">
        <f t="shared" si="1"/>
        <v/>
      </c>
      <c r="V26" s="3">
        <f t="shared" ca="1" si="2"/>
        <v>43344</v>
      </c>
    </row>
    <row r="27" spans="1:22" customFormat="1" ht="9.9499999999999993" customHeight="1" x14ac:dyDescent="0.25">
      <c r="A27" s="63"/>
      <c r="B27" s="257"/>
      <c r="C27" s="97">
        <v>17</v>
      </c>
      <c r="D27" s="72">
        <v>17</v>
      </c>
      <c r="E27" s="72">
        <v>17</v>
      </c>
      <c r="F27" s="72">
        <v>17</v>
      </c>
      <c r="G27" s="72">
        <v>17</v>
      </c>
      <c r="H27" s="72">
        <v>17</v>
      </c>
      <c r="I27" s="72">
        <v>17</v>
      </c>
      <c r="J27" s="72">
        <v>17</v>
      </c>
      <c r="K27" s="72">
        <v>17</v>
      </c>
      <c r="L27" s="73">
        <v>17</v>
      </c>
      <c r="M27" s="64"/>
      <c r="N27" s="70"/>
      <c r="O27" s="1">
        <v>16</v>
      </c>
      <c r="P27" s="68"/>
      <c r="Q27" s="69"/>
      <c r="R27" s="68" t="str">
        <f t="shared" si="3"/>
        <v/>
      </c>
      <c r="S27" s="68"/>
      <c r="T27" s="71">
        <f t="shared" si="0"/>
        <v>0</v>
      </c>
      <c r="U27" s="2" t="str">
        <f t="shared" si="1"/>
        <v/>
      </c>
      <c r="V27" s="3">
        <f t="shared" ca="1" si="2"/>
        <v>43344</v>
      </c>
    </row>
    <row r="28" spans="1:22" customFormat="1" ht="9.9499999999999993" customHeight="1" x14ac:dyDescent="0.25">
      <c r="A28" s="63"/>
      <c r="B28" s="257"/>
      <c r="C28" s="97">
        <v>18</v>
      </c>
      <c r="D28" s="72">
        <v>18</v>
      </c>
      <c r="E28" s="72">
        <v>18</v>
      </c>
      <c r="F28" s="72">
        <v>18</v>
      </c>
      <c r="G28" s="72">
        <v>18</v>
      </c>
      <c r="H28" s="72">
        <v>18</v>
      </c>
      <c r="I28" s="72">
        <v>18</v>
      </c>
      <c r="J28" s="72">
        <v>18</v>
      </c>
      <c r="K28" s="72">
        <v>18</v>
      </c>
      <c r="L28" s="73">
        <v>18</v>
      </c>
      <c r="M28" s="64"/>
      <c r="N28" s="70"/>
      <c r="O28" s="1">
        <v>17</v>
      </c>
      <c r="P28" s="68"/>
      <c r="Q28" s="69"/>
      <c r="R28" s="68" t="str">
        <f t="shared" si="3"/>
        <v/>
      </c>
      <c r="S28" s="68"/>
      <c r="T28" s="71">
        <f t="shared" si="0"/>
        <v>0</v>
      </c>
      <c r="U28" s="2" t="str">
        <f t="shared" si="1"/>
        <v/>
      </c>
      <c r="V28" s="3">
        <f t="shared" ca="1" si="2"/>
        <v>43344</v>
      </c>
    </row>
    <row r="29" spans="1:22" customFormat="1" ht="9.9499999999999993" customHeight="1" x14ac:dyDescent="0.25">
      <c r="A29" s="63"/>
      <c r="B29" s="257"/>
      <c r="C29" s="97">
        <v>19</v>
      </c>
      <c r="D29" s="72">
        <v>19</v>
      </c>
      <c r="E29" s="72">
        <v>19</v>
      </c>
      <c r="F29" s="72">
        <v>19</v>
      </c>
      <c r="G29" s="72">
        <v>19</v>
      </c>
      <c r="H29" s="72">
        <v>19</v>
      </c>
      <c r="I29" s="72">
        <v>19</v>
      </c>
      <c r="J29" s="72">
        <v>19</v>
      </c>
      <c r="K29" s="72">
        <v>19</v>
      </c>
      <c r="L29" s="73">
        <v>19</v>
      </c>
      <c r="M29" s="64"/>
      <c r="N29" s="70"/>
      <c r="O29" s="1">
        <v>18</v>
      </c>
      <c r="P29" s="68"/>
      <c r="Q29" s="69"/>
      <c r="R29" s="68" t="str">
        <f t="shared" si="3"/>
        <v/>
      </c>
      <c r="S29" s="68"/>
      <c r="T29" s="71">
        <f t="shared" si="0"/>
        <v>0</v>
      </c>
      <c r="U29" s="2" t="str">
        <f t="shared" si="1"/>
        <v/>
      </c>
      <c r="V29" s="3">
        <f t="shared" ca="1" si="2"/>
        <v>43344</v>
      </c>
    </row>
    <row r="30" spans="1:22" customFormat="1" ht="9.9499999999999993" customHeight="1" x14ac:dyDescent="0.25">
      <c r="A30" s="63"/>
      <c r="B30" s="257"/>
      <c r="C30" s="97">
        <v>20</v>
      </c>
      <c r="D30" s="72">
        <v>20</v>
      </c>
      <c r="E30" s="72">
        <v>20</v>
      </c>
      <c r="F30" s="72">
        <v>20</v>
      </c>
      <c r="G30" s="72">
        <v>20</v>
      </c>
      <c r="H30" s="72">
        <v>20</v>
      </c>
      <c r="I30" s="72">
        <v>20</v>
      </c>
      <c r="J30" s="72">
        <v>20</v>
      </c>
      <c r="K30" s="72">
        <v>20</v>
      </c>
      <c r="L30" s="73">
        <v>20</v>
      </c>
      <c r="M30" s="64"/>
      <c r="N30" s="70"/>
      <c r="O30" s="1">
        <v>19</v>
      </c>
      <c r="P30" s="68"/>
      <c r="Q30" s="69"/>
      <c r="R30" s="68" t="str">
        <f t="shared" si="3"/>
        <v/>
      </c>
      <c r="S30" s="68"/>
      <c r="T30" s="71">
        <f t="shared" si="0"/>
        <v>0</v>
      </c>
      <c r="U30" s="2" t="str">
        <f t="shared" si="1"/>
        <v/>
      </c>
      <c r="V30" s="3">
        <f t="shared" ca="1" si="2"/>
        <v>43344</v>
      </c>
    </row>
    <row r="31" spans="1:22" customFormat="1" ht="9.9499999999999993" customHeight="1" x14ac:dyDescent="0.25">
      <c r="A31" s="63"/>
      <c r="B31" s="257"/>
      <c r="C31" s="97">
        <v>21</v>
      </c>
      <c r="D31" s="72">
        <v>21</v>
      </c>
      <c r="E31" s="72">
        <v>21</v>
      </c>
      <c r="F31" s="72">
        <v>21</v>
      </c>
      <c r="G31" s="72">
        <v>21</v>
      </c>
      <c r="H31" s="72">
        <v>21</v>
      </c>
      <c r="I31" s="72">
        <v>21</v>
      </c>
      <c r="J31" s="72">
        <v>21</v>
      </c>
      <c r="K31" s="72">
        <v>21</v>
      </c>
      <c r="L31" s="73">
        <v>21</v>
      </c>
      <c r="M31" s="64"/>
      <c r="N31" s="70"/>
      <c r="O31" s="1">
        <v>20</v>
      </c>
      <c r="P31" s="68"/>
      <c r="Q31" s="69"/>
      <c r="R31" s="68" t="str">
        <f t="shared" si="3"/>
        <v/>
      </c>
      <c r="S31" s="68"/>
      <c r="T31" s="71">
        <f t="shared" si="0"/>
        <v>0</v>
      </c>
      <c r="U31" s="2" t="str">
        <f t="shared" si="1"/>
        <v/>
      </c>
      <c r="V31" s="3">
        <f t="shared" ca="1" si="2"/>
        <v>43344</v>
      </c>
    </row>
    <row r="32" spans="1:22" customFormat="1" ht="9.9499999999999993" customHeight="1" x14ac:dyDescent="0.25">
      <c r="A32" s="63"/>
      <c r="B32" s="257"/>
      <c r="C32" s="97">
        <v>22</v>
      </c>
      <c r="D32" s="72">
        <v>22</v>
      </c>
      <c r="E32" s="72">
        <v>22</v>
      </c>
      <c r="F32" s="72">
        <v>22</v>
      </c>
      <c r="G32" s="72">
        <v>22</v>
      </c>
      <c r="H32" s="72">
        <v>22</v>
      </c>
      <c r="I32" s="72">
        <v>22</v>
      </c>
      <c r="J32" s="72">
        <v>22</v>
      </c>
      <c r="K32" s="72">
        <v>22</v>
      </c>
      <c r="L32" s="73">
        <v>22</v>
      </c>
      <c r="M32" s="64"/>
      <c r="N32" s="70"/>
      <c r="O32" s="1">
        <v>21</v>
      </c>
      <c r="P32" s="68"/>
      <c r="Q32" s="69"/>
      <c r="R32" s="68" t="str">
        <f t="shared" si="3"/>
        <v/>
      </c>
      <c r="S32" s="68"/>
      <c r="T32" s="71">
        <f t="shared" si="0"/>
        <v>0</v>
      </c>
      <c r="U32" s="2" t="str">
        <f t="shared" si="1"/>
        <v/>
      </c>
      <c r="V32" s="3">
        <f t="shared" ca="1" si="2"/>
        <v>43344</v>
      </c>
    </row>
    <row r="33" spans="1:22" customFormat="1" ht="9.9499999999999993" customHeight="1" x14ac:dyDescent="0.25">
      <c r="A33" s="63"/>
      <c r="B33" s="257"/>
      <c r="C33" s="97">
        <v>23</v>
      </c>
      <c r="D33" s="72">
        <v>23</v>
      </c>
      <c r="E33" s="72">
        <v>23</v>
      </c>
      <c r="F33" s="72">
        <v>23</v>
      </c>
      <c r="G33" s="72">
        <v>23</v>
      </c>
      <c r="H33" s="72">
        <v>23</v>
      </c>
      <c r="I33" s="72">
        <v>23</v>
      </c>
      <c r="J33" s="72">
        <v>23</v>
      </c>
      <c r="K33" s="72">
        <v>23</v>
      </c>
      <c r="L33" s="73">
        <v>23</v>
      </c>
      <c r="M33" s="64"/>
      <c r="N33" s="70"/>
      <c r="O33" s="1">
        <v>22</v>
      </c>
      <c r="P33" s="68"/>
      <c r="Q33" s="69"/>
      <c r="R33" s="68" t="str">
        <f t="shared" si="3"/>
        <v/>
      </c>
      <c r="S33" s="68"/>
      <c r="T33" s="71">
        <f t="shared" si="0"/>
        <v>0</v>
      </c>
      <c r="U33" s="2" t="str">
        <f t="shared" si="1"/>
        <v/>
      </c>
      <c r="V33" s="3">
        <f t="shared" ca="1" si="2"/>
        <v>43344</v>
      </c>
    </row>
    <row r="34" spans="1:22" customFormat="1" ht="9.9499999999999993" customHeight="1" x14ac:dyDescent="0.25">
      <c r="A34" s="63"/>
      <c r="B34" s="257"/>
      <c r="C34" s="97">
        <v>24</v>
      </c>
      <c r="D34" s="72">
        <v>24</v>
      </c>
      <c r="E34" s="72">
        <v>24</v>
      </c>
      <c r="F34" s="72">
        <v>24</v>
      </c>
      <c r="G34" s="72">
        <v>24</v>
      </c>
      <c r="H34" s="72">
        <v>24</v>
      </c>
      <c r="I34" s="72">
        <v>24</v>
      </c>
      <c r="J34" s="72">
        <v>24</v>
      </c>
      <c r="K34" s="72">
        <v>24</v>
      </c>
      <c r="L34" s="73">
        <v>24</v>
      </c>
      <c r="M34" s="64"/>
      <c r="N34" s="70"/>
      <c r="O34" s="1">
        <v>23</v>
      </c>
      <c r="P34" s="68"/>
      <c r="Q34" s="69"/>
      <c r="R34" s="68" t="str">
        <f t="shared" si="3"/>
        <v/>
      </c>
      <c r="S34" s="68"/>
      <c r="T34" s="71">
        <f t="shared" si="0"/>
        <v>0</v>
      </c>
      <c r="U34" s="2" t="str">
        <f t="shared" si="1"/>
        <v/>
      </c>
      <c r="V34" s="3">
        <f t="shared" ca="1" si="2"/>
        <v>43344</v>
      </c>
    </row>
    <row r="35" spans="1:22" customFormat="1" ht="9.9499999999999993" customHeight="1" x14ac:dyDescent="0.25">
      <c r="A35" s="63"/>
      <c r="B35" s="257"/>
      <c r="C35" s="97">
        <v>25</v>
      </c>
      <c r="D35" s="72">
        <v>25</v>
      </c>
      <c r="E35" s="72">
        <v>25</v>
      </c>
      <c r="F35" s="72">
        <v>25</v>
      </c>
      <c r="G35" s="72">
        <v>25</v>
      </c>
      <c r="H35" s="72">
        <v>25</v>
      </c>
      <c r="I35" s="72">
        <v>25</v>
      </c>
      <c r="J35" s="72">
        <v>25</v>
      </c>
      <c r="K35" s="72">
        <v>25</v>
      </c>
      <c r="L35" s="73">
        <v>25</v>
      </c>
      <c r="M35" s="64"/>
      <c r="N35" s="70"/>
      <c r="O35" s="1">
        <v>24</v>
      </c>
      <c r="P35" s="68"/>
      <c r="Q35" s="69"/>
      <c r="R35" s="68" t="str">
        <f t="shared" si="3"/>
        <v/>
      </c>
      <c r="S35" s="68"/>
      <c r="T35" s="71">
        <f t="shared" si="0"/>
        <v>0</v>
      </c>
      <c r="U35" s="2" t="str">
        <f t="shared" si="1"/>
        <v/>
      </c>
      <c r="V35" s="3">
        <f t="shared" ca="1" si="2"/>
        <v>43344</v>
      </c>
    </row>
    <row r="36" spans="1:22" customFormat="1" ht="9.9499999999999993" customHeight="1" x14ac:dyDescent="0.25">
      <c r="A36" s="63"/>
      <c r="B36" s="257"/>
      <c r="C36" s="97">
        <v>26</v>
      </c>
      <c r="D36" s="72">
        <v>26</v>
      </c>
      <c r="E36" s="72">
        <v>26</v>
      </c>
      <c r="F36" s="72">
        <v>26</v>
      </c>
      <c r="G36" s="72">
        <v>26</v>
      </c>
      <c r="H36" s="72">
        <v>26</v>
      </c>
      <c r="I36" s="72">
        <v>26</v>
      </c>
      <c r="J36" s="72">
        <v>26</v>
      </c>
      <c r="K36" s="72">
        <v>26</v>
      </c>
      <c r="L36" s="73">
        <v>26</v>
      </c>
      <c r="M36" s="64"/>
      <c r="N36" s="70"/>
      <c r="O36" s="1">
        <v>25</v>
      </c>
      <c r="P36" s="68"/>
      <c r="Q36" s="69"/>
      <c r="R36" s="68" t="str">
        <f t="shared" si="3"/>
        <v/>
      </c>
      <c r="S36" s="68"/>
      <c r="T36" s="71">
        <f t="shared" si="0"/>
        <v>0</v>
      </c>
      <c r="U36" s="2" t="str">
        <f t="shared" si="1"/>
        <v/>
      </c>
      <c r="V36" s="3">
        <f t="shared" ca="1" si="2"/>
        <v>43344</v>
      </c>
    </row>
    <row r="37" spans="1:22" customFormat="1" ht="9.9499999999999993" customHeight="1" x14ac:dyDescent="0.25">
      <c r="A37" s="63"/>
      <c r="B37" s="257"/>
      <c r="C37" s="97">
        <v>27</v>
      </c>
      <c r="D37" s="72">
        <v>27</v>
      </c>
      <c r="E37" s="72">
        <v>27</v>
      </c>
      <c r="F37" s="72">
        <v>27</v>
      </c>
      <c r="G37" s="72">
        <v>27</v>
      </c>
      <c r="H37" s="72">
        <v>27</v>
      </c>
      <c r="I37" s="72">
        <v>27</v>
      </c>
      <c r="J37" s="72">
        <v>27</v>
      </c>
      <c r="K37" s="72">
        <v>27</v>
      </c>
      <c r="L37" s="73">
        <v>27</v>
      </c>
      <c r="M37" s="64"/>
      <c r="N37" s="70"/>
      <c r="O37" s="1">
        <v>26</v>
      </c>
      <c r="P37" s="68"/>
      <c r="Q37" s="69"/>
      <c r="R37" s="68" t="str">
        <f t="shared" si="3"/>
        <v/>
      </c>
      <c r="S37" s="68"/>
      <c r="T37" s="71">
        <f t="shared" si="0"/>
        <v>0</v>
      </c>
      <c r="U37" s="2" t="str">
        <f t="shared" si="1"/>
        <v/>
      </c>
      <c r="V37" s="3">
        <f t="shared" ca="1" si="2"/>
        <v>43344</v>
      </c>
    </row>
    <row r="38" spans="1:22" customFormat="1" ht="9.9499999999999993" customHeight="1" x14ac:dyDescent="0.25">
      <c r="A38" s="63"/>
      <c r="B38" s="257"/>
      <c r="C38" s="97">
        <v>28</v>
      </c>
      <c r="D38" s="72">
        <v>28</v>
      </c>
      <c r="E38" s="72">
        <v>28</v>
      </c>
      <c r="F38" s="72">
        <v>28</v>
      </c>
      <c r="G38" s="72">
        <v>28</v>
      </c>
      <c r="H38" s="72">
        <v>28</v>
      </c>
      <c r="I38" s="72">
        <v>28</v>
      </c>
      <c r="J38" s="72">
        <v>28</v>
      </c>
      <c r="K38" s="72">
        <v>28</v>
      </c>
      <c r="L38" s="73">
        <v>28</v>
      </c>
      <c r="M38" s="64"/>
      <c r="N38" s="70"/>
      <c r="O38" s="1">
        <v>27</v>
      </c>
      <c r="P38" s="68"/>
      <c r="Q38" s="69"/>
      <c r="R38" s="68" t="str">
        <f t="shared" si="3"/>
        <v/>
      </c>
      <c r="S38" s="68"/>
      <c r="T38" s="71">
        <f t="shared" si="0"/>
        <v>0</v>
      </c>
      <c r="U38" s="2" t="str">
        <f t="shared" si="1"/>
        <v/>
      </c>
      <c r="V38" s="3">
        <f t="shared" ca="1" si="2"/>
        <v>43344</v>
      </c>
    </row>
    <row r="39" spans="1:22" customFormat="1" ht="9.9499999999999993" customHeight="1" x14ac:dyDescent="0.25">
      <c r="A39" s="63"/>
      <c r="B39" s="257"/>
      <c r="C39" s="97">
        <v>29</v>
      </c>
      <c r="D39" s="72">
        <v>29</v>
      </c>
      <c r="E39" s="72">
        <v>29</v>
      </c>
      <c r="F39" s="72">
        <v>29</v>
      </c>
      <c r="G39" s="72">
        <v>29</v>
      </c>
      <c r="H39" s="72">
        <v>29</v>
      </c>
      <c r="I39" s="72">
        <v>29</v>
      </c>
      <c r="J39" s="72">
        <v>29</v>
      </c>
      <c r="K39" s="72">
        <v>29</v>
      </c>
      <c r="L39" s="73">
        <v>29</v>
      </c>
      <c r="M39" s="64"/>
      <c r="N39" s="70"/>
      <c r="O39" s="1">
        <v>28</v>
      </c>
      <c r="P39" s="68"/>
      <c r="Q39" s="69"/>
      <c r="R39" s="68" t="str">
        <f t="shared" si="3"/>
        <v/>
      </c>
      <c r="S39" s="68"/>
      <c r="T39" s="71">
        <f t="shared" si="0"/>
        <v>0</v>
      </c>
      <c r="U39" s="2" t="str">
        <f t="shared" si="1"/>
        <v/>
      </c>
      <c r="V39" s="3">
        <f t="shared" ca="1" si="2"/>
        <v>43344</v>
      </c>
    </row>
    <row r="40" spans="1:22" customFormat="1" ht="9.9499999999999993" customHeight="1" x14ac:dyDescent="0.25">
      <c r="A40" s="63"/>
      <c r="B40" s="257"/>
      <c r="C40" s="97">
        <v>30</v>
      </c>
      <c r="D40" s="72">
        <v>30</v>
      </c>
      <c r="E40" s="72">
        <v>30</v>
      </c>
      <c r="F40" s="72">
        <v>30</v>
      </c>
      <c r="G40" s="72">
        <v>30</v>
      </c>
      <c r="H40" s="72">
        <v>30</v>
      </c>
      <c r="I40" s="72">
        <v>30</v>
      </c>
      <c r="J40" s="72">
        <v>30</v>
      </c>
      <c r="K40" s="72">
        <v>30</v>
      </c>
      <c r="L40" s="73">
        <v>30</v>
      </c>
      <c r="M40" s="64"/>
      <c r="N40" s="70"/>
      <c r="O40" s="1">
        <v>29</v>
      </c>
      <c r="P40" s="68"/>
      <c r="Q40" s="69"/>
      <c r="R40" s="68" t="str">
        <f t="shared" si="3"/>
        <v/>
      </c>
      <c r="S40" s="68"/>
      <c r="T40" s="71">
        <f t="shared" si="0"/>
        <v>0</v>
      </c>
      <c r="U40" s="2" t="str">
        <f t="shared" si="1"/>
        <v/>
      </c>
      <c r="V40" s="3">
        <f t="shared" ca="1" si="2"/>
        <v>43344</v>
      </c>
    </row>
    <row r="41" spans="1:22" customFormat="1" ht="9.9499999999999993" customHeight="1" x14ac:dyDescent="0.25">
      <c r="A41" s="63"/>
      <c r="B41" s="257"/>
      <c r="C41" s="97">
        <v>31</v>
      </c>
      <c r="D41" s="72">
        <v>31</v>
      </c>
      <c r="E41" s="72">
        <v>31</v>
      </c>
      <c r="F41" s="72">
        <v>31</v>
      </c>
      <c r="G41" s="72">
        <v>31</v>
      </c>
      <c r="H41" s="72">
        <v>31</v>
      </c>
      <c r="I41" s="72">
        <v>31</v>
      </c>
      <c r="J41" s="72">
        <v>31</v>
      </c>
      <c r="K41" s="72">
        <v>31</v>
      </c>
      <c r="L41" s="73">
        <v>31</v>
      </c>
      <c r="M41" s="64"/>
      <c r="N41" s="70"/>
      <c r="O41" s="1">
        <v>30</v>
      </c>
      <c r="P41" s="68"/>
      <c r="Q41" s="69"/>
      <c r="R41" s="68" t="str">
        <f t="shared" si="3"/>
        <v/>
      </c>
      <c r="S41" s="68"/>
      <c r="T41" s="71">
        <f t="shared" si="0"/>
        <v>0</v>
      </c>
      <c r="U41" s="2" t="str">
        <f t="shared" si="1"/>
        <v/>
      </c>
      <c r="V41" s="3">
        <f t="shared" ca="1" si="2"/>
        <v>43344</v>
      </c>
    </row>
    <row r="42" spans="1:22" customFormat="1" ht="9.9499999999999993" customHeight="1" x14ac:dyDescent="0.25">
      <c r="A42" s="63"/>
      <c r="B42" s="257"/>
      <c r="C42" s="97">
        <v>32</v>
      </c>
      <c r="D42" s="72">
        <v>32</v>
      </c>
      <c r="E42" s="72">
        <v>32</v>
      </c>
      <c r="F42" s="72">
        <v>32</v>
      </c>
      <c r="G42" s="72">
        <v>32</v>
      </c>
      <c r="H42" s="72">
        <v>32</v>
      </c>
      <c r="I42" s="72">
        <v>32</v>
      </c>
      <c r="J42" s="72">
        <v>32</v>
      </c>
      <c r="K42" s="72">
        <v>32</v>
      </c>
      <c r="L42" s="73">
        <v>32</v>
      </c>
      <c r="M42" s="64"/>
      <c r="N42" s="70"/>
      <c r="O42" s="1">
        <v>31</v>
      </c>
      <c r="P42" s="68"/>
      <c r="Q42" s="69"/>
      <c r="R42" s="68" t="str">
        <f t="shared" si="3"/>
        <v/>
      </c>
      <c r="S42" s="68"/>
      <c r="T42" s="71">
        <f t="shared" si="0"/>
        <v>0</v>
      </c>
      <c r="U42" s="2" t="str">
        <f t="shared" si="1"/>
        <v/>
      </c>
      <c r="V42" s="3">
        <f t="shared" ca="1" si="2"/>
        <v>43344</v>
      </c>
    </row>
    <row r="43" spans="1:22" customFormat="1" ht="9.9499999999999993" customHeight="1" x14ac:dyDescent="0.25">
      <c r="A43" s="63"/>
      <c r="B43" s="257"/>
      <c r="C43" s="97">
        <v>33</v>
      </c>
      <c r="D43" s="72">
        <v>33</v>
      </c>
      <c r="E43" s="72">
        <v>33</v>
      </c>
      <c r="F43" s="72">
        <v>33</v>
      </c>
      <c r="G43" s="72">
        <v>33</v>
      </c>
      <c r="H43" s="72">
        <v>33</v>
      </c>
      <c r="I43" s="72">
        <v>33</v>
      </c>
      <c r="J43" s="72">
        <v>33</v>
      </c>
      <c r="K43" s="72">
        <v>33</v>
      </c>
      <c r="L43" s="73">
        <v>33</v>
      </c>
      <c r="M43" s="64"/>
      <c r="N43" s="70"/>
      <c r="O43" s="1">
        <v>32</v>
      </c>
      <c r="P43" s="68"/>
      <c r="Q43" s="69"/>
      <c r="R43" s="68" t="str">
        <f t="shared" si="3"/>
        <v/>
      </c>
      <c r="S43" s="68"/>
      <c r="T43" s="71">
        <f t="shared" si="0"/>
        <v>0</v>
      </c>
      <c r="U43" s="2" t="str">
        <f t="shared" si="1"/>
        <v/>
      </c>
      <c r="V43" s="3">
        <f t="shared" ca="1" si="2"/>
        <v>43344</v>
      </c>
    </row>
    <row r="44" spans="1:22" customFormat="1" ht="9.9499999999999993" customHeight="1" x14ac:dyDescent="0.25">
      <c r="A44" s="63"/>
      <c r="B44" s="257"/>
      <c r="C44" s="97">
        <v>34</v>
      </c>
      <c r="D44" s="72">
        <v>34</v>
      </c>
      <c r="E44" s="72">
        <v>34</v>
      </c>
      <c r="F44" s="72">
        <v>34</v>
      </c>
      <c r="G44" s="72">
        <v>34</v>
      </c>
      <c r="H44" s="72">
        <v>34</v>
      </c>
      <c r="I44" s="72">
        <v>34</v>
      </c>
      <c r="J44" s="72">
        <v>34</v>
      </c>
      <c r="K44" s="72">
        <v>34</v>
      </c>
      <c r="L44" s="73">
        <v>34</v>
      </c>
      <c r="M44" s="64"/>
      <c r="N44" s="70"/>
      <c r="O44" s="1">
        <v>33</v>
      </c>
      <c r="P44" s="68"/>
      <c r="Q44" s="69"/>
      <c r="R44" s="68" t="str">
        <f t="shared" si="3"/>
        <v/>
      </c>
      <c r="S44" s="68"/>
      <c r="T44" s="71">
        <f t="shared" si="0"/>
        <v>0</v>
      </c>
      <c r="U44" s="2" t="str">
        <f t="shared" si="1"/>
        <v/>
      </c>
      <c r="V44" s="3">
        <f t="shared" ca="1" si="2"/>
        <v>43344</v>
      </c>
    </row>
    <row r="45" spans="1:22" customFormat="1" ht="9.9499999999999993" customHeight="1" x14ac:dyDescent="0.25">
      <c r="A45" s="63"/>
      <c r="B45" s="257"/>
      <c r="C45" s="97">
        <v>35</v>
      </c>
      <c r="D45" s="72">
        <v>35</v>
      </c>
      <c r="E45" s="72">
        <v>35</v>
      </c>
      <c r="F45" s="72">
        <v>35</v>
      </c>
      <c r="G45" s="72">
        <v>35</v>
      </c>
      <c r="H45" s="72">
        <v>35</v>
      </c>
      <c r="I45" s="72">
        <v>35</v>
      </c>
      <c r="J45" s="72">
        <v>35</v>
      </c>
      <c r="K45" s="72">
        <v>35</v>
      </c>
      <c r="L45" s="73">
        <v>35</v>
      </c>
      <c r="M45" s="64"/>
      <c r="N45" s="70"/>
      <c r="O45" s="1">
        <v>34</v>
      </c>
      <c r="P45" s="68"/>
      <c r="Q45" s="69"/>
      <c r="R45" s="68" t="str">
        <f t="shared" si="3"/>
        <v/>
      </c>
      <c r="S45" s="68"/>
      <c r="T45" s="71">
        <f t="shared" si="0"/>
        <v>0</v>
      </c>
      <c r="U45" s="2" t="str">
        <f t="shared" si="1"/>
        <v/>
      </c>
      <c r="V45" s="3">
        <f t="shared" ca="1" si="2"/>
        <v>43344</v>
      </c>
    </row>
    <row r="46" spans="1:22" customFormat="1" ht="9.9499999999999993" customHeight="1" x14ac:dyDescent="0.25">
      <c r="A46" s="63"/>
      <c r="B46" s="257"/>
      <c r="C46" s="97">
        <v>36</v>
      </c>
      <c r="D46" s="72">
        <v>36</v>
      </c>
      <c r="E46" s="72">
        <v>36</v>
      </c>
      <c r="F46" s="72">
        <v>36</v>
      </c>
      <c r="G46" s="72">
        <v>36</v>
      </c>
      <c r="H46" s="72">
        <v>36</v>
      </c>
      <c r="I46" s="72">
        <v>36</v>
      </c>
      <c r="J46" s="72">
        <v>36</v>
      </c>
      <c r="K46" s="72">
        <v>36</v>
      </c>
      <c r="L46" s="73">
        <v>36</v>
      </c>
      <c r="M46" s="64"/>
      <c r="N46" s="70"/>
      <c r="O46" s="1">
        <v>35</v>
      </c>
      <c r="P46" s="68"/>
      <c r="Q46" s="69"/>
      <c r="R46" s="68" t="str">
        <f t="shared" si="3"/>
        <v/>
      </c>
      <c r="S46" s="68"/>
      <c r="T46" s="71">
        <f t="shared" si="0"/>
        <v>0</v>
      </c>
      <c r="U46" s="2" t="str">
        <f t="shared" si="1"/>
        <v/>
      </c>
      <c r="V46" s="3">
        <f t="shared" ca="1" si="2"/>
        <v>43344</v>
      </c>
    </row>
    <row r="47" spans="1:22" customFormat="1" ht="9.9499999999999993" customHeight="1" x14ac:dyDescent="0.25">
      <c r="A47" s="63"/>
      <c r="B47" s="257"/>
      <c r="C47" s="97">
        <v>37</v>
      </c>
      <c r="D47" s="72">
        <v>37</v>
      </c>
      <c r="E47" s="72">
        <v>37</v>
      </c>
      <c r="F47" s="72">
        <v>37</v>
      </c>
      <c r="G47" s="72">
        <v>37</v>
      </c>
      <c r="H47" s="72">
        <v>37</v>
      </c>
      <c r="I47" s="72">
        <v>37</v>
      </c>
      <c r="J47" s="72">
        <v>37</v>
      </c>
      <c r="K47" s="72">
        <v>37</v>
      </c>
      <c r="L47" s="73">
        <v>37</v>
      </c>
      <c r="M47" s="64"/>
      <c r="N47" s="70"/>
      <c r="O47" s="1">
        <v>36</v>
      </c>
      <c r="P47" s="68"/>
      <c r="Q47" s="69"/>
      <c r="R47" s="68" t="str">
        <f t="shared" si="3"/>
        <v/>
      </c>
      <c r="S47" s="68"/>
      <c r="T47" s="71">
        <f t="shared" si="0"/>
        <v>0</v>
      </c>
      <c r="U47" s="2" t="str">
        <f t="shared" si="1"/>
        <v/>
      </c>
      <c r="V47" s="3">
        <f t="shared" ca="1" si="2"/>
        <v>43344</v>
      </c>
    </row>
    <row r="48" spans="1:22" customFormat="1" ht="9.9499999999999993" customHeight="1" x14ac:dyDescent="0.25">
      <c r="A48" s="63"/>
      <c r="B48" s="257"/>
      <c r="C48" s="97">
        <v>38</v>
      </c>
      <c r="D48" s="72">
        <v>38</v>
      </c>
      <c r="E48" s="72">
        <v>38</v>
      </c>
      <c r="F48" s="72">
        <v>38</v>
      </c>
      <c r="G48" s="72">
        <v>38</v>
      </c>
      <c r="H48" s="72">
        <v>38</v>
      </c>
      <c r="I48" s="72">
        <v>38</v>
      </c>
      <c r="J48" s="72">
        <v>38</v>
      </c>
      <c r="K48" s="72">
        <v>38</v>
      </c>
      <c r="L48" s="73">
        <v>38</v>
      </c>
      <c r="M48" s="64"/>
      <c r="N48" s="70"/>
      <c r="O48" s="1">
        <v>37</v>
      </c>
      <c r="P48" s="68"/>
      <c r="Q48" s="69"/>
      <c r="R48" s="68" t="str">
        <f t="shared" si="3"/>
        <v/>
      </c>
      <c r="S48" s="68"/>
      <c r="T48" s="71">
        <f t="shared" si="0"/>
        <v>0</v>
      </c>
      <c r="U48" s="2" t="str">
        <f t="shared" si="1"/>
        <v/>
      </c>
      <c r="V48" s="3">
        <f t="shared" ca="1" si="2"/>
        <v>43344</v>
      </c>
    </row>
    <row r="49" spans="1:22" customFormat="1" ht="9.9499999999999993" customHeight="1" x14ac:dyDescent="0.25">
      <c r="A49" s="63"/>
      <c r="B49" s="257"/>
      <c r="C49" s="97">
        <v>39</v>
      </c>
      <c r="D49" s="72">
        <v>39</v>
      </c>
      <c r="E49" s="72">
        <v>39</v>
      </c>
      <c r="F49" s="72">
        <v>39</v>
      </c>
      <c r="G49" s="72">
        <v>39</v>
      </c>
      <c r="H49" s="72">
        <v>39</v>
      </c>
      <c r="I49" s="72">
        <v>39</v>
      </c>
      <c r="J49" s="72">
        <v>39</v>
      </c>
      <c r="K49" s="72">
        <v>39</v>
      </c>
      <c r="L49" s="73">
        <v>39</v>
      </c>
      <c r="M49" s="64"/>
      <c r="N49" s="70"/>
      <c r="O49" s="1">
        <v>38</v>
      </c>
      <c r="P49" s="68"/>
      <c r="Q49" s="69"/>
      <c r="R49" s="68" t="str">
        <f t="shared" si="3"/>
        <v/>
      </c>
      <c r="S49" s="68"/>
      <c r="T49" s="71">
        <f t="shared" si="0"/>
        <v>0</v>
      </c>
      <c r="U49" s="2" t="str">
        <f t="shared" si="1"/>
        <v/>
      </c>
      <c r="V49" s="3">
        <f t="shared" ca="1" si="2"/>
        <v>43344</v>
      </c>
    </row>
    <row r="50" spans="1:22" customFormat="1" ht="9.9499999999999993" customHeight="1" x14ac:dyDescent="0.25">
      <c r="A50" s="63"/>
      <c r="B50" s="257"/>
      <c r="C50" s="98">
        <v>40</v>
      </c>
      <c r="D50" s="95">
        <v>40</v>
      </c>
      <c r="E50" s="95">
        <v>40</v>
      </c>
      <c r="F50" s="95">
        <v>40</v>
      </c>
      <c r="G50" s="95">
        <v>40</v>
      </c>
      <c r="H50" s="95">
        <v>40</v>
      </c>
      <c r="I50" s="95">
        <v>40</v>
      </c>
      <c r="J50" s="95">
        <v>40</v>
      </c>
      <c r="K50" s="95">
        <v>40</v>
      </c>
      <c r="L50" s="96">
        <v>40</v>
      </c>
      <c r="M50" s="64"/>
      <c r="N50" s="70"/>
      <c r="O50" s="1">
        <v>39</v>
      </c>
      <c r="P50" s="68"/>
      <c r="Q50" s="69"/>
      <c r="R50" s="68" t="str">
        <f t="shared" si="3"/>
        <v/>
      </c>
      <c r="S50" s="68"/>
      <c r="T50" s="71">
        <f t="shared" si="0"/>
        <v>0</v>
      </c>
      <c r="U50" s="2" t="str">
        <f t="shared" si="1"/>
        <v/>
      </c>
      <c r="V50" s="3">
        <f t="shared" ca="1" si="2"/>
        <v>43344</v>
      </c>
    </row>
    <row r="51" spans="1:22" customFormat="1" ht="9.75" customHeight="1" x14ac:dyDescent="0.25">
      <c r="A51" s="63"/>
      <c r="B51" s="257"/>
      <c r="C51" s="97">
        <v>41</v>
      </c>
      <c r="D51" s="72">
        <v>41</v>
      </c>
      <c r="E51" s="72">
        <v>41</v>
      </c>
      <c r="F51" s="72">
        <v>41</v>
      </c>
      <c r="G51" s="72">
        <v>41</v>
      </c>
      <c r="H51" s="72">
        <v>41</v>
      </c>
      <c r="I51" s="72">
        <v>41</v>
      </c>
      <c r="J51" s="72">
        <v>41</v>
      </c>
      <c r="K51" s="72">
        <v>41</v>
      </c>
      <c r="L51" s="73">
        <v>41</v>
      </c>
      <c r="M51" s="64"/>
      <c r="N51" s="70"/>
      <c r="O51" s="1">
        <v>40</v>
      </c>
      <c r="P51" s="68"/>
      <c r="Q51" s="69"/>
      <c r="R51" s="68" t="str">
        <f t="shared" si="3"/>
        <v/>
      </c>
      <c r="S51" s="68"/>
      <c r="T51" s="71">
        <f t="shared" si="0"/>
        <v>0</v>
      </c>
      <c r="U51" s="2" t="str">
        <f t="shared" si="1"/>
        <v/>
      </c>
      <c r="V51" s="3">
        <f t="shared" ca="1" si="2"/>
        <v>43344</v>
      </c>
    </row>
    <row r="52" spans="1:22" customFormat="1" ht="9.75" customHeight="1" x14ac:dyDescent="0.25">
      <c r="A52" s="63"/>
      <c r="B52" s="257"/>
      <c r="C52" s="97">
        <v>42</v>
      </c>
      <c r="D52" s="72">
        <v>42</v>
      </c>
      <c r="E52" s="72">
        <v>42</v>
      </c>
      <c r="F52" s="72">
        <v>42</v>
      </c>
      <c r="G52" s="72">
        <v>42</v>
      </c>
      <c r="H52" s="72">
        <v>42</v>
      </c>
      <c r="I52" s="72">
        <v>42</v>
      </c>
      <c r="J52" s="72">
        <v>42</v>
      </c>
      <c r="K52" s="72">
        <v>42</v>
      </c>
      <c r="L52" s="73">
        <v>42</v>
      </c>
      <c r="M52" s="64"/>
      <c r="N52" s="70"/>
      <c r="O52" s="1">
        <v>41</v>
      </c>
      <c r="P52" s="68"/>
      <c r="Q52" s="69"/>
      <c r="R52" s="68"/>
      <c r="S52" s="68"/>
      <c r="T52" s="71">
        <f t="shared" si="0"/>
        <v>0</v>
      </c>
      <c r="U52" s="2" t="str">
        <f t="shared" si="1"/>
        <v/>
      </c>
      <c r="V52" s="3">
        <f t="shared" ca="1" si="2"/>
        <v>43344</v>
      </c>
    </row>
    <row r="53" spans="1:22" customFormat="1" ht="9.75" customHeight="1" x14ac:dyDescent="0.25">
      <c r="A53" s="63"/>
      <c r="B53" s="257"/>
      <c r="C53" s="97">
        <v>43</v>
      </c>
      <c r="D53" s="72">
        <v>43</v>
      </c>
      <c r="E53" s="72">
        <v>43</v>
      </c>
      <c r="F53" s="72">
        <v>43</v>
      </c>
      <c r="G53" s="72">
        <v>43</v>
      </c>
      <c r="H53" s="72">
        <v>43</v>
      </c>
      <c r="I53" s="72">
        <v>43</v>
      </c>
      <c r="J53" s="72">
        <v>43</v>
      </c>
      <c r="K53" s="72">
        <v>43</v>
      </c>
      <c r="L53" s="73">
        <v>43</v>
      </c>
      <c r="M53" s="64"/>
      <c r="N53" s="70"/>
      <c r="O53" s="1">
        <v>42</v>
      </c>
      <c r="P53" s="68"/>
      <c r="Q53" s="69"/>
      <c r="R53" s="68"/>
      <c r="S53" s="68"/>
      <c r="T53" s="71">
        <f t="shared" si="0"/>
        <v>0</v>
      </c>
      <c r="U53" s="2" t="str">
        <f t="shared" si="1"/>
        <v/>
      </c>
      <c r="V53" s="3">
        <f t="shared" ca="1" si="2"/>
        <v>43344</v>
      </c>
    </row>
    <row r="54" spans="1:22" customFormat="1" ht="9.75" customHeight="1" x14ac:dyDescent="0.25">
      <c r="A54" s="63"/>
      <c r="B54" s="257"/>
      <c r="C54" s="97">
        <v>44</v>
      </c>
      <c r="D54" s="72">
        <v>44</v>
      </c>
      <c r="E54" s="72">
        <v>44</v>
      </c>
      <c r="F54" s="72">
        <v>44</v>
      </c>
      <c r="G54" s="72">
        <v>44</v>
      </c>
      <c r="H54" s="72">
        <v>44</v>
      </c>
      <c r="I54" s="72">
        <v>44</v>
      </c>
      <c r="J54" s="72">
        <v>44</v>
      </c>
      <c r="K54" s="72">
        <v>44</v>
      </c>
      <c r="L54" s="73">
        <v>44</v>
      </c>
      <c r="M54" s="64"/>
      <c r="N54" s="70"/>
      <c r="O54" s="1">
        <v>43</v>
      </c>
      <c r="P54" s="68"/>
      <c r="Q54" s="69"/>
      <c r="R54" s="68"/>
      <c r="S54" s="68"/>
      <c r="T54" s="71">
        <f t="shared" si="0"/>
        <v>0</v>
      </c>
      <c r="U54" s="2" t="str">
        <f t="shared" si="1"/>
        <v/>
      </c>
      <c r="V54" s="3">
        <f t="shared" ca="1" si="2"/>
        <v>43344</v>
      </c>
    </row>
    <row r="55" spans="1:22" customFormat="1" ht="9.75" customHeight="1" x14ac:dyDescent="0.25">
      <c r="A55" s="63"/>
      <c r="B55" s="257"/>
      <c r="C55" s="97">
        <v>45</v>
      </c>
      <c r="D55" s="72">
        <v>45</v>
      </c>
      <c r="E55" s="72">
        <v>45</v>
      </c>
      <c r="F55" s="72">
        <v>45</v>
      </c>
      <c r="G55" s="72">
        <v>45</v>
      </c>
      <c r="H55" s="72">
        <v>45</v>
      </c>
      <c r="I55" s="72">
        <v>45</v>
      </c>
      <c r="J55" s="72">
        <v>45</v>
      </c>
      <c r="K55" s="72">
        <v>45</v>
      </c>
      <c r="L55" s="73">
        <v>45</v>
      </c>
      <c r="M55" s="64"/>
      <c r="N55" s="70"/>
      <c r="O55" s="1">
        <v>44</v>
      </c>
      <c r="P55" s="68"/>
      <c r="Q55" s="69"/>
      <c r="R55" s="68"/>
      <c r="S55" s="68"/>
      <c r="T55" s="71">
        <f t="shared" si="0"/>
        <v>0</v>
      </c>
      <c r="U55" s="2" t="str">
        <f t="shared" si="1"/>
        <v/>
      </c>
      <c r="V55" s="3">
        <f t="shared" ca="1" si="2"/>
        <v>43344</v>
      </c>
    </row>
    <row r="56" spans="1:22" customFormat="1" ht="9.75" customHeight="1" x14ac:dyDescent="0.25">
      <c r="A56" s="63"/>
      <c r="B56" s="257"/>
      <c r="C56" s="97">
        <v>46</v>
      </c>
      <c r="D56" s="72">
        <v>46</v>
      </c>
      <c r="E56" s="72">
        <v>46</v>
      </c>
      <c r="F56" s="72">
        <v>46</v>
      </c>
      <c r="G56" s="72">
        <v>46</v>
      </c>
      <c r="H56" s="72">
        <v>46</v>
      </c>
      <c r="I56" s="72">
        <v>46</v>
      </c>
      <c r="J56" s="72">
        <v>46</v>
      </c>
      <c r="K56" s="72">
        <v>46</v>
      </c>
      <c r="L56" s="73">
        <v>46</v>
      </c>
      <c r="M56" s="64"/>
      <c r="N56" s="70"/>
      <c r="O56" s="1">
        <v>45</v>
      </c>
      <c r="P56" s="68"/>
      <c r="Q56" s="69"/>
      <c r="R56" s="68"/>
      <c r="S56" s="68"/>
      <c r="T56" s="71">
        <f t="shared" si="0"/>
        <v>0</v>
      </c>
      <c r="U56" s="2" t="str">
        <f t="shared" si="1"/>
        <v/>
      </c>
      <c r="V56" s="3">
        <f t="shared" ca="1" si="2"/>
        <v>43344</v>
      </c>
    </row>
    <row r="57" spans="1:22" customFormat="1" ht="9.75" customHeight="1" x14ac:dyDescent="0.25">
      <c r="A57" s="63"/>
      <c r="B57" s="257"/>
      <c r="C57" s="97">
        <v>47</v>
      </c>
      <c r="D57" s="72">
        <v>47</v>
      </c>
      <c r="E57" s="72">
        <v>47</v>
      </c>
      <c r="F57" s="72">
        <v>47</v>
      </c>
      <c r="G57" s="72">
        <v>47</v>
      </c>
      <c r="H57" s="72">
        <v>47</v>
      </c>
      <c r="I57" s="72">
        <v>47</v>
      </c>
      <c r="J57" s="72">
        <v>47</v>
      </c>
      <c r="K57" s="72">
        <v>47</v>
      </c>
      <c r="L57" s="73">
        <v>47</v>
      </c>
      <c r="M57" s="64"/>
      <c r="N57" s="70"/>
      <c r="O57" s="1">
        <v>46</v>
      </c>
      <c r="P57" s="68"/>
      <c r="Q57" s="69"/>
      <c r="R57" s="68"/>
      <c r="S57" s="68"/>
      <c r="T57" s="71">
        <f t="shared" si="0"/>
        <v>0</v>
      </c>
      <c r="U57" s="2" t="str">
        <f t="shared" si="1"/>
        <v/>
      </c>
      <c r="V57" s="3">
        <f t="shared" ca="1" si="2"/>
        <v>43344</v>
      </c>
    </row>
    <row r="58" spans="1:22" customFormat="1" ht="9.75" customHeight="1" x14ac:dyDescent="0.25">
      <c r="A58" s="63"/>
      <c r="B58" s="257"/>
      <c r="C58" s="97">
        <v>48</v>
      </c>
      <c r="D58" s="72">
        <v>48</v>
      </c>
      <c r="E58" s="72">
        <v>48</v>
      </c>
      <c r="F58" s="72">
        <v>48</v>
      </c>
      <c r="G58" s="72">
        <v>48</v>
      </c>
      <c r="H58" s="72">
        <v>48</v>
      </c>
      <c r="I58" s="72">
        <v>48</v>
      </c>
      <c r="J58" s="72">
        <v>48</v>
      </c>
      <c r="K58" s="72">
        <v>48</v>
      </c>
      <c r="L58" s="73">
        <v>48</v>
      </c>
      <c r="M58" s="64"/>
      <c r="N58" s="70"/>
      <c r="O58" s="1">
        <v>47</v>
      </c>
      <c r="P58" s="68"/>
      <c r="Q58" s="69"/>
      <c r="R58" s="68"/>
      <c r="S58" s="68"/>
      <c r="T58" s="71">
        <f t="shared" si="0"/>
        <v>0</v>
      </c>
      <c r="U58" s="2" t="str">
        <f t="shared" si="1"/>
        <v/>
      </c>
      <c r="V58" s="3">
        <f t="shared" ca="1" si="2"/>
        <v>43344</v>
      </c>
    </row>
    <row r="59" spans="1:22" customFormat="1" ht="9.75" customHeight="1" x14ac:dyDescent="0.25">
      <c r="A59" s="63"/>
      <c r="B59" s="257"/>
      <c r="C59" s="97">
        <v>49</v>
      </c>
      <c r="D59" s="72">
        <v>49</v>
      </c>
      <c r="E59" s="72">
        <v>49</v>
      </c>
      <c r="F59" s="72">
        <v>49</v>
      </c>
      <c r="G59" s="72">
        <v>49</v>
      </c>
      <c r="H59" s="72">
        <v>49</v>
      </c>
      <c r="I59" s="72">
        <v>49</v>
      </c>
      <c r="J59" s="72">
        <v>49</v>
      </c>
      <c r="K59" s="72">
        <v>49</v>
      </c>
      <c r="L59" s="73">
        <v>49</v>
      </c>
      <c r="M59" s="64"/>
      <c r="N59" s="70"/>
      <c r="O59" s="1">
        <v>48</v>
      </c>
      <c r="P59" s="68"/>
      <c r="Q59" s="69"/>
      <c r="R59" s="68"/>
      <c r="S59" s="68"/>
      <c r="T59" s="71">
        <f t="shared" si="0"/>
        <v>0</v>
      </c>
      <c r="U59" s="2" t="str">
        <f t="shared" si="1"/>
        <v/>
      </c>
      <c r="V59" s="3">
        <f t="shared" ca="1" si="2"/>
        <v>43344</v>
      </c>
    </row>
    <row r="60" spans="1:22" customFormat="1" ht="9.75" customHeight="1" x14ac:dyDescent="0.25">
      <c r="A60" s="63"/>
      <c r="B60" s="257"/>
      <c r="C60" s="97">
        <v>50</v>
      </c>
      <c r="D60" s="72">
        <v>50</v>
      </c>
      <c r="E60" s="72">
        <v>50</v>
      </c>
      <c r="F60" s="72">
        <v>50</v>
      </c>
      <c r="G60" s="72">
        <v>50</v>
      </c>
      <c r="H60" s="72">
        <v>50</v>
      </c>
      <c r="I60" s="72">
        <v>50</v>
      </c>
      <c r="J60" s="72">
        <v>50</v>
      </c>
      <c r="K60" s="72">
        <v>50</v>
      </c>
      <c r="L60" s="73">
        <v>50</v>
      </c>
      <c r="M60" s="64"/>
      <c r="N60" s="70"/>
      <c r="O60" s="1">
        <v>49</v>
      </c>
      <c r="P60" s="68"/>
      <c r="Q60" s="69"/>
      <c r="R60" s="68"/>
      <c r="S60" s="68"/>
      <c r="T60" s="71">
        <f t="shared" si="0"/>
        <v>0</v>
      </c>
      <c r="U60" s="2" t="str">
        <f t="shared" si="1"/>
        <v/>
      </c>
      <c r="V60" s="3">
        <f t="shared" ca="1" si="2"/>
        <v>43344</v>
      </c>
    </row>
    <row r="61" spans="1:22" customFormat="1" ht="9.75" customHeight="1" x14ac:dyDescent="0.25">
      <c r="A61" s="63"/>
      <c r="B61" s="257"/>
      <c r="C61" s="97">
        <v>51</v>
      </c>
      <c r="D61" s="72">
        <v>51</v>
      </c>
      <c r="E61" s="72">
        <v>51</v>
      </c>
      <c r="F61" s="72">
        <v>51</v>
      </c>
      <c r="G61" s="72">
        <v>51</v>
      </c>
      <c r="H61" s="72">
        <v>51</v>
      </c>
      <c r="I61" s="72">
        <v>51</v>
      </c>
      <c r="J61" s="72">
        <v>51</v>
      </c>
      <c r="K61" s="72">
        <v>51</v>
      </c>
      <c r="L61" s="73">
        <v>51</v>
      </c>
      <c r="M61" s="64"/>
      <c r="N61" s="70"/>
      <c r="O61" s="1">
        <v>50</v>
      </c>
      <c r="P61" s="68"/>
      <c r="Q61" s="69"/>
      <c r="R61" s="68"/>
      <c r="S61" s="68"/>
      <c r="T61" s="71">
        <f t="shared" si="0"/>
        <v>0</v>
      </c>
      <c r="U61" s="2" t="str">
        <f t="shared" si="1"/>
        <v/>
      </c>
      <c r="V61" s="3">
        <f t="shared" ca="1" si="2"/>
        <v>43344</v>
      </c>
    </row>
    <row r="62" spans="1:22" customFormat="1" ht="9.75" customHeight="1" x14ac:dyDescent="0.25">
      <c r="A62" s="63"/>
      <c r="B62" s="257"/>
      <c r="C62" s="97">
        <v>52</v>
      </c>
      <c r="D62" s="72">
        <v>52</v>
      </c>
      <c r="E62" s="72">
        <v>52</v>
      </c>
      <c r="F62" s="72">
        <v>52</v>
      </c>
      <c r="G62" s="72">
        <v>52</v>
      </c>
      <c r="H62" s="72">
        <v>52</v>
      </c>
      <c r="I62" s="72">
        <v>52</v>
      </c>
      <c r="J62" s="72">
        <v>52</v>
      </c>
      <c r="K62" s="72">
        <v>52</v>
      </c>
      <c r="L62" s="73">
        <v>52</v>
      </c>
      <c r="M62" s="64"/>
      <c r="N62" s="70"/>
      <c r="O62" s="1">
        <v>51</v>
      </c>
      <c r="P62" s="68"/>
      <c r="Q62" s="69"/>
      <c r="R62" s="68"/>
      <c r="S62" s="68"/>
      <c r="T62" s="71">
        <f t="shared" si="0"/>
        <v>0</v>
      </c>
      <c r="U62" s="2" t="str">
        <f t="shared" si="1"/>
        <v/>
      </c>
      <c r="V62" s="3">
        <f t="shared" ca="1" si="2"/>
        <v>43344</v>
      </c>
    </row>
    <row r="63" spans="1:22" customFormat="1" ht="9.75" customHeight="1" x14ac:dyDescent="0.25">
      <c r="A63" s="63"/>
      <c r="B63" s="257"/>
      <c r="C63" s="97">
        <v>53</v>
      </c>
      <c r="D63" s="72">
        <v>53</v>
      </c>
      <c r="E63" s="72">
        <v>53</v>
      </c>
      <c r="F63" s="72">
        <v>53</v>
      </c>
      <c r="G63" s="72">
        <v>53</v>
      </c>
      <c r="H63" s="72">
        <v>53</v>
      </c>
      <c r="I63" s="72">
        <v>53</v>
      </c>
      <c r="J63" s="72">
        <v>53</v>
      </c>
      <c r="K63" s="72">
        <v>53</v>
      </c>
      <c r="L63" s="73">
        <v>53</v>
      </c>
      <c r="M63" s="64"/>
      <c r="N63" s="70"/>
      <c r="O63" s="1">
        <v>52</v>
      </c>
      <c r="P63" s="68"/>
      <c r="Q63" s="69"/>
      <c r="R63" s="68"/>
      <c r="S63" s="68"/>
      <c r="T63" s="71">
        <f t="shared" si="0"/>
        <v>0</v>
      </c>
      <c r="U63" s="2" t="str">
        <f t="shared" si="1"/>
        <v/>
      </c>
      <c r="V63" s="3">
        <f t="shared" ca="1" si="2"/>
        <v>43344</v>
      </c>
    </row>
    <row r="64" spans="1:22" customFormat="1" ht="9.75" customHeight="1" x14ac:dyDescent="0.25">
      <c r="A64" s="63"/>
      <c r="B64" s="257"/>
      <c r="C64" s="97">
        <v>54</v>
      </c>
      <c r="D64" s="72">
        <v>54</v>
      </c>
      <c r="E64" s="72">
        <v>54</v>
      </c>
      <c r="F64" s="72">
        <v>54</v>
      </c>
      <c r="G64" s="72">
        <v>54</v>
      </c>
      <c r="H64" s="72">
        <v>54</v>
      </c>
      <c r="I64" s="72">
        <v>54</v>
      </c>
      <c r="J64" s="72">
        <v>54</v>
      </c>
      <c r="K64" s="72">
        <v>54</v>
      </c>
      <c r="L64" s="73">
        <v>54</v>
      </c>
      <c r="M64" s="64"/>
      <c r="N64" s="70"/>
      <c r="O64" s="1">
        <v>53</v>
      </c>
      <c r="P64" s="68"/>
      <c r="Q64" s="69"/>
      <c r="R64" s="68"/>
      <c r="S64" s="68"/>
      <c r="T64" s="71">
        <f t="shared" si="0"/>
        <v>0</v>
      </c>
      <c r="U64" s="2" t="str">
        <f t="shared" si="1"/>
        <v/>
      </c>
      <c r="V64" s="3">
        <f t="shared" ca="1" si="2"/>
        <v>43344</v>
      </c>
    </row>
    <row r="65" spans="1:22" customFormat="1" ht="9.75" customHeight="1" x14ac:dyDescent="0.25">
      <c r="A65" s="63"/>
      <c r="B65" s="257"/>
      <c r="C65" s="97">
        <v>55</v>
      </c>
      <c r="D65" s="72">
        <v>55</v>
      </c>
      <c r="E65" s="72">
        <v>55</v>
      </c>
      <c r="F65" s="72">
        <v>55</v>
      </c>
      <c r="G65" s="72">
        <v>55</v>
      </c>
      <c r="H65" s="72">
        <v>55</v>
      </c>
      <c r="I65" s="72">
        <v>55</v>
      </c>
      <c r="J65" s="72">
        <v>55</v>
      </c>
      <c r="K65" s="72">
        <v>55</v>
      </c>
      <c r="L65" s="73">
        <v>55</v>
      </c>
      <c r="M65" s="64"/>
      <c r="N65" s="70"/>
      <c r="O65" s="1">
        <v>54</v>
      </c>
      <c r="P65" s="68"/>
      <c r="Q65" s="69"/>
      <c r="R65" s="68"/>
      <c r="S65" s="68"/>
      <c r="T65" s="71">
        <f t="shared" si="0"/>
        <v>0</v>
      </c>
      <c r="U65" s="2" t="str">
        <f t="shared" si="1"/>
        <v/>
      </c>
      <c r="V65" s="3">
        <f t="shared" ca="1" si="2"/>
        <v>43344</v>
      </c>
    </row>
    <row r="66" spans="1:22" customFormat="1" ht="9.75" customHeight="1" x14ac:dyDescent="0.25">
      <c r="A66" s="63"/>
      <c r="B66" s="257"/>
      <c r="C66" s="97">
        <v>56</v>
      </c>
      <c r="D66" s="72">
        <v>56</v>
      </c>
      <c r="E66" s="72">
        <v>56</v>
      </c>
      <c r="F66" s="72">
        <v>56</v>
      </c>
      <c r="G66" s="72">
        <v>56</v>
      </c>
      <c r="H66" s="72">
        <v>56</v>
      </c>
      <c r="I66" s="72">
        <v>56</v>
      </c>
      <c r="J66" s="72">
        <v>56</v>
      </c>
      <c r="K66" s="72">
        <v>56</v>
      </c>
      <c r="L66" s="73">
        <v>56</v>
      </c>
      <c r="M66" s="64"/>
      <c r="N66" s="70"/>
      <c r="O66" s="1">
        <v>55</v>
      </c>
      <c r="P66" s="68"/>
      <c r="Q66" s="69"/>
      <c r="R66" s="68"/>
      <c r="S66" s="68"/>
      <c r="T66" s="71">
        <f t="shared" si="0"/>
        <v>0</v>
      </c>
      <c r="U66" s="2" t="str">
        <f t="shared" si="1"/>
        <v/>
      </c>
      <c r="V66" s="3">
        <f t="shared" ca="1" si="2"/>
        <v>43344</v>
      </c>
    </row>
    <row r="67" spans="1:22" customFormat="1" ht="9.75" customHeight="1" x14ac:dyDescent="0.25">
      <c r="A67" s="63"/>
      <c r="B67" s="257"/>
      <c r="C67" s="97">
        <v>57</v>
      </c>
      <c r="D67" s="72">
        <v>57</v>
      </c>
      <c r="E67" s="72">
        <v>57</v>
      </c>
      <c r="F67" s="72">
        <v>57</v>
      </c>
      <c r="G67" s="72">
        <v>57</v>
      </c>
      <c r="H67" s="72">
        <v>57</v>
      </c>
      <c r="I67" s="72">
        <v>57</v>
      </c>
      <c r="J67" s="72">
        <v>57</v>
      </c>
      <c r="K67" s="72">
        <v>57</v>
      </c>
      <c r="L67" s="73">
        <v>57</v>
      </c>
      <c r="M67" s="64"/>
      <c r="N67" s="70"/>
      <c r="O67" s="1">
        <v>56</v>
      </c>
      <c r="P67" s="68"/>
      <c r="Q67" s="69"/>
      <c r="R67" s="68"/>
      <c r="S67" s="68"/>
      <c r="T67" s="71">
        <f t="shared" si="0"/>
        <v>0</v>
      </c>
      <c r="U67" s="2" t="str">
        <f t="shared" si="1"/>
        <v/>
      </c>
      <c r="V67" s="3">
        <f t="shared" ca="1" si="2"/>
        <v>43344</v>
      </c>
    </row>
    <row r="68" spans="1:22" customFormat="1" ht="9.75" customHeight="1" x14ac:dyDescent="0.25">
      <c r="A68" s="63"/>
      <c r="B68" s="257"/>
      <c r="C68" s="97">
        <v>58</v>
      </c>
      <c r="D68" s="72">
        <v>58</v>
      </c>
      <c r="E68" s="72">
        <v>58</v>
      </c>
      <c r="F68" s="72">
        <v>58</v>
      </c>
      <c r="G68" s="72">
        <v>58</v>
      </c>
      <c r="H68" s="72">
        <v>58</v>
      </c>
      <c r="I68" s="72">
        <v>58</v>
      </c>
      <c r="J68" s="72">
        <v>58</v>
      </c>
      <c r="K68" s="72">
        <v>58</v>
      </c>
      <c r="L68" s="73">
        <v>58</v>
      </c>
      <c r="M68" s="64"/>
      <c r="N68" s="70"/>
      <c r="O68" s="1">
        <v>57</v>
      </c>
      <c r="P68" s="68"/>
      <c r="Q68" s="69"/>
      <c r="R68" s="68"/>
      <c r="S68" s="68"/>
      <c r="T68" s="71">
        <f t="shared" si="0"/>
        <v>0</v>
      </c>
      <c r="U68" s="2" t="str">
        <f t="shared" si="1"/>
        <v/>
      </c>
      <c r="V68" s="3">
        <f t="shared" ca="1" si="2"/>
        <v>43344</v>
      </c>
    </row>
    <row r="69" spans="1:22" customFormat="1" ht="9.75" customHeight="1" x14ac:dyDescent="0.25">
      <c r="A69" s="63"/>
      <c r="B69" s="257"/>
      <c r="C69" s="97">
        <v>59</v>
      </c>
      <c r="D69" s="72">
        <v>59</v>
      </c>
      <c r="E69" s="72">
        <v>59</v>
      </c>
      <c r="F69" s="72">
        <v>59</v>
      </c>
      <c r="G69" s="72">
        <v>59</v>
      </c>
      <c r="H69" s="72">
        <v>59</v>
      </c>
      <c r="I69" s="72">
        <v>59</v>
      </c>
      <c r="J69" s="72">
        <v>59</v>
      </c>
      <c r="K69" s="72">
        <v>59</v>
      </c>
      <c r="L69" s="73">
        <v>59</v>
      </c>
      <c r="M69" s="64"/>
      <c r="N69" s="70"/>
      <c r="O69" s="1">
        <v>58</v>
      </c>
      <c r="P69" s="68"/>
      <c r="Q69" s="69"/>
      <c r="R69" s="68"/>
      <c r="S69" s="68"/>
      <c r="T69" s="71">
        <f t="shared" si="0"/>
        <v>0</v>
      </c>
      <c r="U69" s="2" t="str">
        <f t="shared" si="1"/>
        <v/>
      </c>
      <c r="V69" s="3">
        <f t="shared" ca="1" si="2"/>
        <v>43344</v>
      </c>
    </row>
    <row r="70" spans="1:22" customFormat="1" ht="9.75" customHeight="1" x14ac:dyDescent="0.25">
      <c r="A70" s="63"/>
      <c r="B70" s="257"/>
      <c r="C70" s="97">
        <v>60</v>
      </c>
      <c r="D70" s="72">
        <v>60</v>
      </c>
      <c r="E70" s="72">
        <v>60</v>
      </c>
      <c r="F70" s="72">
        <v>60</v>
      </c>
      <c r="G70" s="72">
        <v>60</v>
      </c>
      <c r="H70" s="72">
        <v>60</v>
      </c>
      <c r="I70" s="72">
        <v>60</v>
      </c>
      <c r="J70" s="72">
        <v>60</v>
      </c>
      <c r="K70" s="72">
        <v>60</v>
      </c>
      <c r="L70" s="73">
        <v>60</v>
      </c>
      <c r="M70" s="64"/>
      <c r="N70" s="70"/>
      <c r="O70" s="1">
        <v>59</v>
      </c>
      <c r="P70" s="68"/>
      <c r="Q70" s="69"/>
      <c r="R70" s="68"/>
      <c r="S70" s="68"/>
      <c r="T70" s="71">
        <f t="shared" si="0"/>
        <v>0</v>
      </c>
      <c r="U70" s="2" t="str">
        <f t="shared" si="1"/>
        <v/>
      </c>
      <c r="V70" s="3">
        <f t="shared" ca="1" si="2"/>
        <v>43344</v>
      </c>
    </row>
    <row r="71" spans="1:22" customFormat="1" ht="9.75" customHeight="1" x14ac:dyDescent="0.25">
      <c r="A71" s="63"/>
      <c r="B71" s="257"/>
      <c r="C71" s="97">
        <v>61</v>
      </c>
      <c r="D71" s="72">
        <v>61</v>
      </c>
      <c r="E71" s="72">
        <v>61</v>
      </c>
      <c r="F71" s="72">
        <v>61</v>
      </c>
      <c r="G71" s="72">
        <v>61</v>
      </c>
      <c r="H71" s="72">
        <v>61</v>
      </c>
      <c r="I71" s="72">
        <v>61</v>
      </c>
      <c r="J71" s="72">
        <v>61</v>
      </c>
      <c r="K71" s="72">
        <v>61</v>
      </c>
      <c r="L71" s="73">
        <v>61</v>
      </c>
      <c r="M71" s="64"/>
      <c r="N71" s="70"/>
      <c r="O71" s="1">
        <v>60</v>
      </c>
      <c r="P71" s="68"/>
      <c r="Q71" s="69"/>
      <c r="R71" s="68"/>
      <c r="S71" s="68"/>
      <c r="T71" s="71">
        <f t="shared" si="0"/>
        <v>0</v>
      </c>
      <c r="U71" s="2" t="str">
        <f t="shared" si="1"/>
        <v/>
      </c>
      <c r="V71" s="3">
        <f t="shared" ca="1" si="2"/>
        <v>43344</v>
      </c>
    </row>
    <row r="72" spans="1:22" customFormat="1" ht="9.75" customHeight="1" x14ac:dyDescent="0.25">
      <c r="A72" s="63"/>
      <c r="B72" s="257"/>
      <c r="C72" s="97">
        <v>62</v>
      </c>
      <c r="D72" s="72">
        <v>62</v>
      </c>
      <c r="E72" s="72">
        <v>62</v>
      </c>
      <c r="F72" s="72">
        <v>62</v>
      </c>
      <c r="G72" s="72">
        <v>62</v>
      </c>
      <c r="H72" s="72">
        <v>62</v>
      </c>
      <c r="I72" s="72">
        <v>62</v>
      </c>
      <c r="J72" s="72">
        <v>62</v>
      </c>
      <c r="K72" s="72">
        <v>62</v>
      </c>
      <c r="L72" s="73">
        <v>62</v>
      </c>
      <c r="M72" s="64"/>
      <c r="N72" s="70"/>
      <c r="O72" s="1">
        <v>61</v>
      </c>
      <c r="P72" s="68"/>
      <c r="Q72" s="69"/>
      <c r="R72" s="68"/>
      <c r="S72" s="68"/>
      <c r="T72" s="71">
        <f t="shared" si="0"/>
        <v>0</v>
      </c>
      <c r="U72" s="2" t="str">
        <f t="shared" si="1"/>
        <v/>
      </c>
      <c r="V72" s="3">
        <f t="shared" ca="1" si="2"/>
        <v>43344</v>
      </c>
    </row>
    <row r="73" spans="1:22" customFormat="1" ht="9.75" customHeight="1" x14ac:dyDescent="0.25">
      <c r="A73" s="63"/>
      <c r="B73" s="257"/>
      <c r="C73" s="97">
        <v>63</v>
      </c>
      <c r="D73" s="72">
        <v>63</v>
      </c>
      <c r="E73" s="72">
        <v>63</v>
      </c>
      <c r="F73" s="72">
        <v>63</v>
      </c>
      <c r="G73" s="72">
        <v>63</v>
      </c>
      <c r="H73" s="72">
        <v>63</v>
      </c>
      <c r="I73" s="72">
        <v>63</v>
      </c>
      <c r="J73" s="72">
        <v>63</v>
      </c>
      <c r="K73" s="72">
        <v>63</v>
      </c>
      <c r="L73" s="73">
        <v>63</v>
      </c>
      <c r="M73" s="64"/>
      <c r="N73" s="70"/>
      <c r="O73" s="1">
        <v>62</v>
      </c>
      <c r="P73" s="68"/>
      <c r="Q73" s="69"/>
      <c r="R73" s="68"/>
      <c r="S73" s="68"/>
      <c r="T73" s="71">
        <f t="shared" si="0"/>
        <v>0</v>
      </c>
      <c r="U73" s="2" t="str">
        <f t="shared" si="1"/>
        <v/>
      </c>
      <c r="V73" s="3">
        <f t="shared" ca="1" si="2"/>
        <v>43344</v>
      </c>
    </row>
    <row r="74" spans="1:22" customFormat="1" ht="9.75" customHeight="1" x14ac:dyDescent="0.25">
      <c r="A74" s="63"/>
      <c r="B74" s="257"/>
      <c r="C74" s="97">
        <v>64</v>
      </c>
      <c r="D74" s="72">
        <v>64</v>
      </c>
      <c r="E74" s="72">
        <v>64</v>
      </c>
      <c r="F74" s="72">
        <v>64</v>
      </c>
      <c r="G74" s="72">
        <v>64</v>
      </c>
      <c r="H74" s="72">
        <v>64</v>
      </c>
      <c r="I74" s="72">
        <v>64</v>
      </c>
      <c r="J74" s="72">
        <v>64</v>
      </c>
      <c r="K74" s="72">
        <v>64</v>
      </c>
      <c r="L74" s="73">
        <v>64</v>
      </c>
      <c r="M74" s="64"/>
      <c r="N74" s="70"/>
      <c r="O74" s="1">
        <v>63</v>
      </c>
      <c r="P74" s="68"/>
      <c r="Q74" s="69"/>
      <c r="R74" s="68"/>
      <c r="S74" s="68"/>
      <c r="T74" s="71">
        <f t="shared" si="0"/>
        <v>0</v>
      </c>
      <c r="U74" s="2" t="str">
        <f t="shared" si="1"/>
        <v/>
      </c>
      <c r="V74" s="3">
        <f t="shared" ca="1" si="2"/>
        <v>43344</v>
      </c>
    </row>
    <row r="75" spans="1:22" customFormat="1" ht="9.75" customHeight="1" x14ac:dyDescent="0.25">
      <c r="A75" s="63"/>
      <c r="B75" s="257"/>
      <c r="C75" s="97">
        <v>65</v>
      </c>
      <c r="D75" s="72">
        <v>65</v>
      </c>
      <c r="E75" s="72">
        <v>65</v>
      </c>
      <c r="F75" s="72">
        <v>65</v>
      </c>
      <c r="G75" s="72">
        <v>65</v>
      </c>
      <c r="H75" s="72">
        <v>65</v>
      </c>
      <c r="I75" s="72">
        <v>65</v>
      </c>
      <c r="J75" s="72">
        <v>65</v>
      </c>
      <c r="K75" s="72">
        <v>65</v>
      </c>
      <c r="L75" s="73">
        <v>65</v>
      </c>
      <c r="M75" s="64"/>
      <c r="N75" s="70"/>
      <c r="O75" s="1">
        <v>64</v>
      </c>
      <c r="P75" s="68"/>
      <c r="Q75" s="69"/>
      <c r="R75" s="68"/>
      <c r="S75" s="68"/>
      <c r="T75" s="71">
        <f t="shared" ref="T75:T131" si="4">IF(P75&gt;=S75,0,"")</f>
        <v>0</v>
      </c>
      <c r="U75" s="2" t="str">
        <f t="shared" ref="U75:U131" si="5">IF(S75&lt;&gt;"",Q75,"")</f>
        <v/>
      </c>
      <c r="V75" s="3">
        <f t="shared" ref="V75:V131" ca="1" si="6">IF(U75&lt;&gt;"","pago",TODAY()-P75)</f>
        <v>43344</v>
      </c>
    </row>
    <row r="76" spans="1:22" customFormat="1" ht="9.75" customHeight="1" x14ac:dyDescent="0.25">
      <c r="A76" s="63"/>
      <c r="B76" s="257"/>
      <c r="C76" s="97">
        <v>66</v>
      </c>
      <c r="D76" s="72">
        <v>66</v>
      </c>
      <c r="E76" s="72">
        <v>66</v>
      </c>
      <c r="F76" s="72">
        <v>66</v>
      </c>
      <c r="G76" s="72">
        <v>66</v>
      </c>
      <c r="H76" s="72">
        <v>66</v>
      </c>
      <c r="I76" s="72">
        <v>66</v>
      </c>
      <c r="J76" s="72">
        <v>66</v>
      </c>
      <c r="K76" s="72">
        <v>66</v>
      </c>
      <c r="L76" s="73">
        <v>66</v>
      </c>
      <c r="M76" s="64"/>
      <c r="N76" s="70"/>
      <c r="O76" s="1">
        <v>65</v>
      </c>
      <c r="P76" s="68"/>
      <c r="Q76" s="69"/>
      <c r="R76" s="68"/>
      <c r="S76" s="68"/>
      <c r="T76" s="71">
        <f t="shared" si="4"/>
        <v>0</v>
      </c>
      <c r="U76" s="2" t="str">
        <f t="shared" si="5"/>
        <v/>
      </c>
      <c r="V76" s="3">
        <f t="shared" ca="1" si="6"/>
        <v>43344</v>
      </c>
    </row>
    <row r="77" spans="1:22" customFormat="1" ht="9.75" customHeight="1" x14ac:dyDescent="0.25">
      <c r="A77" s="63"/>
      <c r="B77" s="257"/>
      <c r="C77" s="97">
        <v>67</v>
      </c>
      <c r="D77" s="72">
        <v>67</v>
      </c>
      <c r="E77" s="72">
        <v>67</v>
      </c>
      <c r="F77" s="72">
        <v>67</v>
      </c>
      <c r="G77" s="72">
        <v>67</v>
      </c>
      <c r="H77" s="72">
        <v>67</v>
      </c>
      <c r="I77" s="72">
        <v>67</v>
      </c>
      <c r="J77" s="72">
        <v>67</v>
      </c>
      <c r="K77" s="72">
        <v>67</v>
      </c>
      <c r="L77" s="73">
        <v>67</v>
      </c>
      <c r="M77" s="64"/>
      <c r="N77" s="70"/>
      <c r="O77" s="1">
        <v>66</v>
      </c>
      <c r="P77" s="68"/>
      <c r="Q77" s="69"/>
      <c r="R77" s="68"/>
      <c r="S77" s="68"/>
      <c r="T77" s="71">
        <f t="shared" si="4"/>
        <v>0</v>
      </c>
      <c r="U77" s="2" t="str">
        <f t="shared" si="5"/>
        <v/>
      </c>
      <c r="V77" s="3">
        <f t="shared" ca="1" si="6"/>
        <v>43344</v>
      </c>
    </row>
    <row r="78" spans="1:22" customFormat="1" ht="9.75" customHeight="1" x14ac:dyDescent="0.25">
      <c r="A78" s="63"/>
      <c r="B78" s="257"/>
      <c r="C78" s="97">
        <v>68</v>
      </c>
      <c r="D78" s="72">
        <v>68</v>
      </c>
      <c r="E78" s="72">
        <v>68</v>
      </c>
      <c r="F78" s="72">
        <v>68</v>
      </c>
      <c r="G78" s="72">
        <v>68</v>
      </c>
      <c r="H78" s="72">
        <v>68</v>
      </c>
      <c r="I78" s="72">
        <v>68</v>
      </c>
      <c r="J78" s="72">
        <v>68</v>
      </c>
      <c r="K78" s="72">
        <v>68</v>
      </c>
      <c r="L78" s="73">
        <v>68</v>
      </c>
      <c r="M78" s="64"/>
      <c r="N78" s="70"/>
      <c r="O78" s="1">
        <v>67</v>
      </c>
      <c r="P78" s="68"/>
      <c r="Q78" s="69"/>
      <c r="R78" s="68"/>
      <c r="S78" s="68"/>
      <c r="T78" s="71">
        <f t="shared" si="4"/>
        <v>0</v>
      </c>
      <c r="U78" s="2" t="str">
        <f t="shared" si="5"/>
        <v/>
      </c>
      <c r="V78" s="3">
        <f t="shared" ca="1" si="6"/>
        <v>43344</v>
      </c>
    </row>
    <row r="79" spans="1:22" customFormat="1" ht="9.75" customHeight="1" x14ac:dyDescent="0.25">
      <c r="A79" s="63"/>
      <c r="B79" s="257"/>
      <c r="C79" s="97">
        <v>69</v>
      </c>
      <c r="D79" s="72">
        <v>69</v>
      </c>
      <c r="E79" s="72">
        <v>69</v>
      </c>
      <c r="F79" s="72">
        <v>69</v>
      </c>
      <c r="G79" s="72">
        <v>69</v>
      </c>
      <c r="H79" s="72">
        <v>69</v>
      </c>
      <c r="I79" s="72">
        <v>69</v>
      </c>
      <c r="J79" s="72">
        <v>69</v>
      </c>
      <c r="K79" s="72">
        <v>69</v>
      </c>
      <c r="L79" s="73">
        <v>69</v>
      </c>
      <c r="M79" s="64"/>
      <c r="N79" s="70"/>
      <c r="O79" s="1">
        <v>68</v>
      </c>
      <c r="P79" s="68"/>
      <c r="Q79" s="69"/>
      <c r="R79" s="68"/>
      <c r="S79" s="68"/>
      <c r="T79" s="71">
        <f t="shared" si="4"/>
        <v>0</v>
      </c>
      <c r="U79" s="2" t="str">
        <f t="shared" si="5"/>
        <v/>
      </c>
      <c r="V79" s="3">
        <f t="shared" ca="1" si="6"/>
        <v>43344</v>
      </c>
    </row>
    <row r="80" spans="1:22" customFormat="1" ht="9.75" customHeight="1" x14ac:dyDescent="0.25">
      <c r="A80" s="63"/>
      <c r="B80" s="257"/>
      <c r="C80" s="97">
        <v>70</v>
      </c>
      <c r="D80" s="72">
        <v>70</v>
      </c>
      <c r="E80" s="72">
        <v>70</v>
      </c>
      <c r="F80" s="72">
        <v>70</v>
      </c>
      <c r="G80" s="72">
        <v>70</v>
      </c>
      <c r="H80" s="72">
        <v>70</v>
      </c>
      <c r="I80" s="72">
        <v>70</v>
      </c>
      <c r="J80" s="72">
        <v>70</v>
      </c>
      <c r="K80" s="72">
        <v>70</v>
      </c>
      <c r="L80" s="73">
        <v>70</v>
      </c>
      <c r="M80" s="64"/>
      <c r="N80" s="70"/>
      <c r="O80" s="1">
        <v>69</v>
      </c>
      <c r="P80" s="68"/>
      <c r="Q80" s="69"/>
      <c r="R80" s="68"/>
      <c r="S80" s="68"/>
      <c r="T80" s="71">
        <f t="shared" si="4"/>
        <v>0</v>
      </c>
      <c r="U80" s="2" t="str">
        <f t="shared" si="5"/>
        <v/>
      </c>
      <c r="V80" s="3">
        <f t="shared" ca="1" si="6"/>
        <v>43344</v>
      </c>
    </row>
    <row r="81" spans="1:22" customFormat="1" ht="9.75" customHeight="1" x14ac:dyDescent="0.25">
      <c r="A81" s="63"/>
      <c r="B81" s="257"/>
      <c r="C81" s="97">
        <v>71</v>
      </c>
      <c r="D81" s="72">
        <v>71</v>
      </c>
      <c r="E81" s="72">
        <v>71</v>
      </c>
      <c r="F81" s="72">
        <v>71</v>
      </c>
      <c r="G81" s="72">
        <v>71</v>
      </c>
      <c r="H81" s="72">
        <v>71</v>
      </c>
      <c r="I81" s="72">
        <v>71</v>
      </c>
      <c r="J81" s="72">
        <v>71</v>
      </c>
      <c r="K81" s="72">
        <v>71</v>
      </c>
      <c r="L81" s="73">
        <v>71</v>
      </c>
      <c r="M81" s="64"/>
      <c r="N81" s="70"/>
      <c r="O81" s="1">
        <v>70</v>
      </c>
      <c r="P81" s="68"/>
      <c r="Q81" s="69"/>
      <c r="R81" s="68"/>
      <c r="S81" s="68"/>
      <c r="T81" s="71">
        <f t="shared" si="4"/>
        <v>0</v>
      </c>
      <c r="U81" s="2" t="str">
        <f t="shared" si="5"/>
        <v/>
      </c>
      <c r="V81" s="3">
        <f t="shared" ca="1" si="6"/>
        <v>43344</v>
      </c>
    </row>
    <row r="82" spans="1:22" customFormat="1" ht="9.75" customHeight="1" x14ac:dyDescent="0.25">
      <c r="A82" s="63"/>
      <c r="B82" s="257"/>
      <c r="C82" s="97">
        <v>72</v>
      </c>
      <c r="D82" s="72">
        <v>72</v>
      </c>
      <c r="E82" s="72">
        <v>72</v>
      </c>
      <c r="F82" s="72">
        <v>72</v>
      </c>
      <c r="G82" s="72">
        <v>72</v>
      </c>
      <c r="H82" s="72">
        <v>72</v>
      </c>
      <c r="I82" s="72">
        <v>72</v>
      </c>
      <c r="J82" s="72">
        <v>72</v>
      </c>
      <c r="K82" s="72">
        <v>72</v>
      </c>
      <c r="L82" s="73">
        <v>72</v>
      </c>
      <c r="M82" s="64"/>
      <c r="N82" s="70"/>
      <c r="O82" s="1">
        <v>71</v>
      </c>
      <c r="P82" s="68"/>
      <c r="Q82" s="69"/>
      <c r="R82" s="68"/>
      <c r="S82" s="68"/>
      <c r="T82" s="71">
        <f t="shared" si="4"/>
        <v>0</v>
      </c>
      <c r="U82" s="2" t="str">
        <f t="shared" si="5"/>
        <v/>
      </c>
      <c r="V82" s="3">
        <f t="shared" ca="1" si="6"/>
        <v>43344</v>
      </c>
    </row>
    <row r="83" spans="1:22" customFormat="1" ht="9.75" customHeight="1" x14ac:dyDescent="0.25">
      <c r="A83" s="63"/>
      <c r="B83" s="257"/>
      <c r="C83" s="97">
        <v>73</v>
      </c>
      <c r="D83" s="72">
        <v>73</v>
      </c>
      <c r="E83" s="72">
        <v>73</v>
      </c>
      <c r="F83" s="72">
        <v>73</v>
      </c>
      <c r="G83" s="72">
        <v>73</v>
      </c>
      <c r="H83" s="72">
        <v>73</v>
      </c>
      <c r="I83" s="72">
        <v>73</v>
      </c>
      <c r="J83" s="72">
        <v>73</v>
      </c>
      <c r="K83" s="72">
        <v>73</v>
      </c>
      <c r="L83" s="73">
        <v>73</v>
      </c>
      <c r="M83" s="64"/>
      <c r="N83" s="70"/>
      <c r="O83" s="1">
        <v>72</v>
      </c>
      <c r="P83" s="68"/>
      <c r="Q83" s="69"/>
      <c r="R83" s="68"/>
      <c r="S83" s="68"/>
      <c r="T83" s="71">
        <f t="shared" si="4"/>
        <v>0</v>
      </c>
      <c r="U83" s="2" t="str">
        <f t="shared" si="5"/>
        <v/>
      </c>
      <c r="V83" s="3">
        <f t="shared" ca="1" si="6"/>
        <v>43344</v>
      </c>
    </row>
    <row r="84" spans="1:22" customFormat="1" ht="9.75" customHeight="1" x14ac:dyDescent="0.25">
      <c r="A84" s="63"/>
      <c r="B84" s="257"/>
      <c r="C84" s="97">
        <v>74</v>
      </c>
      <c r="D84" s="72">
        <v>74</v>
      </c>
      <c r="E84" s="72">
        <v>74</v>
      </c>
      <c r="F84" s="72">
        <v>74</v>
      </c>
      <c r="G84" s="72">
        <v>74</v>
      </c>
      <c r="H84" s="72">
        <v>74</v>
      </c>
      <c r="I84" s="72">
        <v>74</v>
      </c>
      <c r="J84" s="72">
        <v>74</v>
      </c>
      <c r="K84" s="72">
        <v>74</v>
      </c>
      <c r="L84" s="73">
        <v>74</v>
      </c>
      <c r="M84" s="64"/>
      <c r="N84" s="70"/>
      <c r="O84" s="1">
        <v>73</v>
      </c>
      <c r="P84" s="68"/>
      <c r="Q84" s="69"/>
      <c r="R84" s="68"/>
      <c r="S84" s="68"/>
      <c r="T84" s="71">
        <f t="shared" si="4"/>
        <v>0</v>
      </c>
      <c r="U84" s="2" t="str">
        <f t="shared" si="5"/>
        <v/>
      </c>
      <c r="V84" s="3">
        <f t="shared" ca="1" si="6"/>
        <v>43344</v>
      </c>
    </row>
    <row r="85" spans="1:22" customFormat="1" ht="9.75" customHeight="1" x14ac:dyDescent="0.25">
      <c r="A85" s="63"/>
      <c r="B85" s="257"/>
      <c r="C85" s="97">
        <v>75</v>
      </c>
      <c r="D85" s="72">
        <v>75</v>
      </c>
      <c r="E85" s="72">
        <v>75</v>
      </c>
      <c r="F85" s="72">
        <v>75</v>
      </c>
      <c r="G85" s="72">
        <v>75</v>
      </c>
      <c r="H85" s="72">
        <v>75</v>
      </c>
      <c r="I85" s="72">
        <v>75</v>
      </c>
      <c r="J85" s="72">
        <v>75</v>
      </c>
      <c r="K85" s="72">
        <v>75</v>
      </c>
      <c r="L85" s="73">
        <v>75</v>
      </c>
      <c r="M85" s="64"/>
      <c r="N85" s="70"/>
      <c r="O85" s="1">
        <v>74</v>
      </c>
      <c r="P85" s="68"/>
      <c r="Q85" s="69"/>
      <c r="R85" s="68"/>
      <c r="S85" s="68"/>
      <c r="T85" s="71">
        <f t="shared" si="4"/>
        <v>0</v>
      </c>
      <c r="U85" s="2" t="str">
        <f t="shared" si="5"/>
        <v/>
      </c>
      <c r="V85" s="3">
        <f t="shared" ca="1" si="6"/>
        <v>43344</v>
      </c>
    </row>
    <row r="86" spans="1:22" customFormat="1" ht="9.75" customHeight="1" x14ac:dyDescent="0.25">
      <c r="A86" s="63"/>
      <c r="B86" s="257"/>
      <c r="C86" s="97">
        <v>76</v>
      </c>
      <c r="D86" s="72">
        <v>76</v>
      </c>
      <c r="E86" s="72">
        <v>76</v>
      </c>
      <c r="F86" s="72">
        <v>76</v>
      </c>
      <c r="G86" s="72">
        <v>76</v>
      </c>
      <c r="H86" s="72">
        <v>76</v>
      </c>
      <c r="I86" s="72">
        <v>76</v>
      </c>
      <c r="J86" s="72">
        <v>76</v>
      </c>
      <c r="K86" s="72">
        <v>76</v>
      </c>
      <c r="L86" s="73">
        <v>76</v>
      </c>
      <c r="M86" s="64"/>
      <c r="N86" s="70"/>
      <c r="O86" s="1">
        <v>75</v>
      </c>
      <c r="P86" s="68"/>
      <c r="Q86" s="69"/>
      <c r="R86" s="68"/>
      <c r="S86" s="68"/>
      <c r="T86" s="71">
        <f t="shared" si="4"/>
        <v>0</v>
      </c>
      <c r="U86" s="2" t="str">
        <f t="shared" si="5"/>
        <v/>
      </c>
      <c r="V86" s="3">
        <f t="shared" ca="1" si="6"/>
        <v>43344</v>
      </c>
    </row>
    <row r="87" spans="1:22" customFormat="1" ht="9.75" customHeight="1" x14ac:dyDescent="0.25">
      <c r="A87" s="63"/>
      <c r="B87" s="257"/>
      <c r="C87" s="97">
        <v>77</v>
      </c>
      <c r="D87" s="72">
        <v>77</v>
      </c>
      <c r="E87" s="72">
        <v>77</v>
      </c>
      <c r="F87" s="72">
        <v>77</v>
      </c>
      <c r="G87" s="72">
        <v>77</v>
      </c>
      <c r="H87" s="72">
        <v>77</v>
      </c>
      <c r="I87" s="72">
        <v>77</v>
      </c>
      <c r="J87" s="72">
        <v>77</v>
      </c>
      <c r="K87" s="72">
        <v>77</v>
      </c>
      <c r="L87" s="73">
        <v>77</v>
      </c>
      <c r="M87" s="64"/>
      <c r="N87" s="70"/>
      <c r="O87" s="1">
        <v>76</v>
      </c>
      <c r="P87" s="68"/>
      <c r="Q87" s="69"/>
      <c r="R87" s="68"/>
      <c r="S87" s="68"/>
      <c r="T87" s="71">
        <f t="shared" si="4"/>
        <v>0</v>
      </c>
      <c r="U87" s="2" t="str">
        <f t="shared" si="5"/>
        <v/>
      </c>
      <c r="V87" s="3">
        <f t="shared" ca="1" si="6"/>
        <v>43344</v>
      </c>
    </row>
    <row r="88" spans="1:22" customFormat="1" ht="9.75" customHeight="1" x14ac:dyDescent="0.25">
      <c r="A88" s="63"/>
      <c r="B88" s="257"/>
      <c r="C88" s="97">
        <v>78</v>
      </c>
      <c r="D88" s="72">
        <v>78</v>
      </c>
      <c r="E88" s="72">
        <v>78</v>
      </c>
      <c r="F88" s="72">
        <v>78</v>
      </c>
      <c r="G88" s="72">
        <v>78</v>
      </c>
      <c r="H88" s="72">
        <v>78</v>
      </c>
      <c r="I88" s="72">
        <v>78</v>
      </c>
      <c r="J88" s="72">
        <v>78</v>
      </c>
      <c r="K88" s="72">
        <v>78</v>
      </c>
      <c r="L88" s="73">
        <v>78</v>
      </c>
      <c r="M88" s="64"/>
      <c r="N88" s="70"/>
      <c r="O88" s="1">
        <v>77</v>
      </c>
      <c r="P88" s="68"/>
      <c r="Q88" s="69"/>
      <c r="R88" s="68"/>
      <c r="S88" s="68"/>
      <c r="T88" s="71">
        <f t="shared" si="4"/>
        <v>0</v>
      </c>
      <c r="U88" s="2" t="str">
        <f t="shared" si="5"/>
        <v/>
      </c>
      <c r="V88" s="3">
        <f t="shared" ca="1" si="6"/>
        <v>43344</v>
      </c>
    </row>
    <row r="89" spans="1:22" customFormat="1" ht="9.75" customHeight="1" x14ac:dyDescent="0.25">
      <c r="A89" s="63"/>
      <c r="B89" s="257"/>
      <c r="C89" s="97">
        <v>79</v>
      </c>
      <c r="D89" s="72">
        <v>79</v>
      </c>
      <c r="E89" s="72">
        <v>79</v>
      </c>
      <c r="F89" s="72">
        <v>79</v>
      </c>
      <c r="G89" s="72">
        <v>79</v>
      </c>
      <c r="H89" s="72">
        <v>79</v>
      </c>
      <c r="I89" s="72">
        <v>79</v>
      </c>
      <c r="J89" s="72">
        <v>79</v>
      </c>
      <c r="K89" s="72">
        <v>79</v>
      </c>
      <c r="L89" s="73">
        <v>79</v>
      </c>
      <c r="M89" s="64"/>
      <c r="N89" s="70"/>
      <c r="O89" s="1">
        <v>78</v>
      </c>
      <c r="P89" s="68"/>
      <c r="Q89" s="69"/>
      <c r="R89" s="68"/>
      <c r="S89" s="68"/>
      <c r="T89" s="71">
        <f t="shared" si="4"/>
        <v>0</v>
      </c>
      <c r="U89" s="2" t="str">
        <f t="shared" si="5"/>
        <v/>
      </c>
      <c r="V89" s="3">
        <f t="shared" ca="1" si="6"/>
        <v>43344</v>
      </c>
    </row>
    <row r="90" spans="1:22" customFormat="1" ht="9.75" customHeight="1" x14ac:dyDescent="0.25">
      <c r="A90" s="63"/>
      <c r="B90" s="257"/>
      <c r="C90" s="97">
        <v>80</v>
      </c>
      <c r="D90" s="72">
        <v>80</v>
      </c>
      <c r="E90" s="72">
        <v>80</v>
      </c>
      <c r="F90" s="72">
        <v>80</v>
      </c>
      <c r="G90" s="72">
        <v>80</v>
      </c>
      <c r="H90" s="72">
        <v>80</v>
      </c>
      <c r="I90" s="72">
        <v>80</v>
      </c>
      <c r="J90" s="72">
        <v>80</v>
      </c>
      <c r="K90" s="72">
        <v>80</v>
      </c>
      <c r="L90" s="73">
        <v>80</v>
      </c>
      <c r="M90" s="64"/>
      <c r="N90" s="70"/>
      <c r="O90" s="1">
        <v>79</v>
      </c>
      <c r="P90" s="68"/>
      <c r="Q90" s="69"/>
      <c r="R90" s="68"/>
      <c r="S90" s="68"/>
      <c r="T90" s="71">
        <f t="shared" si="4"/>
        <v>0</v>
      </c>
      <c r="U90" s="2" t="str">
        <f t="shared" si="5"/>
        <v/>
      </c>
      <c r="V90" s="3">
        <f t="shared" ca="1" si="6"/>
        <v>43344</v>
      </c>
    </row>
    <row r="91" spans="1:22" customFormat="1" ht="9.75" customHeight="1" x14ac:dyDescent="0.25">
      <c r="A91" s="63"/>
      <c r="B91" s="257"/>
      <c r="C91" s="97">
        <v>81</v>
      </c>
      <c r="D91" s="72">
        <v>81</v>
      </c>
      <c r="E91" s="72">
        <v>81</v>
      </c>
      <c r="F91" s="72">
        <v>81</v>
      </c>
      <c r="G91" s="72">
        <v>81</v>
      </c>
      <c r="H91" s="72">
        <v>81</v>
      </c>
      <c r="I91" s="72">
        <v>81</v>
      </c>
      <c r="J91" s="72">
        <v>81</v>
      </c>
      <c r="K91" s="72">
        <v>81</v>
      </c>
      <c r="L91" s="73">
        <v>81</v>
      </c>
      <c r="M91" s="64"/>
      <c r="N91" s="70"/>
      <c r="O91" s="1">
        <v>80</v>
      </c>
      <c r="P91" s="68"/>
      <c r="Q91" s="69"/>
      <c r="R91" s="68"/>
      <c r="S91" s="68"/>
      <c r="T91" s="71">
        <f t="shared" si="4"/>
        <v>0</v>
      </c>
      <c r="U91" s="2" t="str">
        <f t="shared" si="5"/>
        <v/>
      </c>
      <c r="V91" s="3">
        <f t="shared" ca="1" si="6"/>
        <v>43344</v>
      </c>
    </row>
    <row r="92" spans="1:22" customFormat="1" ht="9.75" customHeight="1" x14ac:dyDescent="0.25">
      <c r="A92" s="63"/>
      <c r="B92" s="257"/>
      <c r="C92" s="97">
        <v>82</v>
      </c>
      <c r="D92" s="72">
        <v>82</v>
      </c>
      <c r="E92" s="72">
        <v>82</v>
      </c>
      <c r="F92" s="72">
        <v>82</v>
      </c>
      <c r="G92" s="72">
        <v>82</v>
      </c>
      <c r="H92" s="72">
        <v>82</v>
      </c>
      <c r="I92" s="72">
        <v>82</v>
      </c>
      <c r="J92" s="72">
        <v>82</v>
      </c>
      <c r="K92" s="72">
        <v>82</v>
      </c>
      <c r="L92" s="73">
        <v>82</v>
      </c>
      <c r="M92" s="64"/>
      <c r="N92" s="70"/>
      <c r="O92" s="1">
        <v>81</v>
      </c>
      <c r="P92" s="68"/>
      <c r="Q92" s="69"/>
      <c r="R92" s="68"/>
      <c r="S92" s="68"/>
      <c r="T92" s="71">
        <f t="shared" si="4"/>
        <v>0</v>
      </c>
      <c r="U92" s="2" t="str">
        <f t="shared" si="5"/>
        <v/>
      </c>
      <c r="V92" s="3">
        <f t="shared" ca="1" si="6"/>
        <v>43344</v>
      </c>
    </row>
    <row r="93" spans="1:22" customFormat="1" ht="9.75" customHeight="1" x14ac:dyDescent="0.25">
      <c r="A93" s="63"/>
      <c r="B93" s="257"/>
      <c r="C93" s="97">
        <v>83</v>
      </c>
      <c r="D93" s="72">
        <v>83</v>
      </c>
      <c r="E93" s="72">
        <v>83</v>
      </c>
      <c r="F93" s="72">
        <v>83</v>
      </c>
      <c r="G93" s="72">
        <v>83</v>
      </c>
      <c r="H93" s="72">
        <v>83</v>
      </c>
      <c r="I93" s="72">
        <v>83</v>
      </c>
      <c r="J93" s="72">
        <v>83</v>
      </c>
      <c r="K93" s="72">
        <v>83</v>
      </c>
      <c r="L93" s="73">
        <v>83</v>
      </c>
      <c r="M93" s="64"/>
      <c r="N93" s="70"/>
      <c r="O93" s="1">
        <v>82</v>
      </c>
      <c r="P93" s="68"/>
      <c r="Q93" s="69"/>
      <c r="R93" s="68"/>
      <c r="S93" s="68"/>
      <c r="T93" s="71">
        <f t="shared" si="4"/>
        <v>0</v>
      </c>
      <c r="U93" s="2" t="str">
        <f t="shared" si="5"/>
        <v/>
      </c>
      <c r="V93" s="3">
        <f t="shared" ca="1" si="6"/>
        <v>43344</v>
      </c>
    </row>
    <row r="94" spans="1:22" customFormat="1" ht="9.75" customHeight="1" x14ac:dyDescent="0.25">
      <c r="A94" s="63"/>
      <c r="B94" s="257"/>
      <c r="C94" s="97">
        <v>84</v>
      </c>
      <c r="D94" s="72">
        <v>84</v>
      </c>
      <c r="E94" s="72">
        <v>84</v>
      </c>
      <c r="F94" s="72">
        <v>84</v>
      </c>
      <c r="G94" s="72">
        <v>84</v>
      </c>
      <c r="H94" s="72">
        <v>84</v>
      </c>
      <c r="I94" s="72">
        <v>84</v>
      </c>
      <c r="J94" s="72">
        <v>84</v>
      </c>
      <c r="K94" s="72">
        <v>84</v>
      </c>
      <c r="L94" s="73">
        <v>84</v>
      </c>
      <c r="M94" s="64"/>
      <c r="N94" s="70"/>
      <c r="O94" s="1">
        <v>83</v>
      </c>
      <c r="P94" s="68"/>
      <c r="Q94" s="69"/>
      <c r="R94" s="68"/>
      <c r="S94" s="68"/>
      <c r="T94" s="71">
        <f t="shared" si="4"/>
        <v>0</v>
      </c>
      <c r="U94" s="2" t="str">
        <f t="shared" si="5"/>
        <v/>
      </c>
      <c r="V94" s="3">
        <f t="shared" ca="1" si="6"/>
        <v>43344</v>
      </c>
    </row>
    <row r="95" spans="1:22" customFormat="1" ht="9.75" customHeight="1" x14ac:dyDescent="0.25">
      <c r="A95" s="63"/>
      <c r="B95" s="257"/>
      <c r="C95" s="97">
        <v>85</v>
      </c>
      <c r="D95" s="72">
        <v>85</v>
      </c>
      <c r="E95" s="72">
        <v>85</v>
      </c>
      <c r="F95" s="72">
        <v>85</v>
      </c>
      <c r="G95" s="72">
        <v>85</v>
      </c>
      <c r="H95" s="72">
        <v>85</v>
      </c>
      <c r="I95" s="72">
        <v>85</v>
      </c>
      <c r="J95" s="72">
        <v>85</v>
      </c>
      <c r="K95" s="72">
        <v>85</v>
      </c>
      <c r="L95" s="73">
        <v>85</v>
      </c>
      <c r="M95" s="64"/>
      <c r="N95" s="70"/>
      <c r="O95" s="1">
        <v>84</v>
      </c>
      <c r="P95" s="68"/>
      <c r="Q95" s="69"/>
      <c r="R95" s="68"/>
      <c r="S95" s="68"/>
      <c r="T95" s="71">
        <f t="shared" si="4"/>
        <v>0</v>
      </c>
      <c r="U95" s="2" t="str">
        <f t="shared" si="5"/>
        <v/>
      </c>
      <c r="V95" s="3">
        <f t="shared" ca="1" si="6"/>
        <v>43344</v>
      </c>
    </row>
    <row r="96" spans="1:22" customFormat="1" ht="9.75" customHeight="1" x14ac:dyDescent="0.25">
      <c r="A96" s="63"/>
      <c r="B96" s="257"/>
      <c r="C96" s="97">
        <v>86</v>
      </c>
      <c r="D96" s="72">
        <v>86</v>
      </c>
      <c r="E96" s="72">
        <v>86</v>
      </c>
      <c r="F96" s="72">
        <v>86</v>
      </c>
      <c r="G96" s="72">
        <v>86</v>
      </c>
      <c r="H96" s="72">
        <v>86</v>
      </c>
      <c r="I96" s="72">
        <v>86</v>
      </c>
      <c r="J96" s="72">
        <v>86</v>
      </c>
      <c r="K96" s="72">
        <v>86</v>
      </c>
      <c r="L96" s="73">
        <v>86</v>
      </c>
      <c r="M96" s="64"/>
      <c r="N96" s="70"/>
      <c r="O96" s="1">
        <v>85</v>
      </c>
      <c r="P96" s="68"/>
      <c r="Q96" s="69"/>
      <c r="R96" s="68"/>
      <c r="S96" s="68"/>
      <c r="T96" s="71">
        <f t="shared" si="4"/>
        <v>0</v>
      </c>
      <c r="U96" s="2" t="str">
        <f t="shared" si="5"/>
        <v/>
      </c>
      <c r="V96" s="3">
        <f t="shared" ca="1" si="6"/>
        <v>43344</v>
      </c>
    </row>
    <row r="97" spans="1:22" customFormat="1" ht="9.75" customHeight="1" x14ac:dyDescent="0.25">
      <c r="A97" s="63"/>
      <c r="B97" s="257"/>
      <c r="C97" s="97">
        <v>87</v>
      </c>
      <c r="D97" s="72">
        <v>87</v>
      </c>
      <c r="E97" s="72">
        <v>87</v>
      </c>
      <c r="F97" s="72">
        <v>87</v>
      </c>
      <c r="G97" s="72">
        <v>87</v>
      </c>
      <c r="H97" s="72">
        <v>87</v>
      </c>
      <c r="I97" s="72">
        <v>87</v>
      </c>
      <c r="J97" s="72">
        <v>87</v>
      </c>
      <c r="K97" s="72">
        <v>87</v>
      </c>
      <c r="L97" s="73">
        <v>87</v>
      </c>
      <c r="M97" s="64"/>
      <c r="N97" s="70"/>
      <c r="O97" s="1">
        <v>86</v>
      </c>
      <c r="P97" s="68"/>
      <c r="Q97" s="69"/>
      <c r="R97" s="68"/>
      <c r="S97" s="68"/>
      <c r="T97" s="71">
        <f t="shared" si="4"/>
        <v>0</v>
      </c>
      <c r="U97" s="2" t="str">
        <f t="shared" si="5"/>
        <v/>
      </c>
      <c r="V97" s="3">
        <f t="shared" ca="1" si="6"/>
        <v>43344</v>
      </c>
    </row>
    <row r="98" spans="1:22" customFormat="1" ht="9.75" customHeight="1" x14ac:dyDescent="0.25">
      <c r="A98" s="63"/>
      <c r="B98" s="257"/>
      <c r="C98" s="97">
        <v>88</v>
      </c>
      <c r="D98" s="72">
        <v>88</v>
      </c>
      <c r="E98" s="72">
        <v>88</v>
      </c>
      <c r="F98" s="72">
        <v>88</v>
      </c>
      <c r="G98" s="72">
        <v>88</v>
      </c>
      <c r="H98" s="72">
        <v>88</v>
      </c>
      <c r="I98" s="72">
        <v>88</v>
      </c>
      <c r="J98" s="72">
        <v>88</v>
      </c>
      <c r="K98" s="72">
        <v>88</v>
      </c>
      <c r="L98" s="73">
        <v>88</v>
      </c>
      <c r="M98" s="64"/>
      <c r="N98" s="70"/>
      <c r="O98" s="1">
        <v>87</v>
      </c>
      <c r="P98" s="68"/>
      <c r="Q98" s="69"/>
      <c r="R98" s="68"/>
      <c r="S98" s="68"/>
      <c r="T98" s="71">
        <f t="shared" si="4"/>
        <v>0</v>
      </c>
      <c r="U98" s="2" t="str">
        <f t="shared" si="5"/>
        <v/>
      </c>
      <c r="V98" s="3">
        <f t="shared" ca="1" si="6"/>
        <v>43344</v>
      </c>
    </row>
    <row r="99" spans="1:22" customFormat="1" ht="9.75" customHeight="1" x14ac:dyDescent="0.25">
      <c r="A99" s="63"/>
      <c r="B99" s="257"/>
      <c r="C99" s="97">
        <v>89</v>
      </c>
      <c r="D99" s="72">
        <v>89</v>
      </c>
      <c r="E99" s="72">
        <v>89</v>
      </c>
      <c r="F99" s="72">
        <v>89</v>
      </c>
      <c r="G99" s="72">
        <v>89</v>
      </c>
      <c r="H99" s="72">
        <v>89</v>
      </c>
      <c r="I99" s="72">
        <v>89</v>
      </c>
      <c r="J99" s="72">
        <v>89</v>
      </c>
      <c r="K99" s="72">
        <v>89</v>
      </c>
      <c r="L99" s="73">
        <v>89</v>
      </c>
      <c r="M99" s="64"/>
      <c r="N99" s="70"/>
      <c r="O99" s="1">
        <v>88</v>
      </c>
      <c r="P99" s="68"/>
      <c r="Q99" s="69"/>
      <c r="R99" s="68"/>
      <c r="S99" s="68"/>
      <c r="T99" s="71">
        <f t="shared" si="4"/>
        <v>0</v>
      </c>
      <c r="U99" s="2" t="str">
        <f t="shared" si="5"/>
        <v/>
      </c>
      <c r="V99" s="3">
        <f t="shared" ca="1" si="6"/>
        <v>43344</v>
      </c>
    </row>
    <row r="100" spans="1:22" customFormat="1" ht="9.75" customHeight="1" x14ac:dyDescent="0.25">
      <c r="A100" s="63"/>
      <c r="B100" s="257"/>
      <c r="C100" s="97">
        <v>90</v>
      </c>
      <c r="D100" s="72">
        <v>90</v>
      </c>
      <c r="E100" s="72">
        <v>90</v>
      </c>
      <c r="F100" s="72">
        <v>90</v>
      </c>
      <c r="G100" s="72">
        <v>90</v>
      </c>
      <c r="H100" s="72">
        <v>90</v>
      </c>
      <c r="I100" s="72">
        <v>90</v>
      </c>
      <c r="J100" s="72">
        <v>90</v>
      </c>
      <c r="K100" s="72">
        <v>90</v>
      </c>
      <c r="L100" s="73">
        <v>90</v>
      </c>
      <c r="M100" s="64"/>
      <c r="N100" s="70"/>
      <c r="O100" s="1">
        <v>89</v>
      </c>
      <c r="P100" s="68"/>
      <c r="Q100" s="69"/>
      <c r="R100" s="68"/>
      <c r="S100" s="68"/>
      <c r="T100" s="71">
        <f t="shared" si="4"/>
        <v>0</v>
      </c>
      <c r="U100" s="2" t="str">
        <f t="shared" si="5"/>
        <v/>
      </c>
      <c r="V100" s="3">
        <f t="shared" ca="1" si="6"/>
        <v>43344</v>
      </c>
    </row>
    <row r="101" spans="1:22" customFormat="1" ht="9.75" customHeight="1" x14ac:dyDescent="0.25">
      <c r="A101" s="63"/>
      <c r="B101" s="257"/>
      <c r="C101" s="97">
        <v>91</v>
      </c>
      <c r="D101" s="72">
        <v>91</v>
      </c>
      <c r="E101" s="72">
        <v>91</v>
      </c>
      <c r="F101" s="72">
        <v>91</v>
      </c>
      <c r="G101" s="72">
        <v>91</v>
      </c>
      <c r="H101" s="72">
        <v>91</v>
      </c>
      <c r="I101" s="72">
        <v>91</v>
      </c>
      <c r="J101" s="72">
        <v>91</v>
      </c>
      <c r="K101" s="72">
        <v>91</v>
      </c>
      <c r="L101" s="73">
        <v>91</v>
      </c>
      <c r="M101" s="64"/>
      <c r="N101" s="70"/>
      <c r="O101" s="1">
        <v>90</v>
      </c>
      <c r="P101" s="68"/>
      <c r="Q101" s="69"/>
      <c r="R101" s="68"/>
      <c r="S101" s="68"/>
      <c r="T101" s="71">
        <f t="shared" si="4"/>
        <v>0</v>
      </c>
      <c r="U101" s="2" t="str">
        <f t="shared" si="5"/>
        <v/>
      </c>
      <c r="V101" s="3">
        <f t="shared" ca="1" si="6"/>
        <v>43344</v>
      </c>
    </row>
    <row r="102" spans="1:22" customFormat="1" ht="9.75" customHeight="1" x14ac:dyDescent="0.25">
      <c r="A102" s="63"/>
      <c r="B102" s="257"/>
      <c r="C102" s="97">
        <v>92</v>
      </c>
      <c r="D102" s="72">
        <v>92</v>
      </c>
      <c r="E102" s="72">
        <v>92</v>
      </c>
      <c r="F102" s="72">
        <v>92</v>
      </c>
      <c r="G102" s="72">
        <v>92</v>
      </c>
      <c r="H102" s="72">
        <v>92</v>
      </c>
      <c r="I102" s="72">
        <v>92</v>
      </c>
      <c r="J102" s="72">
        <v>92</v>
      </c>
      <c r="K102" s="72">
        <v>92</v>
      </c>
      <c r="L102" s="73">
        <v>92</v>
      </c>
      <c r="M102" s="64"/>
      <c r="N102" s="70"/>
      <c r="O102" s="1">
        <v>91</v>
      </c>
      <c r="P102" s="68"/>
      <c r="Q102" s="69"/>
      <c r="R102" s="68"/>
      <c r="S102" s="68"/>
      <c r="T102" s="71">
        <f t="shared" si="4"/>
        <v>0</v>
      </c>
      <c r="U102" s="2" t="str">
        <f t="shared" si="5"/>
        <v/>
      </c>
      <c r="V102" s="3">
        <f t="shared" ca="1" si="6"/>
        <v>43344</v>
      </c>
    </row>
    <row r="103" spans="1:22" customFormat="1" ht="9.75" customHeight="1" x14ac:dyDescent="0.25">
      <c r="A103" s="63"/>
      <c r="B103" s="257"/>
      <c r="C103" s="97">
        <v>93</v>
      </c>
      <c r="D103" s="72">
        <v>93</v>
      </c>
      <c r="E103" s="72">
        <v>93</v>
      </c>
      <c r="F103" s="72">
        <v>93</v>
      </c>
      <c r="G103" s="72">
        <v>93</v>
      </c>
      <c r="H103" s="72">
        <v>93</v>
      </c>
      <c r="I103" s="72">
        <v>93</v>
      </c>
      <c r="J103" s="72">
        <v>93</v>
      </c>
      <c r="K103" s="72">
        <v>93</v>
      </c>
      <c r="L103" s="73">
        <v>93</v>
      </c>
      <c r="M103" s="64"/>
      <c r="N103" s="70"/>
      <c r="O103" s="1">
        <v>92</v>
      </c>
      <c r="P103" s="68"/>
      <c r="Q103" s="69"/>
      <c r="R103" s="68"/>
      <c r="S103" s="68"/>
      <c r="T103" s="71">
        <f t="shared" si="4"/>
        <v>0</v>
      </c>
      <c r="U103" s="2" t="str">
        <f t="shared" si="5"/>
        <v/>
      </c>
      <c r="V103" s="3">
        <f t="shared" ca="1" si="6"/>
        <v>43344</v>
      </c>
    </row>
    <row r="104" spans="1:22" customFormat="1" ht="9.75" customHeight="1" x14ac:dyDescent="0.25">
      <c r="A104" s="63"/>
      <c r="B104" s="257"/>
      <c r="C104" s="97">
        <v>94</v>
      </c>
      <c r="D104" s="72">
        <v>94</v>
      </c>
      <c r="E104" s="72">
        <v>94</v>
      </c>
      <c r="F104" s="72">
        <v>94</v>
      </c>
      <c r="G104" s="72">
        <v>94</v>
      </c>
      <c r="H104" s="72">
        <v>94</v>
      </c>
      <c r="I104" s="72">
        <v>94</v>
      </c>
      <c r="J104" s="72">
        <v>94</v>
      </c>
      <c r="K104" s="72">
        <v>94</v>
      </c>
      <c r="L104" s="73">
        <v>94</v>
      </c>
      <c r="M104" s="64"/>
      <c r="N104" s="70"/>
      <c r="O104" s="1">
        <v>93</v>
      </c>
      <c r="P104" s="68"/>
      <c r="Q104" s="69"/>
      <c r="R104" s="68"/>
      <c r="S104" s="68"/>
      <c r="T104" s="71">
        <f t="shared" si="4"/>
        <v>0</v>
      </c>
      <c r="U104" s="2" t="str">
        <f t="shared" si="5"/>
        <v/>
      </c>
      <c r="V104" s="3">
        <f t="shared" ca="1" si="6"/>
        <v>43344</v>
      </c>
    </row>
    <row r="105" spans="1:22" customFormat="1" ht="9.75" customHeight="1" x14ac:dyDescent="0.25">
      <c r="A105" s="63"/>
      <c r="B105" s="257"/>
      <c r="C105" s="97">
        <v>95</v>
      </c>
      <c r="D105" s="72">
        <v>95</v>
      </c>
      <c r="E105" s="72">
        <v>95</v>
      </c>
      <c r="F105" s="72">
        <v>95</v>
      </c>
      <c r="G105" s="72">
        <v>95</v>
      </c>
      <c r="H105" s="72">
        <v>95</v>
      </c>
      <c r="I105" s="72">
        <v>95</v>
      </c>
      <c r="J105" s="72">
        <v>95</v>
      </c>
      <c r="K105" s="72">
        <v>95</v>
      </c>
      <c r="L105" s="73">
        <v>95</v>
      </c>
      <c r="M105" s="64"/>
      <c r="N105" s="70"/>
      <c r="O105" s="1">
        <v>94</v>
      </c>
      <c r="P105" s="68"/>
      <c r="Q105" s="69"/>
      <c r="R105" s="68"/>
      <c r="S105" s="68"/>
      <c r="T105" s="71">
        <f t="shared" si="4"/>
        <v>0</v>
      </c>
      <c r="U105" s="2" t="str">
        <f t="shared" si="5"/>
        <v/>
      </c>
      <c r="V105" s="3">
        <f t="shared" ca="1" si="6"/>
        <v>43344</v>
      </c>
    </row>
    <row r="106" spans="1:22" customFormat="1" ht="9.75" customHeight="1" x14ac:dyDescent="0.25">
      <c r="A106" s="63"/>
      <c r="B106" s="257"/>
      <c r="C106" s="97">
        <v>96</v>
      </c>
      <c r="D106" s="72">
        <v>96</v>
      </c>
      <c r="E106" s="72">
        <v>96</v>
      </c>
      <c r="F106" s="72">
        <v>96</v>
      </c>
      <c r="G106" s="72">
        <v>96</v>
      </c>
      <c r="H106" s="72">
        <v>96</v>
      </c>
      <c r="I106" s="72">
        <v>96</v>
      </c>
      <c r="J106" s="72">
        <v>96</v>
      </c>
      <c r="K106" s="72">
        <v>96</v>
      </c>
      <c r="L106" s="73">
        <v>96</v>
      </c>
      <c r="M106" s="64"/>
      <c r="N106" s="70"/>
      <c r="O106" s="1">
        <v>95</v>
      </c>
      <c r="P106" s="68"/>
      <c r="Q106" s="69"/>
      <c r="R106" s="68"/>
      <c r="S106" s="68"/>
      <c r="T106" s="71">
        <f t="shared" si="4"/>
        <v>0</v>
      </c>
      <c r="U106" s="2" t="str">
        <f t="shared" si="5"/>
        <v/>
      </c>
      <c r="V106" s="3">
        <f t="shared" ca="1" si="6"/>
        <v>43344</v>
      </c>
    </row>
    <row r="107" spans="1:22" customFormat="1" ht="9.75" customHeight="1" x14ac:dyDescent="0.25">
      <c r="A107" s="63"/>
      <c r="B107" s="257"/>
      <c r="C107" s="97">
        <v>97</v>
      </c>
      <c r="D107" s="72">
        <v>97</v>
      </c>
      <c r="E107" s="72">
        <v>97</v>
      </c>
      <c r="F107" s="72">
        <v>97</v>
      </c>
      <c r="G107" s="72">
        <v>97</v>
      </c>
      <c r="H107" s="72">
        <v>97</v>
      </c>
      <c r="I107" s="72">
        <v>97</v>
      </c>
      <c r="J107" s="72">
        <v>97</v>
      </c>
      <c r="K107" s="72">
        <v>97</v>
      </c>
      <c r="L107" s="73">
        <v>97</v>
      </c>
      <c r="M107" s="64"/>
      <c r="N107" s="70"/>
      <c r="O107" s="1">
        <v>96</v>
      </c>
      <c r="P107" s="68"/>
      <c r="Q107" s="69"/>
      <c r="R107" s="68"/>
      <c r="S107" s="68"/>
      <c r="T107" s="71">
        <f t="shared" si="4"/>
        <v>0</v>
      </c>
      <c r="U107" s="2" t="str">
        <f t="shared" si="5"/>
        <v/>
      </c>
      <c r="V107" s="3">
        <f t="shared" ca="1" si="6"/>
        <v>43344</v>
      </c>
    </row>
    <row r="108" spans="1:22" customFormat="1" ht="9.75" customHeight="1" x14ac:dyDescent="0.25">
      <c r="A108" s="63"/>
      <c r="B108" s="257"/>
      <c r="C108" s="97">
        <v>98</v>
      </c>
      <c r="D108" s="72">
        <v>98</v>
      </c>
      <c r="E108" s="72">
        <v>98</v>
      </c>
      <c r="F108" s="72">
        <v>98</v>
      </c>
      <c r="G108" s="72">
        <v>98</v>
      </c>
      <c r="H108" s="72">
        <v>98</v>
      </c>
      <c r="I108" s="72">
        <v>98</v>
      </c>
      <c r="J108" s="72">
        <v>98</v>
      </c>
      <c r="K108" s="72">
        <v>98</v>
      </c>
      <c r="L108" s="73">
        <v>98</v>
      </c>
      <c r="M108" s="64"/>
      <c r="N108" s="70"/>
      <c r="O108" s="1">
        <v>97</v>
      </c>
      <c r="P108" s="68"/>
      <c r="Q108" s="69"/>
      <c r="R108" s="68"/>
      <c r="S108" s="68"/>
      <c r="T108" s="71">
        <f t="shared" si="4"/>
        <v>0</v>
      </c>
      <c r="U108" s="2" t="str">
        <f t="shared" si="5"/>
        <v/>
      </c>
      <c r="V108" s="3">
        <f t="shared" ca="1" si="6"/>
        <v>43344</v>
      </c>
    </row>
    <row r="109" spans="1:22" customFormat="1" ht="9.75" customHeight="1" thickBot="1" x14ac:dyDescent="0.3">
      <c r="A109" s="63"/>
      <c r="B109" s="258"/>
      <c r="C109" s="111">
        <v>99</v>
      </c>
      <c r="D109" s="74">
        <v>99</v>
      </c>
      <c r="E109" s="74">
        <v>99</v>
      </c>
      <c r="F109" s="74">
        <v>99</v>
      </c>
      <c r="G109" s="74">
        <v>99</v>
      </c>
      <c r="H109" s="74">
        <v>99</v>
      </c>
      <c r="I109" s="74">
        <v>99</v>
      </c>
      <c r="J109" s="74">
        <v>99</v>
      </c>
      <c r="K109" s="74">
        <v>99</v>
      </c>
      <c r="L109" s="75">
        <v>99</v>
      </c>
      <c r="M109" s="64"/>
      <c r="N109" s="70"/>
      <c r="O109" s="1">
        <v>98</v>
      </c>
      <c r="P109" s="68"/>
      <c r="Q109" s="69"/>
      <c r="R109" s="68"/>
      <c r="S109" s="68"/>
      <c r="T109" s="71">
        <f t="shared" si="4"/>
        <v>0</v>
      </c>
      <c r="U109" s="2" t="str">
        <f t="shared" si="5"/>
        <v/>
      </c>
      <c r="V109" s="3">
        <f t="shared" ca="1" si="6"/>
        <v>43344</v>
      </c>
    </row>
    <row r="110" spans="1:22" customFormat="1" ht="9.75" customHeight="1" x14ac:dyDescent="0.25">
      <c r="A110" s="63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70"/>
      <c r="O110" s="1">
        <v>99</v>
      </c>
      <c r="P110" s="68"/>
      <c r="Q110" s="69"/>
      <c r="R110" s="68"/>
      <c r="S110" s="68"/>
      <c r="T110" s="71">
        <f t="shared" si="4"/>
        <v>0</v>
      </c>
      <c r="U110" s="2" t="str">
        <f t="shared" si="5"/>
        <v/>
      </c>
      <c r="V110" s="3">
        <f t="shared" ca="1" si="6"/>
        <v>43344</v>
      </c>
    </row>
    <row r="111" spans="1:22" customFormat="1" ht="9.75" customHeight="1" x14ac:dyDescent="0.25">
      <c r="A111" s="63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70"/>
      <c r="O111" s="1">
        <v>100</v>
      </c>
      <c r="P111" s="68"/>
      <c r="Q111" s="69"/>
      <c r="R111" s="68"/>
      <c r="S111" s="68"/>
      <c r="T111" s="71">
        <f t="shared" si="4"/>
        <v>0</v>
      </c>
      <c r="U111" s="2" t="str">
        <f t="shared" si="5"/>
        <v/>
      </c>
      <c r="V111" s="3">
        <f t="shared" ca="1" si="6"/>
        <v>43344</v>
      </c>
    </row>
    <row r="112" spans="1:22" customFormat="1" ht="9.75" customHeight="1" x14ac:dyDescent="0.25">
      <c r="A112" s="63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70"/>
      <c r="O112" s="1">
        <v>101</v>
      </c>
      <c r="P112" s="68"/>
      <c r="Q112" s="69"/>
      <c r="R112" s="68"/>
      <c r="S112" s="68"/>
      <c r="T112" s="71">
        <f t="shared" si="4"/>
        <v>0</v>
      </c>
      <c r="U112" s="2" t="str">
        <f t="shared" si="5"/>
        <v/>
      </c>
      <c r="V112" s="3">
        <f t="shared" ca="1" si="6"/>
        <v>43344</v>
      </c>
    </row>
    <row r="113" spans="1:22" customFormat="1" ht="9.75" customHeight="1" x14ac:dyDescent="0.25">
      <c r="A113" s="63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70"/>
      <c r="O113" s="1">
        <v>102</v>
      </c>
      <c r="P113" s="68"/>
      <c r="Q113" s="69"/>
      <c r="R113" s="68"/>
      <c r="S113" s="68"/>
      <c r="T113" s="71">
        <f t="shared" si="4"/>
        <v>0</v>
      </c>
      <c r="U113" s="2" t="str">
        <f t="shared" si="5"/>
        <v/>
      </c>
      <c r="V113" s="3">
        <f t="shared" ca="1" si="6"/>
        <v>43344</v>
      </c>
    </row>
    <row r="114" spans="1:22" customFormat="1" ht="9.75" customHeight="1" x14ac:dyDescent="0.25">
      <c r="A114" s="63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70"/>
      <c r="O114" s="1">
        <v>103</v>
      </c>
      <c r="P114" s="68"/>
      <c r="Q114" s="69"/>
      <c r="R114" s="68"/>
      <c r="S114" s="68"/>
      <c r="T114" s="71">
        <f t="shared" si="4"/>
        <v>0</v>
      </c>
      <c r="U114" s="2" t="str">
        <f t="shared" si="5"/>
        <v/>
      </c>
      <c r="V114" s="3">
        <f t="shared" ca="1" si="6"/>
        <v>43344</v>
      </c>
    </row>
    <row r="115" spans="1:22" customFormat="1" ht="9.75" customHeight="1" x14ac:dyDescent="0.25">
      <c r="A115" s="63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70"/>
      <c r="O115" s="1">
        <v>104</v>
      </c>
      <c r="P115" s="68"/>
      <c r="Q115" s="69"/>
      <c r="R115" s="68"/>
      <c r="S115" s="68"/>
      <c r="T115" s="71">
        <f t="shared" si="4"/>
        <v>0</v>
      </c>
      <c r="U115" s="2" t="str">
        <f t="shared" si="5"/>
        <v/>
      </c>
      <c r="V115" s="3">
        <f t="shared" ca="1" si="6"/>
        <v>43344</v>
      </c>
    </row>
    <row r="116" spans="1:22" customFormat="1" ht="9.75" customHeight="1" x14ac:dyDescent="0.25">
      <c r="A116" s="63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70"/>
      <c r="O116" s="1">
        <v>105</v>
      </c>
      <c r="P116" s="68"/>
      <c r="Q116" s="69"/>
      <c r="R116" s="68"/>
      <c r="S116" s="68"/>
      <c r="T116" s="71">
        <f t="shared" si="4"/>
        <v>0</v>
      </c>
      <c r="U116" s="2" t="str">
        <f t="shared" si="5"/>
        <v/>
      </c>
      <c r="V116" s="3">
        <f t="shared" ca="1" si="6"/>
        <v>43344</v>
      </c>
    </row>
    <row r="117" spans="1:22" customFormat="1" ht="9.75" customHeight="1" x14ac:dyDescent="0.25">
      <c r="A117" s="63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70"/>
      <c r="O117" s="1">
        <v>106</v>
      </c>
      <c r="P117" s="68"/>
      <c r="Q117" s="69"/>
      <c r="R117" s="68"/>
      <c r="S117" s="68"/>
      <c r="T117" s="71">
        <f t="shared" si="4"/>
        <v>0</v>
      </c>
      <c r="U117" s="2" t="str">
        <f t="shared" si="5"/>
        <v/>
      </c>
      <c r="V117" s="3">
        <f t="shared" ca="1" si="6"/>
        <v>43344</v>
      </c>
    </row>
    <row r="118" spans="1:22" customFormat="1" ht="9.75" customHeight="1" x14ac:dyDescent="0.25">
      <c r="A118" s="63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70"/>
      <c r="O118" s="1">
        <v>107</v>
      </c>
      <c r="P118" s="68"/>
      <c r="Q118" s="69"/>
      <c r="R118" s="68"/>
      <c r="S118" s="68"/>
      <c r="T118" s="71">
        <f t="shared" si="4"/>
        <v>0</v>
      </c>
      <c r="U118" s="2" t="str">
        <f t="shared" si="5"/>
        <v/>
      </c>
      <c r="V118" s="3">
        <f t="shared" ca="1" si="6"/>
        <v>43344</v>
      </c>
    </row>
    <row r="119" spans="1:22" customFormat="1" ht="9.75" customHeight="1" x14ac:dyDescent="0.25">
      <c r="A119" s="63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70"/>
      <c r="O119" s="1">
        <v>108</v>
      </c>
      <c r="P119" s="68"/>
      <c r="Q119" s="69"/>
      <c r="R119" s="68"/>
      <c r="S119" s="68"/>
      <c r="T119" s="71">
        <f t="shared" si="4"/>
        <v>0</v>
      </c>
      <c r="U119" s="2" t="str">
        <f t="shared" si="5"/>
        <v/>
      </c>
      <c r="V119" s="3">
        <f t="shared" ca="1" si="6"/>
        <v>43344</v>
      </c>
    </row>
    <row r="120" spans="1:22" customFormat="1" ht="9.75" customHeight="1" x14ac:dyDescent="0.25">
      <c r="A120" s="63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70"/>
      <c r="O120" s="1">
        <v>109</v>
      </c>
      <c r="P120" s="68"/>
      <c r="Q120" s="69"/>
      <c r="R120" s="68"/>
      <c r="S120" s="68"/>
      <c r="T120" s="71">
        <f t="shared" si="4"/>
        <v>0</v>
      </c>
      <c r="U120" s="2" t="str">
        <f t="shared" si="5"/>
        <v/>
      </c>
      <c r="V120" s="3">
        <f t="shared" ca="1" si="6"/>
        <v>43344</v>
      </c>
    </row>
    <row r="121" spans="1:22" customFormat="1" ht="9.75" customHeight="1" x14ac:dyDescent="0.25">
      <c r="A121" s="63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70"/>
      <c r="O121" s="1">
        <v>110</v>
      </c>
      <c r="P121" s="68"/>
      <c r="Q121" s="69"/>
      <c r="R121" s="68"/>
      <c r="S121" s="68"/>
      <c r="T121" s="71">
        <f t="shared" si="4"/>
        <v>0</v>
      </c>
      <c r="U121" s="2" t="str">
        <f t="shared" si="5"/>
        <v/>
      </c>
      <c r="V121" s="3">
        <f t="shared" ca="1" si="6"/>
        <v>43344</v>
      </c>
    </row>
    <row r="122" spans="1:22" customFormat="1" ht="9.75" customHeight="1" x14ac:dyDescent="0.25">
      <c r="A122" s="63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70"/>
      <c r="O122" s="1">
        <v>111</v>
      </c>
      <c r="P122" s="68"/>
      <c r="Q122" s="69"/>
      <c r="R122" s="68"/>
      <c r="S122" s="68"/>
      <c r="T122" s="71">
        <f t="shared" si="4"/>
        <v>0</v>
      </c>
      <c r="U122" s="2" t="str">
        <f t="shared" si="5"/>
        <v/>
      </c>
      <c r="V122" s="3">
        <f t="shared" ca="1" si="6"/>
        <v>43344</v>
      </c>
    </row>
    <row r="123" spans="1:22" customFormat="1" ht="9.75" customHeight="1" x14ac:dyDescent="0.25">
      <c r="A123" s="63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70"/>
      <c r="O123" s="1">
        <v>112</v>
      </c>
      <c r="P123" s="68"/>
      <c r="Q123" s="69"/>
      <c r="R123" s="68"/>
      <c r="S123" s="68"/>
      <c r="T123" s="71">
        <f t="shared" si="4"/>
        <v>0</v>
      </c>
      <c r="U123" s="2" t="str">
        <f t="shared" si="5"/>
        <v/>
      </c>
      <c r="V123" s="3">
        <f t="shared" ca="1" si="6"/>
        <v>43344</v>
      </c>
    </row>
    <row r="124" spans="1:22" customFormat="1" ht="9.75" customHeight="1" x14ac:dyDescent="0.25">
      <c r="A124" s="63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70"/>
      <c r="O124" s="1">
        <v>113</v>
      </c>
      <c r="P124" s="68"/>
      <c r="Q124" s="69"/>
      <c r="R124" s="68"/>
      <c r="S124" s="68"/>
      <c r="T124" s="71">
        <f t="shared" si="4"/>
        <v>0</v>
      </c>
      <c r="U124" s="2" t="str">
        <f t="shared" si="5"/>
        <v/>
      </c>
      <c r="V124" s="3">
        <f t="shared" ca="1" si="6"/>
        <v>43344</v>
      </c>
    </row>
    <row r="125" spans="1:22" customFormat="1" ht="9.75" customHeight="1" x14ac:dyDescent="0.25">
      <c r="A125" s="63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70"/>
      <c r="O125" s="1">
        <v>114</v>
      </c>
      <c r="P125" s="68"/>
      <c r="Q125" s="69"/>
      <c r="R125" s="68"/>
      <c r="S125" s="68"/>
      <c r="T125" s="71">
        <f t="shared" si="4"/>
        <v>0</v>
      </c>
      <c r="U125" s="2" t="str">
        <f t="shared" si="5"/>
        <v/>
      </c>
      <c r="V125" s="3">
        <f t="shared" ca="1" si="6"/>
        <v>43344</v>
      </c>
    </row>
    <row r="126" spans="1:22" customFormat="1" ht="9.9499999999999993" customHeight="1" x14ac:dyDescent="0.25">
      <c r="A126" s="63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70"/>
      <c r="O126" s="1">
        <v>115</v>
      </c>
      <c r="P126" s="68"/>
      <c r="Q126" s="69"/>
      <c r="R126" s="68"/>
      <c r="S126" s="68"/>
      <c r="T126" s="71">
        <f t="shared" si="4"/>
        <v>0</v>
      </c>
      <c r="U126" s="2" t="str">
        <f t="shared" si="5"/>
        <v/>
      </c>
      <c r="V126" s="3">
        <f t="shared" ca="1" si="6"/>
        <v>43344</v>
      </c>
    </row>
    <row r="127" spans="1:22" customFormat="1" ht="9.9499999999999993" customHeight="1" x14ac:dyDescent="0.25">
      <c r="A127" s="63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70"/>
      <c r="O127" s="1">
        <v>116</v>
      </c>
      <c r="P127" s="68"/>
      <c r="Q127" s="69"/>
      <c r="R127" s="68"/>
      <c r="S127" s="68"/>
      <c r="T127" s="71">
        <f t="shared" si="4"/>
        <v>0</v>
      </c>
      <c r="U127" s="2" t="str">
        <f t="shared" si="5"/>
        <v/>
      </c>
      <c r="V127" s="3">
        <f t="shared" ca="1" si="6"/>
        <v>43344</v>
      </c>
    </row>
    <row r="128" spans="1:22" customFormat="1" ht="9.9499999999999993" customHeight="1" x14ac:dyDescent="0.25">
      <c r="A128" s="63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70"/>
      <c r="O128" s="1">
        <v>117</v>
      </c>
      <c r="P128" s="68"/>
      <c r="Q128" s="69"/>
      <c r="R128" s="68"/>
      <c r="S128" s="68"/>
      <c r="T128" s="71">
        <f t="shared" si="4"/>
        <v>0</v>
      </c>
      <c r="U128" s="2" t="str">
        <f t="shared" si="5"/>
        <v/>
      </c>
      <c r="V128" s="3">
        <f t="shared" ca="1" si="6"/>
        <v>43344</v>
      </c>
    </row>
    <row r="129" spans="1:22" customFormat="1" ht="9.9499999999999993" customHeight="1" x14ac:dyDescent="0.25">
      <c r="A129" s="63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70"/>
      <c r="O129" s="1">
        <v>118</v>
      </c>
      <c r="P129" s="68"/>
      <c r="Q129" s="69"/>
      <c r="R129" s="68"/>
      <c r="S129" s="68"/>
      <c r="T129" s="71">
        <f t="shared" si="4"/>
        <v>0</v>
      </c>
      <c r="U129" s="2" t="str">
        <f t="shared" si="5"/>
        <v/>
      </c>
      <c r="V129" s="3">
        <f t="shared" ca="1" si="6"/>
        <v>43344</v>
      </c>
    </row>
    <row r="130" spans="1:22" customFormat="1" ht="9.9499999999999993" customHeight="1" x14ac:dyDescent="0.25">
      <c r="A130" s="63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70"/>
      <c r="O130" s="1">
        <v>119</v>
      </c>
      <c r="P130" s="68"/>
      <c r="Q130" s="69"/>
      <c r="R130" s="68"/>
      <c r="S130" s="68"/>
      <c r="T130" s="71">
        <f t="shared" si="4"/>
        <v>0</v>
      </c>
      <c r="U130" s="2" t="str">
        <f t="shared" si="5"/>
        <v/>
      </c>
      <c r="V130" s="3">
        <f t="shared" ca="1" si="6"/>
        <v>43344</v>
      </c>
    </row>
    <row r="131" spans="1:22" customFormat="1" ht="9.9499999999999993" customHeight="1" thickBot="1" x14ac:dyDescent="0.3">
      <c r="A131" s="63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87"/>
      <c r="O131" s="88">
        <v>120</v>
      </c>
      <c r="P131" s="89"/>
      <c r="Q131" s="90"/>
      <c r="R131" s="89"/>
      <c r="S131" s="89"/>
      <c r="T131" s="91">
        <f t="shared" si="4"/>
        <v>0</v>
      </c>
      <c r="U131" s="92" t="str">
        <f t="shared" si="5"/>
        <v/>
      </c>
      <c r="V131" s="93">
        <f t="shared" ca="1" si="6"/>
        <v>43344</v>
      </c>
    </row>
    <row r="132" spans="1:22" customFormat="1" ht="15.75" thickBot="1" x14ac:dyDescent="0.3">
      <c r="A132" s="66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52" t="s">
        <v>19</v>
      </c>
      <c r="O132" s="53">
        <f ca="1">TODAY()</f>
        <v>43344</v>
      </c>
      <c r="P132" s="53" t="s">
        <v>20</v>
      </c>
      <c r="Q132" s="54">
        <f>SUM(Q11:Q131)-U132</f>
        <v>0</v>
      </c>
      <c r="R132" s="55">
        <f>MAX(R12:R131)</f>
        <v>0</v>
      </c>
      <c r="S132" s="56"/>
      <c r="T132" s="57" t="s">
        <v>21</v>
      </c>
      <c r="U132" s="54">
        <f>SUM(U11:U131)</f>
        <v>0</v>
      </c>
      <c r="V132" s="58">
        <f ca="1">SUMIF(V11:V131,"&gt;0")</f>
        <v>5244624</v>
      </c>
    </row>
    <row r="133" spans="1:22" ht="2.1" customHeight="1" x14ac:dyDescent="0.25"/>
  </sheetData>
  <mergeCells count="17">
    <mergeCell ref="N7:Q7"/>
    <mergeCell ref="B8:B10"/>
    <mergeCell ref="C8:L9"/>
    <mergeCell ref="N8:Q8"/>
    <mergeCell ref="B11:B109"/>
    <mergeCell ref="N1:N2"/>
    <mergeCell ref="O1:T2"/>
    <mergeCell ref="U1:U2"/>
    <mergeCell ref="V1:V2"/>
    <mergeCell ref="B2:L6"/>
    <mergeCell ref="O3:P3"/>
    <mergeCell ref="S3:T3"/>
    <mergeCell ref="S4:V4"/>
    <mergeCell ref="O5:P5"/>
    <mergeCell ref="U5:V5"/>
    <mergeCell ref="N6:Q6"/>
    <mergeCell ref="S6:V6"/>
  </mergeCells>
  <conditionalFormatting sqref="T8:V8 V3 R8">
    <cfRule type="cellIs" dxfId="340" priority="11" operator="equal">
      <formula>0</formula>
    </cfRule>
  </conditionalFormatting>
  <conditionalFormatting sqref="V10">
    <cfRule type="cellIs" dxfId="339" priority="7" operator="between">
      <formula>40000</formula>
      <formula>50000</formula>
    </cfRule>
    <cfRule type="cellIs" dxfId="338" priority="8" operator="between">
      <formula>30</formula>
      <formula>4000</formula>
    </cfRule>
    <cfRule type="containsText" dxfId="337" priority="9" operator="containsText" text="pago">
      <formula>NOT(ISERROR(SEARCH("pago",V10)))</formula>
    </cfRule>
    <cfRule type="cellIs" dxfId="336" priority="10" operator="between">
      <formula>1</formula>
      <formula>29</formula>
    </cfRule>
  </conditionalFormatting>
  <conditionalFormatting sqref="V11:V131">
    <cfRule type="cellIs" dxfId="335" priority="3" operator="between">
      <formula>40000</formula>
      <formula>50000</formula>
    </cfRule>
    <cfRule type="cellIs" dxfId="334" priority="4" operator="between">
      <formula>30</formula>
      <formula>4000</formula>
    </cfRule>
    <cfRule type="containsText" dxfId="333" priority="5" operator="containsText" text="pago">
      <formula>NOT(ISERROR(SEARCH("pago",V11)))</formula>
    </cfRule>
    <cfRule type="cellIs" dxfId="332" priority="6" operator="between">
      <formula>1</formula>
      <formula>29</formula>
    </cfRule>
  </conditionalFormatting>
  <conditionalFormatting sqref="V11:V131">
    <cfRule type="cellIs" dxfId="331" priority="2" operator="lessThan">
      <formula>0</formula>
    </cfRule>
  </conditionalFormatting>
  <conditionalFormatting sqref="T11:T131">
    <cfRule type="expression" dxfId="330" priority="1">
      <formula>S11=""</formula>
    </cfRule>
  </conditionalFormatting>
  <hyperlinks>
    <hyperlink ref="C11" location="'0101'!A1" display="'0101'!A1"/>
    <hyperlink ref="C13" location="'0103'!A1" display="'0103'!A1"/>
    <hyperlink ref="C14" location="'0104'!A1" display="'0104'!A1"/>
    <hyperlink ref="C15" location="'0105'!A1" display="'0105'!A1"/>
    <hyperlink ref="C16" location="'0106'!A1" display="'0106'!A1"/>
    <hyperlink ref="C17" location="'0107'!A1" display="'0107'!A1"/>
    <hyperlink ref="C18" location="'0108'!A1" display="'0108'!A1"/>
    <hyperlink ref="C19" location="'0109'!A1" display="'0109'!A1"/>
    <hyperlink ref="C20" location="'0110'!A1" display="'0110'!A1"/>
    <hyperlink ref="C21" location="'0111'!A1" display="'0111'!A1"/>
    <hyperlink ref="C12" location="'0102'!A1" display="'0102'!A1"/>
  </hyperlink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Clientes!$A$3:$A$402</xm:f>
          </x14:formula1>
          <xm:sqref>V1:V2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3"/>
  <sheetViews>
    <sheetView workbookViewId="0">
      <selection activeCell="V1" sqref="V1:V2"/>
    </sheetView>
  </sheetViews>
  <sheetFormatPr defaultColWidth="0" defaultRowHeight="15" customHeight="1" zeroHeight="1" x14ac:dyDescent="0.25"/>
  <cols>
    <col min="1" max="1" width="1.7109375" style="59" customWidth="1"/>
    <col min="2" max="12" width="2.7109375" style="59" customWidth="1"/>
    <col min="13" max="13" width="1.7109375" style="59" customWidth="1"/>
    <col min="14" max="14" width="19.140625" style="42" bestFit="1" customWidth="1"/>
    <col min="15" max="15" width="15" style="42" bestFit="1" customWidth="1"/>
    <col min="16" max="16" width="15" style="42" customWidth="1"/>
    <col min="17" max="17" width="9.28515625" style="42" bestFit="1" customWidth="1"/>
    <col min="18" max="18" width="18.7109375" style="43" hidden="1"/>
    <col min="19" max="19" width="15.5703125" style="42" bestFit="1" customWidth="1"/>
    <col min="20" max="20" width="17.85546875" style="42" customWidth="1"/>
    <col min="21" max="21" width="14.28515625" style="42" bestFit="1" customWidth="1"/>
    <col min="22" max="22" width="19" style="42" customWidth="1"/>
    <col min="23" max="23" width="1.7109375" style="59" customWidth="1"/>
    <col min="24" max="16384" width="19" style="59" hidden="1"/>
  </cols>
  <sheetData>
    <row r="1" spans="1:22" customFormat="1" ht="9.9499999999999993" customHeight="1" thickBot="1" x14ac:dyDescent="0.3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2"/>
      <c r="N1" s="222" t="str">
        <f ca="1">IF(V132&gt;5000,"Livre",IF(V132&lt;=30,"Em Dias","Atrasado"))</f>
        <v>Livre</v>
      </c>
      <c r="O1" s="224" t="s">
        <v>1</v>
      </c>
      <c r="P1" s="224"/>
      <c r="Q1" s="224"/>
      <c r="R1" s="224"/>
      <c r="S1" s="224"/>
      <c r="T1" s="224"/>
      <c r="U1" s="226" t="s">
        <v>22</v>
      </c>
      <c r="V1" s="228" t="s">
        <v>61</v>
      </c>
    </row>
    <row r="2" spans="1:22" customFormat="1" ht="9.9499999999999993" customHeight="1" thickBot="1" x14ac:dyDescent="0.3">
      <c r="A2" s="63"/>
      <c r="B2" s="230"/>
      <c r="C2" s="231"/>
      <c r="D2" s="231"/>
      <c r="E2" s="231"/>
      <c r="F2" s="231"/>
      <c r="G2" s="231"/>
      <c r="H2" s="231"/>
      <c r="I2" s="231"/>
      <c r="J2" s="231"/>
      <c r="K2" s="231"/>
      <c r="L2" s="232"/>
      <c r="M2" s="64"/>
      <c r="N2" s="223"/>
      <c r="O2" s="225"/>
      <c r="P2" s="225"/>
      <c r="Q2" s="225"/>
      <c r="R2" s="225"/>
      <c r="S2" s="225"/>
      <c r="T2" s="225"/>
      <c r="U2" s="227"/>
      <c r="V2" s="229"/>
    </row>
    <row r="3" spans="1:22" customFormat="1" ht="9.9499999999999993" customHeight="1" thickBot="1" x14ac:dyDescent="0.3">
      <c r="A3" s="63"/>
      <c r="B3" s="233"/>
      <c r="C3" s="234"/>
      <c r="D3" s="234"/>
      <c r="E3" s="234"/>
      <c r="F3" s="234"/>
      <c r="G3" s="234"/>
      <c r="H3" s="234"/>
      <c r="I3" s="234"/>
      <c r="J3" s="234"/>
      <c r="K3" s="234"/>
      <c r="L3" s="235"/>
      <c r="M3" s="64"/>
      <c r="N3" s="44" t="s">
        <v>4</v>
      </c>
      <c r="O3" s="239" t="e">
        <f>VLOOKUP(V1,bd,2,0)</f>
        <v>#N/A</v>
      </c>
      <c r="P3" s="240"/>
      <c r="Q3" s="45" t="s">
        <v>6</v>
      </c>
      <c r="R3" s="43"/>
      <c r="S3" s="241" t="e">
        <f>VLOOKUP(V1,bd,8,0)</f>
        <v>#N/A</v>
      </c>
      <c r="T3" s="242"/>
      <c r="U3" s="44" t="s">
        <v>23</v>
      </c>
      <c r="V3" s="13" t="e">
        <f>VLOOKUP(V1,bd,9,0)</f>
        <v>#N/A</v>
      </c>
    </row>
    <row r="4" spans="1:22" customFormat="1" ht="9.9499999999999993" customHeight="1" thickBot="1" x14ac:dyDescent="0.3">
      <c r="A4" s="63"/>
      <c r="B4" s="233"/>
      <c r="C4" s="234"/>
      <c r="D4" s="234"/>
      <c r="E4" s="234"/>
      <c r="F4" s="234"/>
      <c r="G4" s="234"/>
      <c r="H4" s="234"/>
      <c r="I4" s="234"/>
      <c r="J4" s="234"/>
      <c r="K4" s="234"/>
      <c r="L4" s="235"/>
      <c r="M4" s="64"/>
      <c r="N4" s="44" t="s">
        <v>30</v>
      </c>
      <c r="O4" s="41" t="e">
        <f>VLOOKUP(V1,bd,17,0)</f>
        <v>#N/A</v>
      </c>
      <c r="P4" s="41" t="e">
        <f>VLOOKUP(V1,bd,18,0)</f>
        <v>#N/A</v>
      </c>
      <c r="Q4" s="44" t="s">
        <v>8</v>
      </c>
      <c r="R4" s="43"/>
      <c r="S4" s="243" t="e">
        <f>VLOOKUP(V1,bd,19,0)</f>
        <v>#N/A</v>
      </c>
      <c r="T4" s="244"/>
      <c r="U4" s="244"/>
      <c r="V4" s="245"/>
    </row>
    <row r="5" spans="1:22" customFormat="1" ht="9.9499999999999993" customHeight="1" thickBot="1" x14ac:dyDescent="0.3">
      <c r="A5" s="63"/>
      <c r="B5" s="233"/>
      <c r="C5" s="234"/>
      <c r="D5" s="234"/>
      <c r="E5" s="234"/>
      <c r="F5" s="234"/>
      <c r="G5" s="234"/>
      <c r="H5" s="234"/>
      <c r="I5" s="234"/>
      <c r="J5" s="234"/>
      <c r="K5" s="234"/>
      <c r="L5" s="235"/>
      <c r="M5" s="64"/>
      <c r="N5" s="44" t="s">
        <v>24</v>
      </c>
      <c r="O5" s="246" t="e">
        <f>VLOOKUP(V1,bd,10,0)</f>
        <v>#N/A</v>
      </c>
      <c r="P5" s="247"/>
      <c r="Q5" s="46" t="s">
        <v>7</v>
      </c>
      <c r="R5" s="4"/>
      <c r="S5" s="41" t="e">
        <f>VLOOKUP(V1,bd,13,0)</f>
        <v>#N/A</v>
      </c>
      <c r="T5" s="44" t="s">
        <v>5</v>
      </c>
      <c r="U5" s="241" t="e">
        <f>VLOOKUP(V1,bd,20,0)</f>
        <v>#N/A</v>
      </c>
      <c r="V5" s="242"/>
    </row>
    <row r="6" spans="1:22" customFormat="1" ht="9.9499999999999993" customHeight="1" thickBot="1" x14ac:dyDescent="0.3">
      <c r="A6" s="63"/>
      <c r="B6" s="236"/>
      <c r="C6" s="237"/>
      <c r="D6" s="237"/>
      <c r="E6" s="237"/>
      <c r="F6" s="237"/>
      <c r="G6" s="237"/>
      <c r="H6" s="237"/>
      <c r="I6" s="237"/>
      <c r="J6" s="237"/>
      <c r="K6" s="237"/>
      <c r="L6" s="238"/>
      <c r="M6" s="64"/>
      <c r="N6" s="241"/>
      <c r="O6" s="248"/>
      <c r="P6" s="248"/>
      <c r="Q6" s="248"/>
      <c r="R6" s="7"/>
      <c r="S6" s="248"/>
      <c r="T6" s="248"/>
      <c r="U6" s="248"/>
      <c r="V6" s="242"/>
    </row>
    <row r="7" spans="1:22" customFormat="1" ht="9.9499999999999993" customHeight="1" thickBot="1" x14ac:dyDescent="0.3">
      <c r="A7" s="63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217" t="s">
        <v>25</v>
      </c>
      <c r="O7" s="215"/>
      <c r="P7" s="215"/>
      <c r="Q7" s="216"/>
      <c r="R7" s="65"/>
      <c r="S7" s="47" t="s">
        <v>26</v>
      </c>
      <c r="T7" s="48" t="s">
        <v>27</v>
      </c>
      <c r="U7" s="48" t="s">
        <v>28</v>
      </c>
      <c r="V7" s="48" t="s">
        <v>29</v>
      </c>
    </row>
    <row r="8" spans="1:22" customFormat="1" ht="9.9499999999999993" customHeight="1" thickBot="1" x14ac:dyDescent="0.3">
      <c r="A8" s="63"/>
      <c r="B8" s="249"/>
      <c r="C8" s="250" t="s">
        <v>31</v>
      </c>
      <c r="D8" s="251"/>
      <c r="E8" s="251"/>
      <c r="F8" s="251"/>
      <c r="G8" s="251"/>
      <c r="H8" s="251"/>
      <c r="I8" s="251"/>
      <c r="J8" s="251"/>
      <c r="K8" s="251"/>
      <c r="L8" s="252"/>
      <c r="M8" s="64"/>
      <c r="N8" s="241" t="e">
        <f>VLOOKUP(V1,bd,3,0)</f>
        <v>#N/A</v>
      </c>
      <c r="O8" s="248"/>
      <c r="P8" s="248"/>
      <c r="Q8" s="242"/>
      <c r="R8" s="6"/>
      <c r="S8" s="5" t="e">
        <f>VLOOKUP(V1,bd,4,0)</f>
        <v>#N/A</v>
      </c>
      <c r="T8" s="5" t="e">
        <f>VLOOKUP(V1,bd,5,0)</f>
        <v>#N/A</v>
      </c>
      <c r="U8" s="5" t="e">
        <f>VLOOKUP(V1,bd,7,0)</f>
        <v>#N/A</v>
      </c>
      <c r="V8" s="13" t="e">
        <f>VLOOKUP(V1,bd,6,0)</f>
        <v>#N/A</v>
      </c>
    </row>
    <row r="9" spans="1:22" customFormat="1" ht="9.9499999999999993" customHeight="1" thickBot="1" x14ac:dyDescent="0.3">
      <c r="A9" s="63"/>
      <c r="B9" s="249"/>
      <c r="C9" s="253"/>
      <c r="D9" s="254"/>
      <c r="E9" s="254"/>
      <c r="F9" s="254"/>
      <c r="G9" s="254"/>
      <c r="H9" s="254"/>
      <c r="I9" s="254"/>
      <c r="J9" s="254"/>
      <c r="K9" s="254"/>
      <c r="L9" s="255"/>
      <c r="M9" s="64"/>
      <c r="N9" s="49"/>
      <c r="O9" s="50"/>
      <c r="P9" s="50"/>
      <c r="Q9" s="50"/>
      <c r="R9" s="50"/>
      <c r="S9" s="50"/>
      <c r="T9" s="50"/>
      <c r="U9" s="50"/>
      <c r="V9" s="51"/>
    </row>
    <row r="10" spans="1:22" customFormat="1" ht="9.9499999999999993" customHeight="1" thickBot="1" x14ac:dyDescent="0.3">
      <c r="A10" s="63"/>
      <c r="B10" s="249"/>
      <c r="C10" s="115">
        <v>1</v>
      </c>
      <c r="D10" s="116">
        <v>2</v>
      </c>
      <c r="E10" s="116">
        <v>3</v>
      </c>
      <c r="F10" s="116">
        <v>4</v>
      </c>
      <c r="G10" s="116">
        <v>5</v>
      </c>
      <c r="H10" s="116">
        <v>6</v>
      </c>
      <c r="I10" s="116">
        <v>7</v>
      </c>
      <c r="J10" s="116">
        <v>8</v>
      </c>
      <c r="K10" s="116">
        <v>9</v>
      </c>
      <c r="L10" s="117">
        <v>10</v>
      </c>
      <c r="M10" s="64"/>
      <c r="N10" s="76" t="s">
        <v>9</v>
      </c>
      <c r="O10" s="77" t="s">
        <v>10</v>
      </c>
      <c r="P10" s="77" t="s">
        <v>11</v>
      </c>
      <c r="Q10" s="77" t="s">
        <v>12</v>
      </c>
      <c r="R10" s="78" t="s">
        <v>13</v>
      </c>
      <c r="S10" s="77" t="s">
        <v>14</v>
      </c>
      <c r="T10" s="77" t="s">
        <v>15</v>
      </c>
      <c r="U10" s="77" t="s">
        <v>16</v>
      </c>
      <c r="V10" s="79" t="s">
        <v>17</v>
      </c>
    </row>
    <row r="11" spans="1:22" customFormat="1" ht="9.9499999999999993" customHeight="1" x14ac:dyDescent="0.25">
      <c r="A11" s="63"/>
      <c r="B11" s="256" t="s">
        <v>3292</v>
      </c>
      <c r="C11" s="108">
        <v>1</v>
      </c>
      <c r="D11" s="112">
        <v>1</v>
      </c>
      <c r="E11" s="113">
        <v>1</v>
      </c>
      <c r="F11" s="113">
        <v>1</v>
      </c>
      <c r="G11" s="113">
        <v>1</v>
      </c>
      <c r="H11" s="113">
        <v>1</v>
      </c>
      <c r="I11" s="113">
        <v>1</v>
      </c>
      <c r="J11" s="113">
        <v>1</v>
      </c>
      <c r="K11" s="113">
        <v>1</v>
      </c>
      <c r="L11" s="114">
        <v>1</v>
      </c>
      <c r="M11" s="64"/>
      <c r="N11" s="80"/>
      <c r="O11" s="81" t="s">
        <v>18</v>
      </c>
      <c r="P11" s="82"/>
      <c r="Q11" s="83"/>
      <c r="R11" s="82"/>
      <c r="S11" s="82"/>
      <c r="T11" s="84">
        <f t="shared" ref="T11:T74" si="0">IF(P11&gt;=S11,0,"")</f>
        <v>0</v>
      </c>
      <c r="U11" s="85" t="str">
        <f t="shared" ref="U11:U74" si="1">IF(S11&lt;&gt;"",Q11,"")</f>
        <v/>
      </c>
      <c r="V11" s="86">
        <f t="shared" ref="V11:V74" ca="1" si="2">IF(U11&lt;&gt;"","pago",TODAY()-P11)</f>
        <v>43344</v>
      </c>
    </row>
    <row r="12" spans="1:22" customFormat="1" ht="9.9499999999999993" customHeight="1" x14ac:dyDescent="0.25">
      <c r="A12" s="63"/>
      <c r="B12" s="257"/>
      <c r="C12" s="109">
        <v>2</v>
      </c>
      <c r="D12" s="94">
        <v>2</v>
      </c>
      <c r="E12" s="72">
        <v>2</v>
      </c>
      <c r="F12" s="72">
        <v>2</v>
      </c>
      <c r="G12" s="72">
        <v>2</v>
      </c>
      <c r="H12" s="72">
        <v>2</v>
      </c>
      <c r="I12" s="72">
        <v>2</v>
      </c>
      <c r="J12" s="72">
        <v>2</v>
      </c>
      <c r="K12" s="72">
        <v>2</v>
      </c>
      <c r="L12" s="73">
        <v>2</v>
      </c>
      <c r="M12" s="64"/>
      <c r="N12" s="70"/>
      <c r="O12" s="1">
        <v>1</v>
      </c>
      <c r="P12" s="68"/>
      <c r="Q12" s="69"/>
      <c r="R12" s="68" t="str">
        <f t="shared" ref="R12:R51" si="3">IF(N12&lt;&gt;"",P12,"")</f>
        <v/>
      </c>
      <c r="S12" s="68"/>
      <c r="T12" s="71">
        <f t="shared" si="0"/>
        <v>0</v>
      </c>
      <c r="U12" s="2" t="str">
        <f t="shared" si="1"/>
        <v/>
      </c>
      <c r="V12" s="3">
        <f t="shared" ca="1" si="2"/>
        <v>43344</v>
      </c>
    </row>
    <row r="13" spans="1:22" customFormat="1" ht="9.9499999999999993" customHeight="1" x14ac:dyDescent="0.25">
      <c r="A13" s="63"/>
      <c r="B13" s="257"/>
      <c r="C13" s="109">
        <v>3</v>
      </c>
      <c r="D13" s="94">
        <v>3</v>
      </c>
      <c r="E13" s="72">
        <v>3</v>
      </c>
      <c r="F13" s="72">
        <v>3</v>
      </c>
      <c r="G13" s="72">
        <v>3</v>
      </c>
      <c r="H13" s="72">
        <v>3</v>
      </c>
      <c r="I13" s="72">
        <v>3</v>
      </c>
      <c r="J13" s="72">
        <v>3</v>
      </c>
      <c r="K13" s="72">
        <v>3</v>
      </c>
      <c r="L13" s="73">
        <v>3</v>
      </c>
      <c r="M13" s="64"/>
      <c r="N13" s="70"/>
      <c r="O13" s="1">
        <v>2</v>
      </c>
      <c r="P13" s="68"/>
      <c r="Q13" s="69"/>
      <c r="R13" s="68" t="str">
        <f t="shared" si="3"/>
        <v/>
      </c>
      <c r="S13" s="68"/>
      <c r="T13" s="71">
        <f t="shared" si="0"/>
        <v>0</v>
      </c>
      <c r="U13" s="2" t="str">
        <f t="shared" si="1"/>
        <v/>
      </c>
      <c r="V13" s="3">
        <f t="shared" ca="1" si="2"/>
        <v>43344</v>
      </c>
    </row>
    <row r="14" spans="1:22" customFormat="1" ht="9.9499999999999993" customHeight="1" x14ac:dyDescent="0.25">
      <c r="A14" s="63"/>
      <c r="B14" s="257"/>
      <c r="C14" s="109">
        <v>4</v>
      </c>
      <c r="D14" s="94">
        <v>4</v>
      </c>
      <c r="E14" s="72">
        <v>4</v>
      </c>
      <c r="F14" s="72">
        <v>4</v>
      </c>
      <c r="G14" s="72">
        <v>4</v>
      </c>
      <c r="H14" s="72">
        <v>4</v>
      </c>
      <c r="I14" s="72">
        <v>4</v>
      </c>
      <c r="J14" s="72">
        <v>4</v>
      </c>
      <c r="K14" s="72">
        <v>4</v>
      </c>
      <c r="L14" s="73">
        <v>4</v>
      </c>
      <c r="M14" s="64"/>
      <c r="N14" s="70"/>
      <c r="O14" s="1">
        <v>3</v>
      </c>
      <c r="P14" s="68"/>
      <c r="Q14" s="69"/>
      <c r="R14" s="68" t="str">
        <f t="shared" si="3"/>
        <v/>
      </c>
      <c r="S14" s="68"/>
      <c r="T14" s="71">
        <f t="shared" si="0"/>
        <v>0</v>
      </c>
      <c r="U14" s="2" t="str">
        <f t="shared" si="1"/>
        <v/>
      </c>
      <c r="V14" s="3">
        <f t="shared" ca="1" si="2"/>
        <v>43344</v>
      </c>
    </row>
    <row r="15" spans="1:22" customFormat="1" ht="9.9499999999999993" customHeight="1" x14ac:dyDescent="0.25">
      <c r="A15" s="63"/>
      <c r="B15" s="257"/>
      <c r="C15" s="109">
        <v>5</v>
      </c>
      <c r="D15" s="94">
        <v>5</v>
      </c>
      <c r="E15" s="72">
        <v>5</v>
      </c>
      <c r="F15" s="72">
        <v>5</v>
      </c>
      <c r="G15" s="72">
        <v>5</v>
      </c>
      <c r="H15" s="72">
        <v>5</v>
      </c>
      <c r="I15" s="72">
        <v>5</v>
      </c>
      <c r="J15" s="72">
        <v>5</v>
      </c>
      <c r="K15" s="72">
        <v>5</v>
      </c>
      <c r="L15" s="73">
        <v>5</v>
      </c>
      <c r="M15" s="64"/>
      <c r="N15" s="70"/>
      <c r="O15" s="1">
        <v>4</v>
      </c>
      <c r="P15" s="68"/>
      <c r="Q15" s="69"/>
      <c r="R15" s="68" t="str">
        <f t="shared" si="3"/>
        <v/>
      </c>
      <c r="S15" s="68"/>
      <c r="T15" s="71">
        <f t="shared" si="0"/>
        <v>0</v>
      </c>
      <c r="U15" s="2" t="str">
        <f t="shared" si="1"/>
        <v/>
      </c>
      <c r="V15" s="3">
        <f t="shared" ca="1" si="2"/>
        <v>43344</v>
      </c>
    </row>
    <row r="16" spans="1:22" customFormat="1" ht="9.9499999999999993" customHeight="1" x14ac:dyDescent="0.25">
      <c r="A16" s="63"/>
      <c r="B16" s="257"/>
      <c r="C16" s="109">
        <v>6</v>
      </c>
      <c r="D16" s="94">
        <v>6</v>
      </c>
      <c r="E16" s="72">
        <v>6</v>
      </c>
      <c r="F16" s="72">
        <v>6</v>
      </c>
      <c r="G16" s="72">
        <v>6</v>
      </c>
      <c r="H16" s="72">
        <v>6</v>
      </c>
      <c r="I16" s="72">
        <v>6</v>
      </c>
      <c r="J16" s="72">
        <v>6</v>
      </c>
      <c r="K16" s="72">
        <v>6</v>
      </c>
      <c r="L16" s="73">
        <v>6</v>
      </c>
      <c r="M16" s="64"/>
      <c r="N16" s="70"/>
      <c r="O16" s="1">
        <v>5</v>
      </c>
      <c r="P16" s="68"/>
      <c r="Q16" s="69"/>
      <c r="R16" s="68" t="str">
        <f t="shared" si="3"/>
        <v/>
      </c>
      <c r="S16" s="68"/>
      <c r="T16" s="71">
        <f t="shared" si="0"/>
        <v>0</v>
      </c>
      <c r="U16" s="2" t="str">
        <f t="shared" si="1"/>
        <v/>
      </c>
      <c r="V16" s="3">
        <f t="shared" ca="1" si="2"/>
        <v>43344</v>
      </c>
    </row>
    <row r="17" spans="1:22" customFormat="1" ht="9.9499999999999993" customHeight="1" x14ac:dyDescent="0.25">
      <c r="A17" s="63"/>
      <c r="B17" s="257"/>
      <c r="C17" s="109">
        <v>7</v>
      </c>
      <c r="D17" s="94">
        <v>7</v>
      </c>
      <c r="E17" s="72">
        <v>7</v>
      </c>
      <c r="F17" s="72">
        <v>7</v>
      </c>
      <c r="G17" s="72">
        <v>7</v>
      </c>
      <c r="H17" s="72">
        <v>7</v>
      </c>
      <c r="I17" s="72">
        <v>7</v>
      </c>
      <c r="J17" s="72">
        <v>7</v>
      </c>
      <c r="K17" s="72">
        <v>7</v>
      </c>
      <c r="L17" s="73">
        <v>7</v>
      </c>
      <c r="M17" s="64"/>
      <c r="N17" s="70"/>
      <c r="O17" s="1">
        <v>6</v>
      </c>
      <c r="P17" s="68"/>
      <c r="Q17" s="69"/>
      <c r="R17" s="68" t="str">
        <f t="shared" si="3"/>
        <v/>
      </c>
      <c r="S17" s="68"/>
      <c r="T17" s="71">
        <f t="shared" si="0"/>
        <v>0</v>
      </c>
      <c r="U17" s="2" t="str">
        <f t="shared" si="1"/>
        <v/>
      </c>
      <c r="V17" s="3">
        <f t="shared" ca="1" si="2"/>
        <v>43344</v>
      </c>
    </row>
    <row r="18" spans="1:22" customFormat="1" ht="9.9499999999999993" customHeight="1" x14ac:dyDescent="0.25">
      <c r="A18" s="63"/>
      <c r="B18" s="257"/>
      <c r="C18" s="109">
        <v>8</v>
      </c>
      <c r="D18" s="94">
        <v>8</v>
      </c>
      <c r="E18" s="72">
        <v>8</v>
      </c>
      <c r="F18" s="72">
        <v>8</v>
      </c>
      <c r="G18" s="72">
        <v>8</v>
      </c>
      <c r="H18" s="72">
        <v>8</v>
      </c>
      <c r="I18" s="72">
        <v>8</v>
      </c>
      <c r="J18" s="72">
        <v>8</v>
      </c>
      <c r="K18" s="72">
        <v>8</v>
      </c>
      <c r="L18" s="73">
        <v>8</v>
      </c>
      <c r="M18" s="64"/>
      <c r="N18" s="70"/>
      <c r="O18" s="1">
        <v>7</v>
      </c>
      <c r="P18" s="68"/>
      <c r="Q18" s="69"/>
      <c r="R18" s="68" t="str">
        <f t="shared" si="3"/>
        <v/>
      </c>
      <c r="S18" s="68"/>
      <c r="T18" s="71">
        <f t="shared" si="0"/>
        <v>0</v>
      </c>
      <c r="U18" s="2" t="str">
        <f t="shared" si="1"/>
        <v/>
      </c>
      <c r="V18" s="3">
        <f t="shared" ca="1" si="2"/>
        <v>43344</v>
      </c>
    </row>
    <row r="19" spans="1:22" customFormat="1" ht="9.9499999999999993" customHeight="1" x14ac:dyDescent="0.25">
      <c r="A19" s="63"/>
      <c r="B19" s="257"/>
      <c r="C19" s="109">
        <v>9</v>
      </c>
      <c r="D19" s="94">
        <v>9</v>
      </c>
      <c r="E19" s="72">
        <v>9</v>
      </c>
      <c r="F19" s="72">
        <v>9</v>
      </c>
      <c r="G19" s="72">
        <v>9</v>
      </c>
      <c r="H19" s="72">
        <v>9</v>
      </c>
      <c r="I19" s="72">
        <v>9</v>
      </c>
      <c r="J19" s="72">
        <v>9</v>
      </c>
      <c r="K19" s="72">
        <v>9</v>
      </c>
      <c r="L19" s="73">
        <v>9</v>
      </c>
      <c r="M19" s="64"/>
      <c r="N19" s="70"/>
      <c r="O19" s="1">
        <v>8</v>
      </c>
      <c r="P19" s="68"/>
      <c r="Q19" s="69"/>
      <c r="R19" s="68" t="str">
        <f t="shared" si="3"/>
        <v/>
      </c>
      <c r="S19" s="68"/>
      <c r="T19" s="71">
        <f t="shared" si="0"/>
        <v>0</v>
      </c>
      <c r="U19" s="2" t="str">
        <f t="shared" si="1"/>
        <v/>
      </c>
      <c r="V19" s="3">
        <f t="shared" ca="1" si="2"/>
        <v>43344</v>
      </c>
    </row>
    <row r="20" spans="1:22" customFormat="1" ht="9.9499999999999993" customHeight="1" x14ac:dyDescent="0.25">
      <c r="A20" s="63"/>
      <c r="B20" s="257"/>
      <c r="C20" s="109">
        <v>10</v>
      </c>
      <c r="D20" s="94">
        <v>10</v>
      </c>
      <c r="E20" s="72">
        <v>10</v>
      </c>
      <c r="F20" s="72">
        <v>10</v>
      </c>
      <c r="G20" s="72">
        <v>10</v>
      </c>
      <c r="H20" s="72">
        <v>10</v>
      </c>
      <c r="I20" s="72">
        <v>10</v>
      </c>
      <c r="J20" s="72">
        <v>10</v>
      </c>
      <c r="K20" s="72">
        <v>10</v>
      </c>
      <c r="L20" s="73">
        <v>10</v>
      </c>
      <c r="M20" s="64"/>
      <c r="N20" s="70"/>
      <c r="O20" s="1">
        <v>9</v>
      </c>
      <c r="P20" s="68"/>
      <c r="Q20" s="69"/>
      <c r="R20" s="68" t="str">
        <f t="shared" si="3"/>
        <v/>
      </c>
      <c r="S20" s="68"/>
      <c r="T20" s="71">
        <f t="shared" si="0"/>
        <v>0</v>
      </c>
      <c r="U20" s="2" t="str">
        <f t="shared" si="1"/>
        <v/>
      </c>
      <c r="V20" s="3">
        <f t="shared" ca="1" si="2"/>
        <v>43344</v>
      </c>
    </row>
    <row r="21" spans="1:22" customFormat="1" ht="9.9499999999999993" customHeight="1" x14ac:dyDescent="0.25">
      <c r="A21" s="63"/>
      <c r="B21" s="257"/>
      <c r="C21" s="109">
        <v>11</v>
      </c>
      <c r="D21" s="94">
        <v>11</v>
      </c>
      <c r="E21" s="72">
        <v>11</v>
      </c>
      <c r="F21" s="72">
        <v>11</v>
      </c>
      <c r="G21" s="72">
        <v>11</v>
      </c>
      <c r="H21" s="72">
        <v>11</v>
      </c>
      <c r="I21" s="72">
        <v>11</v>
      </c>
      <c r="J21" s="72">
        <v>11</v>
      </c>
      <c r="K21" s="72">
        <v>11</v>
      </c>
      <c r="L21" s="73">
        <v>11</v>
      </c>
      <c r="M21" s="64"/>
      <c r="N21" s="70"/>
      <c r="O21" s="1">
        <v>10</v>
      </c>
      <c r="P21" s="68"/>
      <c r="Q21" s="69"/>
      <c r="R21" s="68" t="str">
        <f t="shared" si="3"/>
        <v/>
      </c>
      <c r="S21" s="68"/>
      <c r="T21" s="71">
        <f t="shared" si="0"/>
        <v>0</v>
      </c>
      <c r="U21" s="2" t="str">
        <f t="shared" si="1"/>
        <v/>
      </c>
      <c r="V21" s="3">
        <f t="shared" ca="1" si="2"/>
        <v>43344</v>
      </c>
    </row>
    <row r="22" spans="1:22" customFormat="1" ht="9.9499999999999993" customHeight="1" x14ac:dyDescent="0.25">
      <c r="A22" s="63"/>
      <c r="B22" s="257"/>
      <c r="C22" s="110">
        <v>12</v>
      </c>
      <c r="D22" s="72">
        <v>12</v>
      </c>
      <c r="E22" s="72">
        <v>12</v>
      </c>
      <c r="F22" s="72">
        <v>12</v>
      </c>
      <c r="G22" s="72">
        <v>12</v>
      </c>
      <c r="H22" s="72">
        <v>12</v>
      </c>
      <c r="I22" s="72">
        <v>12</v>
      </c>
      <c r="J22" s="72">
        <v>12</v>
      </c>
      <c r="K22" s="72">
        <v>12</v>
      </c>
      <c r="L22" s="73">
        <v>12</v>
      </c>
      <c r="M22" s="64"/>
      <c r="N22" s="70"/>
      <c r="O22" s="1">
        <v>11</v>
      </c>
      <c r="P22" s="68"/>
      <c r="Q22" s="69"/>
      <c r="R22" s="68" t="str">
        <f t="shared" si="3"/>
        <v/>
      </c>
      <c r="S22" s="68"/>
      <c r="T22" s="71">
        <f t="shared" si="0"/>
        <v>0</v>
      </c>
      <c r="U22" s="2" t="str">
        <f t="shared" si="1"/>
        <v/>
      </c>
      <c r="V22" s="3">
        <f t="shared" ca="1" si="2"/>
        <v>43344</v>
      </c>
    </row>
    <row r="23" spans="1:22" customFormat="1" ht="9.9499999999999993" customHeight="1" x14ac:dyDescent="0.25">
      <c r="A23" s="63"/>
      <c r="B23" s="257"/>
      <c r="C23" s="110">
        <v>13</v>
      </c>
      <c r="D23" s="72">
        <v>13</v>
      </c>
      <c r="E23" s="72">
        <v>13</v>
      </c>
      <c r="F23" s="72">
        <v>13</v>
      </c>
      <c r="G23" s="72">
        <v>13</v>
      </c>
      <c r="H23" s="72">
        <v>13</v>
      </c>
      <c r="I23" s="72">
        <v>13</v>
      </c>
      <c r="J23" s="72">
        <v>13</v>
      </c>
      <c r="K23" s="72">
        <v>13</v>
      </c>
      <c r="L23" s="73">
        <v>13</v>
      </c>
      <c r="M23" s="64"/>
      <c r="N23" s="70"/>
      <c r="O23" s="1">
        <v>12</v>
      </c>
      <c r="P23" s="68"/>
      <c r="Q23" s="69"/>
      <c r="R23" s="68" t="str">
        <f t="shared" si="3"/>
        <v/>
      </c>
      <c r="S23" s="68"/>
      <c r="T23" s="71">
        <f t="shared" si="0"/>
        <v>0</v>
      </c>
      <c r="U23" s="2" t="str">
        <f t="shared" si="1"/>
        <v/>
      </c>
      <c r="V23" s="3">
        <f t="shared" ca="1" si="2"/>
        <v>43344</v>
      </c>
    </row>
    <row r="24" spans="1:22" customFormat="1" ht="9.9499999999999993" customHeight="1" x14ac:dyDescent="0.25">
      <c r="A24" s="63"/>
      <c r="B24" s="257"/>
      <c r="C24" s="97">
        <v>14</v>
      </c>
      <c r="D24" s="72">
        <v>14</v>
      </c>
      <c r="E24" s="72">
        <v>14</v>
      </c>
      <c r="F24" s="72">
        <v>14</v>
      </c>
      <c r="G24" s="72">
        <v>14</v>
      </c>
      <c r="H24" s="72">
        <v>14</v>
      </c>
      <c r="I24" s="72">
        <v>14</v>
      </c>
      <c r="J24" s="72">
        <v>14</v>
      </c>
      <c r="K24" s="72">
        <v>14</v>
      </c>
      <c r="L24" s="73">
        <v>14</v>
      </c>
      <c r="M24" s="64"/>
      <c r="N24" s="70"/>
      <c r="O24" s="1">
        <v>13</v>
      </c>
      <c r="P24" s="68"/>
      <c r="Q24" s="69"/>
      <c r="R24" s="68" t="str">
        <f t="shared" si="3"/>
        <v/>
      </c>
      <c r="S24" s="68"/>
      <c r="T24" s="71">
        <f t="shared" si="0"/>
        <v>0</v>
      </c>
      <c r="U24" s="2" t="str">
        <f t="shared" si="1"/>
        <v/>
      </c>
      <c r="V24" s="3">
        <f t="shared" ca="1" si="2"/>
        <v>43344</v>
      </c>
    </row>
    <row r="25" spans="1:22" customFormat="1" ht="9.9499999999999993" customHeight="1" x14ac:dyDescent="0.25">
      <c r="A25" s="63"/>
      <c r="B25" s="257"/>
      <c r="C25" s="97">
        <v>15</v>
      </c>
      <c r="D25" s="72">
        <v>15</v>
      </c>
      <c r="E25" s="72">
        <v>15</v>
      </c>
      <c r="F25" s="72">
        <v>15</v>
      </c>
      <c r="G25" s="72">
        <v>15</v>
      </c>
      <c r="H25" s="72">
        <v>15</v>
      </c>
      <c r="I25" s="72">
        <v>15</v>
      </c>
      <c r="J25" s="72">
        <v>15</v>
      </c>
      <c r="K25" s="72">
        <v>15</v>
      </c>
      <c r="L25" s="73">
        <v>15</v>
      </c>
      <c r="M25" s="64"/>
      <c r="N25" s="70"/>
      <c r="O25" s="1">
        <v>14</v>
      </c>
      <c r="P25" s="68"/>
      <c r="Q25" s="69"/>
      <c r="R25" s="68" t="str">
        <f t="shared" si="3"/>
        <v/>
      </c>
      <c r="S25" s="68"/>
      <c r="T25" s="71">
        <f t="shared" si="0"/>
        <v>0</v>
      </c>
      <c r="U25" s="2" t="str">
        <f t="shared" si="1"/>
        <v/>
      </c>
      <c r="V25" s="3">
        <f t="shared" ca="1" si="2"/>
        <v>43344</v>
      </c>
    </row>
    <row r="26" spans="1:22" customFormat="1" ht="9.9499999999999993" customHeight="1" x14ac:dyDescent="0.25">
      <c r="A26" s="63"/>
      <c r="B26" s="257"/>
      <c r="C26" s="97">
        <v>16</v>
      </c>
      <c r="D26" s="72">
        <v>16</v>
      </c>
      <c r="E26" s="72">
        <v>16</v>
      </c>
      <c r="F26" s="72">
        <v>16</v>
      </c>
      <c r="G26" s="72">
        <v>16</v>
      </c>
      <c r="H26" s="72">
        <v>16</v>
      </c>
      <c r="I26" s="72">
        <v>16</v>
      </c>
      <c r="J26" s="72">
        <v>16</v>
      </c>
      <c r="K26" s="72">
        <v>16</v>
      </c>
      <c r="L26" s="73">
        <v>16</v>
      </c>
      <c r="M26" s="64"/>
      <c r="N26" s="70"/>
      <c r="O26" s="1">
        <v>15</v>
      </c>
      <c r="P26" s="68"/>
      <c r="Q26" s="69"/>
      <c r="R26" s="68" t="str">
        <f t="shared" si="3"/>
        <v/>
      </c>
      <c r="S26" s="68"/>
      <c r="T26" s="71">
        <f t="shared" si="0"/>
        <v>0</v>
      </c>
      <c r="U26" s="2" t="str">
        <f t="shared" si="1"/>
        <v/>
      </c>
      <c r="V26" s="3">
        <f t="shared" ca="1" si="2"/>
        <v>43344</v>
      </c>
    </row>
    <row r="27" spans="1:22" customFormat="1" ht="9.9499999999999993" customHeight="1" x14ac:dyDescent="0.25">
      <c r="A27" s="63"/>
      <c r="B27" s="257"/>
      <c r="C27" s="97">
        <v>17</v>
      </c>
      <c r="D27" s="72">
        <v>17</v>
      </c>
      <c r="E27" s="72">
        <v>17</v>
      </c>
      <c r="F27" s="72">
        <v>17</v>
      </c>
      <c r="G27" s="72">
        <v>17</v>
      </c>
      <c r="H27" s="72">
        <v>17</v>
      </c>
      <c r="I27" s="72">
        <v>17</v>
      </c>
      <c r="J27" s="72">
        <v>17</v>
      </c>
      <c r="K27" s="72">
        <v>17</v>
      </c>
      <c r="L27" s="73">
        <v>17</v>
      </c>
      <c r="M27" s="64"/>
      <c r="N27" s="70"/>
      <c r="O27" s="1">
        <v>16</v>
      </c>
      <c r="P27" s="68"/>
      <c r="Q27" s="69"/>
      <c r="R27" s="68" t="str">
        <f t="shared" si="3"/>
        <v/>
      </c>
      <c r="S27" s="68"/>
      <c r="T27" s="71">
        <f t="shared" si="0"/>
        <v>0</v>
      </c>
      <c r="U27" s="2" t="str">
        <f t="shared" si="1"/>
        <v/>
      </c>
      <c r="V27" s="3">
        <f t="shared" ca="1" si="2"/>
        <v>43344</v>
      </c>
    </row>
    <row r="28" spans="1:22" customFormat="1" ht="9.9499999999999993" customHeight="1" x14ac:dyDescent="0.25">
      <c r="A28" s="63"/>
      <c r="B28" s="257"/>
      <c r="C28" s="97">
        <v>18</v>
      </c>
      <c r="D28" s="72">
        <v>18</v>
      </c>
      <c r="E28" s="72">
        <v>18</v>
      </c>
      <c r="F28" s="72">
        <v>18</v>
      </c>
      <c r="G28" s="72">
        <v>18</v>
      </c>
      <c r="H28" s="72">
        <v>18</v>
      </c>
      <c r="I28" s="72">
        <v>18</v>
      </c>
      <c r="J28" s="72">
        <v>18</v>
      </c>
      <c r="K28" s="72">
        <v>18</v>
      </c>
      <c r="L28" s="73">
        <v>18</v>
      </c>
      <c r="M28" s="64"/>
      <c r="N28" s="70"/>
      <c r="O28" s="1">
        <v>17</v>
      </c>
      <c r="P28" s="68"/>
      <c r="Q28" s="69"/>
      <c r="R28" s="68" t="str">
        <f t="shared" si="3"/>
        <v/>
      </c>
      <c r="S28" s="68"/>
      <c r="T28" s="71">
        <f t="shared" si="0"/>
        <v>0</v>
      </c>
      <c r="U28" s="2" t="str">
        <f t="shared" si="1"/>
        <v/>
      </c>
      <c r="V28" s="3">
        <f t="shared" ca="1" si="2"/>
        <v>43344</v>
      </c>
    </row>
    <row r="29" spans="1:22" customFormat="1" ht="9.9499999999999993" customHeight="1" x14ac:dyDescent="0.25">
      <c r="A29" s="63"/>
      <c r="B29" s="257"/>
      <c r="C29" s="97">
        <v>19</v>
      </c>
      <c r="D29" s="72">
        <v>19</v>
      </c>
      <c r="E29" s="72">
        <v>19</v>
      </c>
      <c r="F29" s="72">
        <v>19</v>
      </c>
      <c r="G29" s="72">
        <v>19</v>
      </c>
      <c r="H29" s="72">
        <v>19</v>
      </c>
      <c r="I29" s="72">
        <v>19</v>
      </c>
      <c r="J29" s="72">
        <v>19</v>
      </c>
      <c r="K29" s="72">
        <v>19</v>
      </c>
      <c r="L29" s="73">
        <v>19</v>
      </c>
      <c r="M29" s="64"/>
      <c r="N29" s="70"/>
      <c r="O29" s="1">
        <v>18</v>
      </c>
      <c r="P29" s="68"/>
      <c r="Q29" s="69"/>
      <c r="R29" s="68" t="str">
        <f t="shared" si="3"/>
        <v/>
      </c>
      <c r="S29" s="68"/>
      <c r="T29" s="71">
        <f t="shared" si="0"/>
        <v>0</v>
      </c>
      <c r="U29" s="2" t="str">
        <f t="shared" si="1"/>
        <v/>
      </c>
      <c r="V29" s="3">
        <f t="shared" ca="1" si="2"/>
        <v>43344</v>
      </c>
    </row>
    <row r="30" spans="1:22" customFormat="1" ht="9.9499999999999993" customHeight="1" x14ac:dyDescent="0.25">
      <c r="A30" s="63"/>
      <c r="B30" s="257"/>
      <c r="C30" s="97">
        <v>20</v>
      </c>
      <c r="D30" s="72">
        <v>20</v>
      </c>
      <c r="E30" s="72">
        <v>20</v>
      </c>
      <c r="F30" s="72">
        <v>20</v>
      </c>
      <c r="G30" s="72">
        <v>20</v>
      </c>
      <c r="H30" s="72">
        <v>20</v>
      </c>
      <c r="I30" s="72">
        <v>20</v>
      </c>
      <c r="J30" s="72">
        <v>20</v>
      </c>
      <c r="K30" s="72">
        <v>20</v>
      </c>
      <c r="L30" s="73">
        <v>20</v>
      </c>
      <c r="M30" s="64"/>
      <c r="N30" s="70"/>
      <c r="O30" s="1">
        <v>19</v>
      </c>
      <c r="P30" s="68"/>
      <c r="Q30" s="69"/>
      <c r="R30" s="68" t="str">
        <f t="shared" si="3"/>
        <v/>
      </c>
      <c r="S30" s="68"/>
      <c r="T30" s="71">
        <f t="shared" si="0"/>
        <v>0</v>
      </c>
      <c r="U30" s="2" t="str">
        <f t="shared" si="1"/>
        <v/>
      </c>
      <c r="V30" s="3">
        <f t="shared" ca="1" si="2"/>
        <v>43344</v>
      </c>
    </row>
    <row r="31" spans="1:22" customFormat="1" ht="9.9499999999999993" customHeight="1" x14ac:dyDescent="0.25">
      <c r="A31" s="63"/>
      <c r="B31" s="257"/>
      <c r="C31" s="97">
        <v>21</v>
      </c>
      <c r="D31" s="72">
        <v>21</v>
      </c>
      <c r="E31" s="72">
        <v>21</v>
      </c>
      <c r="F31" s="72">
        <v>21</v>
      </c>
      <c r="G31" s="72">
        <v>21</v>
      </c>
      <c r="H31" s="72">
        <v>21</v>
      </c>
      <c r="I31" s="72">
        <v>21</v>
      </c>
      <c r="J31" s="72">
        <v>21</v>
      </c>
      <c r="K31" s="72">
        <v>21</v>
      </c>
      <c r="L31" s="73">
        <v>21</v>
      </c>
      <c r="M31" s="64"/>
      <c r="N31" s="70"/>
      <c r="O31" s="1">
        <v>20</v>
      </c>
      <c r="P31" s="68"/>
      <c r="Q31" s="69"/>
      <c r="R31" s="68" t="str">
        <f t="shared" si="3"/>
        <v/>
      </c>
      <c r="S31" s="68"/>
      <c r="T31" s="71">
        <f t="shared" si="0"/>
        <v>0</v>
      </c>
      <c r="U31" s="2" t="str">
        <f t="shared" si="1"/>
        <v/>
      </c>
      <c r="V31" s="3">
        <f t="shared" ca="1" si="2"/>
        <v>43344</v>
      </c>
    </row>
    <row r="32" spans="1:22" customFormat="1" ht="9.9499999999999993" customHeight="1" x14ac:dyDescent="0.25">
      <c r="A32" s="63"/>
      <c r="B32" s="257"/>
      <c r="C32" s="97">
        <v>22</v>
      </c>
      <c r="D32" s="72">
        <v>22</v>
      </c>
      <c r="E32" s="72">
        <v>22</v>
      </c>
      <c r="F32" s="72">
        <v>22</v>
      </c>
      <c r="G32" s="72">
        <v>22</v>
      </c>
      <c r="H32" s="72">
        <v>22</v>
      </c>
      <c r="I32" s="72">
        <v>22</v>
      </c>
      <c r="J32" s="72">
        <v>22</v>
      </c>
      <c r="K32" s="72">
        <v>22</v>
      </c>
      <c r="L32" s="73">
        <v>22</v>
      </c>
      <c r="M32" s="64"/>
      <c r="N32" s="70"/>
      <c r="O32" s="1">
        <v>21</v>
      </c>
      <c r="P32" s="68"/>
      <c r="Q32" s="69"/>
      <c r="R32" s="68" t="str">
        <f t="shared" si="3"/>
        <v/>
      </c>
      <c r="S32" s="68"/>
      <c r="T32" s="71">
        <f t="shared" si="0"/>
        <v>0</v>
      </c>
      <c r="U32" s="2" t="str">
        <f t="shared" si="1"/>
        <v/>
      </c>
      <c r="V32" s="3">
        <f t="shared" ca="1" si="2"/>
        <v>43344</v>
      </c>
    </row>
    <row r="33" spans="1:22" customFormat="1" ht="9.9499999999999993" customHeight="1" x14ac:dyDescent="0.25">
      <c r="A33" s="63"/>
      <c r="B33" s="257"/>
      <c r="C33" s="97">
        <v>23</v>
      </c>
      <c r="D33" s="72">
        <v>23</v>
      </c>
      <c r="E33" s="72">
        <v>23</v>
      </c>
      <c r="F33" s="72">
        <v>23</v>
      </c>
      <c r="G33" s="72">
        <v>23</v>
      </c>
      <c r="H33" s="72">
        <v>23</v>
      </c>
      <c r="I33" s="72">
        <v>23</v>
      </c>
      <c r="J33" s="72">
        <v>23</v>
      </c>
      <c r="K33" s="72">
        <v>23</v>
      </c>
      <c r="L33" s="73">
        <v>23</v>
      </c>
      <c r="M33" s="64"/>
      <c r="N33" s="70"/>
      <c r="O33" s="1">
        <v>22</v>
      </c>
      <c r="P33" s="68"/>
      <c r="Q33" s="69"/>
      <c r="R33" s="68" t="str">
        <f t="shared" si="3"/>
        <v/>
      </c>
      <c r="S33" s="68"/>
      <c r="T33" s="71">
        <f t="shared" si="0"/>
        <v>0</v>
      </c>
      <c r="U33" s="2" t="str">
        <f t="shared" si="1"/>
        <v/>
      </c>
      <c r="V33" s="3">
        <f t="shared" ca="1" si="2"/>
        <v>43344</v>
      </c>
    </row>
    <row r="34" spans="1:22" customFormat="1" ht="9.9499999999999993" customHeight="1" x14ac:dyDescent="0.25">
      <c r="A34" s="63"/>
      <c r="B34" s="257"/>
      <c r="C34" s="97">
        <v>24</v>
      </c>
      <c r="D34" s="72">
        <v>24</v>
      </c>
      <c r="E34" s="72">
        <v>24</v>
      </c>
      <c r="F34" s="72">
        <v>24</v>
      </c>
      <c r="G34" s="72">
        <v>24</v>
      </c>
      <c r="H34" s="72">
        <v>24</v>
      </c>
      <c r="I34" s="72">
        <v>24</v>
      </c>
      <c r="J34" s="72">
        <v>24</v>
      </c>
      <c r="K34" s="72">
        <v>24</v>
      </c>
      <c r="L34" s="73">
        <v>24</v>
      </c>
      <c r="M34" s="64"/>
      <c r="N34" s="70"/>
      <c r="O34" s="1">
        <v>23</v>
      </c>
      <c r="P34" s="68"/>
      <c r="Q34" s="69"/>
      <c r="R34" s="68" t="str">
        <f t="shared" si="3"/>
        <v/>
      </c>
      <c r="S34" s="68"/>
      <c r="T34" s="71">
        <f t="shared" si="0"/>
        <v>0</v>
      </c>
      <c r="U34" s="2" t="str">
        <f t="shared" si="1"/>
        <v/>
      </c>
      <c r="V34" s="3">
        <f t="shared" ca="1" si="2"/>
        <v>43344</v>
      </c>
    </row>
    <row r="35" spans="1:22" customFormat="1" ht="9.9499999999999993" customHeight="1" x14ac:dyDescent="0.25">
      <c r="A35" s="63"/>
      <c r="B35" s="257"/>
      <c r="C35" s="97">
        <v>25</v>
      </c>
      <c r="D35" s="72">
        <v>25</v>
      </c>
      <c r="E35" s="72">
        <v>25</v>
      </c>
      <c r="F35" s="72">
        <v>25</v>
      </c>
      <c r="G35" s="72">
        <v>25</v>
      </c>
      <c r="H35" s="72">
        <v>25</v>
      </c>
      <c r="I35" s="72">
        <v>25</v>
      </c>
      <c r="J35" s="72">
        <v>25</v>
      </c>
      <c r="K35" s="72">
        <v>25</v>
      </c>
      <c r="L35" s="73">
        <v>25</v>
      </c>
      <c r="M35" s="64"/>
      <c r="N35" s="70"/>
      <c r="O35" s="1">
        <v>24</v>
      </c>
      <c r="P35" s="68"/>
      <c r="Q35" s="69"/>
      <c r="R35" s="68" t="str">
        <f t="shared" si="3"/>
        <v/>
      </c>
      <c r="S35" s="68"/>
      <c r="T35" s="71">
        <f t="shared" si="0"/>
        <v>0</v>
      </c>
      <c r="U35" s="2" t="str">
        <f t="shared" si="1"/>
        <v/>
      </c>
      <c r="V35" s="3">
        <f t="shared" ca="1" si="2"/>
        <v>43344</v>
      </c>
    </row>
    <row r="36" spans="1:22" customFormat="1" ht="9.9499999999999993" customHeight="1" x14ac:dyDescent="0.25">
      <c r="A36" s="63"/>
      <c r="B36" s="257"/>
      <c r="C36" s="97">
        <v>26</v>
      </c>
      <c r="D36" s="72">
        <v>26</v>
      </c>
      <c r="E36" s="72">
        <v>26</v>
      </c>
      <c r="F36" s="72">
        <v>26</v>
      </c>
      <c r="G36" s="72">
        <v>26</v>
      </c>
      <c r="H36" s="72">
        <v>26</v>
      </c>
      <c r="I36" s="72">
        <v>26</v>
      </c>
      <c r="J36" s="72">
        <v>26</v>
      </c>
      <c r="K36" s="72">
        <v>26</v>
      </c>
      <c r="L36" s="73">
        <v>26</v>
      </c>
      <c r="M36" s="64"/>
      <c r="N36" s="70"/>
      <c r="O36" s="1">
        <v>25</v>
      </c>
      <c r="P36" s="68"/>
      <c r="Q36" s="69"/>
      <c r="R36" s="68" t="str">
        <f t="shared" si="3"/>
        <v/>
      </c>
      <c r="S36" s="68"/>
      <c r="T36" s="71">
        <f t="shared" si="0"/>
        <v>0</v>
      </c>
      <c r="U36" s="2" t="str">
        <f t="shared" si="1"/>
        <v/>
      </c>
      <c r="V36" s="3">
        <f t="shared" ca="1" si="2"/>
        <v>43344</v>
      </c>
    </row>
    <row r="37" spans="1:22" customFormat="1" ht="9.9499999999999993" customHeight="1" x14ac:dyDescent="0.25">
      <c r="A37" s="63"/>
      <c r="B37" s="257"/>
      <c r="C37" s="97">
        <v>27</v>
      </c>
      <c r="D37" s="72">
        <v>27</v>
      </c>
      <c r="E37" s="72">
        <v>27</v>
      </c>
      <c r="F37" s="72">
        <v>27</v>
      </c>
      <c r="G37" s="72">
        <v>27</v>
      </c>
      <c r="H37" s="72">
        <v>27</v>
      </c>
      <c r="I37" s="72">
        <v>27</v>
      </c>
      <c r="J37" s="72">
        <v>27</v>
      </c>
      <c r="K37" s="72">
        <v>27</v>
      </c>
      <c r="L37" s="73">
        <v>27</v>
      </c>
      <c r="M37" s="64"/>
      <c r="N37" s="70"/>
      <c r="O37" s="1">
        <v>26</v>
      </c>
      <c r="P37" s="68"/>
      <c r="Q37" s="69"/>
      <c r="R37" s="68" t="str">
        <f t="shared" si="3"/>
        <v/>
      </c>
      <c r="S37" s="68"/>
      <c r="T37" s="71">
        <f t="shared" si="0"/>
        <v>0</v>
      </c>
      <c r="U37" s="2" t="str">
        <f t="shared" si="1"/>
        <v/>
      </c>
      <c r="V37" s="3">
        <f t="shared" ca="1" si="2"/>
        <v>43344</v>
      </c>
    </row>
    <row r="38" spans="1:22" customFormat="1" ht="9.9499999999999993" customHeight="1" x14ac:dyDescent="0.25">
      <c r="A38" s="63"/>
      <c r="B38" s="257"/>
      <c r="C38" s="97">
        <v>28</v>
      </c>
      <c r="D38" s="72">
        <v>28</v>
      </c>
      <c r="E38" s="72">
        <v>28</v>
      </c>
      <c r="F38" s="72">
        <v>28</v>
      </c>
      <c r="G38" s="72">
        <v>28</v>
      </c>
      <c r="H38" s="72">
        <v>28</v>
      </c>
      <c r="I38" s="72">
        <v>28</v>
      </c>
      <c r="J38" s="72">
        <v>28</v>
      </c>
      <c r="K38" s="72">
        <v>28</v>
      </c>
      <c r="L38" s="73">
        <v>28</v>
      </c>
      <c r="M38" s="64"/>
      <c r="N38" s="70"/>
      <c r="O38" s="1">
        <v>27</v>
      </c>
      <c r="P38" s="68"/>
      <c r="Q38" s="69"/>
      <c r="R38" s="68" t="str">
        <f t="shared" si="3"/>
        <v/>
      </c>
      <c r="S38" s="68"/>
      <c r="T38" s="71">
        <f t="shared" si="0"/>
        <v>0</v>
      </c>
      <c r="U38" s="2" t="str">
        <f t="shared" si="1"/>
        <v/>
      </c>
      <c r="V38" s="3">
        <f t="shared" ca="1" si="2"/>
        <v>43344</v>
      </c>
    </row>
    <row r="39" spans="1:22" customFormat="1" ht="9.9499999999999993" customHeight="1" x14ac:dyDescent="0.25">
      <c r="A39" s="63"/>
      <c r="B39" s="257"/>
      <c r="C39" s="97">
        <v>29</v>
      </c>
      <c r="D39" s="72">
        <v>29</v>
      </c>
      <c r="E39" s="72">
        <v>29</v>
      </c>
      <c r="F39" s="72">
        <v>29</v>
      </c>
      <c r="G39" s="72">
        <v>29</v>
      </c>
      <c r="H39" s="72">
        <v>29</v>
      </c>
      <c r="I39" s="72">
        <v>29</v>
      </c>
      <c r="J39" s="72">
        <v>29</v>
      </c>
      <c r="K39" s="72">
        <v>29</v>
      </c>
      <c r="L39" s="73">
        <v>29</v>
      </c>
      <c r="M39" s="64"/>
      <c r="N39" s="70"/>
      <c r="O39" s="1">
        <v>28</v>
      </c>
      <c r="P39" s="68"/>
      <c r="Q39" s="69"/>
      <c r="R39" s="68" t="str">
        <f t="shared" si="3"/>
        <v/>
      </c>
      <c r="S39" s="68"/>
      <c r="T39" s="71">
        <f t="shared" si="0"/>
        <v>0</v>
      </c>
      <c r="U39" s="2" t="str">
        <f t="shared" si="1"/>
        <v/>
      </c>
      <c r="V39" s="3">
        <f t="shared" ca="1" si="2"/>
        <v>43344</v>
      </c>
    </row>
    <row r="40" spans="1:22" customFormat="1" ht="9.9499999999999993" customHeight="1" x14ac:dyDescent="0.25">
      <c r="A40" s="63"/>
      <c r="B40" s="257"/>
      <c r="C40" s="97">
        <v>30</v>
      </c>
      <c r="D40" s="72">
        <v>30</v>
      </c>
      <c r="E40" s="72">
        <v>30</v>
      </c>
      <c r="F40" s="72">
        <v>30</v>
      </c>
      <c r="G40" s="72">
        <v>30</v>
      </c>
      <c r="H40" s="72">
        <v>30</v>
      </c>
      <c r="I40" s="72">
        <v>30</v>
      </c>
      <c r="J40" s="72">
        <v>30</v>
      </c>
      <c r="K40" s="72">
        <v>30</v>
      </c>
      <c r="L40" s="73">
        <v>30</v>
      </c>
      <c r="M40" s="64"/>
      <c r="N40" s="70"/>
      <c r="O40" s="1">
        <v>29</v>
      </c>
      <c r="P40" s="68"/>
      <c r="Q40" s="69"/>
      <c r="R40" s="68" t="str">
        <f t="shared" si="3"/>
        <v/>
      </c>
      <c r="S40" s="68"/>
      <c r="T40" s="71">
        <f t="shared" si="0"/>
        <v>0</v>
      </c>
      <c r="U40" s="2" t="str">
        <f t="shared" si="1"/>
        <v/>
      </c>
      <c r="V40" s="3">
        <f t="shared" ca="1" si="2"/>
        <v>43344</v>
      </c>
    </row>
    <row r="41" spans="1:22" customFormat="1" ht="9.9499999999999993" customHeight="1" x14ac:dyDescent="0.25">
      <c r="A41" s="63"/>
      <c r="B41" s="257"/>
      <c r="C41" s="97">
        <v>31</v>
      </c>
      <c r="D41" s="72">
        <v>31</v>
      </c>
      <c r="E41" s="72">
        <v>31</v>
      </c>
      <c r="F41" s="72">
        <v>31</v>
      </c>
      <c r="G41" s="72">
        <v>31</v>
      </c>
      <c r="H41" s="72">
        <v>31</v>
      </c>
      <c r="I41" s="72">
        <v>31</v>
      </c>
      <c r="J41" s="72">
        <v>31</v>
      </c>
      <c r="K41" s="72">
        <v>31</v>
      </c>
      <c r="L41" s="73">
        <v>31</v>
      </c>
      <c r="M41" s="64"/>
      <c r="N41" s="70"/>
      <c r="O41" s="1">
        <v>30</v>
      </c>
      <c r="P41" s="68"/>
      <c r="Q41" s="69"/>
      <c r="R41" s="68" t="str">
        <f t="shared" si="3"/>
        <v/>
      </c>
      <c r="S41" s="68"/>
      <c r="T41" s="71">
        <f t="shared" si="0"/>
        <v>0</v>
      </c>
      <c r="U41" s="2" t="str">
        <f t="shared" si="1"/>
        <v/>
      </c>
      <c r="V41" s="3">
        <f t="shared" ca="1" si="2"/>
        <v>43344</v>
      </c>
    </row>
    <row r="42" spans="1:22" customFormat="1" ht="9.9499999999999993" customHeight="1" x14ac:dyDescent="0.25">
      <c r="A42" s="63"/>
      <c r="B42" s="257"/>
      <c r="C42" s="97">
        <v>32</v>
      </c>
      <c r="D42" s="72">
        <v>32</v>
      </c>
      <c r="E42" s="72">
        <v>32</v>
      </c>
      <c r="F42" s="72">
        <v>32</v>
      </c>
      <c r="G42" s="72">
        <v>32</v>
      </c>
      <c r="H42" s="72">
        <v>32</v>
      </c>
      <c r="I42" s="72">
        <v>32</v>
      </c>
      <c r="J42" s="72">
        <v>32</v>
      </c>
      <c r="K42" s="72">
        <v>32</v>
      </c>
      <c r="L42" s="73">
        <v>32</v>
      </c>
      <c r="M42" s="64"/>
      <c r="N42" s="70"/>
      <c r="O42" s="1">
        <v>31</v>
      </c>
      <c r="P42" s="68"/>
      <c r="Q42" s="69"/>
      <c r="R42" s="68" t="str">
        <f t="shared" si="3"/>
        <v/>
      </c>
      <c r="S42" s="68"/>
      <c r="T42" s="71">
        <f t="shared" si="0"/>
        <v>0</v>
      </c>
      <c r="U42" s="2" t="str">
        <f t="shared" si="1"/>
        <v/>
      </c>
      <c r="V42" s="3">
        <f t="shared" ca="1" si="2"/>
        <v>43344</v>
      </c>
    </row>
    <row r="43" spans="1:22" customFormat="1" ht="9.9499999999999993" customHeight="1" x14ac:dyDescent="0.25">
      <c r="A43" s="63"/>
      <c r="B43" s="257"/>
      <c r="C43" s="97">
        <v>33</v>
      </c>
      <c r="D43" s="72">
        <v>33</v>
      </c>
      <c r="E43" s="72">
        <v>33</v>
      </c>
      <c r="F43" s="72">
        <v>33</v>
      </c>
      <c r="G43" s="72">
        <v>33</v>
      </c>
      <c r="H43" s="72">
        <v>33</v>
      </c>
      <c r="I43" s="72">
        <v>33</v>
      </c>
      <c r="J43" s="72">
        <v>33</v>
      </c>
      <c r="K43" s="72">
        <v>33</v>
      </c>
      <c r="L43" s="73">
        <v>33</v>
      </c>
      <c r="M43" s="64"/>
      <c r="N43" s="70"/>
      <c r="O43" s="1">
        <v>32</v>
      </c>
      <c r="P43" s="68"/>
      <c r="Q43" s="69"/>
      <c r="R43" s="68" t="str">
        <f t="shared" si="3"/>
        <v/>
      </c>
      <c r="S43" s="68"/>
      <c r="T43" s="71">
        <f t="shared" si="0"/>
        <v>0</v>
      </c>
      <c r="U43" s="2" t="str">
        <f t="shared" si="1"/>
        <v/>
      </c>
      <c r="V43" s="3">
        <f t="shared" ca="1" si="2"/>
        <v>43344</v>
      </c>
    </row>
    <row r="44" spans="1:22" customFormat="1" ht="9.9499999999999993" customHeight="1" x14ac:dyDescent="0.25">
      <c r="A44" s="63"/>
      <c r="B44" s="257"/>
      <c r="C44" s="97">
        <v>34</v>
      </c>
      <c r="D44" s="72">
        <v>34</v>
      </c>
      <c r="E44" s="72">
        <v>34</v>
      </c>
      <c r="F44" s="72">
        <v>34</v>
      </c>
      <c r="G44" s="72">
        <v>34</v>
      </c>
      <c r="H44" s="72">
        <v>34</v>
      </c>
      <c r="I44" s="72">
        <v>34</v>
      </c>
      <c r="J44" s="72">
        <v>34</v>
      </c>
      <c r="K44" s="72">
        <v>34</v>
      </c>
      <c r="L44" s="73">
        <v>34</v>
      </c>
      <c r="M44" s="64"/>
      <c r="N44" s="70"/>
      <c r="O44" s="1">
        <v>33</v>
      </c>
      <c r="P44" s="68"/>
      <c r="Q44" s="69"/>
      <c r="R44" s="68" t="str">
        <f t="shared" si="3"/>
        <v/>
      </c>
      <c r="S44" s="68"/>
      <c r="T44" s="71">
        <f t="shared" si="0"/>
        <v>0</v>
      </c>
      <c r="U44" s="2" t="str">
        <f t="shared" si="1"/>
        <v/>
      </c>
      <c r="V44" s="3">
        <f t="shared" ca="1" si="2"/>
        <v>43344</v>
      </c>
    </row>
    <row r="45" spans="1:22" customFormat="1" ht="9.9499999999999993" customHeight="1" x14ac:dyDescent="0.25">
      <c r="A45" s="63"/>
      <c r="B45" s="257"/>
      <c r="C45" s="97">
        <v>35</v>
      </c>
      <c r="D45" s="72">
        <v>35</v>
      </c>
      <c r="E45" s="72">
        <v>35</v>
      </c>
      <c r="F45" s="72">
        <v>35</v>
      </c>
      <c r="G45" s="72">
        <v>35</v>
      </c>
      <c r="H45" s="72">
        <v>35</v>
      </c>
      <c r="I45" s="72">
        <v>35</v>
      </c>
      <c r="J45" s="72">
        <v>35</v>
      </c>
      <c r="K45" s="72">
        <v>35</v>
      </c>
      <c r="L45" s="73">
        <v>35</v>
      </c>
      <c r="M45" s="64"/>
      <c r="N45" s="70"/>
      <c r="O45" s="1">
        <v>34</v>
      </c>
      <c r="P45" s="68"/>
      <c r="Q45" s="69"/>
      <c r="R45" s="68" t="str">
        <f t="shared" si="3"/>
        <v/>
      </c>
      <c r="S45" s="68"/>
      <c r="T45" s="71">
        <f t="shared" si="0"/>
        <v>0</v>
      </c>
      <c r="U45" s="2" t="str">
        <f t="shared" si="1"/>
        <v/>
      </c>
      <c r="V45" s="3">
        <f t="shared" ca="1" si="2"/>
        <v>43344</v>
      </c>
    </row>
    <row r="46" spans="1:22" customFormat="1" ht="9.9499999999999993" customHeight="1" x14ac:dyDescent="0.25">
      <c r="A46" s="63"/>
      <c r="B46" s="257"/>
      <c r="C46" s="97">
        <v>36</v>
      </c>
      <c r="D46" s="72">
        <v>36</v>
      </c>
      <c r="E46" s="72">
        <v>36</v>
      </c>
      <c r="F46" s="72">
        <v>36</v>
      </c>
      <c r="G46" s="72">
        <v>36</v>
      </c>
      <c r="H46" s="72">
        <v>36</v>
      </c>
      <c r="I46" s="72">
        <v>36</v>
      </c>
      <c r="J46" s="72">
        <v>36</v>
      </c>
      <c r="K46" s="72">
        <v>36</v>
      </c>
      <c r="L46" s="73">
        <v>36</v>
      </c>
      <c r="M46" s="64"/>
      <c r="N46" s="70"/>
      <c r="O46" s="1">
        <v>35</v>
      </c>
      <c r="P46" s="68"/>
      <c r="Q46" s="69"/>
      <c r="R46" s="68" t="str">
        <f t="shared" si="3"/>
        <v/>
      </c>
      <c r="S46" s="68"/>
      <c r="T46" s="71">
        <f t="shared" si="0"/>
        <v>0</v>
      </c>
      <c r="U46" s="2" t="str">
        <f t="shared" si="1"/>
        <v/>
      </c>
      <c r="V46" s="3">
        <f t="shared" ca="1" si="2"/>
        <v>43344</v>
      </c>
    </row>
    <row r="47" spans="1:22" customFormat="1" ht="9.9499999999999993" customHeight="1" x14ac:dyDescent="0.25">
      <c r="A47" s="63"/>
      <c r="B47" s="257"/>
      <c r="C47" s="97">
        <v>37</v>
      </c>
      <c r="D47" s="72">
        <v>37</v>
      </c>
      <c r="E47" s="72">
        <v>37</v>
      </c>
      <c r="F47" s="72">
        <v>37</v>
      </c>
      <c r="G47" s="72">
        <v>37</v>
      </c>
      <c r="H47" s="72">
        <v>37</v>
      </c>
      <c r="I47" s="72">
        <v>37</v>
      </c>
      <c r="J47" s="72">
        <v>37</v>
      </c>
      <c r="K47" s="72">
        <v>37</v>
      </c>
      <c r="L47" s="73">
        <v>37</v>
      </c>
      <c r="M47" s="64"/>
      <c r="N47" s="70"/>
      <c r="O47" s="1">
        <v>36</v>
      </c>
      <c r="P47" s="68"/>
      <c r="Q47" s="69"/>
      <c r="R47" s="68" t="str">
        <f t="shared" si="3"/>
        <v/>
      </c>
      <c r="S47" s="68"/>
      <c r="T47" s="71">
        <f t="shared" si="0"/>
        <v>0</v>
      </c>
      <c r="U47" s="2" t="str">
        <f t="shared" si="1"/>
        <v/>
      </c>
      <c r="V47" s="3">
        <f t="shared" ca="1" si="2"/>
        <v>43344</v>
      </c>
    </row>
    <row r="48" spans="1:22" customFormat="1" ht="9.9499999999999993" customHeight="1" x14ac:dyDescent="0.25">
      <c r="A48" s="63"/>
      <c r="B48" s="257"/>
      <c r="C48" s="97">
        <v>38</v>
      </c>
      <c r="D48" s="72">
        <v>38</v>
      </c>
      <c r="E48" s="72">
        <v>38</v>
      </c>
      <c r="F48" s="72">
        <v>38</v>
      </c>
      <c r="G48" s="72">
        <v>38</v>
      </c>
      <c r="H48" s="72">
        <v>38</v>
      </c>
      <c r="I48" s="72">
        <v>38</v>
      </c>
      <c r="J48" s="72">
        <v>38</v>
      </c>
      <c r="K48" s="72">
        <v>38</v>
      </c>
      <c r="L48" s="73">
        <v>38</v>
      </c>
      <c r="M48" s="64"/>
      <c r="N48" s="70"/>
      <c r="O48" s="1">
        <v>37</v>
      </c>
      <c r="P48" s="68"/>
      <c r="Q48" s="69"/>
      <c r="R48" s="68" t="str">
        <f t="shared" si="3"/>
        <v/>
      </c>
      <c r="S48" s="68"/>
      <c r="T48" s="71">
        <f t="shared" si="0"/>
        <v>0</v>
      </c>
      <c r="U48" s="2" t="str">
        <f t="shared" si="1"/>
        <v/>
      </c>
      <c r="V48" s="3">
        <f t="shared" ca="1" si="2"/>
        <v>43344</v>
      </c>
    </row>
    <row r="49" spans="1:22" customFormat="1" ht="9.9499999999999993" customHeight="1" x14ac:dyDescent="0.25">
      <c r="A49" s="63"/>
      <c r="B49" s="257"/>
      <c r="C49" s="97">
        <v>39</v>
      </c>
      <c r="D49" s="72">
        <v>39</v>
      </c>
      <c r="E49" s="72">
        <v>39</v>
      </c>
      <c r="F49" s="72">
        <v>39</v>
      </c>
      <c r="G49" s="72">
        <v>39</v>
      </c>
      <c r="H49" s="72">
        <v>39</v>
      </c>
      <c r="I49" s="72">
        <v>39</v>
      </c>
      <c r="J49" s="72">
        <v>39</v>
      </c>
      <c r="K49" s="72">
        <v>39</v>
      </c>
      <c r="L49" s="73">
        <v>39</v>
      </c>
      <c r="M49" s="64"/>
      <c r="N49" s="70"/>
      <c r="O49" s="1">
        <v>38</v>
      </c>
      <c r="P49" s="68"/>
      <c r="Q49" s="69"/>
      <c r="R49" s="68" t="str">
        <f t="shared" si="3"/>
        <v/>
      </c>
      <c r="S49" s="68"/>
      <c r="T49" s="71">
        <f t="shared" si="0"/>
        <v>0</v>
      </c>
      <c r="U49" s="2" t="str">
        <f t="shared" si="1"/>
        <v/>
      </c>
      <c r="V49" s="3">
        <f t="shared" ca="1" si="2"/>
        <v>43344</v>
      </c>
    </row>
    <row r="50" spans="1:22" customFormat="1" ht="9.9499999999999993" customHeight="1" x14ac:dyDescent="0.25">
      <c r="A50" s="63"/>
      <c r="B50" s="257"/>
      <c r="C50" s="98">
        <v>40</v>
      </c>
      <c r="D50" s="95">
        <v>40</v>
      </c>
      <c r="E50" s="95">
        <v>40</v>
      </c>
      <c r="F50" s="95">
        <v>40</v>
      </c>
      <c r="G50" s="95">
        <v>40</v>
      </c>
      <c r="H50" s="95">
        <v>40</v>
      </c>
      <c r="I50" s="95">
        <v>40</v>
      </c>
      <c r="J50" s="95">
        <v>40</v>
      </c>
      <c r="K50" s="95">
        <v>40</v>
      </c>
      <c r="L50" s="96">
        <v>40</v>
      </c>
      <c r="M50" s="64"/>
      <c r="N50" s="70"/>
      <c r="O50" s="1">
        <v>39</v>
      </c>
      <c r="P50" s="68"/>
      <c r="Q50" s="69"/>
      <c r="R50" s="68" t="str">
        <f t="shared" si="3"/>
        <v/>
      </c>
      <c r="S50" s="68"/>
      <c r="T50" s="71">
        <f t="shared" si="0"/>
        <v>0</v>
      </c>
      <c r="U50" s="2" t="str">
        <f t="shared" si="1"/>
        <v/>
      </c>
      <c r="V50" s="3">
        <f t="shared" ca="1" si="2"/>
        <v>43344</v>
      </c>
    </row>
    <row r="51" spans="1:22" customFormat="1" ht="9.75" customHeight="1" x14ac:dyDescent="0.25">
      <c r="A51" s="63"/>
      <c r="B51" s="257"/>
      <c r="C51" s="97">
        <v>41</v>
      </c>
      <c r="D51" s="72">
        <v>41</v>
      </c>
      <c r="E51" s="72">
        <v>41</v>
      </c>
      <c r="F51" s="72">
        <v>41</v>
      </c>
      <c r="G51" s="72">
        <v>41</v>
      </c>
      <c r="H51" s="72">
        <v>41</v>
      </c>
      <c r="I51" s="72">
        <v>41</v>
      </c>
      <c r="J51" s="72">
        <v>41</v>
      </c>
      <c r="K51" s="72">
        <v>41</v>
      </c>
      <c r="L51" s="73">
        <v>41</v>
      </c>
      <c r="M51" s="64"/>
      <c r="N51" s="70"/>
      <c r="O51" s="1">
        <v>40</v>
      </c>
      <c r="P51" s="68"/>
      <c r="Q51" s="69"/>
      <c r="R51" s="68" t="str">
        <f t="shared" si="3"/>
        <v/>
      </c>
      <c r="S51" s="68"/>
      <c r="T51" s="71">
        <f t="shared" si="0"/>
        <v>0</v>
      </c>
      <c r="U51" s="2" t="str">
        <f t="shared" si="1"/>
        <v/>
      </c>
      <c r="V51" s="3">
        <f t="shared" ca="1" si="2"/>
        <v>43344</v>
      </c>
    </row>
    <row r="52" spans="1:22" customFormat="1" ht="9.75" customHeight="1" x14ac:dyDescent="0.25">
      <c r="A52" s="63"/>
      <c r="B52" s="257"/>
      <c r="C52" s="97">
        <v>42</v>
      </c>
      <c r="D52" s="72">
        <v>42</v>
      </c>
      <c r="E52" s="72">
        <v>42</v>
      </c>
      <c r="F52" s="72">
        <v>42</v>
      </c>
      <c r="G52" s="72">
        <v>42</v>
      </c>
      <c r="H52" s="72">
        <v>42</v>
      </c>
      <c r="I52" s="72">
        <v>42</v>
      </c>
      <c r="J52" s="72">
        <v>42</v>
      </c>
      <c r="K52" s="72">
        <v>42</v>
      </c>
      <c r="L52" s="73">
        <v>42</v>
      </c>
      <c r="M52" s="64"/>
      <c r="N52" s="70"/>
      <c r="O52" s="1">
        <v>41</v>
      </c>
      <c r="P52" s="68"/>
      <c r="Q52" s="69"/>
      <c r="R52" s="68"/>
      <c r="S52" s="68"/>
      <c r="T52" s="71">
        <f t="shared" si="0"/>
        <v>0</v>
      </c>
      <c r="U52" s="2" t="str">
        <f t="shared" si="1"/>
        <v/>
      </c>
      <c r="V52" s="3">
        <f t="shared" ca="1" si="2"/>
        <v>43344</v>
      </c>
    </row>
    <row r="53" spans="1:22" customFormat="1" ht="9.75" customHeight="1" x14ac:dyDescent="0.25">
      <c r="A53" s="63"/>
      <c r="B53" s="257"/>
      <c r="C53" s="97">
        <v>43</v>
      </c>
      <c r="D53" s="72">
        <v>43</v>
      </c>
      <c r="E53" s="72">
        <v>43</v>
      </c>
      <c r="F53" s="72">
        <v>43</v>
      </c>
      <c r="G53" s="72">
        <v>43</v>
      </c>
      <c r="H53" s="72">
        <v>43</v>
      </c>
      <c r="I53" s="72">
        <v>43</v>
      </c>
      <c r="J53" s="72">
        <v>43</v>
      </c>
      <c r="K53" s="72">
        <v>43</v>
      </c>
      <c r="L53" s="73">
        <v>43</v>
      </c>
      <c r="M53" s="64"/>
      <c r="N53" s="70"/>
      <c r="O53" s="1">
        <v>42</v>
      </c>
      <c r="P53" s="68"/>
      <c r="Q53" s="69"/>
      <c r="R53" s="68"/>
      <c r="S53" s="68"/>
      <c r="T53" s="71">
        <f t="shared" si="0"/>
        <v>0</v>
      </c>
      <c r="U53" s="2" t="str">
        <f t="shared" si="1"/>
        <v/>
      </c>
      <c r="V53" s="3">
        <f t="shared" ca="1" si="2"/>
        <v>43344</v>
      </c>
    </row>
    <row r="54" spans="1:22" customFormat="1" ht="9.75" customHeight="1" x14ac:dyDescent="0.25">
      <c r="A54" s="63"/>
      <c r="B54" s="257"/>
      <c r="C54" s="97">
        <v>44</v>
      </c>
      <c r="D54" s="72">
        <v>44</v>
      </c>
      <c r="E54" s="72">
        <v>44</v>
      </c>
      <c r="F54" s="72">
        <v>44</v>
      </c>
      <c r="G54" s="72">
        <v>44</v>
      </c>
      <c r="H54" s="72">
        <v>44</v>
      </c>
      <c r="I54" s="72">
        <v>44</v>
      </c>
      <c r="J54" s="72">
        <v>44</v>
      </c>
      <c r="K54" s="72">
        <v>44</v>
      </c>
      <c r="L54" s="73">
        <v>44</v>
      </c>
      <c r="M54" s="64"/>
      <c r="N54" s="70"/>
      <c r="O54" s="1">
        <v>43</v>
      </c>
      <c r="P54" s="68"/>
      <c r="Q54" s="69"/>
      <c r="R54" s="68"/>
      <c r="S54" s="68"/>
      <c r="T54" s="71">
        <f t="shared" si="0"/>
        <v>0</v>
      </c>
      <c r="U54" s="2" t="str">
        <f t="shared" si="1"/>
        <v/>
      </c>
      <c r="V54" s="3">
        <f t="shared" ca="1" si="2"/>
        <v>43344</v>
      </c>
    </row>
    <row r="55" spans="1:22" customFormat="1" ht="9.75" customHeight="1" x14ac:dyDescent="0.25">
      <c r="A55" s="63"/>
      <c r="B55" s="257"/>
      <c r="C55" s="97">
        <v>45</v>
      </c>
      <c r="D55" s="72">
        <v>45</v>
      </c>
      <c r="E55" s="72">
        <v>45</v>
      </c>
      <c r="F55" s="72">
        <v>45</v>
      </c>
      <c r="G55" s="72">
        <v>45</v>
      </c>
      <c r="H55" s="72">
        <v>45</v>
      </c>
      <c r="I55" s="72">
        <v>45</v>
      </c>
      <c r="J55" s="72">
        <v>45</v>
      </c>
      <c r="K55" s="72">
        <v>45</v>
      </c>
      <c r="L55" s="73">
        <v>45</v>
      </c>
      <c r="M55" s="64"/>
      <c r="N55" s="70"/>
      <c r="O55" s="1">
        <v>44</v>
      </c>
      <c r="P55" s="68"/>
      <c r="Q55" s="69"/>
      <c r="R55" s="68"/>
      <c r="S55" s="68"/>
      <c r="T55" s="71">
        <f t="shared" si="0"/>
        <v>0</v>
      </c>
      <c r="U55" s="2" t="str">
        <f t="shared" si="1"/>
        <v/>
      </c>
      <c r="V55" s="3">
        <f t="shared" ca="1" si="2"/>
        <v>43344</v>
      </c>
    </row>
    <row r="56" spans="1:22" customFormat="1" ht="9.75" customHeight="1" x14ac:dyDescent="0.25">
      <c r="A56" s="63"/>
      <c r="B56" s="257"/>
      <c r="C56" s="97">
        <v>46</v>
      </c>
      <c r="D56" s="72">
        <v>46</v>
      </c>
      <c r="E56" s="72">
        <v>46</v>
      </c>
      <c r="F56" s="72">
        <v>46</v>
      </c>
      <c r="G56" s="72">
        <v>46</v>
      </c>
      <c r="H56" s="72">
        <v>46</v>
      </c>
      <c r="I56" s="72">
        <v>46</v>
      </c>
      <c r="J56" s="72">
        <v>46</v>
      </c>
      <c r="K56" s="72">
        <v>46</v>
      </c>
      <c r="L56" s="73">
        <v>46</v>
      </c>
      <c r="M56" s="64"/>
      <c r="N56" s="70"/>
      <c r="O56" s="1">
        <v>45</v>
      </c>
      <c r="P56" s="68"/>
      <c r="Q56" s="69"/>
      <c r="R56" s="68"/>
      <c r="S56" s="68"/>
      <c r="T56" s="71">
        <f t="shared" si="0"/>
        <v>0</v>
      </c>
      <c r="U56" s="2" t="str">
        <f t="shared" si="1"/>
        <v/>
      </c>
      <c r="V56" s="3">
        <f t="shared" ca="1" si="2"/>
        <v>43344</v>
      </c>
    </row>
    <row r="57" spans="1:22" customFormat="1" ht="9.75" customHeight="1" x14ac:dyDescent="0.25">
      <c r="A57" s="63"/>
      <c r="B57" s="257"/>
      <c r="C57" s="97">
        <v>47</v>
      </c>
      <c r="D57" s="72">
        <v>47</v>
      </c>
      <c r="E57" s="72">
        <v>47</v>
      </c>
      <c r="F57" s="72">
        <v>47</v>
      </c>
      <c r="G57" s="72">
        <v>47</v>
      </c>
      <c r="H57" s="72">
        <v>47</v>
      </c>
      <c r="I57" s="72">
        <v>47</v>
      </c>
      <c r="J57" s="72">
        <v>47</v>
      </c>
      <c r="K57" s="72">
        <v>47</v>
      </c>
      <c r="L57" s="73">
        <v>47</v>
      </c>
      <c r="M57" s="64"/>
      <c r="N57" s="70"/>
      <c r="O57" s="1">
        <v>46</v>
      </c>
      <c r="P57" s="68"/>
      <c r="Q57" s="69"/>
      <c r="R57" s="68"/>
      <c r="S57" s="68"/>
      <c r="T57" s="71">
        <f t="shared" si="0"/>
        <v>0</v>
      </c>
      <c r="U57" s="2" t="str">
        <f t="shared" si="1"/>
        <v/>
      </c>
      <c r="V57" s="3">
        <f t="shared" ca="1" si="2"/>
        <v>43344</v>
      </c>
    </row>
    <row r="58" spans="1:22" customFormat="1" ht="9.75" customHeight="1" x14ac:dyDescent="0.25">
      <c r="A58" s="63"/>
      <c r="B58" s="257"/>
      <c r="C58" s="97">
        <v>48</v>
      </c>
      <c r="D58" s="72">
        <v>48</v>
      </c>
      <c r="E58" s="72">
        <v>48</v>
      </c>
      <c r="F58" s="72">
        <v>48</v>
      </c>
      <c r="G58" s="72">
        <v>48</v>
      </c>
      <c r="H58" s="72">
        <v>48</v>
      </c>
      <c r="I58" s="72">
        <v>48</v>
      </c>
      <c r="J58" s="72">
        <v>48</v>
      </c>
      <c r="K58" s="72">
        <v>48</v>
      </c>
      <c r="L58" s="73">
        <v>48</v>
      </c>
      <c r="M58" s="64"/>
      <c r="N58" s="70"/>
      <c r="O58" s="1">
        <v>47</v>
      </c>
      <c r="P58" s="68"/>
      <c r="Q58" s="69"/>
      <c r="R58" s="68"/>
      <c r="S58" s="68"/>
      <c r="T58" s="71">
        <f t="shared" si="0"/>
        <v>0</v>
      </c>
      <c r="U58" s="2" t="str">
        <f t="shared" si="1"/>
        <v/>
      </c>
      <c r="V58" s="3">
        <f t="shared" ca="1" si="2"/>
        <v>43344</v>
      </c>
    </row>
    <row r="59" spans="1:22" customFormat="1" ht="9.75" customHeight="1" x14ac:dyDescent="0.25">
      <c r="A59" s="63"/>
      <c r="B59" s="257"/>
      <c r="C59" s="97">
        <v>49</v>
      </c>
      <c r="D59" s="72">
        <v>49</v>
      </c>
      <c r="E59" s="72">
        <v>49</v>
      </c>
      <c r="F59" s="72">
        <v>49</v>
      </c>
      <c r="G59" s="72">
        <v>49</v>
      </c>
      <c r="H59" s="72">
        <v>49</v>
      </c>
      <c r="I59" s="72">
        <v>49</v>
      </c>
      <c r="J59" s="72">
        <v>49</v>
      </c>
      <c r="K59" s="72">
        <v>49</v>
      </c>
      <c r="L59" s="73">
        <v>49</v>
      </c>
      <c r="M59" s="64"/>
      <c r="N59" s="70"/>
      <c r="O59" s="1">
        <v>48</v>
      </c>
      <c r="P59" s="68"/>
      <c r="Q59" s="69"/>
      <c r="R59" s="68"/>
      <c r="S59" s="68"/>
      <c r="T59" s="71">
        <f t="shared" si="0"/>
        <v>0</v>
      </c>
      <c r="U59" s="2" t="str">
        <f t="shared" si="1"/>
        <v/>
      </c>
      <c r="V59" s="3">
        <f t="shared" ca="1" si="2"/>
        <v>43344</v>
      </c>
    </row>
    <row r="60" spans="1:22" customFormat="1" ht="9.75" customHeight="1" x14ac:dyDescent="0.25">
      <c r="A60" s="63"/>
      <c r="B60" s="257"/>
      <c r="C60" s="97">
        <v>50</v>
      </c>
      <c r="D60" s="72">
        <v>50</v>
      </c>
      <c r="E60" s="72">
        <v>50</v>
      </c>
      <c r="F60" s="72">
        <v>50</v>
      </c>
      <c r="G60" s="72">
        <v>50</v>
      </c>
      <c r="H60" s="72">
        <v>50</v>
      </c>
      <c r="I60" s="72">
        <v>50</v>
      </c>
      <c r="J60" s="72">
        <v>50</v>
      </c>
      <c r="K60" s="72">
        <v>50</v>
      </c>
      <c r="L60" s="73">
        <v>50</v>
      </c>
      <c r="M60" s="64"/>
      <c r="N60" s="70"/>
      <c r="O60" s="1">
        <v>49</v>
      </c>
      <c r="P60" s="68"/>
      <c r="Q60" s="69"/>
      <c r="R60" s="68"/>
      <c r="S60" s="68"/>
      <c r="T60" s="71">
        <f t="shared" si="0"/>
        <v>0</v>
      </c>
      <c r="U60" s="2" t="str">
        <f t="shared" si="1"/>
        <v/>
      </c>
      <c r="V60" s="3">
        <f t="shared" ca="1" si="2"/>
        <v>43344</v>
      </c>
    </row>
    <row r="61" spans="1:22" customFormat="1" ht="9.75" customHeight="1" x14ac:dyDescent="0.25">
      <c r="A61" s="63"/>
      <c r="B61" s="257"/>
      <c r="C61" s="97">
        <v>51</v>
      </c>
      <c r="D61" s="72">
        <v>51</v>
      </c>
      <c r="E61" s="72">
        <v>51</v>
      </c>
      <c r="F61" s="72">
        <v>51</v>
      </c>
      <c r="G61" s="72">
        <v>51</v>
      </c>
      <c r="H61" s="72">
        <v>51</v>
      </c>
      <c r="I61" s="72">
        <v>51</v>
      </c>
      <c r="J61" s="72">
        <v>51</v>
      </c>
      <c r="K61" s="72">
        <v>51</v>
      </c>
      <c r="L61" s="73">
        <v>51</v>
      </c>
      <c r="M61" s="64"/>
      <c r="N61" s="70"/>
      <c r="O61" s="1">
        <v>50</v>
      </c>
      <c r="P61" s="68"/>
      <c r="Q61" s="69"/>
      <c r="R61" s="68"/>
      <c r="S61" s="68"/>
      <c r="T61" s="71">
        <f t="shared" si="0"/>
        <v>0</v>
      </c>
      <c r="U61" s="2" t="str">
        <f t="shared" si="1"/>
        <v/>
      </c>
      <c r="V61" s="3">
        <f t="shared" ca="1" si="2"/>
        <v>43344</v>
      </c>
    </row>
    <row r="62" spans="1:22" customFormat="1" ht="9.75" customHeight="1" x14ac:dyDescent="0.25">
      <c r="A62" s="63"/>
      <c r="B62" s="257"/>
      <c r="C62" s="97">
        <v>52</v>
      </c>
      <c r="D62" s="72">
        <v>52</v>
      </c>
      <c r="E62" s="72">
        <v>52</v>
      </c>
      <c r="F62" s="72">
        <v>52</v>
      </c>
      <c r="G62" s="72">
        <v>52</v>
      </c>
      <c r="H62" s="72">
        <v>52</v>
      </c>
      <c r="I62" s="72">
        <v>52</v>
      </c>
      <c r="J62" s="72">
        <v>52</v>
      </c>
      <c r="K62" s="72">
        <v>52</v>
      </c>
      <c r="L62" s="73">
        <v>52</v>
      </c>
      <c r="M62" s="64"/>
      <c r="N62" s="70"/>
      <c r="O62" s="1">
        <v>51</v>
      </c>
      <c r="P62" s="68"/>
      <c r="Q62" s="69"/>
      <c r="R62" s="68"/>
      <c r="S62" s="68"/>
      <c r="T62" s="71">
        <f t="shared" si="0"/>
        <v>0</v>
      </c>
      <c r="U62" s="2" t="str">
        <f t="shared" si="1"/>
        <v/>
      </c>
      <c r="V62" s="3">
        <f t="shared" ca="1" si="2"/>
        <v>43344</v>
      </c>
    </row>
    <row r="63" spans="1:22" customFormat="1" ht="9.75" customHeight="1" x14ac:dyDescent="0.25">
      <c r="A63" s="63"/>
      <c r="B63" s="257"/>
      <c r="C63" s="97">
        <v>53</v>
      </c>
      <c r="D63" s="72">
        <v>53</v>
      </c>
      <c r="E63" s="72">
        <v>53</v>
      </c>
      <c r="F63" s="72">
        <v>53</v>
      </c>
      <c r="G63" s="72">
        <v>53</v>
      </c>
      <c r="H63" s="72">
        <v>53</v>
      </c>
      <c r="I63" s="72">
        <v>53</v>
      </c>
      <c r="J63" s="72">
        <v>53</v>
      </c>
      <c r="K63" s="72">
        <v>53</v>
      </c>
      <c r="L63" s="73">
        <v>53</v>
      </c>
      <c r="M63" s="64"/>
      <c r="N63" s="70"/>
      <c r="O63" s="1">
        <v>52</v>
      </c>
      <c r="P63" s="68"/>
      <c r="Q63" s="69"/>
      <c r="R63" s="68"/>
      <c r="S63" s="68"/>
      <c r="T63" s="71">
        <f t="shared" si="0"/>
        <v>0</v>
      </c>
      <c r="U63" s="2" t="str">
        <f t="shared" si="1"/>
        <v/>
      </c>
      <c r="V63" s="3">
        <f t="shared" ca="1" si="2"/>
        <v>43344</v>
      </c>
    </row>
    <row r="64" spans="1:22" customFormat="1" ht="9.75" customHeight="1" x14ac:dyDescent="0.25">
      <c r="A64" s="63"/>
      <c r="B64" s="257"/>
      <c r="C64" s="97">
        <v>54</v>
      </c>
      <c r="D64" s="72">
        <v>54</v>
      </c>
      <c r="E64" s="72">
        <v>54</v>
      </c>
      <c r="F64" s="72">
        <v>54</v>
      </c>
      <c r="G64" s="72">
        <v>54</v>
      </c>
      <c r="H64" s="72">
        <v>54</v>
      </c>
      <c r="I64" s="72">
        <v>54</v>
      </c>
      <c r="J64" s="72">
        <v>54</v>
      </c>
      <c r="K64" s="72">
        <v>54</v>
      </c>
      <c r="L64" s="73">
        <v>54</v>
      </c>
      <c r="M64" s="64"/>
      <c r="N64" s="70"/>
      <c r="O64" s="1">
        <v>53</v>
      </c>
      <c r="P64" s="68"/>
      <c r="Q64" s="69"/>
      <c r="R64" s="68"/>
      <c r="S64" s="68"/>
      <c r="T64" s="71">
        <f t="shared" si="0"/>
        <v>0</v>
      </c>
      <c r="U64" s="2" t="str">
        <f t="shared" si="1"/>
        <v/>
      </c>
      <c r="V64" s="3">
        <f t="shared" ca="1" si="2"/>
        <v>43344</v>
      </c>
    </row>
    <row r="65" spans="1:22" customFormat="1" ht="9.75" customHeight="1" x14ac:dyDescent="0.25">
      <c r="A65" s="63"/>
      <c r="B65" s="257"/>
      <c r="C65" s="97">
        <v>55</v>
      </c>
      <c r="D65" s="72">
        <v>55</v>
      </c>
      <c r="E65" s="72">
        <v>55</v>
      </c>
      <c r="F65" s="72">
        <v>55</v>
      </c>
      <c r="G65" s="72">
        <v>55</v>
      </c>
      <c r="H65" s="72">
        <v>55</v>
      </c>
      <c r="I65" s="72">
        <v>55</v>
      </c>
      <c r="J65" s="72">
        <v>55</v>
      </c>
      <c r="K65" s="72">
        <v>55</v>
      </c>
      <c r="L65" s="73">
        <v>55</v>
      </c>
      <c r="M65" s="64"/>
      <c r="N65" s="70"/>
      <c r="O65" s="1">
        <v>54</v>
      </c>
      <c r="P65" s="68"/>
      <c r="Q65" s="69"/>
      <c r="R65" s="68"/>
      <c r="S65" s="68"/>
      <c r="T65" s="71">
        <f t="shared" si="0"/>
        <v>0</v>
      </c>
      <c r="U65" s="2" t="str">
        <f t="shared" si="1"/>
        <v/>
      </c>
      <c r="V65" s="3">
        <f t="shared" ca="1" si="2"/>
        <v>43344</v>
      </c>
    </row>
    <row r="66" spans="1:22" customFormat="1" ht="9.75" customHeight="1" x14ac:dyDescent="0.25">
      <c r="A66" s="63"/>
      <c r="B66" s="257"/>
      <c r="C66" s="97">
        <v>56</v>
      </c>
      <c r="D66" s="72">
        <v>56</v>
      </c>
      <c r="E66" s="72">
        <v>56</v>
      </c>
      <c r="F66" s="72">
        <v>56</v>
      </c>
      <c r="G66" s="72">
        <v>56</v>
      </c>
      <c r="H66" s="72">
        <v>56</v>
      </c>
      <c r="I66" s="72">
        <v>56</v>
      </c>
      <c r="J66" s="72">
        <v>56</v>
      </c>
      <c r="K66" s="72">
        <v>56</v>
      </c>
      <c r="L66" s="73">
        <v>56</v>
      </c>
      <c r="M66" s="64"/>
      <c r="N66" s="70"/>
      <c r="O66" s="1">
        <v>55</v>
      </c>
      <c r="P66" s="68"/>
      <c r="Q66" s="69"/>
      <c r="R66" s="68"/>
      <c r="S66" s="68"/>
      <c r="T66" s="71">
        <f t="shared" si="0"/>
        <v>0</v>
      </c>
      <c r="U66" s="2" t="str">
        <f t="shared" si="1"/>
        <v/>
      </c>
      <c r="V66" s="3">
        <f t="shared" ca="1" si="2"/>
        <v>43344</v>
      </c>
    </row>
    <row r="67" spans="1:22" customFormat="1" ht="9.75" customHeight="1" x14ac:dyDescent="0.25">
      <c r="A67" s="63"/>
      <c r="B67" s="257"/>
      <c r="C67" s="97">
        <v>57</v>
      </c>
      <c r="D67" s="72">
        <v>57</v>
      </c>
      <c r="E67" s="72">
        <v>57</v>
      </c>
      <c r="F67" s="72">
        <v>57</v>
      </c>
      <c r="G67" s="72">
        <v>57</v>
      </c>
      <c r="H67" s="72">
        <v>57</v>
      </c>
      <c r="I67" s="72">
        <v>57</v>
      </c>
      <c r="J67" s="72">
        <v>57</v>
      </c>
      <c r="K67" s="72">
        <v>57</v>
      </c>
      <c r="L67" s="73">
        <v>57</v>
      </c>
      <c r="M67" s="64"/>
      <c r="N67" s="70"/>
      <c r="O67" s="1">
        <v>56</v>
      </c>
      <c r="P67" s="68"/>
      <c r="Q67" s="69"/>
      <c r="R67" s="68"/>
      <c r="S67" s="68"/>
      <c r="T67" s="71">
        <f t="shared" si="0"/>
        <v>0</v>
      </c>
      <c r="U67" s="2" t="str">
        <f t="shared" si="1"/>
        <v/>
      </c>
      <c r="V67" s="3">
        <f t="shared" ca="1" si="2"/>
        <v>43344</v>
      </c>
    </row>
    <row r="68" spans="1:22" customFormat="1" ht="9.75" customHeight="1" x14ac:dyDescent="0.25">
      <c r="A68" s="63"/>
      <c r="B68" s="257"/>
      <c r="C68" s="97">
        <v>58</v>
      </c>
      <c r="D68" s="72">
        <v>58</v>
      </c>
      <c r="E68" s="72">
        <v>58</v>
      </c>
      <c r="F68" s="72">
        <v>58</v>
      </c>
      <c r="G68" s="72">
        <v>58</v>
      </c>
      <c r="H68" s="72">
        <v>58</v>
      </c>
      <c r="I68" s="72">
        <v>58</v>
      </c>
      <c r="J68" s="72">
        <v>58</v>
      </c>
      <c r="K68" s="72">
        <v>58</v>
      </c>
      <c r="L68" s="73">
        <v>58</v>
      </c>
      <c r="M68" s="64"/>
      <c r="N68" s="70"/>
      <c r="O68" s="1">
        <v>57</v>
      </c>
      <c r="P68" s="68"/>
      <c r="Q68" s="69"/>
      <c r="R68" s="68"/>
      <c r="S68" s="68"/>
      <c r="T68" s="71">
        <f t="shared" si="0"/>
        <v>0</v>
      </c>
      <c r="U68" s="2" t="str">
        <f t="shared" si="1"/>
        <v/>
      </c>
      <c r="V68" s="3">
        <f t="shared" ca="1" si="2"/>
        <v>43344</v>
      </c>
    </row>
    <row r="69" spans="1:22" customFormat="1" ht="9.75" customHeight="1" x14ac:dyDescent="0.25">
      <c r="A69" s="63"/>
      <c r="B69" s="257"/>
      <c r="C69" s="97">
        <v>59</v>
      </c>
      <c r="D69" s="72">
        <v>59</v>
      </c>
      <c r="E69" s="72">
        <v>59</v>
      </c>
      <c r="F69" s="72">
        <v>59</v>
      </c>
      <c r="G69" s="72">
        <v>59</v>
      </c>
      <c r="H69" s="72">
        <v>59</v>
      </c>
      <c r="I69" s="72">
        <v>59</v>
      </c>
      <c r="J69" s="72">
        <v>59</v>
      </c>
      <c r="K69" s="72">
        <v>59</v>
      </c>
      <c r="L69" s="73">
        <v>59</v>
      </c>
      <c r="M69" s="64"/>
      <c r="N69" s="70"/>
      <c r="O69" s="1">
        <v>58</v>
      </c>
      <c r="P69" s="68"/>
      <c r="Q69" s="69"/>
      <c r="R69" s="68"/>
      <c r="S69" s="68"/>
      <c r="T69" s="71">
        <f t="shared" si="0"/>
        <v>0</v>
      </c>
      <c r="U69" s="2" t="str">
        <f t="shared" si="1"/>
        <v/>
      </c>
      <c r="V69" s="3">
        <f t="shared" ca="1" si="2"/>
        <v>43344</v>
      </c>
    </row>
    <row r="70" spans="1:22" customFormat="1" ht="9.75" customHeight="1" x14ac:dyDescent="0.25">
      <c r="A70" s="63"/>
      <c r="B70" s="257"/>
      <c r="C70" s="97">
        <v>60</v>
      </c>
      <c r="D70" s="72">
        <v>60</v>
      </c>
      <c r="E70" s="72">
        <v>60</v>
      </c>
      <c r="F70" s="72">
        <v>60</v>
      </c>
      <c r="G70" s="72">
        <v>60</v>
      </c>
      <c r="H70" s="72">
        <v>60</v>
      </c>
      <c r="I70" s="72">
        <v>60</v>
      </c>
      <c r="J70" s="72">
        <v>60</v>
      </c>
      <c r="K70" s="72">
        <v>60</v>
      </c>
      <c r="L70" s="73">
        <v>60</v>
      </c>
      <c r="M70" s="64"/>
      <c r="N70" s="70"/>
      <c r="O70" s="1">
        <v>59</v>
      </c>
      <c r="P70" s="68"/>
      <c r="Q70" s="69"/>
      <c r="R70" s="68"/>
      <c r="S70" s="68"/>
      <c r="T70" s="71">
        <f t="shared" si="0"/>
        <v>0</v>
      </c>
      <c r="U70" s="2" t="str">
        <f t="shared" si="1"/>
        <v/>
      </c>
      <c r="V70" s="3">
        <f t="shared" ca="1" si="2"/>
        <v>43344</v>
      </c>
    </row>
    <row r="71" spans="1:22" customFormat="1" ht="9.75" customHeight="1" x14ac:dyDescent="0.25">
      <c r="A71" s="63"/>
      <c r="B71" s="257"/>
      <c r="C71" s="97">
        <v>61</v>
      </c>
      <c r="D71" s="72">
        <v>61</v>
      </c>
      <c r="E71" s="72">
        <v>61</v>
      </c>
      <c r="F71" s="72">
        <v>61</v>
      </c>
      <c r="G71" s="72">
        <v>61</v>
      </c>
      <c r="H71" s="72">
        <v>61</v>
      </c>
      <c r="I71" s="72">
        <v>61</v>
      </c>
      <c r="J71" s="72">
        <v>61</v>
      </c>
      <c r="K71" s="72">
        <v>61</v>
      </c>
      <c r="L71" s="73">
        <v>61</v>
      </c>
      <c r="M71" s="64"/>
      <c r="N71" s="70"/>
      <c r="O71" s="1">
        <v>60</v>
      </c>
      <c r="P71" s="68"/>
      <c r="Q71" s="69"/>
      <c r="R71" s="68"/>
      <c r="S71" s="68"/>
      <c r="T71" s="71">
        <f t="shared" si="0"/>
        <v>0</v>
      </c>
      <c r="U71" s="2" t="str">
        <f t="shared" si="1"/>
        <v/>
      </c>
      <c r="V71" s="3">
        <f t="shared" ca="1" si="2"/>
        <v>43344</v>
      </c>
    </row>
    <row r="72" spans="1:22" customFormat="1" ht="9.75" customHeight="1" x14ac:dyDescent="0.25">
      <c r="A72" s="63"/>
      <c r="B72" s="257"/>
      <c r="C72" s="97">
        <v>62</v>
      </c>
      <c r="D72" s="72">
        <v>62</v>
      </c>
      <c r="E72" s="72">
        <v>62</v>
      </c>
      <c r="F72" s="72">
        <v>62</v>
      </c>
      <c r="G72" s="72">
        <v>62</v>
      </c>
      <c r="H72" s="72">
        <v>62</v>
      </c>
      <c r="I72" s="72">
        <v>62</v>
      </c>
      <c r="J72" s="72">
        <v>62</v>
      </c>
      <c r="K72" s="72">
        <v>62</v>
      </c>
      <c r="L72" s="73">
        <v>62</v>
      </c>
      <c r="M72" s="64"/>
      <c r="N72" s="70"/>
      <c r="O72" s="1">
        <v>61</v>
      </c>
      <c r="P72" s="68"/>
      <c r="Q72" s="69"/>
      <c r="R72" s="68"/>
      <c r="S72" s="68"/>
      <c r="T72" s="71">
        <f t="shared" si="0"/>
        <v>0</v>
      </c>
      <c r="U72" s="2" t="str">
        <f t="shared" si="1"/>
        <v/>
      </c>
      <c r="V72" s="3">
        <f t="shared" ca="1" si="2"/>
        <v>43344</v>
      </c>
    </row>
    <row r="73" spans="1:22" customFormat="1" ht="9.75" customHeight="1" x14ac:dyDescent="0.25">
      <c r="A73" s="63"/>
      <c r="B73" s="257"/>
      <c r="C73" s="97">
        <v>63</v>
      </c>
      <c r="D73" s="72">
        <v>63</v>
      </c>
      <c r="E73" s="72">
        <v>63</v>
      </c>
      <c r="F73" s="72">
        <v>63</v>
      </c>
      <c r="G73" s="72">
        <v>63</v>
      </c>
      <c r="H73" s="72">
        <v>63</v>
      </c>
      <c r="I73" s="72">
        <v>63</v>
      </c>
      <c r="J73" s="72">
        <v>63</v>
      </c>
      <c r="K73" s="72">
        <v>63</v>
      </c>
      <c r="L73" s="73">
        <v>63</v>
      </c>
      <c r="M73" s="64"/>
      <c r="N73" s="70"/>
      <c r="O73" s="1">
        <v>62</v>
      </c>
      <c r="P73" s="68"/>
      <c r="Q73" s="69"/>
      <c r="R73" s="68"/>
      <c r="S73" s="68"/>
      <c r="T73" s="71">
        <f t="shared" si="0"/>
        <v>0</v>
      </c>
      <c r="U73" s="2" t="str">
        <f t="shared" si="1"/>
        <v/>
      </c>
      <c r="V73" s="3">
        <f t="shared" ca="1" si="2"/>
        <v>43344</v>
      </c>
    </row>
    <row r="74" spans="1:22" customFormat="1" ht="9.75" customHeight="1" x14ac:dyDescent="0.25">
      <c r="A74" s="63"/>
      <c r="B74" s="257"/>
      <c r="C74" s="97">
        <v>64</v>
      </c>
      <c r="D74" s="72">
        <v>64</v>
      </c>
      <c r="E74" s="72">
        <v>64</v>
      </c>
      <c r="F74" s="72">
        <v>64</v>
      </c>
      <c r="G74" s="72">
        <v>64</v>
      </c>
      <c r="H74" s="72">
        <v>64</v>
      </c>
      <c r="I74" s="72">
        <v>64</v>
      </c>
      <c r="J74" s="72">
        <v>64</v>
      </c>
      <c r="K74" s="72">
        <v>64</v>
      </c>
      <c r="L74" s="73">
        <v>64</v>
      </c>
      <c r="M74" s="64"/>
      <c r="N74" s="70"/>
      <c r="O74" s="1">
        <v>63</v>
      </c>
      <c r="P74" s="68"/>
      <c r="Q74" s="69"/>
      <c r="R74" s="68"/>
      <c r="S74" s="68"/>
      <c r="T74" s="71">
        <f t="shared" si="0"/>
        <v>0</v>
      </c>
      <c r="U74" s="2" t="str">
        <f t="shared" si="1"/>
        <v/>
      </c>
      <c r="V74" s="3">
        <f t="shared" ca="1" si="2"/>
        <v>43344</v>
      </c>
    </row>
    <row r="75" spans="1:22" customFormat="1" ht="9.75" customHeight="1" x14ac:dyDescent="0.25">
      <c r="A75" s="63"/>
      <c r="B75" s="257"/>
      <c r="C75" s="97">
        <v>65</v>
      </c>
      <c r="D75" s="72">
        <v>65</v>
      </c>
      <c r="E75" s="72">
        <v>65</v>
      </c>
      <c r="F75" s="72">
        <v>65</v>
      </c>
      <c r="G75" s="72">
        <v>65</v>
      </c>
      <c r="H75" s="72">
        <v>65</v>
      </c>
      <c r="I75" s="72">
        <v>65</v>
      </c>
      <c r="J75" s="72">
        <v>65</v>
      </c>
      <c r="K75" s="72">
        <v>65</v>
      </c>
      <c r="L75" s="73">
        <v>65</v>
      </c>
      <c r="M75" s="64"/>
      <c r="N75" s="70"/>
      <c r="O75" s="1">
        <v>64</v>
      </c>
      <c r="P75" s="68"/>
      <c r="Q75" s="69"/>
      <c r="R75" s="68"/>
      <c r="S75" s="68"/>
      <c r="T75" s="71">
        <f t="shared" ref="T75:T131" si="4">IF(P75&gt;=S75,0,"")</f>
        <v>0</v>
      </c>
      <c r="U75" s="2" t="str">
        <f t="shared" ref="U75:U131" si="5">IF(S75&lt;&gt;"",Q75,"")</f>
        <v/>
      </c>
      <c r="V75" s="3">
        <f t="shared" ref="V75:V131" ca="1" si="6">IF(U75&lt;&gt;"","pago",TODAY()-P75)</f>
        <v>43344</v>
      </c>
    </row>
    <row r="76" spans="1:22" customFormat="1" ht="9.75" customHeight="1" x14ac:dyDescent="0.25">
      <c r="A76" s="63"/>
      <c r="B76" s="257"/>
      <c r="C76" s="97">
        <v>66</v>
      </c>
      <c r="D76" s="72">
        <v>66</v>
      </c>
      <c r="E76" s="72">
        <v>66</v>
      </c>
      <c r="F76" s="72">
        <v>66</v>
      </c>
      <c r="G76" s="72">
        <v>66</v>
      </c>
      <c r="H76" s="72">
        <v>66</v>
      </c>
      <c r="I76" s="72">
        <v>66</v>
      </c>
      <c r="J76" s="72">
        <v>66</v>
      </c>
      <c r="K76" s="72">
        <v>66</v>
      </c>
      <c r="L76" s="73">
        <v>66</v>
      </c>
      <c r="M76" s="64"/>
      <c r="N76" s="70"/>
      <c r="O76" s="1">
        <v>65</v>
      </c>
      <c r="P76" s="68"/>
      <c r="Q76" s="69"/>
      <c r="R76" s="68"/>
      <c r="S76" s="68"/>
      <c r="T76" s="71">
        <f t="shared" si="4"/>
        <v>0</v>
      </c>
      <c r="U76" s="2" t="str">
        <f t="shared" si="5"/>
        <v/>
      </c>
      <c r="V76" s="3">
        <f t="shared" ca="1" si="6"/>
        <v>43344</v>
      </c>
    </row>
    <row r="77" spans="1:22" customFormat="1" ht="9.75" customHeight="1" x14ac:dyDescent="0.25">
      <c r="A77" s="63"/>
      <c r="B77" s="257"/>
      <c r="C77" s="97">
        <v>67</v>
      </c>
      <c r="D77" s="72">
        <v>67</v>
      </c>
      <c r="E77" s="72">
        <v>67</v>
      </c>
      <c r="F77" s="72">
        <v>67</v>
      </c>
      <c r="G77" s="72">
        <v>67</v>
      </c>
      <c r="H77" s="72">
        <v>67</v>
      </c>
      <c r="I77" s="72">
        <v>67</v>
      </c>
      <c r="J77" s="72">
        <v>67</v>
      </c>
      <c r="K77" s="72">
        <v>67</v>
      </c>
      <c r="L77" s="73">
        <v>67</v>
      </c>
      <c r="M77" s="64"/>
      <c r="N77" s="70"/>
      <c r="O77" s="1">
        <v>66</v>
      </c>
      <c r="P77" s="68"/>
      <c r="Q77" s="69"/>
      <c r="R77" s="68"/>
      <c r="S77" s="68"/>
      <c r="T77" s="71">
        <f t="shared" si="4"/>
        <v>0</v>
      </c>
      <c r="U77" s="2" t="str">
        <f t="shared" si="5"/>
        <v/>
      </c>
      <c r="V77" s="3">
        <f t="shared" ca="1" si="6"/>
        <v>43344</v>
      </c>
    </row>
    <row r="78" spans="1:22" customFormat="1" ht="9.75" customHeight="1" x14ac:dyDescent="0.25">
      <c r="A78" s="63"/>
      <c r="B78" s="257"/>
      <c r="C78" s="97">
        <v>68</v>
      </c>
      <c r="D78" s="72">
        <v>68</v>
      </c>
      <c r="E78" s="72">
        <v>68</v>
      </c>
      <c r="F78" s="72">
        <v>68</v>
      </c>
      <c r="G78" s="72">
        <v>68</v>
      </c>
      <c r="H78" s="72">
        <v>68</v>
      </c>
      <c r="I78" s="72">
        <v>68</v>
      </c>
      <c r="J78" s="72">
        <v>68</v>
      </c>
      <c r="K78" s="72">
        <v>68</v>
      </c>
      <c r="L78" s="73">
        <v>68</v>
      </c>
      <c r="M78" s="64"/>
      <c r="N78" s="70"/>
      <c r="O78" s="1">
        <v>67</v>
      </c>
      <c r="P78" s="68"/>
      <c r="Q78" s="69"/>
      <c r="R78" s="68"/>
      <c r="S78" s="68"/>
      <c r="T78" s="71">
        <f t="shared" si="4"/>
        <v>0</v>
      </c>
      <c r="U78" s="2" t="str">
        <f t="shared" si="5"/>
        <v/>
      </c>
      <c r="V78" s="3">
        <f t="shared" ca="1" si="6"/>
        <v>43344</v>
      </c>
    </row>
    <row r="79" spans="1:22" customFormat="1" ht="9.75" customHeight="1" x14ac:dyDescent="0.25">
      <c r="A79" s="63"/>
      <c r="B79" s="257"/>
      <c r="C79" s="97">
        <v>69</v>
      </c>
      <c r="D79" s="72">
        <v>69</v>
      </c>
      <c r="E79" s="72">
        <v>69</v>
      </c>
      <c r="F79" s="72">
        <v>69</v>
      </c>
      <c r="G79" s="72">
        <v>69</v>
      </c>
      <c r="H79" s="72">
        <v>69</v>
      </c>
      <c r="I79" s="72">
        <v>69</v>
      </c>
      <c r="J79" s="72">
        <v>69</v>
      </c>
      <c r="K79" s="72">
        <v>69</v>
      </c>
      <c r="L79" s="73">
        <v>69</v>
      </c>
      <c r="M79" s="64"/>
      <c r="N79" s="70"/>
      <c r="O79" s="1">
        <v>68</v>
      </c>
      <c r="P79" s="68"/>
      <c r="Q79" s="69"/>
      <c r="R79" s="68"/>
      <c r="S79" s="68"/>
      <c r="T79" s="71">
        <f t="shared" si="4"/>
        <v>0</v>
      </c>
      <c r="U79" s="2" t="str">
        <f t="shared" si="5"/>
        <v/>
      </c>
      <c r="V79" s="3">
        <f t="shared" ca="1" si="6"/>
        <v>43344</v>
      </c>
    </row>
    <row r="80" spans="1:22" customFormat="1" ht="9.75" customHeight="1" x14ac:dyDescent="0.25">
      <c r="A80" s="63"/>
      <c r="B80" s="257"/>
      <c r="C80" s="97">
        <v>70</v>
      </c>
      <c r="D80" s="72">
        <v>70</v>
      </c>
      <c r="E80" s="72">
        <v>70</v>
      </c>
      <c r="F80" s="72">
        <v>70</v>
      </c>
      <c r="G80" s="72">
        <v>70</v>
      </c>
      <c r="H80" s="72">
        <v>70</v>
      </c>
      <c r="I80" s="72">
        <v>70</v>
      </c>
      <c r="J80" s="72">
        <v>70</v>
      </c>
      <c r="K80" s="72">
        <v>70</v>
      </c>
      <c r="L80" s="73">
        <v>70</v>
      </c>
      <c r="M80" s="64"/>
      <c r="N80" s="70"/>
      <c r="O80" s="1">
        <v>69</v>
      </c>
      <c r="P80" s="68"/>
      <c r="Q80" s="69"/>
      <c r="R80" s="68"/>
      <c r="S80" s="68"/>
      <c r="T80" s="71">
        <f t="shared" si="4"/>
        <v>0</v>
      </c>
      <c r="U80" s="2" t="str">
        <f t="shared" si="5"/>
        <v/>
      </c>
      <c r="V80" s="3">
        <f t="shared" ca="1" si="6"/>
        <v>43344</v>
      </c>
    </row>
    <row r="81" spans="1:22" customFormat="1" ht="9.75" customHeight="1" x14ac:dyDescent="0.25">
      <c r="A81" s="63"/>
      <c r="B81" s="257"/>
      <c r="C81" s="97">
        <v>71</v>
      </c>
      <c r="D81" s="72">
        <v>71</v>
      </c>
      <c r="E81" s="72">
        <v>71</v>
      </c>
      <c r="F81" s="72">
        <v>71</v>
      </c>
      <c r="G81" s="72">
        <v>71</v>
      </c>
      <c r="H81" s="72">
        <v>71</v>
      </c>
      <c r="I81" s="72">
        <v>71</v>
      </c>
      <c r="J81" s="72">
        <v>71</v>
      </c>
      <c r="K81" s="72">
        <v>71</v>
      </c>
      <c r="L81" s="73">
        <v>71</v>
      </c>
      <c r="M81" s="64"/>
      <c r="N81" s="70"/>
      <c r="O81" s="1">
        <v>70</v>
      </c>
      <c r="P81" s="68"/>
      <c r="Q81" s="69"/>
      <c r="R81" s="68"/>
      <c r="S81" s="68"/>
      <c r="T81" s="71">
        <f t="shared" si="4"/>
        <v>0</v>
      </c>
      <c r="U81" s="2" t="str">
        <f t="shared" si="5"/>
        <v/>
      </c>
      <c r="V81" s="3">
        <f t="shared" ca="1" si="6"/>
        <v>43344</v>
      </c>
    </row>
    <row r="82" spans="1:22" customFormat="1" ht="9.75" customHeight="1" x14ac:dyDescent="0.25">
      <c r="A82" s="63"/>
      <c r="B82" s="257"/>
      <c r="C82" s="97">
        <v>72</v>
      </c>
      <c r="D82" s="72">
        <v>72</v>
      </c>
      <c r="E82" s="72">
        <v>72</v>
      </c>
      <c r="F82" s="72">
        <v>72</v>
      </c>
      <c r="G82" s="72">
        <v>72</v>
      </c>
      <c r="H82" s="72">
        <v>72</v>
      </c>
      <c r="I82" s="72">
        <v>72</v>
      </c>
      <c r="J82" s="72">
        <v>72</v>
      </c>
      <c r="K82" s="72">
        <v>72</v>
      </c>
      <c r="L82" s="73">
        <v>72</v>
      </c>
      <c r="M82" s="64"/>
      <c r="N82" s="70"/>
      <c r="O82" s="1">
        <v>71</v>
      </c>
      <c r="P82" s="68"/>
      <c r="Q82" s="69"/>
      <c r="R82" s="68"/>
      <c r="S82" s="68"/>
      <c r="T82" s="71">
        <f t="shared" si="4"/>
        <v>0</v>
      </c>
      <c r="U82" s="2" t="str">
        <f t="shared" si="5"/>
        <v/>
      </c>
      <c r="V82" s="3">
        <f t="shared" ca="1" si="6"/>
        <v>43344</v>
      </c>
    </row>
    <row r="83" spans="1:22" customFormat="1" ht="9.75" customHeight="1" x14ac:dyDescent="0.25">
      <c r="A83" s="63"/>
      <c r="B83" s="257"/>
      <c r="C83" s="97">
        <v>73</v>
      </c>
      <c r="D83" s="72">
        <v>73</v>
      </c>
      <c r="E83" s="72">
        <v>73</v>
      </c>
      <c r="F83" s="72">
        <v>73</v>
      </c>
      <c r="G83" s="72">
        <v>73</v>
      </c>
      <c r="H83" s="72">
        <v>73</v>
      </c>
      <c r="I83" s="72">
        <v>73</v>
      </c>
      <c r="J83" s="72">
        <v>73</v>
      </c>
      <c r="K83" s="72">
        <v>73</v>
      </c>
      <c r="L83" s="73">
        <v>73</v>
      </c>
      <c r="M83" s="64"/>
      <c r="N83" s="70"/>
      <c r="O83" s="1">
        <v>72</v>
      </c>
      <c r="P83" s="68"/>
      <c r="Q83" s="69"/>
      <c r="R83" s="68"/>
      <c r="S83" s="68"/>
      <c r="T83" s="71">
        <f t="shared" si="4"/>
        <v>0</v>
      </c>
      <c r="U83" s="2" t="str">
        <f t="shared" si="5"/>
        <v/>
      </c>
      <c r="V83" s="3">
        <f t="shared" ca="1" si="6"/>
        <v>43344</v>
      </c>
    </row>
    <row r="84" spans="1:22" customFormat="1" ht="9.75" customHeight="1" x14ac:dyDescent="0.25">
      <c r="A84" s="63"/>
      <c r="B84" s="257"/>
      <c r="C84" s="97">
        <v>74</v>
      </c>
      <c r="D84" s="72">
        <v>74</v>
      </c>
      <c r="E84" s="72">
        <v>74</v>
      </c>
      <c r="F84" s="72">
        <v>74</v>
      </c>
      <c r="G84" s="72">
        <v>74</v>
      </c>
      <c r="H84" s="72">
        <v>74</v>
      </c>
      <c r="I84" s="72">
        <v>74</v>
      </c>
      <c r="J84" s="72">
        <v>74</v>
      </c>
      <c r="K84" s="72">
        <v>74</v>
      </c>
      <c r="L84" s="73">
        <v>74</v>
      </c>
      <c r="M84" s="64"/>
      <c r="N84" s="70"/>
      <c r="O84" s="1">
        <v>73</v>
      </c>
      <c r="P84" s="68"/>
      <c r="Q84" s="69"/>
      <c r="R84" s="68"/>
      <c r="S84" s="68"/>
      <c r="T84" s="71">
        <f t="shared" si="4"/>
        <v>0</v>
      </c>
      <c r="U84" s="2" t="str">
        <f t="shared" si="5"/>
        <v/>
      </c>
      <c r="V84" s="3">
        <f t="shared" ca="1" si="6"/>
        <v>43344</v>
      </c>
    </row>
    <row r="85" spans="1:22" customFormat="1" ht="9.75" customHeight="1" x14ac:dyDescent="0.25">
      <c r="A85" s="63"/>
      <c r="B85" s="257"/>
      <c r="C85" s="97">
        <v>75</v>
      </c>
      <c r="D85" s="72">
        <v>75</v>
      </c>
      <c r="E85" s="72">
        <v>75</v>
      </c>
      <c r="F85" s="72">
        <v>75</v>
      </c>
      <c r="G85" s="72">
        <v>75</v>
      </c>
      <c r="H85" s="72">
        <v>75</v>
      </c>
      <c r="I85" s="72">
        <v>75</v>
      </c>
      <c r="J85" s="72">
        <v>75</v>
      </c>
      <c r="K85" s="72">
        <v>75</v>
      </c>
      <c r="L85" s="73">
        <v>75</v>
      </c>
      <c r="M85" s="64"/>
      <c r="N85" s="70"/>
      <c r="O85" s="1">
        <v>74</v>
      </c>
      <c r="P85" s="68"/>
      <c r="Q85" s="69"/>
      <c r="R85" s="68"/>
      <c r="S85" s="68"/>
      <c r="T85" s="71">
        <f t="shared" si="4"/>
        <v>0</v>
      </c>
      <c r="U85" s="2" t="str">
        <f t="shared" si="5"/>
        <v/>
      </c>
      <c r="V85" s="3">
        <f t="shared" ca="1" si="6"/>
        <v>43344</v>
      </c>
    </row>
    <row r="86" spans="1:22" customFormat="1" ht="9.75" customHeight="1" x14ac:dyDescent="0.25">
      <c r="A86" s="63"/>
      <c r="B86" s="257"/>
      <c r="C86" s="97">
        <v>76</v>
      </c>
      <c r="D86" s="72">
        <v>76</v>
      </c>
      <c r="E86" s="72">
        <v>76</v>
      </c>
      <c r="F86" s="72">
        <v>76</v>
      </c>
      <c r="G86" s="72">
        <v>76</v>
      </c>
      <c r="H86" s="72">
        <v>76</v>
      </c>
      <c r="I86" s="72">
        <v>76</v>
      </c>
      <c r="J86" s="72">
        <v>76</v>
      </c>
      <c r="K86" s="72">
        <v>76</v>
      </c>
      <c r="L86" s="73">
        <v>76</v>
      </c>
      <c r="M86" s="64"/>
      <c r="N86" s="70"/>
      <c r="O86" s="1">
        <v>75</v>
      </c>
      <c r="P86" s="68"/>
      <c r="Q86" s="69"/>
      <c r="R86" s="68"/>
      <c r="S86" s="68"/>
      <c r="T86" s="71">
        <f t="shared" si="4"/>
        <v>0</v>
      </c>
      <c r="U86" s="2" t="str">
        <f t="shared" si="5"/>
        <v/>
      </c>
      <c r="V86" s="3">
        <f t="shared" ca="1" si="6"/>
        <v>43344</v>
      </c>
    </row>
    <row r="87" spans="1:22" customFormat="1" ht="9.75" customHeight="1" x14ac:dyDescent="0.25">
      <c r="A87" s="63"/>
      <c r="B87" s="257"/>
      <c r="C87" s="97">
        <v>77</v>
      </c>
      <c r="D87" s="72">
        <v>77</v>
      </c>
      <c r="E87" s="72">
        <v>77</v>
      </c>
      <c r="F87" s="72">
        <v>77</v>
      </c>
      <c r="G87" s="72">
        <v>77</v>
      </c>
      <c r="H87" s="72">
        <v>77</v>
      </c>
      <c r="I87" s="72">
        <v>77</v>
      </c>
      <c r="J87" s="72">
        <v>77</v>
      </c>
      <c r="K87" s="72">
        <v>77</v>
      </c>
      <c r="L87" s="73">
        <v>77</v>
      </c>
      <c r="M87" s="64"/>
      <c r="N87" s="70"/>
      <c r="O87" s="1">
        <v>76</v>
      </c>
      <c r="P87" s="68"/>
      <c r="Q87" s="69"/>
      <c r="R87" s="68"/>
      <c r="S87" s="68"/>
      <c r="T87" s="71">
        <f t="shared" si="4"/>
        <v>0</v>
      </c>
      <c r="U87" s="2" t="str">
        <f t="shared" si="5"/>
        <v/>
      </c>
      <c r="V87" s="3">
        <f t="shared" ca="1" si="6"/>
        <v>43344</v>
      </c>
    </row>
    <row r="88" spans="1:22" customFormat="1" ht="9.75" customHeight="1" x14ac:dyDescent="0.25">
      <c r="A88" s="63"/>
      <c r="B88" s="257"/>
      <c r="C88" s="97">
        <v>78</v>
      </c>
      <c r="D88" s="72">
        <v>78</v>
      </c>
      <c r="E88" s="72">
        <v>78</v>
      </c>
      <c r="F88" s="72">
        <v>78</v>
      </c>
      <c r="G88" s="72">
        <v>78</v>
      </c>
      <c r="H88" s="72">
        <v>78</v>
      </c>
      <c r="I88" s="72">
        <v>78</v>
      </c>
      <c r="J88" s="72">
        <v>78</v>
      </c>
      <c r="K88" s="72">
        <v>78</v>
      </c>
      <c r="L88" s="73">
        <v>78</v>
      </c>
      <c r="M88" s="64"/>
      <c r="N88" s="70"/>
      <c r="O88" s="1">
        <v>77</v>
      </c>
      <c r="P88" s="68"/>
      <c r="Q88" s="69"/>
      <c r="R88" s="68"/>
      <c r="S88" s="68"/>
      <c r="T88" s="71">
        <f t="shared" si="4"/>
        <v>0</v>
      </c>
      <c r="U88" s="2" t="str">
        <f t="shared" si="5"/>
        <v/>
      </c>
      <c r="V88" s="3">
        <f t="shared" ca="1" si="6"/>
        <v>43344</v>
      </c>
    </row>
    <row r="89" spans="1:22" customFormat="1" ht="9.75" customHeight="1" x14ac:dyDescent="0.25">
      <c r="A89" s="63"/>
      <c r="B89" s="257"/>
      <c r="C89" s="97">
        <v>79</v>
      </c>
      <c r="D89" s="72">
        <v>79</v>
      </c>
      <c r="E89" s="72">
        <v>79</v>
      </c>
      <c r="F89" s="72">
        <v>79</v>
      </c>
      <c r="G89" s="72">
        <v>79</v>
      </c>
      <c r="H89" s="72">
        <v>79</v>
      </c>
      <c r="I89" s="72">
        <v>79</v>
      </c>
      <c r="J89" s="72">
        <v>79</v>
      </c>
      <c r="K89" s="72">
        <v>79</v>
      </c>
      <c r="L89" s="73">
        <v>79</v>
      </c>
      <c r="M89" s="64"/>
      <c r="N89" s="70"/>
      <c r="O89" s="1">
        <v>78</v>
      </c>
      <c r="P89" s="68"/>
      <c r="Q89" s="69"/>
      <c r="R89" s="68"/>
      <c r="S89" s="68"/>
      <c r="T89" s="71">
        <f t="shared" si="4"/>
        <v>0</v>
      </c>
      <c r="U89" s="2" t="str">
        <f t="shared" si="5"/>
        <v/>
      </c>
      <c r="V89" s="3">
        <f t="shared" ca="1" si="6"/>
        <v>43344</v>
      </c>
    </row>
    <row r="90" spans="1:22" customFormat="1" ht="9.75" customHeight="1" x14ac:dyDescent="0.25">
      <c r="A90" s="63"/>
      <c r="B90" s="257"/>
      <c r="C90" s="97">
        <v>80</v>
      </c>
      <c r="D90" s="72">
        <v>80</v>
      </c>
      <c r="E90" s="72">
        <v>80</v>
      </c>
      <c r="F90" s="72">
        <v>80</v>
      </c>
      <c r="G90" s="72">
        <v>80</v>
      </c>
      <c r="H90" s="72">
        <v>80</v>
      </c>
      <c r="I90" s="72">
        <v>80</v>
      </c>
      <c r="J90" s="72">
        <v>80</v>
      </c>
      <c r="K90" s="72">
        <v>80</v>
      </c>
      <c r="L90" s="73">
        <v>80</v>
      </c>
      <c r="M90" s="64"/>
      <c r="N90" s="70"/>
      <c r="O90" s="1">
        <v>79</v>
      </c>
      <c r="P90" s="68"/>
      <c r="Q90" s="69"/>
      <c r="R90" s="68"/>
      <c r="S90" s="68"/>
      <c r="T90" s="71">
        <f t="shared" si="4"/>
        <v>0</v>
      </c>
      <c r="U90" s="2" t="str">
        <f t="shared" si="5"/>
        <v/>
      </c>
      <c r="V90" s="3">
        <f t="shared" ca="1" si="6"/>
        <v>43344</v>
      </c>
    </row>
    <row r="91" spans="1:22" customFormat="1" ht="9.75" customHeight="1" x14ac:dyDescent="0.25">
      <c r="A91" s="63"/>
      <c r="B91" s="257"/>
      <c r="C91" s="97">
        <v>81</v>
      </c>
      <c r="D91" s="72">
        <v>81</v>
      </c>
      <c r="E91" s="72">
        <v>81</v>
      </c>
      <c r="F91" s="72">
        <v>81</v>
      </c>
      <c r="G91" s="72">
        <v>81</v>
      </c>
      <c r="H91" s="72">
        <v>81</v>
      </c>
      <c r="I91" s="72">
        <v>81</v>
      </c>
      <c r="J91" s="72">
        <v>81</v>
      </c>
      <c r="K91" s="72">
        <v>81</v>
      </c>
      <c r="L91" s="73">
        <v>81</v>
      </c>
      <c r="M91" s="64"/>
      <c r="N91" s="70"/>
      <c r="O91" s="1">
        <v>80</v>
      </c>
      <c r="P91" s="68"/>
      <c r="Q91" s="69"/>
      <c r="R91" s="68"/>
      <c r="S91" s="68"/>
      <c r="T91" s="71">
        <f t="shared" si="4"/>
        <v>0</v>
      </c>
      <c r="U91" s="2" t="str">
        <f t="shared" si="5"/>
        <v/>
      </c>
      <c r="V91" s="3">
        <f t="shared" ca="1" si="6"/>
        <v>43344</v>
      </c>
    </row>
    <row r="92" spans="1:22" customFormat="1" ht="9.75" customHeight="1" x14ac:dyDescent="0.25">
      <c r="A92" s="63"/>
      <c r="B92" s="257"/>
      <c r="C92" s="97">
        <v>82</v>
      </c>
      <c r="D92" s="72">
        <v>82</v>
      </c>
      <c r="E92" s="72">
        <v>82</v>
      </c>
      <c r="F92" s="72">
        <v>82</v>
      </c>
      <c r="G92" s="72">
        <v>82</v>
      </c>
      <c r="H92" s="72">
        <v>82</v>
      </c>
      <c r="I92" s="72">
        <v>82</v>
      </c>
      <c r="J92" s="72">
        <v>82</v>
      </c>
      <c r="K92" s="72">
        <v>82</v>
      </c>
      <c r="L92" s="73">
        <v>82</v>
      </c>
      <c r="M92" s="64"/>
      <c r="N92" s="70"/>
      <c r="O92" s="1">
        <v>81</v>
      </c>
      <c r="P92" s="68"/>
      <c r="Q92" s="69"/>
      <c r="R92" s="68"/>
      <c r="S92" s="68"/>
      <c r="T92" s="71">
        <f t="shared" si="4"/>
        <v>0</v>
      </c>
      <c r="U92" s="2" t="str">
        <f t="shared" si="5"/>
        <v/>
      </c>
      <c r="V92" s="3">
        <f t="shared" ca="1" si="6"/>
        <v>43344</v>
      </c>
    </row>
    <row r="93" spans="1:22" customFormat="1" ht="9.75" customHeight="1" x14ac:dyDescent="0.25">
      <c r="A93" s="63"/>
      <c r="B93" s="257"/>
      <c r="C93" s="97">
        <v>83</v>
      </c>
      <c r="D93" s="72">
        <v>83</v>
      </c>
      <c r="E93" s="72">
        <v>83</v>
      </c>
      <c r="F93" s="72">
        <v>83</v>
      </c>
      <c r="G93" s="72">
        <v>83</v>
      </c>
      <c r="H93" s="72">
        <v>83</v>
      </c>
      <c r="I93" s="72">
        <v>83</v>
      </c>
      <c r="J93" s="72">
        <v>83</v>
      </c>
      <c r="K93" s="72">
        <v>83</v>
      </c>
      <c r="L93" s="73">
        <v>83</v>
      </c>
      <c r="M93" s="64"/>
      <c r="N93" s="70"/>
      <c r="O93" s="1">
        <v>82</v>
      </c>
      <c r="P93" s="68"/>
      <c r="Q93" s="69"/>
      <c r="R93" s="68"/>
      <c r="S93" s="68"/>
      <c r="T93" s="71">
        <f t="shared" si="4"/>
        <v>0</v>
      </c>
      <c r="U93" s="2" t="str">
        <f t="shared" si="5"/>
        <v/>
      </c>
      <c r="V93" s="3">
        <f t="shared" ca="1" si="6"/>
        <v>43344</v>
      </c>
    </row>
    <row r="94" spans="1:22" customFormat="1" ht="9.75" customHeight="1" x14ac:dyDescent="0.25">
      <c r="A94" s="63"/>
      <c r="B94" s="257"/>
      <c r="C94" s="97">
        <v>84</v>
      </c>
      <c r="D94" s="72">
        <v>84</v>
      </c>
      <c r="E94" s="72">
        <v>84</v>
      </c>
      <c r="F94" s="72">
        <v>84</v>
      </c>
      <c r="G94" s="72">
        <v>84</v>
      </c>
      <c r="H94" s="72">
        <v>84</v>
      </c>
      <c r="I94" s="72">
        <v>84</v>
      </c>
      <c r="J94" s="72">
        <v>84</v>
      </c>
      <c r="K94" s="72">
        <v>84</v>
      </c>
      <c r="L94" s="73">
        <v>84</v>
      </c>
      <c r="M94" s="64"/>
      <c r="N94" s="70"/>
      <c r="O94" s="1">
        <v>83</v>
      </c>
      <c r="P94" s="68"/>
      <c r="Q94" s="69"/>
      <c r="R94" s="68"/>
      <c r="S94" s="68"/>
      <c r="T94" s="71">
        <f t="shared" si="4"/>
        <v>0</v>
      </c>
      <c r="U94" s="2" t="str">
        <f t="shared" si="5"/>
        <v/>
      </c>
      <c r="V94" s="3">
        <f t="shared" ca="1" si="6"/>
        <v>43344</v>
      </c>
    </row>
    <row r="95" spans="1:22" customFormat="1" ht="9.75" customHeight="1" x14ac:dyDescent="0.25">
      <c r="A95" s="63"/>
      <c r="B95" s="257"/>
      <c r="C95" s="97">
        <v>85</v>
      </c>
      <c r="D95" s="72">
        <v>85</v>
      </c>
      <c r="E95" s="72">
        <v>85</v>
      </c>
      <c r="F95" s="72">
        <v>85</v>
      </c>
      <c r="G95" s="72">
        <v>85</v>
      </c>
      <c r="H95" s="72">
        <v>85</v>
      </c>
      <c r="I95" s="72">
        <v>85</v>
      </c>
      <c r="J95" s="72">
        <v>85</v>
      </c>
      <c r="K95" s="72">
        <v>85</v>
      </c>
      <c r="L95" s="73">
        <v>85</v>
      </c>
      <c r="M95" s="64"/>
      <c r="N95" s="70"/>
      <c r="O95" s="1">
        <v>84</v>
      </c>
      <c r="P95" s="68"/>
      <c r="Q95" s="69"/>
      <c r="R95" s="68"/>
      <c r="S95" s="68"/>
      <c r="T95" s="71">
        <f t="shared" si="4"/>
        <v>0</v>
      </c>
      <c r="U95" s="2" t="str">
        <f t="shared" si="5"/>
        <v/>
      </c>
      <c r="V95" s="3">
        <f t="shared" ca="1" si="6"/>
        <v>43344</v>
      </c>
    </row>
    <row r="96" spans="1:22" customFormat="1" ht="9.75" customHeight="1" x14ac:dyDescent="0.25">
      <c r="A96" s="63"/>
      <c r="B96" s="257"/>
      <c r="C96" s="97">
        <v>86</v>
      </c>
      <c r="D96" s="72">
        <v>86</v>
      </c>
      <c r="E96" s="72">
        <v>86</v>
      </c>
      <c r="F96" s="72">
        <v>86</v>
      </c>
      <c r="G96" s="72">
        <v>86</v>
      </c>
      <c r="H96" s="72">
        <v>86</v>
      </c>
      <c r="I96" s="72">
        <v>86</v>
      </c>
      <c r="J96" s="72">
        <v>86</v>
      </c>
      <c r="K96" s="72">
        <v>86</v>
      </c>
      <c r="L96" s="73">
        <v>86</v>
      </c>
      <c r="M96" s="64"/>
      <c r="N96" s="70"/>
      <c r="O96" s="1">
        <v>85</v>
      </c>
      <c r="P96" s="68"/>
      <c r="Q96" s="69"/>
      <c r="R96" s="68"/>
      <c r="S96" s="68"/>
      <c r="T96" s="71">
        <f t="shared" si="4"/>
        <v>0</v>
      </c>
      <c r="U96" s="2" t="str">
        <f t="shared" si="5"/>
        <v/>
      </c>
      <c r="V96" s="3">
        <f t="shared" ca="1" si="6"/>
        <v>43344</v>
      </c>
    </row>
    <row r="97" spans="1:22" customFormat="1" ht="9.75" customHeight="1" x14ac:dyDescent="0.25">
      <c r="A97" s="63"/>
      <c r="B97" s="257"/>
      <c r="C97" s="97">
        <v>87</v>
      </c>
      <c r="D97" s="72">
        <v>87</v>
      </c>
      <c r="E97" s="72">
        <v>87</v>
      </c>
      <c r="F97" s="72">
        <v>87</v>
      </c>
      <c r="G97" s="72">
        <v>87</v>
      </c>
      <c r="H97" s="72">
        <v>87</v>
      </c>
      <c r="I97" s="72">
        <v>87</v>
      </c>
      <c r="J97" s="72">
        <v>87</v>
      </c>
      <c r="K97" s="72">
        <v>87</v>
      </c>
      <c r="L97" s="73">
        <v>87</v>
      </c>
      <c r="M97" s="64"/>
      <c r="N97" s="70"/>
      <c r="O97" s="1">
        <v>86</v>
      </c>
      <c r="P97" s="68"/>
      <c r="Q97" s="69"/>
      <c r="R97" s="68"/>
      <c r="S97" s="68"/>
      <c r="T97" s="71">
        <f t="shared" si="4"/>
        <v>0</v>
      </c>
      <c r="U97" s="2" t="str">
        <f t="shared" si="5"/>
        <v/>
      </c>
      <c r="V97" s="3">
        <f t="shared" ca="1" si="6"/>
        <v>43344</v>
      </c>
    </row>
    <row r="98" spans="1:22" customFormat="1" ht="9.75" customHeight="1" x14ac:dyDescent="0.25">
      <c r="A98" s="63"/>
      <c r="B98" s="257"/>
      <c r="C98" s="97">
        <v>88</v>
      </c>
      <c r="D98" s="72">
        <v>88</v>
      </c>
      <c r="E98" s="72">
        <v>88</v>
      </c>
      <c r="F98" s="72">
        <v>88</v>
      </c>
      <c r="G98" s="72">
        <v>88</v>
      </c>
      <c r="H98" s="72">
        <v>88</v>
      </c>
      <c r="I98" s="72">
        <v>88</v>
      </c>
      <c r="J98" s="72">
        <v>88</v>
      </c>
      <c r="K98" s="72">
        <v>88</v>
      </c>
      <c r="L98" s="73">
        <v>88</v>
      </c>
      <c r="M98" s="64"/>
      <c r="N98" s="70"/>
      <c r="O98" s="1">
        <v>87</v>
      </c>
      <c r="P98" s="68"/>
      <c r="Q98" s="69"/>
      <c r="R98" s="68"/>
      <c r="S98" s="68"/>
      <c r="T98" s="71">
        <f t="shared" si="4"/>
        <v>0</v>
      </c>
      <c r="U98" s="2" t="str">
        <f t="shared" si="5"/>
        <v/>
      </c>
      <c r="V98" s="3">
        <f t="shared" ca="1" si="6"/>
        <v>43344</v>
      </c>
    </row>
    <row r="99" spans="1:22" customFormat="1" ht="9.75" customHeight="1" x14ac:dyDescent="0.25">
      <c r="A99" s="63"/>
      <c r="B99" s="257"/>
      <c r="C99" s="97">
        <v>89</v>
      </c>
      <c r="D99" s="72">
        <v>89</v>
      </c>
      <c r="E99" s="72">
        <v>89</v>
      </c>
      <c r="F99" s="72">
        <v>89</v>
      </c>
      <c r="G99" s="72">
        <v>89</v>
      </c>
      <c r="H99" s="72">
        <v>89</v>
      </c>
      <c r="I99" s="72">
        <v>89</v>
      </c>
      <c r="J99" s="72">
        <v>89</v>
      </c>
      <c r="K99" s="72">
        <v>89</v>
      </c>
      <c r="L99" s="73">
        <v>89</v>
      </c>
      <c r="M99" s="64"/>
      <c r="N99" s="70"/>
      <c r="O99" s="1">
        <v>88</v>
      </c>
      <c r="P99" s="68"/>
      <c r="Q99" s="69"/>
      <c r="R99" s="68"/>
      <c r="S99" s="68"/>
      <c r="T99" s="71">
        <f t="shared" si="4"/>
        <v>0</v>
      </c>
      <c r="U99" s="2" t="str">
        <f t="shared" si="5"/>
        <v/>
      </c>
      <c r="V99" s="3">
        <f t="shared" ca="1" si="6"/>
        <v>43344</v>
      </c>
    </row>
    <row r="100" spans="1:22" customFormat="1" ht="9.75" customHeight="1" x14ac:dyDescent="0.25">
      <c r="A100" s="63"/>
      <c r="B100" s="257"/>
      <c r="C100" s="97">
        <v>90</v>
      </c>
      <c r="D100" s="72">
        <v>90</v>
      </c>
      <c r="E100" s="72">
        <v>90</v>
      </c>
      <c r="F100" s="72">
        <v>90</v>
      </c>
      <c r="G100" s="72">
        <v>90</v>
      </c>
      <c r="H100" s="72">
        <v>90</v>
      </c>
      <c r="I100" s="72">
        <v>90</v>
      </c>
      <c r="J100" s="72">
        <v>90</v>
      </c>
      <c r="K100" s="72">
        <v>90</v>
      </c>
      <c r="L100" s="73">
        <v>90</v>
      </c>
      <c r="M100" s="64"/>
      <c r="N100" s="70"/>
      <c r="O100" s="1">
        <v>89</v>
      </c>
      <c r="P100" s="68"/>
      <c r="Q100" s="69"/>
      <c r="R100" s="68"/>
      <c r="S100" s="68"/>
      <c r="T100" s="71">
        <f t="shared" si="4"/>
        <v>0</v>
      </c>
      <c r="U100" s="2" t="str">
        <f t="shared" si="5"/>
        <v/>
      </c>
      <c r="V100" s="3">
        <f t="shared" ca="1" si="6"/>
        <v>43344</v>
      </c>
    </row>
    <row r="101" spans="1:22" customFormat="1" ht="9.75" customHeight="1" x14ac:dyDescent="0.25">
      <c r="A101" s="63"/>
      <c r="B101" s="257"/>
      <c r="C101" s="97">
        <v>91</v>
      </c>
      <c r="D101" s="72">
        <v>91</v>
      </c>
      <c r="E101" s="72">
        <v>91</v>
      </c>
      <c r="F101" s="72">
        <v>91</v>
      </c>
      <c r="G101" s="72">
        <v>91</v>
      </c>
      <c r="H101" s="72">
        <v>91</v>
      </c>
      <c r="I101" s="72">
        <v>91</v>
      </c>
      <c r="J101" s="72">
        <v>91</v>
      </c>
      <c r="K101" s="72">
        <v>91</v>
      </c>
      <c r="L101" s="73">
        <v>91</v>
      </c>
      <c r="M101" s="64"/>
      <c r="N101" s="70"/>
      <c r="O101" s="1">
        <v>90</v>
      </c>
      <c r="P101" s="68"/>
      <c r="Q101" s="69"/>
      <c r="R101" s="68"/>
      <c r="S101" s="68"/>
      <c r="T101" s="71">
        <f t="shared" si="4"/>
        <v>0</v>
      </c>
      <c r="U101" s="2" t="str">
        <f t="shared" si="5"/>
        <v/>
      </c>
      <c r="V101" s="3">
        <f t="shared" ca="1" si="6"/>
        <v>43344</v>
      </c>
    </row>
    <row r="102" spans="1:22" customFormat="1" ht="9.75" customHeight="1" x14ac:dyDescent="0.25">
      <c r="A102" s="63"/>
      <c r="B102" s="257"/>
      <c r="C102" s="97">
        <v>92</v>
      </c>
      <c r="D102" s="72">
        <v>92</v>
      </c>
      <c r="E102" s="72">
        <v>92</v>
      </c>
      <c r="F102" s="72">
        <v>92</v>
      </c>
      <c r="G102" s="72">
        <v>92</v>
      </c>
      <c r="H102" s="72">
        <v>92</v>
      </c>
      <c r="I102" s="72">
        <v>92</v>
      </c>
      <c r="J102" s="72">
        <v>92</v>
      </c>
      <c r="K102" s="72">
        <v>92</v>
      </c>
      <c r="L102" s="73">
        <v>92</v>
      </c>
      <c r="M102" s="64"/>
      <c r="N102" s="70"/>
      <c r="O102" s="1">
        <v>91</v>
      </c>
      <c r="P102" s="68"/>
      <c r="Q102" s="69"/>
      <c r="R102" s="68"/>
      <c r="S102" s="68"/>
      <c r="T102" s="71">
        <f t="shared" si="4"/>
        <v>0</v>
      </c>
      <c r="U102" s="2" t="str">
        <f t="shared" si="5"/>
        <v/>
      </c>
      <c r="V102" s="3">
        <f t="shared" ca="1" si="6"/>
        <v>43344</v>
      </c>
    </row>
    <row r="103" spans="1:22" customFormat="1" ht="9.75" customHeight="1" x14ac:dyDescent="0.25">
      <c r="A103" s="63"/>
      <c r="B103" s="257"/>
      <c r="C103" s="97">
        <v>93</v>
      </c>
      <c r="D103" s="72">
        <v>93</v>
      </c>
      <c r="E103" s="72">
        <v>93</v>
      </c>
      <c r="F103" s="72">
        <v>93</v>
      </c>
      <c r="G103" s="72">
        <v>93</v>
      </c>
      <c r="H103" s="72">
        <v>93</v>
      </c>
      <c r="I103" s="72">
        <v>93</v>
      </c>
      <c r="J103" s="72">
        <v>93</v>
      </c>
      <c r="K103" s="72">
        <v>93</v>
      </c>
      <c r="L103" s="73">
        <v>93</v>
      </c>
      <c r="M103" s="64"/>
      <c r="N103" s="70"/>
      <c r="O103" s="1">
        <v>92</v>
      </c>
      <c r="P103" s="68"/>
      <c r="Q103" s="69"/>
      <c r="R103" s="68"/>
      <c r="S103" s="68"/>
      <c r="T103" s="71">
        <f t="shared" si="4"/>
        <v>0</v>
      </c>
      <c r="U103" s="2" t="str">
        <f t="shared" si="5"/>
        <v/>
      </c>
      <c r="V103" s="3">
        <f t="shared" ca="1" si="6"/>
        <v>43344</v>
      </c>
    </row>
    <row r="104" spans="1:22" customFormat="1" ht="9.75" customHeight="1" x14ac:dyDescent="0.25">
      <c r="A104" s="63"/>
      <c r="B104" s="257"/>
      <c r="C104" s="97">
        <v>94</v>
      </c>
      <c r="D104" s="72">
        <v>94</v>
      </c>
      <c r="E104" s="72">
        <v>94</v>
      </c>
      <c r="F104" s="72">
        <v>94</v>
      </c>
      <c r="G104" s="72">
        <v>94</v>
      </c>
      <c r="H104" s="72">
        <v>94</v>
      </c>
      <c r="I104" s="72">
        <v>94</v>
      </c>
      <c r="J104" s="72">
        <v>94</v>
      </c>
      <c r="K104" s="72">
        <v>94</v>
      </c>
      <c r="L104" s="73">
        <v>94</v>
      </c>
      <c r="M104" s="64"/>
      <c r="N104" s="70"/>
      <c r="O104" s="1">
        <v>93</v>
      </c>
      <c r="P104" s="68"/>
      <c r="Q104" s="69"/>
      <c r="R104" s="68"/>
      <c r="S104" s="68"/>
      <c r="T104" s="71">
        <f t="shared" si="4"/>
        <v>0</v>
      </c>
      <c r="U104" s="2" t="str">
        <f t="shared" si="5"/>
        <v/>
      </c>
      <c r="V104" s="3">
        <f t="shared" ca="1" si="6"/>
        <v>43344</v>
      </c>
    </row>
    <row r="105" spans="1:22" customFormat="1" ht="9.75" customHeight="1" x14ac:dyDescent="0.25">
      <c r="A105" s="63"/>
      <c r="B105" s="257"/>
      <c r="C105" s="97">
        <v>95</v>
      </c>
      <c r="D105" s="72">
        <v>95</v>
      </c>
      <c r="E105" s="72">
        <v>95</v>
      </c>
      <c r="F105" s="72">
        <v>95</v>
      </c>
      <c r="G105" s="72">
        <v>95</v>
      </c>
      <c r="H105" s="72">
        <v>95</v>
      </c>
      <c r="I105" s="72">
        <v>95</v>
      </c>
      <c r="J105" s="72">
        <v>95</v>
      </c>
      <c r="K105" s="72">
        <v>95</v>
      </c>
      <c r="L105" s="73">
        <v>95</v>
      </c>
      <c r="M105" s="64"/>
      <c r="N105" s="70"/>
      <c r="O105" s="1">
        <v>94</v>
      </c>
      <c r="P105" s="68"/>
      <c r="Q105" s="69"/>
      <c r="R105" s="68"/>
      <c r="S105" s="68"/>
      <c r="T105" s="71">
        <f t="shared" si="4"/>
        <v>0</v>
      </c>
      <c r="U105" s="2" t="str">
        <f t="shared" si="5"/>
        <v/>
      </c>
      <c r="V105" s="3">
        <f t="shared" ca="1" si="6"/>
        <v>43344</v>
      </c>
    </row>
    <row r="106" spans="1:22" customFormat="1" ht="9.75" customHeight="1" x14ac:dyDescent="0.25">
      <c r="A106" s="63"/>
      <c r="B106" s="257"/>
      <c r="C106" s="97">
        <v>96</v>
      </c>
      <c r="D106" s="72">
        <v>96</v>
      </c>
      <c r="E106" s="72">
        <v>96</v>
      </c>
      <c r="F106" s="72">
        <v>96</v>
      </c>
      <c r="G106" s="72">
        <v>96</v>
      </c>
      <c r="H106" s="72">
        <v>96</v>
      </c>
      <c r="I106" s="72">
        <v>96</v>
      </c>
      <c r="J106" s="72">
        <v>96</v>
      </c>
      <c r="K106" s="72">
        <v>96</v>
      </c>
      <c r="L106" s="73">
        <v>96</v>
      </c>
      <c r="M106" s="64"/>
      <c r="N106" s="70"/>
      <c r="O106" s="1">
        <v>95</v>
      </c>
      <c r="P106" s="68"/>
      <c r="Q106" s="69"/>
      <c r="R106" s="68"/>
      <c r="S106" s="68"/>
      <c r="T106" s="71">
        <f t="shared" si="4"/>
        <v>0</v>
      </c>
      <c r="U106" s="2" t="str">
        <f t="shared" si="5"/>
        <v/>
      </c>
      <c r="V106" s="3">
        <f t="shared" ca="1" si="6"/>
        <v>43344</v>
      </c>
    </row>
    <row r="107" spans="1:22" customFormat="1" ht="9.75" customHeight="1" x14ac:dyDescent="0.25">
      <c r="A107" s="63"/>
      <c r="B107" s="257"/>
      <c r="C107" s="97">
        <v>97</v>
      </c>
      <c r="D107" s="72">
        <v>97</v>
      </c>
      <c r="E107" s="72">
        <v>97</v>
      </c>
      <c r="F107" s="72">
        <v>97</v>
      </c>
      <c r="G107" s="72">
        <v>97</v>
      </c>
      <c r="H107" s="72">
        <v>97</v>
      </c>
      <c r="I107" s="72">
        <v>97</v>
      </c>
      <c r="J107" s="72">
        <v>97</v>
      </c>
      <c r="K107" s="72">
        <v>97</v>
      </c>
      <c r="L107" s="73">
        <v>97</v>
      </c>
      <c r="M107" s="64"/>
      <c r="N107" s="70"/>
      <c r="O107" s="1">
        <v>96</v>
      </c>
      <c r="P107" s="68"/>
      <c r="Q107" s="69"/>
      <c r="R107" s="68"/>
      <c r="S107" s="68"/>
      <c r="T107" s="71">
        <f t="shared" si="4"/>
        <v>0</v>
      </c>
      <c r="U107" s="2" t="str">
        <f t="shared" si="5"/>
        <v/>
      </c>
      <c r="V107" s="3">
        <f t="shared" ca="1" si="6"/>
        <v>43344</v>
      </c>
    </row>
    <row r="108" spans="1:22" customFormat="1" ht="9.75" customHeight="1" x14ac:dyDescent="0.25">
      <c r="A108" s="63"/>
      <c r="B108" s="257"/>
      <c r="C108" s="97">
        <v>98</v>
      </c>
      <c r="D108" s="72">
        <v>98</v>
      </c>
      <c r="E108" s="72">
        <v>98</v>
      </c>
      <c r="F108" s="72">
        <v>98</v>
      </c>
      <c r="G108" s="72">
        <v>98</v>
      </c>
      <c r="H108" s="72">
        <v>98</v>
      </c>
      <c r="I108" s="72">
        <v>98</v>
      </c>
      <c r="J108" s="72">
        <v>98</v>
      </c>
      <c r="K108" s="72">
        <v>98</v>
      </c>
      <c r="L108" s="73">
        <v>98</v>
      </c>
      <c r="M108" s="64"/>
      <c r="N108" s="70"/>
      <c r="O108" s="1">
        <v>97</v>
      </c>
      <c r="P108" s="68"/>
      <c r="Q108" s="69"/>
      <c r="R108" s="68"/>
      <c r="S108" s="68"/>
      <c r="T108" s="71">
        <f t="shared" si="4"/>
        <v>0</v>
      </c>
      <c r="U108" s="2" t="str">
        <f t="shared" si="5"/>
        <v/>
      </c>
      <c r="V108" s="3">
        <f t="shared" ca="1" si="6"/>
        <v>43344</v>
      </c>
    </row>
    <row r="109" spans="1:22" customFormat="1" ht="9.75" customHeight="1" thickBot="1" x14ac:dyDescent="0.3">
      <c r="A109" s="63"/>
      <c r="B109" s="258"/>
      <c r="C109" s="111">
        <v>99</v>
      </c>
      <c r="D109" s="74">
        <v>99</v>
      </c>
      <c r="E109" s="74">
        <v>99</v>
      </c>
      <c r="F109" s="74">
        <v>99</v>
      </c>
      <c r="G109" s="74">
        <v>99</v>
      </c>
      <c r="H109" s="74">
        <v>99</v>
      </c>
      <c r="I109" s="74">
        <v>99</v>
      </c>
      <c r="J109" s="74">
        <v>99</v>
      </c>
      <c r="K109" s="74">
        <v>99</v>
      </c>
      <c r="L109" s="75">
        <v>99</v>
      </c>
      <c r="M109" s="64"/>
      <c r="N109" s="70"/>
      <c r="O109" s="1">
        <v>98</v>
      </c>
      <c r="P109" s="68"/>
      <c r="Q109" s="69"/>
      <c r="R109" s="68"/>
      <c r="S109" s="68"/>
      <c r="T109" s="71">
        <f t="shared" si="4"/>
        <v>0</v>
      </c>
      <c r="U109" s="2" t="str">
        <f t="shared" si="5"/>
        <v/>
      </c>
      <c r="V109" s="3">
        <f t="shared" ca="1" si="6"/>
        <v>43344</v>
      </c>
    </row>
    <row r="110" spans="1:22" customFormat="1" ht="9.75" customHeight="1" x14ac:dyDescent="0.25">
      <c r="A110" s="63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70"/>
      <c r="O110" s="1">
        <v>99</v>
      </c>
      <c r="P110" s="68"/>
      <c r="Q110" s="69"/>
      <c r="R110" s="68"/>
      <c r="S110" s="68"/>
      <c r="T110" s="71">
        <f t="shared" si="4"/>
        <v>0</v>
      </c>
      <c r="U110" s="2" t="str">
        <f t="shared" si="5"/>
        <v/>
      </c>
      <c r="V110" s="3">
        <f t="shared" ca="1" si="6"/>
        <v>43344</v>
      </c>
    </row>
    <row r="111" spans="1:22" customFormat="1" ht="9.75" customHeight="1" x14ac:dyDescent="0.25">
      <c r="A111" s="63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70"/>
      <c r="O111" s="1">
        <v>100</v>
      </c>
      <c r="P111" s="68"/>
      <c r="Q111" s="69"/>
      <c r="R111" s="68"/>
      <c r="S111" s="68"/>
      <c r="T111" s="71">
        <f t="shared" si="4"/>
        <v>0</v>
      </c>
      <c r="U111" s="2" t="str">
        <f t="shared" si="5"/>
        <v/>
      </c>
      <c r="V111" s="3">
        <f t="shared" ca="1" si="6"/>
        <v>43344</v>
      </c>
    </row>
    <row r="112" spans="1:22" customFormat="1" ht="9.75" customHeight="1" x14ac:dyDescent="0.25">
      <c r="A112" s="63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70"/>
      <c r="O112" s="1">
        <v>101</v>
      </c>
      <c r="P112" s="68"/>
      <c r="Q112" s="69"/>
      <c r="R112" s="68"/>
      <c r="S112" s="68"/>
      <c r="T112" s="71">
        <f t="shared" si="4"/>
        <v>0</v>
      </c>
      <c r="U112" s="2" t="str">
        <f t="shared" si="5"/>
        <v/>
      </c>
      <c r="V112" s="3">
        <f t="shared" ca="1" si="6"/>
        <v>43344</v>
      </c>
    </row>
    <row r="113" spans="1:22" customFormat="1" ht="9.75" customHeight="1" x14ac:dyDescent="0.25">
      <c r="A113" s="63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70"/>
      <c r="O113" s="1">
        <v>102</v>
      </c>
      <c r="P113" s="68"/>
      <c r="Q113" s="69"/>
      <c r="R113" s="68"/>
      <c r="S113" s="68"/>
      <c r="T113" s="71">
        <f t="shared" si="4"/>
        <v>0</v>
      </c>
      <c r="U113" s="2" t="str">
        <f t="shared" si="5"/>
        <v/>
      </c>
      <c r="V113" s="3">
        <f t="shared" ca="1" si="6"/>
        <v>43344</v>
      </c>
    </row>
    <row r="114" spans="1:22" customFormat="1" ht="9.75" customHeight="1" x14ac:dyDescent="0.25">
      <c r="A114" s="63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70"/>
      <c r="O114" s="1">
        <v>103</v>
      </c>
      <c r="P114" s="68"/>
      <c r="Q114" s="69"/>
      <c r="R114" s="68"/>
      <c r="S114" s="68"/>
      <c r="T114" s="71">
        <f t="shared" si="4"/>
        <v>0</v>
      </c>
      <c r="U114" s="2" t="str">
        <f t="shared" si="5"/>
        <v/>
      </c>
      <c r="V114" s="3">
        <f t="shared" ca="1" si="6"/>
        <v>43344</v>
      </c>
    </row>
    <row r="115" spans="1:22" customFormat="1" ht="9.75" customHeight="1" x14ac:dyDescent="0.25">
      <c r="A115" s="63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70"/>
      <c r="O115" s="1">
        <v>104</v>
      </c>
      <c r="P115" s="68"/>
      <c r="Q115" s="69"/>
      <c r="R115" s="68"/>
      <c r="S115" s="68"/>
      <c r="T115" s="71">
        <f t="shared" si="4"/>
        <v>0</v>
      </c>
      <c r="U115" s="2" t="str">
        <f t="shared" si="5"/>
        <v/>
      </c>
      <c r="V115" s="3">
        <f t="shared" ca="1" si="6"/>
        <v>43344</v>
      </c>
    </row>
    <row r="116" spans="1:22" customFormat="1" ht="9.75" customHeight="1" x14ac:dyDescent="0.25">
      <c r="A116" s="63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70"/>
      <c r="O116" s="1">
        <v>105</v>
      </c>
      <c r="P116" s="68"/>
      <c r="Q116" s="69"/>
      <c r="R116" s="68"/>
      <c r="S116" s="68"/>
      <c r="T116" s="71">
        <f t="shared" si="4"/>
        <v>0</v>
      </c>
      <c r="U116" s="2" t="str">
        <f t="shared" si="5"/>
        <v/>
      </c>
      <c r="V116" s="3">
        <f t="shared" ca="1" si="6"/>
        <v>43344</v>
      </c>
    </row>
    <row r="117" spans="1:22" customFormat="1" ht="9.75" customHeight="1" x14ac:dyDescent="0.25">
      <c r="A117" s="63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70"/>
      <c r="O117" s="1">
        <v>106</v>
      </c>
      <c r="P117" s="68"/>
      <c r="Q117" s="69"/>
      <c r="R117" s="68"/>
      <c r="S117" s="68"/>
      <c r="T117" s="71">
        <f t="shared" si="4"/>
        <v>0</v>
      </c>
      <c r="U117" s="2" t="str">
        <f t="shared" si="5"/>
        <v/>
      </c>
      <c r="V117" s="3">
        <f t="shared" ca="1" si="6"/>
        <v>43344</v>
      </c>
    </row>
    <row r="118" spans="1:22" customFormat="1" ht="9.75" customHeight="1" x14ac:dyDescent="0.25">
      <c r="A118" s="63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70"/>
      <c r="O118" s="1">
        <v>107</v>
      </c>
      <c r="P118" s="68"/>
      <c r="Q118" s="69"/>
      <c r="R118" s="68"/>
      <c r="S118" s="68"/>
      <c r="T118" s="71">
        <f t="shared" si="4"/>
        <v>0</v>
      </c>
      <c r="U118" s="2" t="str">
        <f t="shared" si="5"/>
        <v/>
      </c>
      <c r="V118" s="3">
        <f t="shared" ca="1" si="6"/>
        <v>43344</v>
      </c>
    </row>
    <row r="119" spans="1:22" customFormat="1" ht="9.75" customHeight="1" x14ac:dyDescent="0.25">
      <c r="A119" s="63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70"/>
      <c r="O119" s="1">
        <v>108</v>
      </c>
      <c r="P119" s="68"/>
      <c r="Q119" s="69"/>
      <c r="R119" s="68"/>
      <c r="S119" s="68"/>
      <c r="T119" s="71">
        <f t="shared" si="4"/>
        <v>0</v>
      </c>
      <c r="U119" s="2" t="str">
        <f t="shared" si="5"/>
        <v/>
      </c>
      <c r="V119" s="3">
        <f t="shared" ca="1" si="6"/>
        <v>43344</v>
      </c>
    </row>
    <row r="120" spans="1:22" customFormat="1" ht="9.75" customHeight="1" x14ac:dyDescent="0.25">
      <c r="A120" s="63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70"/>
      <c r="O120" s="1">
        <v>109</v>
      </c>
      <c r="P120" s="68"/>
      <c r="Q120" s="69"/>
      <c r="R120" s="68"/>
      <c r="S120" s="68"/>
      <c r="T120" s="71">
        <f t="shared" si="4"/>
        <v>0</v>
      </c>
      <c r="U120" s="2" t="str">
        <f t="shared" si="5"/>
        <v/>
      </c>
      <c r="V120" s="3">
        <f t="shared" ca="1" si="6"/>
        <v>43344</v>
      </c>
    </row>
    <row r="121" spans="1:22" customFormat="1" ht="9.75" customHeight="1" x14ac:dyDescent="0.25">
      <c r="A121" s="63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70"/>
      <c r="O121" s="1">
        <v>110</v>
      </c>
      <c r="P121" s="68"/>
      <c r="Q121" s="69"/>
      <c r="R121" s="68"/>
      <c r="S121" s="68"/>
      <c r="T121" s="71">
        <f t="shared" si="4"/>
        <v>0</v>
      </c>
      <c r="U121" s="2" t="str">
        <f t="shared" si="5"/>
        <v/>
      </c>
      <c r="V121" s="3">
        <f t="shared" ca="1" si="6"/>
        <v>43344</v>
      </c>
    </row>
    <row r="122" spans="1:22" customFormat="1" ht="9.75" customHeight="1" x14ac:dyDescent="0.25">
      <c r="A122" s="63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70"/>
      <c r="O122" s="1">
        <v>111</v>
      </c>
      <c r="P122" s="68"/>
      <c r="Q122" s="69"/>
      <c r="R122" s="68"/>
      <c r="S122" s="68"/>
      <c r="T122" s="71">
        <f t="shared" si="4"/>
        <v>0</v>
      </c>
      <c r="U122" s="2" t="str">
        <f t="shared" si="5"/>
        <v/>
      </c>
      <c r="V122" s="3">
        <f t="shared" ca="1" si="6"/>
        <v>43344</v>
      </c>
    </row>
    <row r="123" spans="1:22" customFormat="1" ht="9.75" customHeight="1" x14ac:dyDescent="0.25">
      <c r="A123" s="63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70"/>
      <c r="O123" s="1">
        <v>112</v>
      </c>
      <c r="P123" s="68"/>
      <c r="Q123" s="69"/>
      <c r="R123" s="68"/>
      <c r="S123" s="68"/>
      <c r="T123" s="71">
        <f t="shared" si="4"/>
        <v>0</v>
      </c>
      <c r="U123" s="2" t="str">
        <f t="shared" si="5"/>
        <v/>
      </c>
      <c r="V123" s="3">
        <f t="shared" ca="1" si="6"/>
        <v>43344</v>
      </c>
    </row>
    <row r="124" spans="1:22" customFormat="1" ht="9.75" customHeight="1" x14ac:dyDescent="0.25">
      <c r="A124" s="63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70"/>
      <c r="O124" s="1">
        <v>113</v>
      </c>
      <c r="P124" s="68"/>
      <c r="Q124" s="69"/>
      <c r="R124" s="68"/>
      <c r="S124" s="68"/>
      <c r="T124" s="71">
        <f t="shared" si="4"/>
        <v>0</v>
      </c>
      <c r="U124" s="2" t="str">
        <f t="shared" si="5"/>
        <v/>
      </c>
      <c r="V124" s="3">
        <f t="shared" ca="1" si="6"/>
        <v>43344</v>
      </c>
    </row>
    <row r="125" spans="1:22" customFormat="1" ht="9.75" customHeight="1" x14ac:dyDescent="0.25">
      <c r="A125" s="63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70"/>
      <c r="O125" s="1">
        <v>114</v>
      </c>
      <c r="P125" s="68"/>
      <c r="Q125" s="69"/>
      <c r="R125" s="68"/>
      <c r="S125" s="68"/>
      <c r="T125" s="71">
        <f t="shared" si="4"/>
        <v>0</v>
      </c>
      <c r="U125" s="2" t="str">
        <f t="shared" si="5"/>
        <v/>
      </c>
      <c r="V125" s="3">
        <f t="shared" ca="1" si="6"/>
        <v>43344</v>
      </c>
    </row>
    <row r="126" spans="1:22" customFormat="1" ht="9.9499999999999993" customHeight="1" x14ac:dyDescent="0.25">
      <c r="A126" s="63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70"/>
      <c r="O126" s="1">
        <v>115</v>
      </c>
      <c r="P126" s="68"/>
      <c r="Q126" s="69"/>
      <c r="R126" s="68"/>
      <c r="S126" s="68"/>
      <c r="T126" s="71">
        <f t="shared" si="4"/>
        <v>0</v>
      </c>
      <c r="U126" s="2" t="str">
        <f t="shared" si="5"/>
        <v/>
      </c>
      <c r="V126" s="3">
        <f t="shared" ca="1" si="6"/>
        <v>43344</v>
      </c>
    </row>
    <row r="127" spans="1:22" customFormat="1" ht="9.9499999999999993" customHeight="1" x14ac:dyDescent="0.25">
      <c r="A127" s="63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70"/>
      <c r="O127" s="1">
        <v>116</v>
      </c>
      <c r="P127" s="68"/>
      <c r="Q127" s="69"/>
      <c r="R127" s="68"/>
      <c r="S127" s="68"/>
      <c r="T127" s="71">
        <f t="shared" si="4"/>
        <v>0</v>
      </c>
      <c r="U127" s="2" t="str">
        <f t="shared" si="5"/>
        <v/>
      </c>
      <c r="V127" s="3">
        <f t="shared" ca="1" si="6"/>
        <v>43344</v>
      </c>
    </row>
    <row r="128" spans="1:22" customFormat="1" ht="9.9499999999999993" customHeight="1" x14ac:dyDescent="0.25">
      <c r="A128" s="63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70"/>
      <c r="O128" s="1">
        <v>117</v>
      </c>
      <c r="P128" s="68"/>
      <c r="Q128" s="69"/>
      <c r="R128" s="68"/>
      <c r="S128" s="68"/>
      <c r="T128" s="71">
        <f t="shared" si="4"/>
        <v>0</v>
      </c>
      <c r="U128" s="2" t="str">
        <f t="shared" si="5"/>
        <v/>
      </c>
      <c r="V128" s="3">
        <f t="shared" ca="1" si="6"/>
        <v>43344</v>
      </c>
    </row>
    <row r="129" spans="1:22" customFormat="1" ht="9.9499999999999993" customHeight="1" x14ac:dyDescent="0.25">
      <c r="A129" s="63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70"/>
      <c r="O129" s="1">
        <v>118</v>
      </c>
      <c r="P129" s="68"/>
      <c r="Q129" s="69"/>
      <c r="R129" s="68"/>
      <c r="S129" s="68"/>
      <c r="T129" s="71">
        <f t="shared" si="4"/>
        <v>0</v>
      </c>
      <c r="U129" s="2" t="str">
        <f t="shared" si="5"/>
        <v/>
      </c>
      <c r="V129" s="3">
        <f t="shared" ca="1" si="6"/>
        <v>43344</v>
      </c>
    </row>
    <row r="130" spans="1:22" customFormat="1" ht="9.9499999999999993" customHeight="1" x14ac:dyDescent="0.25">
      <c r="A130" s="63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70"/>
      <c r="O130" s="1">
        <v>119</v>
      </c>
      <c r="P130" s="68"/>
      <c r="Q130" s="69"/>
      <c r="R130" s="68"/>
      <c r="S130" s="68"/>
      <c r="T130" s="71">
        <f t="shared" si="4"/>
        <v>0</v>
      </c>
      <c r="U130" s="2" t="str">
        <f t="shared" si="5"/>
        <v/>
      </c>
      <c r="V130" s="3">
        <f t="shared" ca="1" si="6"/>
        <v>43344</v>
      </c>
    </row>
    <row r="131" spans="1:22" customFormat="1" ht="9.9499999999999993" customHeight="1" thickBot="1" x14ac:dyDescent="0.3">
      <c r="A131" s="63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87"/>
      <c r="O131" s="88">
        <v>120</v>
      </c>
      <c r="P131" s="89"/>
      <c r="Q131" s="90"/>
      <c r="R131" s="89"/>
      <c r="S131" s="89"/>
      <c r="T131" s="91">
        <f t="shared" si="4"/>
        <v>0</v>
      </c>
      <c r="U131" s="92" t="str">
        <f t="shared" si="5"/>
        <v/>
      </c>
      <c r="V131" s="93">
        <f t="shared" ca="1" si="6"/>
        <v>43344</v>
      </c>
    </row>
    <row r="132" spans="1:22" customFormat="1" ht="15.75" thickBot="1" x14ac:dyDescent="0.3">
      <c r="A132" s="66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52" t="s">
        <v>19</v>
      </c>
      <c r="O132" s="53">
        <f ca="1">TODAY()</f>
        <v>43344</v>
      </c>
      <c r="P132" s="53" t="s">
        <v>20</v>
      </c>
      <c r="Q132" s="54">
        <f>SUM(Q11:Q131)-U132</f>
        <v>0</v>
      </c>
      <c r="R132" s="55">
        <f>MAX(R12:R131)</f>
        <v>0</v>
      </c>
      <c r="S132" s="56"/>
      <c r="T132" s="57" t="s">
        <v>21</v>
      </c>
      <c r="U132" s="54">
        <f>SUM(U11:U131)</f>
        <v>0</v>
      </c>
      <c r="V132" s="58">
        <f ca="1">SUMIF(V11:V131,"&gt;0")</f>
        <v>5244624</v>
      </c>
    </row>
    <row r="133" spans="1:22" ht="2.1" customHeight="1" x14ac:dyDescent="0.25"/>
  </sheetData>
  <mergeCells count="17">
    <mergeCell ref="N7:Q7"/>
    <mergeCell ref="B8:B10"/>
    <mergeCell ref="C8:L9"/>
    <mergeCell ref="N8:Q8"/>
    <mergeCell ref="B11:B109"/>
    <mergeCell ref="N1:N2"/>
    <mergeCell ref="O1:T2"/>
    <mergeCell ref="U1:U2"/>
    <mergeCell ref="V1:V2"/>
    <mergeCell ref="B2:L6"/>
    <mergeCell ref="O3:P3"/>
    <mergeCell ref="S3:T3"/>
    <mergeCell ref="S4:V4"/>
    <mergeCell ref="O5:P5"/>
    <mergeCell ref="U5:V5"/>
    <mergeCell ref="N6:Q6"/>
    <mergeCell ref="S6:V6"/>
  </mergeCells>
  <conditionalFormatting sqref="T8:V8 V3 R8">
    <cfRule type="cellIs" dxfId="329" priority="11" operator="equal">
      <formula>0</formula>
    </cfRule>
  </conditionalFormatting>
  <conditionalFormatting sqref="V10">
    <cfRule type="cellIs" dxfId="328" priority="7" operator="between">
      <formula>40000</formula>
      <formula>50000</formula>
    </cfRule>
    <cfRule type="cellIs" dxfId="327" priority="8" operator="between">
      <formula>30</formula>
      <formula>4000</formula>
    </cfRule>
    <cfRule type="containsText" dxfId="326" priority="9" operator="containsText" text="pago">
      <formula>NOT(ISERROR(SEARCH("pago",V10)))</formula>
    </cfRule>
    <cfRule type="cellIs" dxfId="325" priority="10" operator="between">
      <formula>1</formula>
      <formula>29</formula>
    </cfRule>
  </conditionalFormatting>
  <conditionalFormatting sqref="V11:V131">
    <cfRule type="cellIs" dxfId="324" priority="3" operator="between">
      <formula>40000</formula>
      <formula>50000</formula>
    </cfRule>
    <cfRule type="cellIs" dxfId="323" priority="4" operator="between">
      <formula>30</formula>
      <formula>4000</formula>
    </cfRule>
    <cfRule type="containsText" dxfId="322" priority="5" operator="containsText" text="pago">
      <formula>NOT(ISERROR(SEARCH("pago",V11)))</formula>
    </cfRule>
    <cfRule type="cellIs" dxfId="321" priority="6" operator="between">
      <formula>1</formula>
      <formula>29</formula>
    </cfRule>
  </conditionalFormatting>
  <conditionalFormatting sqref="V11:V131">
    <cfRule type="cellIs" dxfId="320" priority="2" operator="lessThan">
      <formula>0</formula>
    </cfRule>
  </conditionalFormatting>
  <conditionalFormatting sqref="T11:T131">
    <cfRule type="expression" dxfId="319" priority="1">
      <formula>S11=""</formula>
    </cfRule>
  </conditionalFormatting>
  <hyperlinks>
    <hyperlink ref="C11" location="'0101'!A1" display="'0101'!A1"/>
    <hyperlink ref="C13" location="'0103'!A1" display="'0103'!A1"/>
    <hyperlink ref="C14" location="'0104'!A1" display="'0104'!A1"/>
    <hyperlink ref="C15" location="'0105'!A1" display="'0105'!A1"/>
    <hyperlink ref="C16" location="'0106'!A1" display="'0106'!A1"/>
    <hyperlink ref="C17" location="'0107'!A1" display="'0107'!A1"/>
    <hyperlink ref="C18" location="'0108'!A1" display="'0108'!A1"/>
    <hyperlink ref="C19" location="'0109'!A1" display="'0109'!A1"/>
    <hyperlink ref="C20" location="'0110'!A1" display="'0110'!A1"/>
    <hyperlink ref="C21" location="'0111'!A1" display="'0111'!A1"/>
    <hyperlink ref="C12" location="'0102'!A1" display="'0102'!A1"/>
  </hyperlink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Clientes!$A$3:$A$402</xm:f>
          </x14:formula1>
          <xm:sqref>V1:V2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3"/>
  <sheetViews>
    <sheetView workbookViewId="0">
      <selection activeCell="V1" sqref="V1:V2"/>
    </sheetView>
  </sheetViews>
  <sheetFormatPr defaultColWidth="0" defaultRowHeight="15" zeroHeight="1" x14ac:dyDescent="0.25"/>
  <cols>
    <col min="1" max="1" width="1.7109375" style="59" customWidth="1"/>
    <col min="2" max="12" width="2.7109375" style="59" customWidth="1"/>
    <col min="13" max="13" width="1.7109375" style="59" customWidth="1"/>
    <col min="14" max="14" width="19.140625" style="42" bestFit="1" customWidth="1"/>
    <col min="15" max="15" width="15" style="42" bestFit="1" customWidth="1"/>
    <col min="16" max="16" width="15" style="42" customWidth="1"/>
    <col min="17" max="17" width="9.28515625" style="42" bestFit="1" customWidth="1"/>
    <col min="18" max="18" width="18.7109375" style="43" hidden="1"/>
    <col min="19" max="19" width="15.5703125" style="42" bestFit="1" customWidth="1"/>
    <col min="20" max="20" width="17.85546875" style="42" customWidth="1"/>
    <col min="21" max="21" width="14.28515625" style="42" bestFit="1" customWidth="1"/>
    <col min="22" max="22" width="19" style="42" customWidth="1"/>
    <col min="23" max="23" width="1.7109375" style="59" customWidth="1"/>
    <col min="24" max="16384" width="19" style="59" hidden="1"/>
  </cols>
  <sheetData>
    <row r="1" spans="1:22" customFormat="1" ht="9.9499999999999993" customHeight="1" thickBot="1" x14ac:dyDescent="0.3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2"/>
      <c r="N1" s="222" t="str">
        <f ca="1">IF(V132&gt;5000,"Livre",IF(V132&lt;=30,"Em Dias","Atrasado"))</f>
        <v>Livre</v>
      </c>
      <c r="O1" s="224" t="s">
        <v>1</v>
      </c>
      <c r="P1" s="224"/>
      <c r="Q1" s="224"/>
      <c r="R1" s="224"/>
      <c r="S1" s="224"/>
      <c r="T1" s="224"/>
      <c r="U1" s="226" t="s">
        <v>22</v>
      </c>
      <c r="V1" s="228" t="s">
        <v>53</v>
      </c>
    </row>
    <row r="2" spans="1:22" customFormat="1" ht="9.9499999999999993" customHeight="1" thickBot="1" x14ac:dyDescent="0.3">
      <c r="A2" s="63"/>
      <c r="B2" s="230"/>
      <c r="C2" s="231"/>
      <c r="D2" s="231"/>
      <c r="E2" s="231"/>
      <c r="F2" s="231"/>
      <c r="G2" s="231"/>
      <c r="H2" s="231"/>
      <c r="I2" s="231"/>
      <c r="J2" s="231"/>
      <c r="K2" s="231"/>
      <c r="L2" s="232"/>
      <c r="M2" s="64"/>
      <c r="N2" s="223"/>
      <c r="O2" s="225"/>
      <c r="P2" s="225"/>
      <c r="Q2" s="225"/>
      <c r="R2" s="225"/>
      <c r="S2" s="225"/>
      <c r="T2" s="225"/>
      <c r="U2" s="227"/>
      <c r="V2" s="229"/>
    </row>
    <row r="3" spans="1:22" customFormat="1" ht="9.9499999999999993" customHeight="1" thickBot="1" x14ac:dyDescent="0.3">
      <c r="A3" s="63"/>
      <c r="B3" s="233"/>
      <c r="C3" s="234"/>
      <c r="D3" s="234"/>
      <c r="E3" s="234"/>
      <c r="F3" s="234"/>
      <c r="G3" s="234"/>
      <c r="H3" s="234"/>
      <c r="I3" s="234"/>
      <c r="J3" s="234"/>
      <c r="K3" s="234"/>
      <c r="L3" s="235"/>
      <c r="M3" s="64"/>
      <c r="N3" s="44" t="s">
        <v>4</v>
      </c>
      <c r="O3" s="239" t="e">
        <f>VLOOKUP(V1,bd,2,0)</f>
        <v>#N/A</v>
      </c>
      <c r="P3" s="240"/>
      <c r="Q3" s="45" t="s">
        <v>6</v>
      </c>
      <c r="R3" s="43"/>
      <c r="S3" s="241" t="e">
        <f>VLOOKUP(V1,bd,8,0)</f>
        <v>#N/A</v>
      </c>
      <c r="T3" s="242"/>
      <c r="U3" s="44" t="s">
        <v>23</v>
      </c>
      <c r="V3" s="13" t="e">
        <f>VLOOKUP(V1,bd,9,0)</f>
        <v>#N/A</v>
      </c>
    </row>
    <row r="4" spans="1:22" customFormat="1" ht="9.9499999999999993" customHeight="1" thickBot="1" x14ac:dyDescent="0.3">
      <c r="A4" s="63"/>
      <c r="B4" s="233"/>
      <c r="C4" s="234"/>
      <c r="D4" s="234"/>
      <c r="E4" s="234"/>
      <c r="F4" s="234"/>
      <c r="G4" s="234"/>
      <c r="H4" s="234"/>
      <c r="I4" s="234"/>
      <c r="J4" s="234"/>
      <c r="K4" s="234"/>
      <c r="L4" s="235"/>
      <c r="M4" s="64"/>
      <c r="N4" s="44" t="s">
        <v>30</v>
      </c>
      <c r="O4" s="41" t="e">
        <f>VLOOKUP(V1,bd,17,0)</f>
        <v>#N/A</v>
      </c>
      <c r="P4" s="41" t="e">
        <f>VLOOKUP(V1,bd,18,0)</f>
        <v>#N/A</v>
      </c>
      <c r="Q4" s="44" t="s">
        <v>8</v>
      </c>
      <c r="R4" s="43"/>
      <c r="S4" s="243" t="e">
        <f>VLOOKUP(V1,bd,19,0)</f>
        <v>#N/A</v>
      </c>
      <c r="T4" s="244"/>
      <c r="U4" s="244"/>
      <c r="V4" s="245"/>
    </row>
    <row r="5" spans="1:22" customFormat="1" ht="9.9499999999999993" customHeight="1" thickBot="1" x14ac:dyDescent="0.3">
      <c r="A5" s="63"/>
      <c r="B5" s="233"/>
      <c r="C5" s="234"/>
      <c r="D5" s="234"/>
      <c r="E5" s="234"/>
      <c r="F5" s="234"/>
      <c r="G5" s="234"/>
      <c r="H5" s="234"/>
      <c r="I5" s="234"/>
      <c r="J5" s="234"/>
      <c r="K5" s="234"/>
      <c r="L5" s="235"/>
      <c r="M5" s="64"/>
      <c r="N5" s="44" t="s">
        <v>24</v>
      </c>
      <c r="O5" s="246" t="e">
        <f>VLOOKUP(V1,bd,10,0)</f>
        <v>#N/A</v>
      </c>
      <c r="P5" s="247"/>
      <c r="Q5" s="46" t="s">
        <v>7</v>
      </c>
      <c r="R5" s="4"/>
      <c r="S5" s="41" t="e">
        <f>VLOOKUP(V1,bd,13,0)</f>
        <v>#N/A</v>
      </c>
      <c r="T5" s="44" t="s">
        <v>5</v>
      </c>
      <c r="U5" s="241" t="e">
        <f>VLOOKUP(V1,bd,20,0)</f>
        <v>#N/A</v>
      </c>
      <c r="V5" s="242"/>
    </row>
    <row r="6" spans="1:22" customFormat="1" ht="9.9499999999999993" customHeight="1" thickBot="1" x14ac:dyDescent="0.3">
      <c r="A6" s="63"/>
      <c r="B6" s="236"/>
      <c r="C6" s="237"/>
      <c r="D6" s="237"/>
      <c r="E6" s="237"/>
      <c r="F6" s="237"/>
      <c r="G6" s="237"/>
      <c r="H6" s="237"/>
      <c r="I6" s="237"/>
      <c r="J6" s="237"/>
      <c r="K6" s="237"/>
      <c r="L6" s="238"/>
      <c r="M6" s="64"/>
      <c r="N6" s="241"/>
      <c r="O6" s="248"/>
      <c r="P6" s="248"/>
      <c r="Q6" s="248"/>
      <c r="R6" s="7"/>
      <c r="S6" s="248"/>
      <c r="T6" s="248"/>
      <c r="U6" s="248"/>
      <c r="V6" s="242"/>
    </row>
    <row r="7" spans="1:22" customFormat="1" ht="9.9499999999999993" customHeight="1" thickBot="1" x14ac:dyDescent="0.3">
      <c r="A7" s="63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217" t="s">
        <v>25</v>
      </c>
      <c r="O7" s="215"/>
      <c r="P7" s="215"/>
      <c r="Q7" s="216"/>
      <c r="R7" s="65"/>
      <c r="S7" s="47" t="s">
        <v>26</v>
      </c>
      <c r="T7" s="48" t="s">
        <v>27</v>
      </c>
      <c r="U7" s="48" t="s">
        <v>28</v>
      </c>
      <c r="V7" s="48" t="s">
        <v>29</v>
      </c>
    </row>
    <row r="8" spans="1:22" customFormat="1" ht="9.9499999999999993" customHeight="1" thickBot="1" x14ac:dyDescent="0.3">
      <c r="A8" s="63"/>
      <c r="B8" s="249"/>
      <c r="C8" s="250" t="s">
        <v>31</v>
      </c>
      <c r="D8" s="251"/>
      <c r="E8" s="251"/>
      <c r="F8" s="251"/>
      <c r="G8" s="251"/>
      <c r="H8" s="251"/>
      <c r="I8" s="251"/>
      <c r="J8" s="251"/>
      <c r="K8" s="251"/>
      <c r="L8" s="252"/>
      <c r="M8" s="64"/>
      <c r="N8" s="241" t="e">
        <f>VLOOKUP(V1,bd,3,0)</f>
        <v>#N/A</v>
      </c>
      <c r="O8" s="248"/>
      <c r="P8" s="248"/>
      <c r="Q8" s="242"/>
      <c r="R8" s="6"/>
      <c r="S8" s="5" t="e">
        <f>VLOOKUP(V1,bd,4,0)</f>
        <v>#N/A</v>
      </c>
      <c r="T8" s="5" t="e">
        <f>VLOOKUP(V1,bd,5,0)</f>
        <v>#N/A</v>
      </c>
      <c r="U8" s="5" t="e">
        <f>VLOOKUP(V1,bd,7,0)</f>
        <v>#N/A</v>
      </c>
      <c r="V8" s="13" t="e">
        <f>VLOOKUP(V1,bd,6,0)</f>
        <v>#N/A</v>
      </c>
    </row>
    <row r="9" spans="1:22" customFormat="1" ht="9.9499999999999993" customHeight="1" thickBot="1" x14ac:dyDescent="0.3">
      <c r="A9" s="63"/>
      <c r="B9" s="249"/>
      <c r="C9" s="253"/>
      <c r="D9" s="254"/>
      <c r="E9" s="254"/>
      <c r="F9" s="254"/>
      <c r="G9" s="254"/>
      <c r="H9" s="254"/>
      <c r="I9" s="254"/>
      <c r="J9" s="254"/>
      <c r="K9" s="254"/>
      <c r="L9" s="255"/>
      <c r="M9" s="64"/>
      <c r="N9" s="49"/>
      <c r="O9" s="50"/>
      <c r="P9" s="50"/>
      <c r="Q9" s="50"/>
      <c r="R9" s="50"/>
      <c r="S9" s="50"/>
      <c r="T9" s="50"/>
      <c r="U9" s="50"/>
      <c r="V9" s="51"/>
    </row>
    <row r="10" spans="1:22" customFormat="1" ht="9.9499999999999993" customHeight="1" thickBot="1" x14ac:dyDescent="0.3">
      <c r="A10" s="63"/>
      <c r="B10" s="249"/>
      <c r="C10" s="115">
        <v>1</v>
      </c>
      <c r="D10" s="116">
        <v>2</v>
      </c>
      <c r="E10" s="116">
        <v>3</v>
      </c>
      <c r="F10" s="116">
        <v>4</v>
      </c>
      <c r="G10" s="116">
        <v>5</v>
      </c>
      <c r="H10" s="116">
        <v>6</v>
      </c>
      <c r="I10" s="116">
        <v>7</v>
      </c>
      <c r="J10" s="116">
        <v>8</v>
      </c>
      <c r="K10" s="116">
        <v>9</v>
      </c>
      <c r="L10" s="117">
        <v>10</v>
      </c>
      <c r="M10" s="64"/>
      <c r="N10" s="76" t="s">
        <v>9</v>
      </c>
      <c r="O10" s="77" t="s">
        <v>10</v>
      </c>
      <c r="P10" s="77" t="s">
        <v>11</v>
      </c>
      <c r="Q10" s="77" t="s">
        <v>12</v>
      </c>
      <c r="R10" s="78" t="s">
        <v>13</v>
      </c>
      <c r="S10" s="77" t="s">
        <v>14</v>
      </c>
      <c r="T10" s="77" t="s">
        <v>15</v>
      </c>
      <c r="U10" s="77" t="s">
        <v>16</v>
      </c>
      <c r="V10" s="79" t="s">
        <v>17</v>
      </c>
    </row>
    <row r="11" spans="1:22" customFormat="1" ht="9.9499999999999993" customHeight="1" x14ac:dyDescent="0.25">
      <c r="A11" s="63"/>
      <c r="B11" s="256" t="s">
        <v>3292</v>
      </c>
      <c r="C11" s="108">
        <v>1</v>
      </c>
      <c r="D11" s="112">
        <v>1</v>
      </c>
      <c r="E11" s="113">
        <v>1</v>
      </c>
      <c r="F11" s="113">
        <v>1</v>
      </c>
      <c r="G11" s="113">
        <v>1</v>
      </c>
      <c r="H11" s="113">
        <v>1</v>
      </c>
      <c r="I11" s="113">
        <v>1</v>
      </c>
      <c r="J11" s="113">
        <v>1</v>
      </c>
      <c r="K11" s="113">
        <v>1</v>
      </c>
      <c r="L11" s="114">
        <v>1</v>
      </c>
      <c r="M11" s="64"/>
      <c r="N11" s="80"/>
      <c r="O11" s="81" t="s">
        <v>18</v>
      </c>
      <c r="P11" s="82"/>
      <c r="Q11" s="83"/>
      <c r="R11" s="82"/>
      <c r="S11" s="82"/>
      <c r="T11" s="84">
        <f t="shared" ref="T11:T74" si="0">IF(P11&gt;=S11,0,"")</f>
        <v>0</v>
      </c>
      <c r="U11" s="85" t="str">
        <f t="shared" ref="U11:U74" si="1">IF(S11&lt;&gt;"",Q11,"")</f>
        <v/>
      </c>
      <c r="V11" s="86">
        <f t="shared" ref="V11:V74" ca="1" si="2">IF(U11&lt;&gt;"","pago",TODAY()-P11)</f>
        <v>43344</v>
      </c>
    </row>
    <row r="12" spans="1:22" customFormat="1" ht="9.9499999999999993" customHeight="1" x14ac:dyDescent="0.25">
      <c r="A12" s="63"/>
      <c r="B12" s="257"/>
      <c r="C12" s="109">
        <v>2</v>
      </c>
      <c r="D12" s="94">
        <v>2</v>
      </c>
      <c r="E12" s="72">
        <v>2</v>
      </c>
      <c r="F12" s="72">
        <v>2</v>
      </c>
      <c r="G12" s="72">
        <v>2</v>
      </c>
      <c r="H12" s="72">
        <v>2</v>
      </c>
      <c r="I12" s="72">
        <v>2</v>
      </c>
      <c r="J12" s="72">
        <v>2</v>
      </c>
      <c r="K12" s="72">
        <v>2</v>
      </c>
      <c r="L12" s="73">
        <v>2</v>
      </c>
      <c r="M12" s="64"/>
      <c r="N12" s="70"/>
      <c r="O12" s="1">
        <v>1</v>
      </c>
      <c r="P12" s="68"/>
      <c r="Q12" s="69"/>
      <c r="R12" s="68" t="str">
        <f t="shared" ref="R12:R51" si="3">IF(N12&lt;&gt;"",P12,"")</f>
        <v/>
      </c>
      <c r="S12" s="68"/>
      <c r="T12" s="71">
        <f t="shared" si="0"/>
        <v>0</v>
      </c>
      <c r="U12" s="2" t="str">
        <f t="shared" si="1"/>
        <v/>
      </c>
      <c r="V12" s="3">
        <f t="shared" ca="1" si="2"/>
        <v>43344</v>
      </c>
    </row>
    <row r="13" spans="1:22" customFormat="1" ht="9.9499999999999993" customHeight="1" x14ac:dyDescent="0.25">
      <c r="A13" s="63"/>
      <c r="B13" s="257"/>
      <c r="C13" s="109">
        <v>3</v>
      </c>
      <c r="D13" s="94">
        <v>3</v>
      </c>
      <c r="E13" s="72">
        <v>3</v>
      </c>
      <c r="F13" s="72">
        <v>3</v>
      </c>
      <c r="G13" s="72">
        <v>3</v>
      </c>
      <c r="H13" s="72">
        <v>3</v>
      </c>
      <c r="I13" s="72">
        <v>3</v>
      </c>
      <c r="J13" s="72">
        <v>3</v>
      </c>
      <c r="K13" s="72">
        <v>3</v>
      </c>
      <c r="L13" s="73">
        <v>3</v>
      </c>
      <c r="M13" s="64"/>
      <c r="N13" s="70"/>
      <c r="O13" s="1">
        <v>2</v>
      </c>
      <c r="P13" s="68"/>
      <c r="Q13" s="69"/>
      <c r="R13" s="68" t="str">
        <f t="shared" si="3"/>
        <v/>
      </c>
      <c r="S13" s="68"/>
      <c r="T13" s="71">
        <f t="shared" si="0"/>
        <v>0</v>
      </c>
      <c r="U13" s="2" t="str">
        <f t="shared" si="1"/>
        <v/>
      </c>
      <c r="V13" s="3">
        <f t="shared" ca="1" si="2"/>
        <v>43344</v>
      </c>
    </row>
    <row r="14" spans="1:22" customFormat="1" ht="9.9499999999999993" customHeight="1" x14ac:dyDescent="0.25">
      <c r="A14" s="63"/>
      <c r="B14" s="257"/>
      <c r="C14" s="109">
        <v>4</v>
      </c>
      <c r="D14" s="94">
        <v>4</v>
      </c>
      <c r="E14" s="72">
        <v>4</v>
      </c>
      <c r="F14" s="72">
        <v>4</v>
      </c>
      <c r="G14" s="72">
        <v>4</v>
      </c>
      <c r="H14" s="72">
        <v>4</v>
      </c>
      <c r="I14" s="72">
        <v>4</v>
      </c>
      <c r="J14" s="72">
        <v>4</v>
      </c>
      <c r="K14" s="72">
        <v>4</v>
      </c>
      <c r="L14" s="73">
        <v>4</v>
      </c>
      <c r="M14" s="64"/>
      <c r="N14" s="70"/>
      <c r="O14" s="1">
        <v>3</v>
      </c>
      <c r="P14" s="68"/>
      <c r="Q14" s="69"/>
      <c r="R14" s="68" t="str">
        <f t="shared" si="3"/>
        <v/>
      </c>
      <c r="S14" s="68"/>
      <c r="T14" s="71">
        <f t="shared" si="0"/>
        <v>0</v>
      </c>
      <c r="U14" s="2" t="str">
        <f t="shared" si="1"/>
        <v/>
      </c>
      <c r="V14" s="3">
        <f t="shared" ca="1" si="2"/>
        <v>43344</v>
      </c>
    </row>
    <row r="15" spans="1:22" customFormat="1" ht="9.9499999999999993" customHeight="1" x14ac:dyDescent="0.25">
      <c r="A15" s="63"/>
      <c r="B15" s="257"/>
      <c r="C15" s="109">
        <v>5</v>
      </c>
      <c r="D15" s="94">
        <v>5</v>
      </c>
      <c r="E15" s="72">
        <v>5</v>
      </c>
      <c r="F15" s="72">
        <v>5</v>
      </c>
      <c r="G15" s="72">
        <v>5</v>
      </c>
      <c r="H15" s="72">
        <v>5</v>
      </c>
      <c r="I15" s="72">
        <v>5</v>
      </c>
      <c r="J15" s="72">
        <v>5</v>
      </c>
      <c r="K15" s="72">
        <v>5</v>
      </c>
      <c r="L15" s="73">
        <v>5</v>
      </c>
      <c r="M15" s="64"/>
      <c r="N15" s="70"/>
      <c r="O15" s="1">
        <v>4</v>
      </c>
      <c r="P15" s="68"/>
      <c r="Q15" s="69"/>
      <c r="R15" s="68" t="str">
        <f t="shared" si="3"/>
        <v/>
      </c>
      <c r="S15" s="68"/>
      <c r="T15" s="71">
        <f t="shared" si="0"/>
        <v>0</v>
      </c>
      <c r="U15" s="2" t="str">
        <f t="shared" si="1"/>
        <v/>
      </c>
      <c r="V15" s="3">
        <f t="shared" ca="1" si="2"/>
        <v>43344</v>
      </c>
    </row>
    <row r="16" spans="1:22" customFormat="1" ht="9.9499999999999993" customHeight="1" x14ac:dyDescent="0.25">
      <c r="A16" s="63"/>
      <c r="B16" s="257"/>
      <c r="C16" s="109">
        <v>6</v>
      </c>
      <c r="D16" s="94">
        <v>6</v>
      </c>
      <c r="E16" s="72">
        <v>6</v>
      </c>
      <c r="F16" s="72">
        <v>6</v>
      </c>
      <c r="G16" s="72">
        <v>6</v>
      </c>
      <c r="H16" s="72">
        <v>6</v>
      </c>
      <c r="I16" s="72">
        <v>6</v>
      </c>
      <c r="J16" s="72">
        <v>6</v>
      </c>
      <c r="K16" s="72">
        <v>6</v>
      </c>
      <c r="L16" s="73">
        <v>6</v>
      </c>
      <c r="M16" s="64"/>
      <c r="N16" s="70"/>
      <c r="O16" s="1">
        <v>5</v>
      </c>
      <c r="P16" s="68"/>
      <c r="Q16" s="69"/>
      <c r="R16" s="68" t="str">
        <f t="shared" si="3"/>
        <v/>
      </c>
      <c r="S16" s="68"/>
      <c r="T16" s="71">
        <f t="shared" si="0"/>
        <v>0</v>
      </c>
      <c r="U16" s="2" t="str">
        <f t="shared" si="1"/>
        <v/>
      </c>
      <c r="V16" s="3">
        <f t="shared" ca="1" si="2"/>
        <v>43344</v>
      </c>
    </row>
    <row r="17" spans="1:22" customFormat="1" ht="9.9499999999999993" customHeight="1" x14ac:dyDescent="0.25">
      <c r="A17" s="63"/>
      <c r="B17" s="257"/>
      <c r="C17" s="109">
        <v>7</v>
      </c>
      <c r="D17" s="94">
        <v>7</v>
      </c>
      <c r="E17" s="72">
        <v>7</v>
      </c>
      <c r="F17" s="72">
        <v>7</v>
      </c>
      <c r="G17" s="72">
        <v>7</v>
      </c>
      <c r="H17" s="72">
        <v>7</v>
      </c>
      <c r="I17" s="72">
        <v>7</v>
      </c>
      <c r="J17" s="72">
        <v>7</v>
      </c>
      <c r="K17" s="72">
        <v>7</v>
      </c>
      <c r="L17" s="73">
        <v>7</v>
      </c>
      <c r="M17" s="64"/>
      <c r="N17" s="70"/>
      <c r="O17" s="1">
        <v>6</v>
      </c>
      <c r="P17" s="68"/>
      <c r="Q17" s="69"/>
      <c r="R17" s="68" t="str">
        <f t="shared" si="3"/>
        <v/>
      </c>
      <c r="S17" s="68"/>
      <c r="T17" s="71">
        <f t="shared" si="0"/>
        <v>0</v>
      </c>
      <c r="U17" s="2" t="str">
        <f t="shared" si="1"/>
        <v/>
      </c>
      <c r="V17" s="3">
        <f t="shared" ca="1" si="2"/>
        <v>43344</v>
      </c>
    </row>
    <row r="18" spans="1:22" customFormat="1" ht="9.9499999999999993" customHeight="1" x14ac:dyDescent="0.25">
      <c r="A18" s="63"/>
      <c r="B18" s="257"/>
      <c r="C18" s="109">
        <v>8</v>
      </c>
      <c r="D18" s="94">
        <v>8</v>
      </c>
      <c r="E18" s="72">
        <v>8</v>
      </c>
      <c r="F18" s="72">
        <v>8</v>
      </c>
      <c r="G18" s="72">
        <v>8</v>
      </c>
      <c r="H18" s="72">
        <v>8</v>
      </c>
      <c r="I18" s="72">
        <v>8</v>
      </c>
      <c r="J18" s="72">
        <v>8</v>
      </c>
      <c r="K18" s="72">
        <v>8</v>
      </c>
      <c r="L18" s="73">
        <v>8</v>
      </c>
      <c r="M18" s="64"/>
      <c r="N18" s="70"/>
      <c r="O18" s="1">
        <v>7</v>
      </c>
      <c r="P18" s="68"/>
      <c r="Q18" s="69"/>
      <c r="R18" s="68" t="str">
        <f t="shared" si="3"/>
        <v/>
      </c>
      <c r="S18" s="68"/>
      <c r="T18" s="71">
        <f t="shared" si="0"/>
        <v>0</v>
      </c>
      <c r="U18" s="2" t="str">
        <f t="shared" si="1"/>
        <v/>
      </c>
      <c r="V18" s="3">
        <f t="shared" ca="1" si="2"/>
        <v>43344</v>
      </c>
    </row>
    <row r="19" spans="1:22" customFormat="1" ht="9.9499999999999993" customHeight="1" x14ac:dyDescent="0.25">
      <c r="A19" s="63"/>
      <c r="B19" s="257"/>
      <c r="C19" s="109">
        <v>9</v>
      </c>
      <c r="D19" s="94">
        <v>9</v>
      </c>
      <c r="E19" s="72">
        <v>9</v>
      </c>
      <c r="F19" s="72">
        <v>9</v>
      </c>
      <c r="G19" s="72">
        <v>9</v>
      </c>
      <c r="H19" s="72">
        <v>9</v>
      </c>
      <c r="I19" s="72">
        <v>9</v>
      </c>
      <c r="J19" s="72">
        <v>9</v>
      </c>
      <c r="K19" s="72">
        <v>9</v>
      </c>
      <c r="L19" s="73">
        <v>9</v>
      </c>
      <c r="M19" s="64"/>
      <c r="N19" s="70"/>
      <c r="O19" s="1">
        <v>8</v>
      </c>
      <c r="P19" s="68"/>
      <c r="Q19" s="69"/>
      <c r="R19" s="68" t="str">
        <f t="shared" si="3"/>
        <v/>
      </c>
      <c r="S19" s="68"/>
      <c r="T19" s="71">
        <f t="shared" si="0"/>
        <v>0</v>
      </c>
      <c r="U19" s="2" t="str">
        <f t="shared" si="1"/>
        <v/>
      </c>
      <c r="V19" s="3">
        <f t="shared" ca="1" si="2"/>
        <v>43344</v>
      </c>
    </row>
    <row r="20" spans="1:22" customFormat="1" ht="9.9499999999999993" customHeight="1" x14ac:dyDescent="0.25">
      <c r="A20" s="63"/>
      <c r="B20" s="257"/>
      <c r="C20" s="109">
        <v>10</v>
      </c>
      <c r="D20" s="94">
        <v>10</v>
      </c>
      <c r="E20" s="72">
        <v>10</v>
      </c>
      <c r="F20" s="72">
        <v>10</v>
      </c>
      <c r="G20" s="72">
        <v>10</v>
      </c>
      <c r="H20" s="72">
        <v>10</v>
      </c>
      <c r="I20" s="72">
        <v>10</v>
      </c>
      <c r="J20" s="72">
        <v>10</v>
      </c>
      <c r="K20" s="72">
        <v>10</v>
      </c>
      <c r="L20" s="73">
        <v>10</v>
      </c>
      <c r="M20" s="64"/>
      <c r="N20" s="70"/>
      <c r="O20" s="1">
        <v>9</v>
      </c>
      <c r="P20" s="68"/>
      <c r="Q20" s="69"/>
      <c r="R20" s="68" t="str">
        <f t="shared" si="3"/>
        <v/>
      </c>
      <c r="S20" s="68"/>
      <c r="T20" s="71">
        <f t="shared" si="0"/>
        <v>0</v>
      </c>
      <c r="U20" s="2" t="str">
        <f t="shared" si="1"/>
        <v/>
      </c>
      <c r="V20" s="3">
        <f t="shared" ca="1" si="2"/>
        <v>43344</v>
      </c>
    </row>
    <row r="21" spans="1:22" customFormat="1" ht="9.9499999999999993" customHeight="1" x14ac:dyDescent="0.25">
      <c r="A21" s="63"/>
      <c r="B21" s="257"/>
      <c r="C21" s="109">
        <v>11</v>
      </c>
      <c r="D21" s="94">
        <v>11</v>
      </c>
      <c r="E21" s="72">
        <v>11</v>
      </c>
      <c r="F21" s="72">
        <v>11</v>
      </c>
      <c r="G21" s="72">
        <v>11</v>
      </c>
      <c r="H21" s="72">
        <v>11</v>
      </c>
      <c r="I21" s="72">
        <v>11</v>
      </c>
      <c r="J21" s="72">
        <v>11</v>
      </c>
      <c r="K21" s="72">
        <v>11</v>
      </c>
      <c r="L21" s="73">
        <v>11</v>
      </c>
      <c r="M21" s="64"/>
      <c r="N21" s="70"/>
      <c r="O21" s="1">
        <v>10</v>
      </c>
      <c r="P21" s="68"/>
      <c r="Q21" s="69"/>
      <c r="R21" s="68" t="str">
        <f t="shared" si="3"/>
        <v/>
      </c>
      <c r="S21" s="68"/>
      <c r="T21" s="71">
        <f t="shared" si="0"/>
        <v>0</v>
      </c>
      <c r="U21" s="2" t="str">
        <f t="shared" si="1"/>
        <v/>
      </c>
      <c r="V21" s="3">
        <f t="shared" ca="1" si="2"/>
        <v>43344</v>
      </c>
    </row>
    <row r="22" spans="1:22" customFormat="1" ht="9.9499999999999993" customHeight="1" x14ac:dyDescent="0.25">
      <c r="A22" s="63"/>
      <c r="B22" s="257"/>
      <c r="C22" s="110">
        <v>12</v>
      </c>
      <c r="D22" s="72">
        <v>12</v>
      </c>
      <c r="E22" s="72">
        <v>12</v>
      </c>
      <c r="F22" s="72">
        <v>12</v>
      </c>
      <c r="G22" s="72">
        <v>12</v>
      </c>
      <c r="H22" s="72">
        <v>12</v>
      </c>
      <c r="I22" s="72">
        <v>12</v>
      </c>
      <c r="J22" s="72">
        <v>12</v>
      </c>
      <c r="K22" s="72">
        <v>12</v>
      </c>
      <c r="L22" s="73">
        <v>12</v>
      </c>
      <c r="M22" s="64"/>
      <c r="N22" s="70"/>
      <c r="O22" s="1">
        <v>11</v>
      </c>
      <c r="P22" s="68"/>
      <c r="Q22" s="69"/>
      <c r="R22" s="68" t="str">
        <f t="shared" si="3"/>
        <v/>
      </c>
      <c r="S22" s="68"/>
      <c r="T22" s="71">
        <f t="shared" si="0"/>
        <v>0</v>
      </c>
      <c r="U22" s="2" t="str">
        <f t="shared" si="1"/>
        <v/>
      </c>
      <c r="V22" s="3">
        <f t="shared" ca="1" si="2"/>
        <v>43344</v>
      </c>
    </row>
    <row r="23" spans="1:22" customFormat="1" ht="9.9499999999999993" customHeight="1" x14ac:dyDescent="0.25">
      <c r="A23" s="63"/>
      <c r="B23" s="257"/>
      <c r="C23" s="110">
        <v>13</v>
      </c>
      <c r="D23" s="72">
        <v>13</v>
      </c>
      <c r="E23" s="72">
        <v>13</v>
      </c>
      <c r="F23" s="72">
        <v>13</v>
      </c>
      <c r="G23" s="72">
        <v>13</v>
      </c>
      <c r="H23" s="72">
        <v>13</v>
      </c>
      <c r="I23" s="72">
        <v>13</v>
      </c>
      <c r="J23" s="72">
        <v>13</v>
      </c>
      <c r="K23" s="72">
        <v>13</v>
      </c>
      <c r="L23" s="73">
        <v>13</v>
      </c>
      <c r="M23" s="64"/>
      <c r="N23" s="70"/>
      <c r="O23" s="1">
        <v>12</v>
      </c>
      <c r="P23" s="68"/>
      <c r="Q23" s="69"/>
      <c r="R23" s="68" t="str">
        <f t="shared" si="3"/>
        <v/>
      </c>
      <c r="S23" s="68"/>
      <c r="T23" s="71">
        <f t="shared" si="0"/>
        <v>0</v>
      </c>
      <c r="U23" s="2" t="str">
        <f t="shared" si="1"/>
        <v/>
      </c>
      <c r="V23" s="3">
        <f t="shared" ca="1" si="2"/>
        <v>43344</v>
      </c>
    </row>
    <row r="24" spans="1:22" customFormat="1" ht="9.9499999999999993" customHeight="1" x14ac:dyDescent="0.25">
      <c r="A24" s="63"/>
      <c r="B24" s="257"/>
      <c r="C24" s="97">
        <v>14</v>
      </c>
      <c r="D24" s="72">
        <v>14</v>
      </c>
      <c r="E24" s="72">
        <v>14</v>
      </c>
      <c r="F24" s="72">
        <v>14</v>
      </c>
      <c r="G24" s="72">
        <v>14</v>
      </c>
      <c r="H24" s="72">
        <v>14</v>
      </c>
      <c r="I24" s="72">
        <v>14</v>
      </c>
      <c r="J24" s="72">
        <v>14</v>
      </c>
      <c r="K24" s="72">
        <v>14</v>
      </c>
      <c r="L24" s="73">
        <v>14</v>
      </c>
      <c r="M24" s="64"/>
      <c r="N24" s="70"/>
      <c r="O24" s="1">
        <v>13</v>
      </c>
      <c r="P24" s="68"/>
      <c r="Q24" s="69"/>
      <c r="R24" s="68" t="str">
        <f t="shared" si="3"/>
        <v/>
      </c>
      <c r="S24" s="68"/>
      <c r="T24" s="71">
        <f t="shared" si="0"/>
        <v>0</v>
      </c>
      <c r="U24" s="2" t="str">
        <f t="shared" si="1"/>
        <v/>
      </c>
      <c r="V24" s="3">
        <f t="shared" ca="1" si="2"/>
        <v>43344</v>
      </c>
    </row>
    <row r="25" spans="1:22" customFormat="1" ht="9.9499999999999993" customHeight="1" x14ac:dyDescent="0.25">
      <c r="A25" s="63"/>
      <c r="B25" s="257"/>
      <c r="C25" s="97">
        <v>15</v>
      </c>
      <c r="D25" s="72">
        <v>15</v>
      </c>
      <c r="E25" s="72">
        <v>15</v>
      </c>
      <c r="F25" s="72">
        <v>15</v>
      </c>
      <c r="G25" s="72">
        <v>15</v>
      </c>
      <c r="H25" s="72">
        <v>15</v>
      </c>
      <c r="I25" s="72">
        <v>15</v>
      </c>
      <c r="J25" s="72">
        <v>15</v>
      </c>
      <c r="K25" s="72">
        <v>15</v>
      </c>
      <c r="L25" s="73">
        <v>15</v>
      </c>
      <c r="M25" s="64"/>
      <c r="N25" s="70"/>
      <c r="O25" s="1">
        <v>14</v>
      </c>
      <c r="P25" s="68"/>
      <c r="Q25" s="69"/>
      <c r="R25" s="68" t="str">
        <f t="shared" si="3"/>
        <v/>
      </c>
      <c r="S25" s="68"/>
      <c r="T25" s="71">
        <f t="shared" si="0"/>
        <v>0</v>
      </c>
      <c r="U25" s="2" t="str">
        <f t="shared" si="1"/>
        <v/>
      </c>
      <c r="V25" s="3">
        <f t="shared" ca="1" si="2"/>
        <v>43344</v>
      </c>
    </row>
    <row r="26" spans="1:22" customFormat="1" ht="9.9499999999999993" customHeight="1" x14ac:dyDescent="0.25">
      <c r="A26" s="63"/>
      <c r="B26" s="257"/>
      <c r="C26" s="97">
        <v>16</v>
      </c>
      <c r="D26" s="72">
        <v>16</v>
      </c>
      <c r="E26" s="72">
        <v>16</v>
      </c>
      <c r="F26" s="72">
        <v>16</v>
      </c>
      <c r="G26" s="72">
        <v>16</v>
      </c>
      <c r="H26" s="72">
        <v>16</v>
      </c>
      <c r="I26" s="72">
        <v>16</v>
      </c>
      <c r="J26" s="72">
        <v>16</v>
      </c>
      <c r="K26" s="72">
        <v>16</v>
      </c>
      <c r="L26" s="73">
        <v>16</v>
      </c>
      <c r="M26" s="64"/>
      <c r="N26" s="70"/>
      <c r="O26" s="1">
        <v>15</v>
      </c>
      <c r="P26" s="68"/>
      <c r="Q26" s="69"/>
      <c r="R26" s="68" t="str">
        <f t="shared" si="3"/>
        <v/>
      </c>
      <c r="S26" s="68"/>
      <c r="T26" s="71">
        <f t="shared" si="0"/>
        <v>0</v>
      </c>
      <c r="U26" s="2" t="str">
        <f t="shared" si="1"/>
        <v/>
      </c>
      <c r="V26" s="3">
        <f t="shared" ca="1" si="2"/>
        <v>43344</v>
      </c>
    </row>
    <row r="27" spans="1:22" customFormat="1" ht="9.9499999999999993" customHeight="1" x14ac:dyDescent="0.25">
      <c r="A27" s="63"/>
      <c r="B27" s="257"/>
      <c r="C27" s="97">
        <v>17</v>
      </c>
      <c r="D27" s="72">
        <v>17</v>
      </c>
      <c r="E27" s="72">
        <v>17</v>
      </c>
      <c r="F27" s="72">
        <v>17</v>
      </c>
      <c r="G27" s="72">
        <v>17</v>
      </c>
      <c r="H27" s="72">
        <v>17</v>
      </c>
      <c r="I27" s="72">
        <v>17</v>
      </c>
      <c r="J27" s="72">
        <v>17</v>
      </c>
      <c r="K27" s="72">
        <v>17</v>
      </c>
      <c r="L27" s="73">
        <v>17</v>
      </c>
      <c r="M27" s="64"/>
      <c r="N27" s="70"/>
      <c r="O27" s="1">
        <v>16</v>
      </c>
      <c r="P27" s="68"/>
      <c r="Q27" s="69"/>
      <c r="R27" s="68" t="str">
        <f t="shared" si="3"/>
        <v/>
      </c>
      <c r="S27" s="68"/>
      <c r="T27" s="71">
        <f t="shared" si="0"/>
        <v>0</v>
      </c>
      <c r="U27" s="2" t="str">
        <f t="shared" si="1"/>
        <v/>
      </c>
      <c r="V27" s="3">
        <f t="shared" ca="1" si="2"/>
        <v>43344</v>
      </c>
    </row>
    <row r="28" spans="1:22" customFormat="1" ht="9.9499999999999993" customHeight="1" x14ac:dyDescent="0.25">
      <c r="A28" s="63"/>
      <c r="B28" s="257"/>
      <c r="C28" s="97">
        <v>18</v>
      </c>
      <c r="D28" s="72">
        <v>18</v>
      </c>
      <c r="E28" s="72">
        <v>18</v>
      </c>
      <c r="F28" s="72">
        <v>18</v>
      </c>
      <c r="G28" s="72">
        <v>18</v>
      </c>
      <c r="H28" s="72">
        <v>18</v>
      </c>
      <c r="I28" s="72">
        <v>18</v>
      </c>
      <c r="J28" s="72">
        <v>18</v>
      </c>
      <c r="K28" s="72">
        <v>18</v>
      </c>
      <c r="L28" s="73">
        <v>18</v>
      </c>
      <c r="M28" s="64"/>
      <c r="N28" s="70"/>
      <c r="O28" s="1">
        <v>17</v>
      </c>
      <c r="P28" s="68"/>
      <c r="Q28" s="69"/>
      <c r="R28" s="68" t="str">
        <f t="shared" si="3"/>
        <v/>
      </c>
      <c r="S28" s="68"/>
      <c r="T28" s="71">
        <f t="shared" si="0"/>
        <v>0</v>
      </c>
      <c r="U28" s="2" t="str">
        <f t="shared" si="1"/>
        <v/>
      </c>
      <c r="V28" s="3">
        <f t="shared" ca="1" si="2"/>
        <v>43344</v>
      </c>
    </row>
    <row r="29" spans="1:22" customFormat="1" ht="9.9499999999999993" customHeight="1" x14ac:dyDescent="0.25">
      <c r="A29" s="63"/>
      <c r="B29" s="257"/>
      <c r="C29" s="97">
        <v>19</v>
      </c>
      <c r="D29" s="72">
        <v>19</v>
      </c>
      <c r="E29" s="72">
        <v>19</v>
      </c>
      <c r="F29" s="72">
        <v>19</v>
      </c>
      <c r="G29" s="72">
        <v>19</v>
      </c>
      <c r="H29" s="72">
        <v>19</v>
      </c>
      <c r="I29" s="72">
        <v>19</v>
      </c>
      <c r="J29" s="72">
        <v>19</v>
      </c>
      <c r="K29" s="72">
        <v>19</v>
      </c>
      <c r="L29" s="73">
        <v>19</v>
      </c>
      <c r="M29" s="64"/>
      <c r="N29" s="70"/>
      <c r="O29" s="1">
        <v>18</v>
      </c>
      <c r="P29" s="68"/>
      <c r="Q29" s="69"/>
      <c r="R29" s="68" t="str">
        <f t="shared" si="3"/>
        <v/>
      </c>
      <c r="S29" s="68"/>
      <c r="T29" s="71">
        <f t="shared" si="0"/>
        <v>0</v>
      </c>
      <c r="U29" s="2" t="str">
        <f t="shared" si="1"/>
        <v/>
      </c>
      <c r="V29" s="3">
        <f t="shared" ca="1" si="2"/>
        <v>43344</v>
      </c>
    </row>
    <row r="30" spans="1:22" customFormat="1" ht="9.9499999999999993" customHeight="1" x14ac:dyDescent="0.25">
      <c r="A30" s="63"/>
      <c r="B30" s="257"/>
      <c r="C30" s="97">
        <v>20</v>
      </c>
      <c r="D30" s="72">
        <v>20</v>
      </c>
      <c r="E30" s="72">
        <v>20</v>
      </c>
      <c r="F30" s="72">
        <v>20</v>
      </c>
      <c r="G30" s="72">
        <v>20</v>
      </c>
      <c r="H30" s="72">
        <v>20</v>
      </c>
      <c r="I30" s="72">
        <v>20</v>
      </c>
      <c r="J30" s="72">
        <v>20</v>
      </c>
      <c r="K30" s="72">
        <v>20</v>
      </c>
      <c r="L30" s="73">
        <v>20</v>
      </c>
      <c r="M30" s="64"/>
      <c r="N30" s="70"/>
      <c r="O30" s="1">
        <v>19</v>
      </c>
      <c r="P30" s="68"/>
      <c r="Q30" s="69"/>
      <c r="R30" s="68" t="str">
        <f t="shared" si="3"/>
        <v/>
      </c>
      <c r="S30" s="68"/>
      <c r="T30" s="71">
        <f t="shared" si="0"/>
        <v>0</v>
      </c>
      <c r="U30" s="2" t="str">
        <f t="shared" si="1"/>
        <v/>
      </c>
      <c r="V30" s="3">
        <f t="shared" ca="1" si="2"/>
        <v>43344</v>
      </c>
    </row>
    <row r="31" spans="1:22" customFormat="1" ht="9.9499999999999993" customHeight="1" x14ac:dyDescent="0.25">
      <c r="A31" s="63"/>
      <c r="B31" s="257"/>
      <c r="C31" s="97">
        <v>21</v>
      </c>
      <c r="D31" s="72">
        <v>21</v>
      </c>
      <c r="E31" s="72">
        <v>21</v>
      </c>
      <c r="F31" s="72">
        <v>21</v>
      </c>
      <c r="G31" s="72">
        <v>21</v>
      </c>
      <c r="H31" s="72">
        <v>21</v>
      </c>
      <c r="I31" s="72">
        <v>21</v>
      </c>
      <c r="J31" s="72">
        <v>21</v>
      </c>
      <c r="K31" s="72">
        <v>21</v>
      </c>
      <c r="L31" s="73">
        <v>21</v>
      </c>
      <c r="M31" s="64"/>
      <c r="N31" s="70"/>
      <c r="O31" s="1">
        <v>20</v>
      </c>
      <c r="P31" s="68"/>
      <c r="Q31" s="69"/>
      <c r="R31" s="68" t="str">
        <f t="shared" si="3"/>
        <v/>
      </c>
      <c r="S31" s="68"/>
      <c r="T31" s="71">
        <f t="shared" si="0"/>
        <v>0</v>
      </c>
      <c r="U31" s="2" t="str">
        <f t="shared" si="1"/>
        <v/>
      </c>
      <c r="V31" s="3">
        <f t="shared" ca="1" si="2"/>
        <v>43344</v>
      </c>
    </row>
    <row r="32" spans="1:22" customFormat="1" ht="9.9499999999999993" customHeight="1" x14ac:dyDescent="0.25">
      <c r="A32" s="63"/>
      <c r="B32" s="257"/>
      <c r="C32" s="97">
        <v>22</v>
      </c>
      <c r="D32" s="72">
        <v>22</v>
      </c>
      <c r="E32" s="72">
        <v>22</v>
      </c>
      <c r="F32" s="72">
        <v>22</v>
      </c>
      <c r="G32" s="72">
        <v>22</v>
      </c>
      <c r="H32" s="72">
        <v>22</v>
      </c>
      <c r="I32" s="72">
        <v>22</v>
      </c>
      <c r="J32" s="72">
        <v>22</v>
      </c>
      <c r="K32" s="72">
        <v>22</v>
      </c>
      <c r="L32" s="73">
        <v>22</v>
      </c>
      <c r="M32" s="64"/>
      <c r="N32" s="70"/>
      <c r="O32" s="1">
        <v>21</v>
      </c>
      <c r="P32" s="68"/>
      <c r="Q32" s="69"/>
      <c r="R32" s="68" t="str">
        <f t="shared" si="3"/>
        <v/>
      </c>
      <c r="S32" s="68"/>
      <c r="T32" s="71">
        <f t="shared" si="0"/>
        <v>0</v>
      </c>
      <c r="U32" s="2" t="str">
        <f t="shared" si="1"/>
        <v/>
      </c>
      <c r="V32" s="3">
        <f t="shared" ca="1" si="2"/>
        <v>43344</v>
      </c>
    </row>
    <row r="33" spans="1:22" customFormat="1" ht="9.9499999999999993" customHeight="1" x14ac:dyDescent="0.25">
      <c r="A33" s="63"/>
      <c r="B33" s="257"/>
      <c r="C33" s="97">
        <v>23</v>
      </c>
      <c r="D33" s="72">
        <v>23</v>
      </c>
      <c r="E33" s="72">
        <v>23</v>
      </c>
      <c r="F33" s="72">
        <v>23</v>
      </c>
      <c r="G33" s="72">
        <v>23</v>
      </c>
      <c r="H33" s="72">
        <v>23</v>
      </c>
      <c r="I33" s="72">
        <v>23</v>
      </c>
      <c r="J33" s="72">
        <v>23</v>
      </c>
      <c r="K33" s="72">
        <v>23</v>
      </c>
      <c r="L33" s="73">
        <v>23</v>
      </c>
      <c r="M33" s="64"/>
      <c r="N33" s="70"/>
      <c r="O33" s="1">
        <v>22</v>
      </c>
      <c r="P33" s="68"/>
      <c r="Q33" s="69"/>
      <c r="R33" s="68" t="str">
        <f t="shared" si="3"/>
        <v/>
      </c>
      <c r="S33" s="68"/>
      <c r="T33" s="71">
        <f t="shared" si="0"/>
        <v>0</v>
      </c>
      <c r="U33" s="2" t="str">
        <f t="shared" si="1"/>
        <v/>
      </c>
      <c r="V33" s="3">
        <f t="shared" ca="1" si="2"/>
        <v>43344</v>
      </c>
    </row>
    <row r="34" spans="1:22" customFormat="1" ht="9.9499999999999993" customHeight="1" x14ac:dyDescent="0.25">
      <c r="A34" s="63"/>
      <c r="B34" s="257"/>
      <c r="C34" s="97">
        <v>24</v>
      </c>
      <c r="D34" s="72">
        <v>24</v>
      </c>
      <c r="E34" s="72">
        <v>24</v>
      </c>
      <c r="F34" s="72">
        <v>24</v>
      </c>
      <c r="G34" s="72">
        <v>24</v>
      </c>
      <c r="H34" s="72">
        <v>24</v>
      </c>
      <c r="I34" s="72">
        <v>24</v>
      </c>
      <c r="J34" s="72">
        <v>24</v>
      </c>
      <c r="K34" s="72">
        <v>24</v>
      </c>
      <c r="L34" s="73">
        <v>24</v>
      </c>
      <c r="M34" s="64"/>
      <c r="N34" s="70"/>
      <c r="O34" s="1">
        <v>23</v>
      </c>
      <c r="P34" s="68"/>
      <c r="Q34" s="69"/>
      <c r="R34" s="68" t="str">
        <f t="shared" si="3"/>
        <v/>
      </c>
      <c r="S34" s="68"/>
      <c r="T34" s="71">
        <f t="shared" si="0"/>
        <v>0</v>
      </c>
      <c r="U34" s="2" t="str">
        <f t="shared" si="1"/>
        <v/>
      </c>
      <c r="V34" s="3">
        <f t="shared" ca="1" si="2"/>
        <v>43344</v>
      </c>
    </row>
    <row r="35" spans="1:22" customFormat="1" ht="9.9499999999999993" customHeight="1" x14ac:dyDescent="0.25">
      <c r="A35" s="63"/>
      <c r="B35" s="257"/>
      <c r="C35" s="97">
        <v>25</v>
      </c>
      <c r="D35" s="72">
        <v>25</v>
      </c>
      <c r="E35" s="72">
        <v>25</v>
      </c>
      <c r="F35" s="72">
        <v>25</v>
      </c>
      <c r="G35" s="72">
        <v>25</v>
      </c>
      <c r="H35" s="72">
        <v>25</v>
      </c>
      <c r="I35" s="72">
        <v>25</v>
      </c>
      <c r="J35" s="72">
        <v>25</v>
      </c>
      <c r="K35" s="72">
        <v>25</v>
      </c>
      <c r="L35" s="73">
        <v>25</v>
      </c>
      <c r="M35" s="64"/>
      <c r="N35" s="70"/>
      <c r="O35" s="1">
        <v>24</v>
      </c>
      <c r="P35" s="68"/>
      <c r="Q35" s="69"/>
      <c r="R35" s="68" t="str">
        <f t="shared" si="3"/>
        <v/>
      </c>
      <c r="S35" s="68"/>
      <c r="T35" s="71">
        <f t="shared" si="0"/>
        <v>0</v>
      </c>
      <c r="U35" s="2" t="str">
        <f t="shared" si="1"/>
        <v/>
      </c>
      <c r="V35" s="3">
        <f t="shared" ca="1" si="2"/>
        <v>43344</v>
      </c>
    </row>
    <row r="36" spans="1:22" customFormat="1" ht="9.9499999999999993" customHeight="1" x14ac:dyDescent="0.25">
      <c r="A36" s="63"/>
      <c r="B36" s="257"/>
      <c r="C36" s="97">
        <v>26</v>
      </c>
      <c r="D36" s="72">
        <v>26</v>
      </c>
      <c r="E36" s="72">
        <v>26</v>
      </c>
      <c r="F36" s="72">
        <v>26</v>
      </c>
      <c r="G36" s="72">
        <v>26</v>
      </c>
      <c r="H36" s="72">
        <v>26</v>
      </c>
      <c r="I36" s="72">
        <v>26</v>
      </c>
      <c r="J36" s="72">
        <v>26</v>
      </c>
      <c r="K36" s="72">
        <v>26</v>
      </c>
      <c r="L36" s="73">
        <v>26</v>
      </c>
      <c r="M36" s="64"/>
      <c r="N36" s="70"/>
      <c r="O36" s="1">
        <v>25</v>
      </c>
      <c r="P36" s="68"/>
      <c r="Q36" s="69"/>
      <c r="R36" s="68" t="str">
        <f t="shared" si="3"/>
        <v/>
      </c>
      <c r="S36" s="68"/>
      <c r="T36" s="71">
        <f t="shared" si="0"/>
        <v>0</v>
      </c>
      <c r="U36" s="2" t="str">
        <f t="shared" si="1"/>
        <v/>
      </c>
      <c r="V36" s="3">
        <f t="shared" ca="1" si="2"/>
        <v>43344</v>
      </c>
    </row>
    <row r="37" spans="1:22" customFormat="1" ht="9.9499999999999993" customHeight="1" x14ac:dyDescent="0.25">
      <c r="A37" s="63"/>
      <c r="B37" s="257"/>
      <c r="C37" s="97">
        <v>27</v>
      </c>
      <c r="D37" s="72">
        <v>27</v>
      </c>
      <c r="E37" s="72">
        <v>27</v>
      </c>
      <c r="F37" s="72">
        <v>27</v>
      </c>
      <c r="G37" s="72">
        <v>27</v>
      </c>
      <c r="H37" s="72">
        <v>27</v>
      </c>
      <c r="I37" s="72">
        <v>27</v>
      </c>
      <c r="J37" s="72">
        <v>27</v>
      </c>
      <c r="K37" s="72">
        <v>27</v>
      </c>
      <c r="L37" s="73">
        <v>27</v>
      </c>
      <c r="M37" s="64"/>
      <c r="N37" s="70"/>
      <c r="O37" s="1">
        <v>26</v>
      </c>
      <c r="P37" s="68"/>
      <c r="Q37" s="69"/>
      <c r="R37" s="68" t="str">
        <f t="shared" si="3"/>
        <v/>
      </c>
      <c r="S37" s="68"/>
      <c r="T37" s="71">
        <f t="shared" si="0"/>
        <v>0</v>
      </c>
      <c r="U37" s="2" t="str">
        <f t="shared" si="1"/>
        <v/>
      </c>
      <c r="V37" s="3">
        <f t="shared" ca="1" si="2"/>
        <v>43344</v>
      </c>
    </row>
    <row r="38" spans="1:22" customFormat="1" ht="9.9499999999999993" customHeight="1" x14ac:dyDescent="0.25">
      <c r="A38" s="63"/>
      <c r="B38" s="257"/>
      <c r="C38" s="97">
        <v>28</v>
      </c>
      <c r="D38" s="72">
        <v>28</v>
      </c>
      <c r="E38" s="72">
        <v>28</v>
      </c>
      <c r="F38" s="72">
        <v>28</v>
      </c>
      <c r="G38" s="72">
        <v>28</v>
      </c>
      <c r="H38" s="72">
        <v>28</v>
      </c>
      <c r="I38" s="72">
        <v>28</v>
      </c>
      <c r="J38" s="72">
        <v>28</v>
      </c>
      <c r="K38" s="72">
        <v>28</v>
      </c>
      <c r="L38" s="73">
        <v>28</v>
      </c>
      <c r="M38" s="64"/>
      <c r="N38" s="70"/>
      <c r="O38" s="1">
        <v>27</v>
      </c>
      <c r="P38" s="68"/>
      <c r="Q38" s="69"/>
      <c r="R38" s="68" t="str">
        <f t="shared" si="3"/>
        <v/>
      </c>
      <c r="S38" s="68"/>
      <c r="T38" s="71">
        <f t="shared" si="0"/>
        <v>0</v>
      </c>
      <c r="U38" s="2" t="str">
        <f t="shared" si="1"/>
        <v/>
      </c>
      <c r="V38" s="3">
        <f t="shared" ca="1" si="2"/>
        <v>43344</v>
      </c>
    </row>
    <row r="39" spans="1:22" customFormat="1" ht="9.9499999999999993" customHeight="1" x14ac:dyDescent="0.25">
      <c r="A39" s="63"/>
      <c r="B39" s="257"/>
      <c r="C39" s="97">
        <v>29</v>
      </c>
      <c r="D39" s="72">
        <v>29</v>
      </c>
      <c r="E39" s="72">
        <v>29</v>
      </c>
      <c r="F39" s="72">
        <v>29</v>
      </c>
      <c r="G39" s="72">
        <v>29</v>
      </c>
      <c r="H39" s="72">
        <v>29</v>
      </c>
      <c r="I39" s="72">
        <v>29</v>
      </c>
      <c r="J39" s="72">
        <v>29</v>
      </c>
      <c r="K39" s="72">
        <v>29</v>
      </c>
      <c r="L39" s="73">
        <v>29</v>
      </c>
      <c r="M39" s="64"/>
      <c r="N39" s="70"/>
      <c r="O39" s="1">
        <v>28</v>
      </c>
      <c r="P39" s="68"/>
      <c r="Q39" s="69"/>
      <c r="R39" s="68" t="str">
        <f t="shared" si="3"/>
        <v/>
      </c>
      <c r="S39" s="68"/>
      <c r="T39" s="71">
        <f t="shared" si="0"/>
        <v>0</v>
      </c>
      <c r="U39" s="2" t="str">
        <f t="shared" si="1"/>
        <v/>
      </c>
      <c r="V39" s="3">
        <f t="shared" ca="1" si="2"/>
        <v>43344</v>
      </c>
    </row>
    <row r="40" spans="1:22" customFormat="1" ht="9.9499999999999993" customHeight="1" x14ac:dyDescent="0.25">
      <c r="A40" s="63"/>
      <c r="B40" s="257"/>
      <c r="C40" s="97">
        <v>30</v>
      </c>
      <c r="D40" s="72">
        <v>30</v>
      </c>
      <c r="E40" s="72">
        <v>30</v>
      </c>
      <c r="F40" s="72">
        <v>30</v>
      </c>
      <c r="G40" s="72">
        <v>30</v>
      </c>
      <c r="H40" s="72">
        <v>30</v>
      </c>
      <c r="I40" s="72">
        <v>30</v>
      </c>
      <c r="J40" s="72">
        <v>30</v>
      </c>
      <c r="K40" s="72">
        <v>30</v>
      </c>
      <c r="L40" s="73">
        <v>30</v>
      </c>
      <c r="M40" s="64"/>
      <c r="N40" s="70"/>
      <c r="O40" s="1">
        <v>29</v>
      </c>
      <c r="P40" s="68"/>
      <c r="Q40" s="69"/>
      <c r="R40" s="68" t="str">
        <f t="shared" si="3"/>
        <v/>
      </c>
      <c r="S40" s="68"/>
      <c r="T40" s="71">
        <f t="shared" si="0"/>
        <v>0</v>
      </c>
      <c r="U40" s="2" t="str">
        <f t="shared" si="1"/>
        <v/>
      </c>
      <c r="V40" s="3">
        <f t="shared" ca="1" si="2"/>
        <v>43344</v>
      </c>
    </row>
    <row r="41" spans="1:22" customFormat="1" ht="9.9499999999999993" customHeight="1" x14ac:dyDescent="0.25">
      <c r="A41" s="63"/>
      <c r="B41" s="257"/>
      <c r="C41" s="97">
        <v>31</v>
      </c>
      <c r="D41" s="72">
        <v>31</v>
      </c>
      <c r="E41" s="72">
        <v>31</v>
      </c>
      <c r="F41" s="72">
        <v>31</v>
      </c>
      <c r="G41" s="72">
        <v>31</v>
      </c>
      <c r="H41" s="72">
        <v>31</v>
      </c>
      <c r="I41" s="72">
        <v>31</v>
      </c>
      <c r="J41" s="72">
        <v>31</v>
      </c>
      <c r="K41" s="72">
        <v>31</v>
      </c>
      <c r="L41" s="73">
        <v>31</v>
      </c>
      <c r="M41" s="64"/>
      <c r="N41" s="70"/>
      <c r="O41" s="1">
        <v>30</v>
      </c>
      <c r="P41" s="68"/>
      <c r="Q41" s="69"/>
      <c r="R41" s="68" t="str">
        <f t="shared" si="3"/>
        <v/>
      </c>
      <c r="S41" s="68"/>
      <c r="T41" s="71">
        <f t="shared" si="0"/>
        <v>0</v>
      </c>
      <c r="U41" s="2" t="str">
        <f t="shared" si="1"/>
        <v/>
      </c>
      <c r="V41" s="3">
        <f t="shared" ca="1" si="2"/>
        <v>43344</v>
      </c>
    </row>
    <row r="42" spans="1:22" customFormat="1" ht="9.9499999999999993" customHeight="1" x14ac:dyDescent="0.25">
      <c r="A42" s="63"/>
      <c r="B42" s="257"/>
      <c r="C42" s="97">
        <v>32</v>
      </c>
      <c r="D42" s="72">
        <v>32</v>
      </c>
      <c r="E42" s="72">
        <v>32</v>
      </c>
      <c r="F42" s="72">
        <v>32</v>
      </c>
      <c r="G42" s="72">
        <v>32</v>
      </c>
      <c r="H42" s="72">
        <v>32</v>
      </c>
      <c r="I42" s="72">
        <v>32</v>
      </c>
      <c r="J42" s="72">
        <v>32</v>
      </c>
      <c r="K42" s="72">
        <v>32</v>
      </c>
      <c r="L42" s="73">
        <v>32</v>
      </c>
      <c r="M42" s="64"/>
      <c r="N42" s="70"/>
      <c r="O42" s="1">
        <v>31</v>
      </c>
      <c r="P42" s="68"/>
      <c r="Q42" s="69"/>
      <c r="R42" s="68" t="str">
        <f t="shared" si="3"/>
        <v/>
      </c>
      <c r="S42" s="68"/>
      <c r="T42" s="71">
        <f t="shared" si="0"/>
        <v>0</v>
      </c>
      <c r="U42" s="2" t="str">
        <f t="shared" si="1"/>
        <v/>
      </c>
      <c r="V42" s="3">
        <f t="shared" ca="1" si="2"/>
        <v>43344</v>
      </c>
    </row>
    <row r="43" spans="1:22" customFormat="1" ht="9.9499999999999993" customHeight="1" x14ac:dyDescent="0.25">
      <c r="A43" s="63"/>
      <c r="B43" s="257"/>
      <c r="C43" s="97">
        <v>33</v>
      </c>
      <c r="D43" s="72">
        <v>33</v>
      </c>
      <c r="E43" s="72">
        <v>33</v>
      </c>
      <c r="F43" s="72">
        <v>33</v>
      </c>
      <c r="G43" s="72">
        <v>33</v>
      </c>
      <c r="H43" s="72">
        <v>33</v>
      </c>
      <c r="I43" s="72">
        <v>33</v>
      </c>
      <c r="J43" s="72">
        <v>33</v>
      </c>
      <c r="K43" s="72">
        <v>33</v>
      </c>
      <c r="L43" s="73">
        <v>33</v>
      </c>
      <c r="M43" s="64"/>
      <c r="N43" s="70"/>
      <c r="O43" s="1">
        <v>32</v>
      </c>
      <c r="P43" s="68"/>
      <c r="Q43" s="69"/>
      <c r="R43" s="68" t="str">
        <f t="shared" si="3"/>
        <v/>
      </c>
      <c r="S43" s="68"/>
      <c r="T43" s="71">
        <f t="shared" si="0"/>
        <v>0</v>
      </c>
      <c r="U43" s="2" t="str">
        <f t="shared" si="1"/>
        <v/>
      </c>
      <c r="V43" s="3">
        <f t="shared" ca="1" si="2"/>
        <v>43344</v>
      </c>
    </row>
    <row r="44" spans="1:22" customFormat="1" ht="9.9499999999999993" customHeight="1" x14ac:dyDescent="0.25">
      <c r="A44" s="63"/>
      <c r="B44" s="257"/>
      <c r="C44" s="97">
        <v>34</v>
      </c>
      <c r="D44" s="72">
        <v>34</v>
      </c>
      <c r="E44" s="72">
        <v>34</v>
      </c>
      <c r="F44" s="72">
        <v>34</v>
      </c>
      <c r="G44" s="72">
        <v>34</v>
      </c>
      <c r="H44" s="72">
        <v>34</v>
      </c>
      <c r="I44" s="72">
        <v>34</v>
      </c>
      <c r="J44" s="72">
        <v>34</v>
      </c>
      <c r="K44" s="72">
        <v>34</v>
      </c>
      <c r="L44" s="73">
        <v>34</v>
      </c>
      <c r="M44" s="64"/>
      <c r="N44" s="70"/>
      <c r="O44" s="1">
        <v>33</v>
      </c>
      <c r="P44" s="68"/>
      <c r="Q44" s="69"/>
      <c r="R44" s="68" t="str">
        <f t="shared" si="3"/>
        <v/>
      </c>
      <c r="S44" s="68"/>
      <c r="T44" s="71">
        <f t="shared" si="0"/>
        <v>0</v>
      </c>
      <c r="U44" s="2" t="str">
        <f t="shared" si="1"/>
        <v/>
      </c>
      <c r="V44" s="3">
        <f t="shared" ca="1" si="2"/>
        <v>43344</v>
      </c>
    </row>
    <row r="45" spans="1:22" customFormat="1" ht="9.9499999999999993" customHeight="1" x14ac:dyDescent="0.25">
      <c r="A45" s="63"/>
      <c r="B45" s="257"/>
      <c r="C45" s="97">
        <v>35</v>
      </c>
      <c r="D45" s="72">
        <v>35</v>
      </c>
      <c r="E45" s="72">
        <v>35</v>
      </c>
      <c r="F45" s="72">
        <v>35</v>
      </c>
      <c r="G45" s="72">
        <v>35</v>
      </c>
      <c r="H45" s="72">
        <v>35</v>
      </c>
      <c r="I45" s="72">
        <v>35</v>
      </c>
      <c r="J45" s="72">
        <v>35</v>
      </c>
      <c r="K45" s="72">
        <v>35</v>
      </c>
      <c r="L45" s="73">
        <v>35</v>
      </c>
      <c r="M45" s="64"/>
      <c r="N45" s="70"/>
      <c r="O45" s="1">
        <v>34</v>
      </c>
      <c r="P45" s="68"/>
      <c r="Q45" s="69"/>
      <c r="R45" s="68" t="str">
        <f t="shared" si="3"/>
        <v/>
      </c>
      <c r="S45" s="68"/>
      <c r="T45" s="71">
        <f t="shared" si="0"/>
        <v>0</v>
      </c>
      <c r="U45" s="2" t="str">
        <f t="shared" si="1"/>
        <v/>
      </c>
      <c r="V45" s="3">
        <f t="shared" ca="1" si="2"/>
        <v>43344</v>
      </c>
    </row>
    <row r="46" spans="1:22" customFormat="1" ht="9.9499999999999993" customHeight="1" x14ac:dyDescent="0.25">
      <c r="A46" s="63"/>
      <c r="B46" s="257"/>
      <c r="C46" s="97">
        <v>36</v>
      </c>
      <c r="D46" s="72">
        <v>36</v>
      </c>
      <c r="E46" s="72">
        <v>36</v>
      </c>
      <c r="F46" s="72">
        <v>36</v>
      </c>
      <c r="G46" s="72">
        <v>36</v>
      </c>
      <c r="H46" s="72">
        <v>36</v>
      </c>
      <c r="I46" s="72">
        <v>36</v>
      </c>
      <c r="J46" s="72">
        <v>36</v>
      </c>
      <c r="K46" s="72">
        <v>36</v>
      </c>
      <c r="L46" s="73">
        <v>36</v>
      </c>
      <c r="M46" s="64"/>
      <c r="N46" s="70"/>
      <c r="O46" s="1">
        <v>35</v>
      </c>
      <c r="P46" s="68"/>
      <c r="Q46" s="69"/>
      <c r="R46" s="68" t="str">
        <f t="shared" si="3"/>
        <v/>
      </c>
      <c r="S46" s="68"/>
      <c r="T46" s="71">
        <f t="shared" si="0"/>
        <v>0</v>
      </c>
      <c r="U46" s="2" t="str">
        <f t="shared" si="1"/>
        <v/>
      </c>
      <c r="V46" s="3">
        <f t="shared" ca="1" si="2"/>
        <v>43344</v>
      </c>
    </row>
    <row r="47" spans="1:22" customFormat="1" ht="9.9499999999999993" customHeight="1" x14ac:dyDescent="0.25">
      <c r="A47" s="63"/>
      <c r="B47" s="257"/>
      <c r="C47" s="97">
        <v>37</v>
      </c>
      <c r="D47" s="72">
        <v>37</v>
      </c>
      <c r="E47" s="72">
        <v>37</v>
      </c>
      <c r="F47" s="72">
        <v>37</v>
      </c>
      <c r="G47" s="72">
        <v>37</v>
      </c>
      <c r="H47" s="72">
        <v>37</v>
      </c>
      <c r="I47" s="72">
        <v>37</v>
      </c>
      <c r="J47" s="72">
        <v>37</v>
      </c>
      <c r="K47" s="72">
        <v>37</v>
      </c>
      <c r="L47" s="73">
        <v>37</v>
      </c>
      <c r="M47" s="64"/>
      <c r="N47" s="70"/>
      <c r="O47" s="1">
        <v>36</v>
      </c>
      <c r="P47" s="68"/>
      <c r="Q47" s="69"/>
      <c r="R47" s="68" t="str">
        <f t="shared" si="3"/>
        <v/>
      </c>
      <c r="S47" s="68"/>
      <c r="T47" s="71">
        <f t="shared" si="0"/>
        <v>0</v>
      </c>
      <c r="U47" s="2" t="str">
        <f t="shared" si="1"/>
        <v/>
      </c>
      <c r="V47" s="3">
        <f t="shared" ca="1" si="2"/>
        <v>43344</v>
      </c>
    </row>
    <row r="48" spans="1:22" customFormat="1" ht="9.9499999999999993" customHeight="1" x14ac:dyDescent="0.25">
      <c r="A48" s="63"/>
      <c r="B48" s="257"/>
      <c r="C48" s="97">
        <v>38</v>
      </c>
      <c r="D48" s="72">
        <v>38</v>
      </c>
      <c r="E48" s="72">
        <v>38</v>
      </c>
      <c r="F48" s="72">
        <v>38</v>
      </c>
      <c r="G48" s="72">
        <v>38</v>
      </c>
      <c r="H48" s="72">
        <v>38</v>
      </c>
      <c r="I48" s="72">
        <v>38</v>
      </c>
      <c r="J48" s="72">
        <v>38</v>
      </c>
      <c r="K48" s="72">
        <v>38</v>
      </c>
      <c r="L48" s="73">
        <v>38</v>
      </c>
      <c r="M48" s="64"/>
      <c r="N48" s="70"/>
      <c r="O48" s="1">
        <v>37</v>
      </c>
      <c r="P48" s="68"/>
      <c r="Q48" s="69"/>
      <c r="R48" s="68" t="str">
        <f t="shared" si="3"/>
        <v/>
      </c>
      <c r="S48" s="68"/>
      <c r="T48" s="71">
        <f t="shared" si="0"/>
        <v>0</v>
      </c>
      <c r="U48" s="2" t="str">
        <f t="shared" si="1"/>
        <v/>
      </c>
      <c r="V48" s="3">
        <f t="shared" ca="1" si="2"/>
        <v>43344</v>
      </c>
    </row>
    <row r="49" spans="1:22" customFormat="1" ht="9.9499999999999993" customHeight="1" x14ac:dyDescent="0.25">
      <c r="A49" s="63"/>
      <c r="B49" s="257"/>
      <c r="C49" s="97">
        <v>39</v>
      </c>
      <c r="D49" s="72">
        <v>39</v>
      </c>
      <c r="E49" s="72">
        <v>39</v>
      </c>
      <c r="F49" s="72">
        <v>39</v>
      </c>
      <c r="G49" s="72">
        <v>39</v>
      </c>
      <c r="H49" s="72">
        <v>39</v>
      </c>
      <c r="I49" s="72">
        <v>39</v>
      </c>
      <c r="J49" s="72">
        <v>39</v>
      </c>
      <c r="K49" s="72">
        <v>39</v>
      </c>
      <c r="L49" s="73">
        <v>39</v>
      </c>
      <c r="M49" s="64"/>
      <c r="N49" s="70"/>
      <c r="O49" s="1">
        <v>38</v>
      </c>
      <c r="P49" s="68"/>
      <c r="Q49" s="69"/>
      <c r="R49" s="68" t="str">
        <f t="shared" si="3"/>
        <v/>
      </c>
      <c r="S49" s="68"/>
      <c r="T49" s="71">
        <f t="shared" si="0"/>
        <v>0</v>
      </c>
      <c r="U49" s="2" t="str">
        <f t="shared" si="1"/>
        <v/>
      </c>
      <c r="V49" s="3">
        <f t="shared" ca="1" si="2"/>
        <v>43344</v>
      </c>
    </row>
    <row r="50" spans="1:22" customFormat="1" ht="9.9499999999999993" customHeight="1" x14ac:dyDescent="0.25">
      <c r="A50" s="63"/>
      <c r="B50" s="257"/>
      <c r="C50" s="98">
        <v>40</v>
      </c>
      <c r="D50" s="95">
        <v>40</v>
      </c>
      <c r="E50" s="95">
        <v>40</v>
      </c>
      <c r="F50" s="95">
        <v>40</v>
      </c>
      <c r="G50" s="95">
        <v>40</v>
      </c>
      <c r="H50" s="95">
        <v>40</v>
      </c>
      <c r="I50" s="95">
        <v>40</v>
      </c>
      <c r="J50" s="95">
        <v>40</v>
      </c>
      <c r="K50" s="95">
        <v>40</v>
      </c>
      <c r="L50" s="96">
        <v>40</v>
      </c>
      <c r="M50" s="64"/>
      <c r="N50" s="70"/>
      <c r="O50" s="1">
        <v>39</v>
      </c>
      <c r="P50" s="68"/>
      <c r="Q50" s="69"/>
      <c r="R50" s="68" t="str">
        <f t="shared" si="3"/>
        <v/>
      </c>
      <c r="S50" s="68"/>
      <c r="T50" s="71">
        <f t="shared" si="0"/>
        <v>0</v>
      </c>
      <c r="U50" s="2" t="str">
        <f t="shared" si="1"/>
        <v/>
      </c>
      <c r="V50" s="3">
        <f t="shared" ca="1" si="2"/>
        <v>43344</v>
      </c>
    </row>
    <row r="51" spans="1:22" customFormat="1" ht="9.75" customHeight="1" x14ac:dyDescent="0.25">
      <c r="A51" s="63"/>
      <c r="B51" s="257"/>
      <c r="C51" s="97">
        <v>41</v>
      </c>
      <c r="D51" s="72">
        <v>41</v>
      </c>
      <c r="E51" s="72">
        <v>41</v>
      </c>
      <c r="F51" s="72">
        <v>41</v>
      </c>
      <c r="G51" s="72">
        <v>41</v>
      </c>
      <c r="H51" s="72">
        <v>41</v>
      </c>
      <c r="I51" s="72">
        <v>41</v>
      </c>
      <c r="J51" s="72">
        <v>41</v>
      </c>
      <c r="K51" s="72">
        <v>41</v>
      </c>
      <c r="L51" s="73">
        <v>41</v>
      </c>
      <c r="M51" s="64"/>
      <c r="N51" s="70"/>
      <c r="O51" s="1">
        <v>40</v>
      </c>
      <c r="P51" s="68"/>
      <c r="Q51" s="69"/>
      <c r="R51" s="68" t="str">
        <f t="shared" si="3"/>
        <v/>
      </c>
      <c r="S51" s="68"/>
      <c r="T51" s="71">
        <f t="shared" si="0"/>
        <v>0</v>
      </c>
      <c r="U51" s="2" t="str">
        <f t="shared" si="1"/>
        <v/>
      </c>
      <c r="V51" s="3">
        <f t="shared" ca="1" si="2"/>
        <v>43344</v>
      </c>
    </row>
    <row r="52" spans="1:22" customFormat="1" ht="9.75" customHeight="1" x14ac:dyDescent="0.25">
      <c r="A52" s="63"/>
      <c r="B52" s="257"/>
      <c r="C52" s="97">
        <v>42</v>
      </c>
      <c r="D52" s="72">
        <v>42</v>
      </c>
      <c r="E52" s="72">
        <v>42</v>
      </c>
      <c r="F52" s="72">
        <v>42</v>
      </c>
      <c r="G52" s="72">
        <v>42</v>
      </c>
      <c r="H52" s="72">
        <v>42</v>
      </c>
      <c r="I52" s="72">
        <v>42</v>
      </c>
      <c r="J52" s="72">
        <v>42</v>
      </c>
      <c r="K52" s="72">
        <v>42</v>
      </c>
      <c r="L52" s="73">
        <v>42</v>
      </c>
      <c r="M52" s="64"/>
      <c r="N52" s="70"/>
      <c r="O52" s="1">
        <v>41</v>
      </c>
      <c r="P52" s="68"/>
      <c r="Q52" s="69"/>
      <c r="R52" s="68"/>
      <c r="S52" s="68"/>
      <c r="T52" s="71">
        <f t="shared" si="0"/>
        <v>0</v>
      </c>
      <c r="U52" s="2" t="str">
        <f t="shared" si="1"/>
        <v/>
      </c>
      <c r="V52" s="3">
        <f t="shared" ca="1" si="2"/>
        <v>43344</v>
      </c>
    </row>
    <row r="53" spans="1:22" customFormat="1" ht="9.75" customHeight="1" x14ac:dyDescent="0.25">
      <c r="A53" s="63"/>
      <c r="B53" s="257"/>
      <c r="C53" s="97">
        <v>43</v>
      </c>
      <c r="D53" s="72">
        <v>43</v>
      </c>
      <c r="E53" s="72">
        <v>43</v>
      </c>
      <c r="F53" s="72">
        <v>43</v>
      </c>
      <c r="G53" s="72">
        <v>43</v>
      </c>
      <c r="H53" s="72">
        <v>43</v>
      </c>
      <c r="I53" s="72">
        <v>43</v>
      </c>
      <c r="J53" s="72">
        <v>43</v>
      </c>
      <c r="K53" s="72">
        <v>43</v>
      </c>
      <c r="L53" s="73">
        <v>43</v>
      </c>
      <c r="M53" s="64"/>
      <c r="N53" s="70"/>
      <c r="O53" s="1">
        <v>42</v>
      </c>
      <c r="P53" s="68"/>
      <c r="Q53" s="69"/>
      <c r="R53" s="68"/>
      <c r="S53" s="68"/>
      <c r="T53" s="71">
        <f t="shared" si="0"/>
        <v>0</v>
      </c>
      <c r="U53" s="2" t="str">
        <f t="shared" si="1"/>
        <v/>
      </c>
      <c r="V53" s="3">
        <f t="shared" ca="1" si="2"/>
        <v>43344</v>
      </c>
    </row>
    <row r="54" spans="1:22" customFormat="1" ht="9.75" customHeight="1" x14ac:dyDescent="0.25">
      <c r="A54" s="63"/>
      <c r="B54" s="257"/>
      <c r="C54" s="97">
        <v>44</v>
      </c>
      <c r="D54" s="72">
        <v>44</v>
      </c>
      <c r="E54" s="72">
        <v>44</v>
      </c>
      <c r="F54" s="72">
        <v>44</v>
      </c>
      <c r="G54" s="72">
        <v>44</v>
      </c>
      <c r="H54" s="72">
        <v>44</v>
      </c>
      <c r="I54" s="72">
        <v>44</v>
      </c>
      <c r="J54" s="72">
        <v>44</v>
      </c>
      <c r="K54" s="72">
        <v>44</v>
      </c>
      <c r="L54" s="73">
        <v>44</v>
      </c>
      <c r="M54" s="64"/>
      <c r="N54" s="70"/>
      <c r="O54" s="1">
        <v>43</v>
      </c>
      <c r="P54" s="68"/>
      <c r="Q54" s="69"/>
      <c r="R54" s="68"/>
      <c r="S54" s="68"/>
      <c r="T54" s="71">
        <f t="shared" si="0"/>
        <v>0</v>
      </c>
      <c r="U54" s="2" t="str">
        <f t="shared" si="1"/>
        <v/>
      </c>
      <c r="V54" s="3">
        <f t="shared" ca="1" si="2"/>
        <v>43344</v>
      </c>
    </row>
    <row r="55" spans="1:22" customFormat="1" ht="9.75" customHeight="1" x14ac:dyDescent="0.25">
      <c r="A55" s="63"/>
      <c r="B55" s="257"/>
      <c r="C55" s="97">
        <v>45</v>
      </c>
      <c r="D55" s="72">
        <v>45</v>
      </c>
      <c r="E55" s="72">
        <v>45</v>
      </c>
      <c r="F55" s="72">
        <v>45</v>
      </c>
      <c r="G55" s="72">
        <v>45</v>
      </c>
      <c r="H55" s="72">
        <v>45</v>
      </c>
      <c r="I55" s="72">
        <v>45</v>
      </c>
      <c r="J55" s="72">
        <v>45</v>
      </c>
      <c r="K55" s="72">
        <v>45</v>
      </c>
      <c r="L55" s="73">
        <v>45</v>
      </c>
      <c r="M55" s="64"/>
      <c r="N55" s="70"/>
      <c r="O55" s="1">
        <v>44</v>
      </c>
      <c r="P55" s="68"/>
      <c r="Q55" s="69"/>
      <c r="R55" s="68"/>
      <c r="S55" s="68"/>
      <c r="T55" s="71">
        <f t="shared" si="0"/>
        <v>0</v>
      </c>
      <c r="U55" s="2" t="str">
        <f t="shared" si="1"/>
        <v/>
      </c>
      <c r="V55" s="3">
        <f t="shared" ca="1" si="2"/>
        <v>43344</v>
      </c>
    </row>
    <row r="56" spans="1:22" customFormat="1" ht="9.75" customHeight="1" x14ac:dyDescent="0.25">
      <c r="A56" s="63"/>
      <c r="B56" s="257"/>
      <c r="C56" s="97">
        <v>46</v>
      </c>
      <c r="D56" s="72">
        <v>46</v>
      </c>
      <c r="E56" s="72">
        <v>46</v>
      </c>
      <c r="F56" s="72">
        <v>46</v>
      </c>
      <c r="G56" s="72">
        <v>46</v>
      </c>
      <c r="H56" s="72">
        <v>46</v>
      </c>
      <c r="I56" s="72">
        <v>46</v>
      </c>
      <c r="J56" s="72">
        <v>46</v>
      </c>
      <c r="K56" s="72">
        <v>46</v>
      </c>
      <c r="L56" s="73">
        <v>46</v>
      </c>
      <c r="M56" s="64"/>
      <c r="N56" s="70"/>
      <c r="O56" s="1">
        <v>45</v>
      </c>
      <c r="P56" s="68"/>
      <c r="Q56" s="69"/>
      <c r="R56" s="68"/>
      <c r="S56" s="68"/>
      <c r="T56" s="71">
        <f t="shared" si="0"/>
        <v>0</v>
      </c>
      <c r="U56" s="2" t="str">
        <f t="shared" si="1"/>
        <v/>
      </c>
      <c r="V56" s="3">
        <f t="shared" ca="1" si="2"/>
        <v>43344</v>
      </c>
    </row>
    <row r="57" spans="1:22" customFormat="1" ht="9.75" customHeight="1" x14ac:dyDescent="0.25">
      <c r="A57" s="63"/>
      <c r="B57" s="257"/>
      <c r="C57" s="97">
        <v>47</v>
      </c>
      <c r="D57" s="72">
        <v>47</v>
      </c>
      <c r="E57" s="72">
        <v>47</v>
      </c>
      <c r="F57" s="72">
        <v>47</v>
      </c>
      <c r="G57" s="72">
        <v>47</v>
      </c>
      <c r="H57" s="72">
        <v>47</v>
      </c>
      <c r="I57" s="72">
        <v>47</v>
      </c>
      <c r="J57" s="72">
        <v>47</v>
      </c>
      <c r="K57" s="72">
        <v>47</v>
      </c>
      <c r="L57" s="73">
        <v>47</v>
      </c>
      <c r="M57" s="64"/>
      <c r="N57" s="70"/>
      <c r="O57" s="1">
        <v>46</v>
      </c>
      <c r="P57" s="68"/>
      <c r="Q57" s="69"/>
      <c r="R57" s="68"/>
      <c r="S57" s="68"/>
      <c r="T57" s="71">
        <f t="shared" si="0"/>
        <v>0</v>
      </c>
      <c r="U57" s="2" t="str">
        <f t="shared" si="1"/>
        <v/>
      </c>
      <c r="V57" s="3">
        <f t="shared" ca="1" si="2"/>
        <v>43344</v>
      </c>
    </row>
    <row r="58" spans="1:22" customFormat="1" ht="9.75" customHeight="1" x14ac:dyDescent="0.25">
      <c r="A58" s="63"/>
      <c r="B58" s="257"/>
      <c r="C58" s="97">
        <v>48</v>
      </c>
      <c r="D58" s="72">
        <v>48</v>
      </c>
      <c r="E58" s="72">
        <v>48</v>
      </c>
      <c r="F58" s="72">
        <v>48</v>
      </c>
      <c r="G58" s="72">
        <v>48</v>
      </c>
      <c r="H58" s="72">
        <v>48</v>
      </c>
      <c r="I58" s="72">
        <v>48</v>
      </c>
      <c r="J58" s="72">
        <v>48</v>
      </c>
      <c r="K58" s="72">
        <v>48</v>
      </c>
      <c r="L58" s="73">
        <v>48</v>
      </c>
      <c r="M58" s="64"/>
      <c r="N58" s="70"/>
      <c r="O58" s="1">
        <v>47</v>
      </c>
      <c r="P58" s="68"/>
      <c r="Q58" s="69"/>
      <c r="R58" s="68"/>
      <c r="S58" s="68"/>
      <c r="T58" s="71">
        <f t="shared" si="0"/>
        <v>0</v>
      </c>
      <c r="U58" s="2" t="str">
        <f t="shared" si="1"/>
        <v/>
      </c>
      <c r="V58" s="3">
        <f t="shared" ca="1" si="2"/>
        <v>43344</v>
      </c>
    </row>
    <row r="59" spans="1:22" customFormat="1" ht="9.75" customHeight="1" x14ac:dyDescent="0.25">
      <c r="A59" s="63"/>
      <c r="B59" s="257"/>
      <c r="C59" s="97">
        <v>49</v>
      </c>
      <c r="D59" s="72">
        <v>49</v>
      </c>
      <c r="E59" s="72">
        <v>49</v>
      </c>
      <c r="F59" s="72">
        <v>49</v>
      </c>
      <c r="G59" s="72">
        <v>49</v>
      </c>
      <c r="H59" s="72">
        <v>49</v>
      </c>
      <c r="I59" s="72">
        <v>49</v>
      </c>
      <c r="J59" s="72">
        <v>49</v>
      </c>
      <c r="K59" s="72">
        <v>49</v>
      </c>
      <c r="L59" s="73">
        <v>49</v>
      </c>
      <c r="M59" s="64"/>
      <c r="N59" s="70"/>
      <c r="O59" s="1">
        <v>48</v>
      </c>
      <c r="P59" s="68"/>
      <c r="Q59" s="69"/>
      <c r="R59" s="68"/>
      <c r="S59" s="68"/>
      <c r="T59" s="71">
        <f t="shared" si="0"/>
        <v>0</v>
      </c>
      <c r="U59" s="2" t="str">
        <f t="shared" si="1"/>
        <v/>
      </c>
      <c r="V59" s="3">
        <f t="shared" ca="1" si="2"/>
        <v>43344</v>
      </c>
    </row>
    <row r="60" spans="1:22" customFormat="1" ht="9.75" customHeight="1" x14ac:dyDescent="0.25">
      <c r="A60" s="63"/>
      <c r="B60" s="257"/>
      <c r="C60" s="97">
        <v>50</v>
      </c>
      <c r="D60" s="72">
        <v>50</v>
      </c>
      <c r="E60" s="72">
        <v>50</v>
      </c>
      <c r="F60" s="72">
        <v>50</v>
      </c>
      <c r="G60" s="72">
        <v>50</v>
      </c>
      <c r="H60" s="72">
        <v>50</v>
      </c>
      <c r="I60" s="72">
        <v>50</v>
      </c>
      <c r="J60" s="72">
        <v>50</v>
      </c>
      <c r="K60" s="72">
        <v>50</v>
      </c>
      <c r="L60" s="73">
        <v>50</v>
      </c>
      <c r="M60" s="64"/>
      <c r="N60" s="70"/>
      <c r="O60" s="1">
        <v>49</v>
      </c>
      <c r="P60" s="68"/>
      <c r="Q60" s="69"/>
      <c r="R60" s="68"/>
      <c r="S60" s="68"/>
      <c r="T60" s="71">
        <f t="shared" si="0"/>
        <v>0</v>
      </c>
      <c r="U60" s="2" t="str">
        <f t="shared" si="1"/>
        <v/>
      </c>
      <c r="V60" s="3">
        <f t="shared" ca="1" si="2"/>
        <v>43344</v>
      </c>
    </row>
    <row r="61" spans="1:22" customFormat="1" ht="9.75" customHeight="1" x14ac:dyDescent="0.25">
      <c r="A61" s="63"/>
      <c r="B61" s="257"/>
      <c r="C61" s="97">
        <v>51</v>
      </c>
      <c r="D61" s="72">
        <v>51</v>
      </c>
      <c r="E61" s="72">
        <v>51</v>
      </c>
      <c r="F61" s="72">
        <v>51</v>
      </c>
      <c r="G61" s="72">
        <v>51</v>
      </c>
      <c r="H61" s="72">
        <v>51</v>
      </c>
      <c r="I61" s="72">
        <v>51</v>
      </c>
      <c r="J61" s="72">
        <v>51</v>
      </c>
      <c r="K61" s="72">
        <v>51</v>
      </c>
      <c r="L61" s="73">
        <v>51</v>
      </c>
      <c r="M61" s="64"/>
      <c r="N61" s="70"/>
      <c r="O61" s="1">
        <v>50</v>
      </c>
      <c r="P61" s="68"/>
      <c r="Q61" s="69"/>
      <c r="R61" s="68"/>
      <c r="S61" s="68"/>
      <c r="T61" s="71">
        <f t="shared" si="0"/>
        <v>0</v>
      </c>
      <c r="U61" s="2" t="str">
        <f t="shared" si="1"/>
        <v/>
      </c>
      <c r="V61" s="3">
        <f t="shared" ca="1" si="2"/>
        <v>43344</v>
      </c>
    </row>
    <row r="62" spans="1:22" customFormat="1" ht="9.75" customHeight="1" x14ac:dyDescent="0.25">
      <c r="A62" s="63"/>
      <c r="B62" s="257"/>
      <c r="C62" s="97">
        <v>52</v>
      </c>
      <c r="D62" s="72">
        <v>52</v>
      </c>
      <c r="E62" s="72">
        <v>52</v>
      </c>
      <c r="F62" s="72">
        <v>52</v>
      </c>
      <c r="G62" s="72">
        <v>52</v>
      </c>
      <c r="H62" s="72">
        <v>52</v>
      </c>
      <c r="I62" s="72">
        <v>52</v>
      </c>
      <c r="J62" s="72">
        <v>52</v>
      </c>
      <c r="K62" s="72">
        <v>52</v>
      </c>
      <c r="L62" s="73">
        <v>52</v>
      </c>
      <c r="M62" s="64"/>
      <c r="N62" s="70"/>
      <c r="O62" s="1">
        <v>51</v>
      </c>
      <c r="P62" s="68"/>
      <c r="Q62" s="69"/>
      <c r="R62" s="68"/>
      <c r="S62" s="68"/>
      <c r="T62" s="71">
        <f t="shared" si="0"/>
        <v>0</v>
      </c>
      <c r="U62" s="2" t="str">
        <f t="shared" si="1"/>
        <v/>
      </c>
      <c r="V62" s="3">
        <f t="shared" ca="1" si="2"/>
        <v>43344</v>
      </c>
    </row>
    <row r="63" spans="1:22" customFormat="1" ht="9.75" customHeight="1" x14ac:dyDescent="0.25">
      <c r="A63" s="63"/>
      <c r="B63" s="257"/>
      <c r="C63" s="97">
        <v>53</v>
      </c>
      <c r="D63" s="72">
        <v>53</v>
      </c>
      <c r="E63" s="72">
        <v>53</v>
      </c>
      <c r="F63" s="72">
        <v>53</v>
      </c>
      <c r="G63" s="72">
        <v>53</v>
      </c>
      <c r="H63" s="72">
        <v>53</v>
      </c>
      <c r="I63" s="72">
        <v>53</v>
      </c>
      <c r="J63" s="72">
        <v>53</v>
      </c>
      <c r="K63" s="72">
        <v>53</v>
      </c>
      <c r="L63" s="73">
        <v>53</v>
      </c>
      <c r="M63" s="64"/>
      <c r="N63" s="70"/>
      <c r="O63" s="1">
        <v>52</v>
      </c>
      <c r="P63" s="68"/>
      <c r="Q63" s="69"/>
      <c r="R63" s="68"/>
      <c r="S63" s="68"/>
      <c r="T63" s="71">
        <f t="shared" si="0"/>
        <v>0</v>
      </c>
      <c r="U63" s="2" t="str">
        <f t="shared" si="1"/>
        <v/>
      </c>
      <c r="V63" s="3">
        <f t="shared" ca="1" si="2"/>
        <v>43344</v>
      </c>
    </row>
    <row r="64" spans="1:22" customFormat="1" ht="9.75" customHeight="1" x14ac:dyDescent="0.25">
      <c r="A64" s="63"/>
      <c r="B64" s="257"/>
      <c r="C64" s="97">
        <v>54</v>
      </c>
      <c r="D64" s="72">
        <v>54</v>
      </c>
      <c r="E64" s="72">
        <v>54</v>
      </c>
      <c r="F64" s="72">
        <v>54</v>
      </c>
      <c r="G64" s="72">
        <v>54</v>
      </c>
      <c r="H64" s="72">
        <v>54</v>
      </c>
      <c r="I64" s="72">
        <v>54</v>
      </c>
      <c r="J64" s="72">
        <v>54</v>
      </c>
      <c r="K64" s="72">
        <v>54</v>
      </c>
      <c r="L64" s="73">
        <v>54</v>
      </c>
      <c r="M64" s="64"/>
      <c r="N64" s="70"/>
      <c r="O64" s="1">
        <v>53</v>
      </c>
      <c r="P64" s="68"/>
      <c r="Q64" s="69"/>
      <c r="R64" s="68"/>
      <c r="S64" s="68"/>
      <c r="T64" s="71">
        <f t="shared" si="0"/>
        <v>0</v>
      </c>
      <c r="U64" s="2" t="str">
        <f t="shared" si="1"/>
        <v/>
      </c>
      <c r="V64" s="3">
        <f t="shared" ca="1" si="2"/>
        <v>43344</v>
      </c>
    </row>
    <row r="65" spans="1:22" customFormat="1" ht="9.75" customHeight="1" x14ac:dyDescent="0.25">
      <c r="A65" s="63"/>
      <c r="B65" s="257"/>
      <c r="C65" s="97">
        <v>55</v>
      </c>
      <c r="D65" s="72">
        <v>55</v>
      </c>
      <c r="E65" s="72">
        <v>55</v>
      </c>
      <c r="F65" s="72">
        <v>55</v>
      </c>
      <c r="G65" s="72">
        <v>55</v>
      </c>
      <c r="H65" s="72">
        <v>55</v>
      </c>
      <c r="I65" s="72">
        <v>55</v>
      </c>
      <c r="J65" s="72">
        <v>55</v>
      </c>
      <c r="K65" s="72">
        <v>55</v>
      </c>
      <c r="L65" s="73">
        <v>55</v>
      </c>
      <c r="M65" s="64"/>
      <c r="N65" s="70"/>
      <c r="O65" s="1">
        <v>54</v>
      </c>
      <c r="P65" s="68"/>
      <c r="Q65" s="69"/>
      <c r="R65" s="68"/>
      <c r="S65" s="68"/>
      <c r="T65" s="71">
        <f t="shared" si="0"/>
        <v>0</v>
      </c>
      <c r="U65" s="2" t="str">
        <f t="shared" si="1"/>
        <v/>
      </c>
      <c r="V65" s="3">
        <f t="shared" ca="1" si="2"/>
        <v>43344</v>
      </c>
    </row>
    <row r="66" spans="1:22" customFormat="1" ht="9.75" customHeight="1" x14ac:dyDescent="0.25">
      <c r="A66" s="63"/>
      <c r="B66" s="257"/>
      <c r="C66" s="97">
        <v>56</v>
      </c>
      <c r="D66" s="72">
        <v>56</v>
      </c>
      <c r="E66" s="72">
        <v>56</v>
      </c>
      <c r="F66" s="72">
        <v>56</v>
      </c>
      <c r="G66" s="72">
        <v>56</v>
      </c>
      <c r="H66" s="72">
        <v>56</v>
      </c>
      <c r="I66" s="72">
        <v>56</v>
      </c>
      <c r="J66" s="72">
        <v>56</v>
      </c>
      <c r="K66" s="72">
        <v>56</v>
      </c>
      <c r="L66" s="73">
        <v>56</v>
      </c>
      <c r="M66" s="64"/>
      <c r="N66" s="70"/>
      <c r="O66" s="1">
        <v>55</v>
      </c>
      <c r="P66" s="68"/>
      <c r="Q66" s="69"/>
      <c r="R66" s="68"/>
      <c r="S66" s="68"/>
      <c r="T66" s="71">
        <f t="shared" si="0"/>
        <v>0</v>
      </c>
      <c r="U66" s="2" t="str">
        <f t="shared" si="1"/>
        <v/>
      </c>
      <c r="V66" s="3">
        <f t="shared" ca="1" si="2"/>
        <v>43344</v>
      </c>
    </row>
    <row r="67" spans="1:22" customFormat="1" ht="9.75" customHeight="1" x14ac:dyDescent="0.25">
      <c r="A67" s="63"/>
      <c r="B67" s="257"/>
      <c r="C67" s="97">
        <v>57</v>
      </c>
      <c r="D67" s="72">
        <v>57</v>
      </c>
      <c r="E67" s="72">
        <v>57</v>
      </c>
      <c r="F67" s="72">
        <v>57</v>
      </c>
      <c r="G67" s="72">
        <v>57</v>
      </c>
      <c r="H67" s="72">
        <v>57</v>
      </c>
      <c r="I67" s="72">
        <v>57</v>
      </c>
      <c r="J67" s="72">
        <v>57</v>
      </c>
      <c r="K67" s="72">
        <v>57</v>
      </c>
      <c r="L67" s="73">
        <v>57</v>
      </c>
      <c r="M67" s="64"/>
      <c r="N67" s="70"/>
      <c r="O67" s="1">
        <v>56</v>
      </c>
      <c r="P67" s="68"/>
      <c r="Q67" s="69"/>
      <c r="R67" s="68"/>
      <c r="S67" s="68"/>
      <c r="T67" s="71">
        <f t="shared" si="0"/>
        <v>0</v>
      </c>
      <c r="U67" s="2" t="str">
        <f t="shared" si="1"/>
        <v/>
      </c>
      <c r="V67" s="3">
        <f t="shared" ca="1" si="2"/>
        <v>43344</v>
      </c>
    </row>
    <row r="68" spans="1:22" customFormat="1" ht="9.75" customHeight="1" x14ac:dyDescent="0.25">
      <c r="A68" s="63"/>
      <c r="B68" s="257"/>
      <c r="C68" s="97">
        <v>58</v>
      </c>
      <c r="D68" s="72">
        <v>58</v>
      </c>
      <c r="E68" s="72">
        <v>58</v>
      </c>
      <c r="F68" s="72">
        <v>58</v>
      </c>
      <c r="G68" s="72">
        <v>58</v>
      </c>
      <c r="H68" s="72">
        <v>58</v>
      </c>
      <c r="I68" s="72">
        <v>58</v>
      </c>
      <c r="J68" s="72">
        <v>58</v>
      </c>
      <c r="K68" s="72">
        <v>58</v>
      </c>
      <c r="L68" s="73">
        <v>58</v>
      </c>
      <c r="M68" s="64"/>
      <c r="N68" s="70"/>
      <c r="O68" s="1">
        <v>57</v>
      </c>
      <c r="P68" s="68"/>
      <c r="Q68" s="69"/>
      <c r="R68" s="68"/>
      <c r="S68" s="68"/>
      <c r="T68" s="71">
        <f t="shared" si="0"/>
        <v>0</v>
      </c>
      <c r="U68" s="2" t="str">
        <f t="shared" si="1"/>
        <v/>
      </c>
      <c r="V68" s="3">
        <f t="shared" ca="1" si="2"/>
        <v>43344</v>
      </c>
    </row>
    <row r="69" spans="1:22" customFormat="1" ht="9.75" customHeight="1" x14ac:dyDescent="0.25">
      <c r="A69" s="63"/>
      <c r="B69" s="257"/>
      <c r="C69" s="97">
        <v>59</v>
      </c>
      <c r="D69" s="72">
        <v>59</v>
      </c>
      <c r="E69" s="72">
        <v>59</v>
      </c>
      <c r="F69" s="72">
        <v>59</v>
      </c>
      <c r="G69" s="72">
        <v>59</v>
      </c>
      <c r="H69" s="72">
        <v>59</v>
      </c>
      <c r="I69" s="72">
        <v>59</v>
      </c>
      <c r="J69" s="72">
        <v>59</v>
      </c>
      <c r="K69" s="72">
        <v>59</v>
      </c>
      <c r="L69" s="73">
        <v>59</v>
      </c>
      <c r="M69" s="64"/>
      <c r="N69" s="70"/>
      <c r="O69" s="1">
        <v>58</v>
      </c>
      <c r="P69" s="68"/>
      <c r="Q69" s="69"/>
      <c r="R69" s="68"/>
      <c r="S69" s="68"/>
      <c r="T69" s="71">
        <f t="shared" si="0"/>
        <v>0</v>
      </c>
      <c r="U69" s="2" t="str">
        <f t="shared" si="1"/>
        <v/>
      </c>
      <c r="V69" s="3">
        <f t="shared" ca="1" si="2"/>
        <v>43344</v>
      </c>
    </row>
    <row r="70" spans="1:22" customFormat="1" ht="9.75" customHeight="1" x14ac:dyDescent="0.25">
      <c r="A70" s="63"/>
      <c r="B70" s="257"/>
      <c r="C70" s="97">
        <v>60</v>
      </c>
      <c r="D70" s="72">
        <v>60</v>
      </c>
      <c r="E70" s="72">
        <v>60</v>
      </c>
      <c r="F70" s="72">
        <v>60</v>
      </c>
      <c r="G70" s="72">
        <v>60</v>
      </c>
      <c r="H70" s="72">
        <v>60</v>
      </c>
      <c r="I70" s="72">
        <v>60</v>
      </c>
      <c r="J70" s="72">
        <v>60</v>
      </c>
      <c r="K70" s="72">
        <v>60</v>
      </c>
      <c r="L70" s="73">
        <v>60</v>
      </c>
      <c r="M70" s="64"/>
      <c r="N70" s="70"/>
      <c r="O70" s="1">
        <v>59</v>
      </c>
      <c r="P70" s="68"/>
      <c r="Q70" s="69"/>
      <c r="R70" s="68"/>
      <c r="S70" s="68"/>
      <c r="T70" s="71">
        <f t="shared" si="0"/>
        <v>0</v>
      </c>
      <c r="U70" s="2" t="str">
        <f t="shared" si="1"/>
        <v/>
      </c>
      <c r="V70" s="3">
        <f t="shared" ca="1" si="2"/>
        <v>43344</v>
      </c>
    </row>
    <row r="71" spans="1:22" customFormat="1" ht="9.75" customHeight="1" x14ac:dyDescent="0.25">
      <c r="A71" s="63"/>
      <c r="B71" s="257"/>
      <c r="C71" s="97">
        <v>61</v>
      </c>
      <c r="D71" s="72">
        <v>61</v>
      </c>
      <c r="E71" s="72">
        <v>61</v>
      </c>
      <c r="F71" s="72">
        <v>61</v>
      </c>
      <c r="G71" s="72">
        <v>61</v>
      </c>
      <c r="H71" s="72">
        <v>61</v>
      </c>
      <c r="I71" s="72">
        <v>61</v>
      </c>
      <c r="J71" s="72">
        <v>61</v>
      </c>
      <c r="K71" s="72">
        <v>61</v>
      </c>
      <c r="L71" s="73">
        <v>61</v>
      </c>
      <c r="M71" s="64"/>
      <c r="N71" s="70"/>
      <c r="O71" s="1">
        <v>60</v>
      </c>
      <c r="P71" s="68"/>
      <c r="Q71" s="69"/>
      <c r="R71" s="68"/>
      <c r="S71" s="68"/>
      <c r="T71" s="71">
        <f t="shared" si="0"/>
        <v>0</v>
      </c>
      <c r="U71" s="2" t="str">
        <f t="shared" si="1"/>
        <v/>
      </c>
      <c r="V71" s="3">
        <f t="shared" ca="1" si="2"/>
        <v>43344</v>
      </c>
    </row>
    <row r="72" spans="1:22" customFormat="1" ht="9.75" customHeight="1" x14ac:dyDescent="0.25">
      <c r="A72" s="63"/>
      <c r="B72" s="257"/>
      <c r="C72" s="97">
        <v>62</v>
      </c>
      <c r="D72" s="72">
        <v>62</v>
      </c>
      <c r="E72" s="72">
        <v>62</v>
      </c>
      <c r="F72" s="72">
        <v>62</v>
      </c>
      <c r="G72" s="72">
        <v>62</v>
      </c>
      <c r="H72" s="72">
        <v>62</v>
      </c>
      <c r="I72" s="72">
        <v>62</v>
      </c>
      <c r="J72" s="72">
        <v>62</v>
      </c>
      <c r="K72" s="72">
        <v>62</v>
      </c>
      <c r="L72" s="73">
        <v>62</v>
      </c>
      <c r="M72" s="64"/>
      <c r="N72" s="70"/>
      <c r="O72" s="1">
        <v>61</v>
      </c>
      <c r="P72" s="68"/>
      <c r="Q72" s="69"/>
      <c r="R72" s="68"/>
      <c r="S72" s="68"/>
      <c r="T72" s="71">
        <f t="shared" si="0"/>
        <v>0</v>
      </c>
      <c r="U72" s="2" t="str">
        <f t="shared" si="1"/>
        <v/>
      </c>
      <c r="V72" s="3">
        <f t="shared" ca="1" si="2"/>
        <v>43344</v>
      </c>
    </row>
    <row r="73" spans="1:22" customFormat="1" ht="9.75" customHeight="1" x14ac:dyDescent="0.25">
      <c r="A73" s="63"/>
      <c r="B73" s="257"/>
      <c r="C73" s="97">
        <v>63</v>
      </c>
      <c r="D73" s="72">
        <v>63</v>
      </c>
      <c r="E73" s="72">
        <v>63</v>
      </c>
      <c r="F73" s="72">
        <v>63</v>
      </c>
      <c r="G73" s="72">
        <v>63</v>
      </c>
      <c r="H73" s="72">
        <v>63</v>
      </c>
      <c r="I73" s="72">
        <v>63</v>
      </c>
      <c r="J73" s="72">
        <v>63</v>
      </c>
      <c r="K73" s="72">
        <v>63</v>
      </c>
      <c r="L73" s="73">
        <v>63</v>
      </c>
      <c r="M73" s="64"/>
      <c r="N73" s="70"/>
      <c r="O73" s="1">
        <v>62</v>
      </c>
      <c r="P73" s="68"/>
      <c r="Q73" s="69"/>
      <c r="R73" s="68"/>
      <c r="S73" s="68"/>
      <c r="T73" s="71">
        <f t="shared" si="0"/>
        <v>0</v>
      </c>
      <c r="U73" s="2" t="str">
        <f t="shared" si="1"/>
        <v/>
      </c>
      <c r="V73" s="3">
        <f t="shared" ca="1" si="2"/>
        <v>43344</v>
      </c>
    </row>
    <row r="74" spans="1:22" customFormat="1" ht="9.75" customHeight="1" x14ac:dyDescent="0.25">
      <c r="A74" s="63"/>
      <c r="B74" s="257"/>
      <c r="C74" s="97">
        <v>64</v>
      </c>
      <c r="D74" s="72">
        <v>64</v>
      </c>
      <c r="E74" s="72">
        <v>64</v>
      </c>
      <c r="F74" s="72">
        <v>64</v>
      </c>
      <c r="G74" s="72">
        <v>64</v>
      </c>
      <c r="H74" s="72">
        <v>64</v>
      </c>
      <c r="I74" s="72">
        <v>64</v>
      </c>
      <c r="J74" s="72">
        <v>64</v>
      </c>
      <c r="K74" s="72">
        <v>64</v>
      </c>
      <c r="L74" s="73">
        <v>64</v>
      </c>
      <c r="M74" s="64"/>
      <c r="N74" s="70"/>
      <c r="O74" s="1">
        <v>63</v>
      </c>
      <c r="P74" s="68"/>
      <c r="Q74" s="69"/>
      <c r="R74" s="68"/>
      <c r="S74" s="68"/>
      <c r="T74" s="71">
        <f t="shared" si="0"/>
        <v>0</v>
      </c>
      <c r="U74" s="2" t="str">
        <f t="shared" si="1"/>
        <v/>
      </c>
      <c r="V74" s="3">
        <f t="shared" ca="1" si="2"/>
        <v>43344</v>
      </c>
    </row>
    <row r="75" spans="1:22" customFormat="1" ht="9.75" customHeight="1" x14ac:dyDescent="0.25">
      <c r="A75" s="63"/>
      <c r="B75" s="257"/>
      <c r="C75" s="97">
        <v>65</v>
      </c>
      <c r="D75" s="72">
        <v>65</v>
      </c>
      <c r="E75" s="72">
        <v>65</v>
      </c>
      <c r="F75" s="72">
        <v>65</v>
      </c>
      <c r="G75" s="72">
        <v>65</v>
      </c>
      <c r="H75" s="72">
        <v>65</v>
      </c>
      <c r="I75" s="72">
        <v>65</v>
      </c>
      <c r="J75" s="72">
        <v>65</v>
      </c>
      <c r="K75" s="72">
        <v>65</v>
      </c>
      <c r="L75" s="73">
        <v>65</v>
      </c>
      <c r="M75" s="64"/>
      <c r="N75" s="70"/>
      <c r="O75" s="1">
        <v>64</v>
      </c>
      <c r="P75" s="68"/>
      <c r="Q75" s="69"/>
      <c r="R75" s="68"/>
      <c r="S75" s="68"/>
      <c r="T75" s="71">
        <f t="shared" ref="T75:T131" si="4">IF(P75&gt;=S75,0,"")</f>
        <v>0</v>
      </c>
      <c r="U75" s="2" t="str">
        <f t="shared" ref="U75:U131" si="5">IF(S75&lt;&gt;"",Q75,"")</f>
        <v/>
      </c>
      <c r="V75" s="3">
        <f t="shared" ref="V75:V131" ca="1" si="6">IF(U75&lt;&gt;"","pago",TODAY()-P75)</f>
        <v>43344</v>
      </c>
    </row>
    <row r="76" spans="1:22" customFormat="1" ht="9.75" customHeight="1" x14ac:dyDescent="0.25">
      <c r="A76" s="63"/>
      <c r="B76" s="257"/>
      <c r="C76" s="97">
        <v>66</v>
      </c>
      <c r="D76" s="72">
        <v>66</v>
      </c>
      <c r="E76" s="72">
        <v>66</v>
      </c>
      <c r="F76" s="72">
        <v>66</v>
      </c>
      <c r="G76" s="72">
        <v>66</v>
      </c>
      <c r="H76" s="72">
        <v>66</v>
      </c>
      <c r="I76" s="72">
        <v>66</v>
      </c>
      <c r="J76" s="72">
        <v>66</v>
      </c>
      <c r="K76" s="72">
        <v>66</v>
      </c>
      <c r="L76" s="73">
        <v>66</v>
      </c>
      <c r="M76" s="64"/>
      <c r="N76" s="70"/>
      <c r="O76" s="1">
        <v>65</v>
      </c>
      <c r="P76" s="68"/>
      <c r="Q76" s="69"/>
      <c r="R76" s="68"/>
      <c r="S76" s="68"/>
      <c r="T76" s="71">
        <f t="shared" si="4"/>
        <v>0</v>
      </c>
      <c r="U76" s="2" t="str">
        <f t="shared" si="5"/>
        <v/>
      </c>
      <c r="V76" s="3">
        <f t="shared" ca="1" si="6"/>
        <v>43344</v>
      </c>
    </row>
    <row r="77" spans="1:22" customFormat="1" ht="9.75" customHeight="1" x14ac:dyDescent="0.25">
      <c r="A77" s="63"/>
      <c r="B77" s="257"/>
      <c r="C77" s="97">
        <v>67</v>
      </c>
      <c r="D77" s="72">
        <v>67</v>
      </c>
      <c r="E77" s="72">
        <v>67</v>
      </c>
      <c r="F77" s="72">
        <v>67</v>
      </c>
      <c r="G77" s="72">
        <v>67</v>
      </c>
      <c r="H77" s="72">
        <v>67</v>
      </c>
      <c r="I77" s="72">
        <v>67</v>
      </c>
      <c r="J77" s="72">
        <v>67</v>
      </c>
      <c r="K77" s="72">
        <v>67</v>
      </c>
      <c r="L77" s="73">
        <v>67</v>
      </c>
      <c r="M77" s="64"/>
      <c r="N77" s="70"/>
      <c r="O77" s="1">
        <v>66</v>
      </c>
      <c r="P77" s="68"/>
      <c r="Q77" s="69"/>
      <c r="R77" s="68"/>
      <c r="S77" s="68"/>
      <c r="T77" s="71">
        <f t="shared" si="4"/>
        <v>0</v>
      </c>
      <c r="U77" s="2" t="str">
        <f t="shared" si="5"/>
        <v/>
      </c>
      <c r="V77" s="3">
        <f t="shared" ca="1" si="6"/>
        <v>43344</v>
      </c>
    </row>
    <row r="78" spans="1:22" customFormat="1" ht="9.75" customHeight="1" x14ac:dyDescent="0.25">
      <c r="A78" s="63"/>
      <c r="B78" s="257"/>
      <c r="C78" s="97">
        <v>68</v>
      </c>
      <c r="D78" s="72">
        <v>68</v>
      </c>
      <c r="E78" s="72">
        <v>68</v>
      </c>
      <c r="F78" s="72">
        <v>68</v>
      </c>
      <c r="G78" s="72">
        <v>68</v>
      </c>
      <c r="H78" s="72">
        <v>68</v>
      </c>
      <c r="I78" s="72">
        <v>68</v>
      </c>
      <c r="J78" s="72">
        <v>68</v>
      </c>
      <c r="K78" s="72">
        <v>68</v>
      </c>
      <c r="L78" s="73">
        <v>68</v>
      </c>
      <c r="M78" s="64"/>
      <c r="N78" s="70"/>
      <c r="O78" s="1">
        <v>67</v>
      </c>
      <c r="P78" s="68"/>
      <c r="Q78" s="69"/>
      <c r="R78" s="68"/>
      <c r="S78" s="68"/>
      <c r="T78" s="71">
        <f t="shared" si="4"/>
        <v>0</v>
      </c>
      <c r="U78" s="2" t="str">
        <f t="shared" si="5"/>
        <v/>
      </c>
      <c r="V78" s="3">
        <f t="shared" ca="1" si="6"/>
        <v>43344</v>
      </c>
    </row>
    <row r="79" spans="1:22" customFormat="1" ht="9.75" customHeight="1" x14ac:dyDescent="0.25">
      <c r="A79" s="63"/>
      <c r="B79" s="257"/>
      <c r="C79" s="97">
        <v>69</v>
      </c>
      <c r="D79" s="72">
        <v>69</v>
      </c>
      <c r="E79" s="72">
        <v>69</v>
      </c>
      <c r="F79" s="72">
        <v>69</v>
      </c>
      <c r="G79" s="72">
        <v>69</v>
      </c>
      <c r="H79" s="72">
        <v>69</v>
      </c>
      <c r="I79" s="72">
        <v>69</v>
      </c>
      <c r="J79" s="72">
        <v>69</v>
      </c>
      <c r="K79" s="72">
        <v>69</v>
      </c>
      <c r="L79" s="73">
        <v>69</v>
      </c>
      <c r="M79" s="64"/>
      <c r="N79" s="70"/>
      <c r="O79" s="1">
        <v>68</v>
      </c>
      <c r="P79" s="68"/>
      <c r="Q79" s="69"/>
      <c r="R79" s="68"/>
      <c r="S79" s="68"/>
      <c r="T79" s="71">
        <f t="shared" si="4"/>
        <v>0</v>
      </c>
      <c r="U79" s="2" t="str">
        <f t="shared" si="5"/>
        <v/>
      </c>
      <c r="V79" s="3">
        <f t="shared" ca="1" si="6"/>
        <v>43344</v>
      </c>
    </row>
    <row r="80" spans="1:22" customFormat="1" ht="9.75" customHeight="1" x14ac:dyDescent="0.25">
      <c r="A80" s="63"/>
      <c r="B80" s="257"/>
      <c r="C80" s="97">
        <v>70</v>
      </c>
      <c r="D80" s="72">
        <v>70</v>
      </c>
      <c r="E80" s="72">
        <v>70</v>
      </c>
      <c r="F80" s="72">
        <v>70</v>
      </c>
      <c r="G80" s="72">
        <v>70</v>
      </c>
      <c r="H80" s="72">
        <v>70</v>
      </c>
      <c r="I80" s="72">
        <v>70</v>
      </c>
      <c r="J80" s="72">
        <v>70</v>
      </c>
      <c r="K80" s="72">
        <v>70</v>
      </c>
      <c r="L80" s="73">
        <v>70</v>
      </c>
      <c r="M80" s="64"/>
      <c r="N80" s="70"/>
      <c r="O80" s="1">
        <v>69</v>
      </c>
      <c r="P80" s="68"/>
      <c r="Q80" s="69"/>
      <c r="R80" s="68"/>
      <c r="S80" s="68"/>
      <c r="T80" s="71">
        <f t="shared" si="4"/>
        <v>0</v>
      </c>
      <c r="U80" s="2" t="str">
        <f t="shared" si="5"/>
        <v/>
      </c>
      <c r="V80" s="3">
        <f t="shared" ca="1" si="6"/>
        <v>43344</v>
      </c>
    </row>
    <row r="81" spans="1:22" customFormat="1" ht="9.75" customHeight="1" x14ac:dyDescent="0.25">
      <c r="A81" s="63"/>
      <c r="B81" s="257"/>
      <c r="C81" s="97">
        <v>71</v>
      </c>
      <c r="D81" s="72">
        <v>71</v>
      </c>
      <c r="E81" s="72">
        <v>71</v>
      </c>
      <c r="F81" s="72">
        <v>71</v>
      </c>
      <c r="G81" s="72">
        <v>71</v>
      </c>
      <c r="H81" s="72">
        <v>71</v>
      </c>
      <c r="I81" s="72">
        <v>71</v>
      </c>
      <c r="J81" s="72">
        <v>71</v>
      </c>
      <c r="K81" s="72">
        <v>71</v>
      </c>
      <c r="L81" s="73">
        <v>71</v>
      </c>
      <c r="M81" s="64"/>
      <c r="N81" s="70"/>
      <c r="O81" s="1">
        <v>70</v>
      </c>
      <c r="P81" s="68"/>
      <c r="Q81" s="69"/>
      <c r="R81" s="68"/>
      <c r="S81" s="68"/>
      <c r="T81" s="71">
        <f t="shared" si="4"/>
        <v>0</v>
      </c>
      <c r="U81" s="2" t="str">
        <f t="shared" si="5"/>
        <v/>
      </c>
      <c r="V81" s="3">
        <f t="shared" ca="1" si="6"/>
        <v>43344</v>
      </c>
    </row>
    <row r="82" spans="1:22" customFormat="1" ht="9.75" customHeight="1" x14ac:dyDescent="0.25">
      <c r="A82" s="63"/>
      <c r="B82" s="257"/>
      <c r="C82" s="97">
        <v>72</v>
      </c>
      <c r="D82" s="72">
        <v>72</v>
      </c>
      <c r="E82" s="72">
        <v>72</v>
      </c>
      <c r="F82" s="72">
        <v>72</v>
      </c>
      <c r="G82" s="72">
        <v>72</v>
      </c>
      <c r="H82" s="72">
        <v>72</v>
      </c>
      <c r="I82" s="72">
        <v>72</v>
      </c>
      <c r="J82" s="72">
        <v>72</v>
      </c>
      <c r="K82" s="72">
        <v>72</v>
      </c>
      <c r="L82" s="73">
        <v>72</v>
      </c>
      <c r="M82" s="64"/>
      <c r="N82" s="70"/>
      <c r="O82" s="1">
        <v>71</v>
      </c>
      <c r="P82" s="68"/>
      <c r="Q82" s="69"/>
      <c r="R82" s="68"/>
      <c r="S82" s="68"/>
      <c r="T82" s="71">
        <f t="shared" si="4"/>
        <v>0</v>
      </c>
      <c r="U82" s="2" t="str">
        <f t="shared" si="5"/>
        <v/>
      </c>
      <c r="V82" s="3">
        <f t="shared" ca="1" si="6"/>
        <v>43344</v>
      </c>
    </row>
    <row r="83" spans="1:22" customFormat="1" ht="9.75" customHeight="1" x14ac:dyDescent="0.25">
      <c r="A83" s="63"/>
      <c r="B83" s="257"/>
      <c r="C83" s="97">
        <v>73</v>
      </c>
      <c r="D83" s="72">
        <v>73</v>
      </c>
      <c r="E83" s="72">
        <v>73</v>
      </c>
      <c r="F83" s="72">
        <v>73</v>
      </c>
      <c r="G83" s="72">
        <v>73</v>
      </c>
      <c r="H83" s="72">
        <v>73</v>
      </c>
      <c r="I83" s="72">
        <v>73</v>
      </c>
      <c r="J83" s="72">
        <v>73</v>
      </c>
      <c r="K83" s="72">
        <v>73</v>
      </c>
      <c r="L83" s="73">
        <v>73</v>
      </c>
      <c r="M83" s="64"/>
      <c r="N83" s="70"/>
      <c r="O83" s="1">
        <v>72</v>
      </c>
      <c r="P83" s="68"/>
      <c r="Q83" s="69"/>
      <c r="R83" s="68"/>
      <c r="S83" s="68"/>
      <c r="T83" s="71">
        <f t="shared" si="4"/>
        <v>0</v>
      </c>
      <c r="U83" s="2" t="str">
        <f t="shared" si="5"/>
        <v/>
      </c>
      <c r="V83" s="3">
        <f t="shared" ca="1" si="6"/>
        <v>43344</v>
      </c>
    </row>
    <row r="84" spans="1:22" customFormat="1" ht="9.75" customHeight="1" x14ac:dyDescent="0.25">
      <c r="A84" s="63"/>
      <c r="B84" s="257"/>
      <c r="C84" s="97">
        <v>74</v>
      </c>
      <c r="D84" s="72">
        <v>74</v>
      </c>
      <c r="E84" s="72">
        <v>74</v>
      </c>
      <c r="F84" s="72">
        <v>74</v>
      </c>
      <c r="G84" s="72">
        <v>74</v>
      </c>
      <c r="H84" s="72">
        <v>74</v>
      </c>
      <c r="I84" s="72">
        <v>74</v>
      </c>
      <c r="J84" s="72">
        <v>74</v>
      </c>
      <c r="K84" s="72">
        <v>74</v>
      </c>
      <c r="L84" s="73">
        <v>74</v>
      </c>
      <c r="M84" s="64"/>
      <c r="N84" s="70"/>
      <c r="O84" s="1">
        <v>73</v>
      </c>
      <c r="P84" s="68"/>
      <c r="Q84" s="69"/>
      <c r="R84" s="68"/>
      <c r="S84" s="68"/>
      <c r="T84" s="71">
        <f t="shared" si="4"/>
        <v>0</v>
      </c>
      <c r="U84" s="2" t="str">
        <f t="shared" si="5"/>
        <v/>
      </c>
      <c r="V84" s="3">
        <f t="shared" ca="1" si="6"/>
        <v>43344</v>
      </c>
    </row>
    <row r="85" spans="1:22" customFormat="1" ht="9.75" customHeight="1" x14ac:dyDescent="0.25">
      <c r="A85" s="63"/>
      <c r="B85" s="257"/>
      <c r="C85" s="97">
        <v>75</v>
      </c>
      <c r="D85" s="72">
        <v>75</v>
      </c>
      <c r="E85" s="72">
        <v>75</v>
      </c>
      <c r="F85" s="72">
        <v>75</v>
      </c>
      <c r="G85" s="72">
        <v>75</v>
      </c>
      <c r="H85" s="72">
        <v>75</v>
      </c>
      <c r="I85" s="72">
        <v>75</v>
      </c>
      <c r="J85" s="72">
        <v>75</v>
      </c>
      <c r="K85" s="72">
        <v>75</v>
      </c>
      <c r="L85" s="73">
        <v>75</v>
      </c>
      <c r="M85" s="64"/>
      <c r="N85" s="70"/>
      <c r="O85" s="1">
        <v>74</v>
      </c>
      <c r="P85" s="68"/>
      <c r="Q85" s="69"/>
      <c r="R85" s="68"/>
      <c r="S85" s="68"/>
      <c r="T85" s="71">
        <f t="shared" si="4"/>
        <v>0</v>
      </c>
      <c r="U85" s="2" t="str">
        <f t="shared" si="5"/>
        <v/>
      </c>
      <c r="V85" s="3">
        <f t="shared" ca="1" si="6"/>
        <v>43344</v>
      </c>
    </row>
    <row r="86" spans="1:22" customFormat="1" ht="9.75" customHeight="1" x14ac:dyDescent="0.25">
      <c r="A86" s="63"/>
      <c r="B86" s="257"/>
      <c r="C86" s="97">
        <v>76</v>
      </c>
      <c r="D86" s="72">
        <v>76</v>
      </c>
      <c r="E86" s="72">
        <v>76</v>
      </c>
      <c r="F86" s="72">
        <v>76</v>
      </c>
      <c r="G86" s="72">
        <v>76</v>
      </c>
      <c r="H86" s="72">
        <v>76</v>
      </c>
      <c r="I86" s="72">
        <v>76</v>
      </c>
      <c r="J86" s="72">
        <v>76</v>
      </c>
      <c r="K86" s="72">
        <v>76</v>
      </c>
      <c r="L86" s="73">
        <v>76</v>
      </c>
      <c r="M86" s="64"/>
      <c r="N86" s="70"/>
      <c r="O86" s="1">
        <v>75</v>
      </c>
      <c r="P86" s="68"/>
      <c r="Q86" s="69"/>
      <c r="R86" s="68"/>
      <c r="S86" s="68"/>
      <c r="T86" s="71">
        <f t="shared" si="4"/>
        <v>0</v>
      </c>
      <c r="U86" s="2" t="str">
        <f t="shared" si="5"/>
        <v/>
      </c>
      <c r="V86" s="3">
        <f t="shared" ca="1" si="6"/>
        <v>43344</v>
      </c>
    </row>
    <row r="87" spans="1:22" customFormat="1" ht="9.75" customHeight="1" x14ac:dyDescent="0.25">
      <c r="A87" s="63"/>
      <c r="B87" s="257"/>
      <c r="C87" s="97">
        <v>77</v>
      </c>
      <c r="D87" s="72">
        <v>77</v>
      </c>
      <c r="E87" s="72">
        <v>77</v>
      </c>
      <c r="F87" s="72">
        <v>77</v>
      </c>
      <c r="G87" s="72">
        <v>77</v>
      </c>
      <c r="H87" s="72">
        <v>77</v>
      </c>
      <c r="I87" s="72">
        <v>77</v>
      </c>
      <c r="J87" s="72">
        <v>77</v>
      </c>
      <c r="K87" s="72">
        <v>77</v>
      </c>
      <c r="L87" s="73">
        <v>77</v>
      </c>
      <c r="M87" s="64"/>
      <c r="N87" s="70"/>
      <c r="O87" s="1">
        <v>76</v>
      </c>
      <c r="P87" s="68"/>
      <c r="Q87" s="69"/>
      <c r="R87" s="68"/>
      <c r="S87" s="68"/>
      <c r="T87" s="71">
        <f t="shared" si="4"/>
        <v>0</v>
      </c>
      <c r="U87" s="2" t="str">
        <f t="shared" si="5"/>
        <v/>
      </c>
      <c r="V87" s="3">
        <f t="shared" ca="1" si="6"/>
        <v>43344</v>
      </c>
    </row>
    <row r="88" spans="1:22" customFormat="1" ht="9.75" customHeight="1" x14ac:dyDescent="0.25">
      <c r="A88" s="63"/>
      <c r="B88" s="257"/>
      <c r="C88" s="97">
        <v>78</v>
      </c>
      <c r="D88" s="72">
        <v>78</v>
      </c>
      <c r="E88" s="72">
        <v>78</v>
      </c>
      <c r="F88" s="72">
        <v>78</v>
      </c>
      <c r="G88" s="72">
        <v>78</v>
      </c>
      <c r="H88" s="72">
        <v>78</v>
      </c>
      <c r="I88" s="72">
        <v>78</v>
      </c>
      <c r="J88" s="72">
        <v>78</v>
      </c>
      <c r="K88" s="72">
        <v>78</v>
      </c>
      <c r="L88" s="73">
        <v>78</v>
      </c>
      <c r="M88" s="64"/>
      <c r="N88" s="70"/>
      <c r="O88" s="1">
        <v>77</v>
      </c>
      <c r="P88" s="68"/>
      <c r="Q88" s="69"/>
      <c r="R88" s="68"/>
      <c r="S88" s="68"/>
      <c r="T88" s="71">
        <f t="shared" si="4"/>
        <v>0</v>
      </c>
      <c r="U88" s="2" t="str">
        <f t="shared" si="5"/>
        <v/>
      </c>
      <c r="V88" s="3">
        <f t="shared" ca="1" si="6"/>
        <v>43344</v>
      </c>
    </row>
    <row r="89" spans="1:22" customFormat="1" ht="9.75" customHeight="1" x14ac:dyDescent="0.25">
      <c r="A89" s="63"/>
      <c r="B89" s="257"/>
      <c r="C89" s="97">
        <v>79</v>
      </c>
      <c r="D89" s="72">
        <v>79</v>
      </c>
      <c r="E89" s="72">
        <v>79</v>
      </c>
      <c r="F89" s="72">
        <v>79</v>
      </c>
      <c r="G89" s="72">
        <v>79</v>
      </c>
      <c r="H89" s="72">
        <v>79</v>
      </c>
      <c r="I89" s="72">
        <v>79</v>
      </c>
      <c r="J89" s="72">
        <v>79</v>
      </c>
      <c r="K89" s="72">
        <v>79</v>
      </c>
      <c r="L89" s="73">
        <v>79</v>
      </c>
      <c r="M89" s="64"/>
      <c r="N89" s="70"/>
      <c r="O89" s="1">
        <v>78</v>
      </c>
      <c r="P89" s="68"/>
      <c r="Q89" s="69"/>
      <c r="R89" s="68"/>
      <c r="S89" s="68"/>
      <c r="T89" s="71">
        <f t="shared" si="4"/>
        <v>0</v>
      </c>
      <c r="U89" s="2" t="str">
        <f t="shared" si="5"/>
        <v/>
      </c>
      <c r="V89" s="3">
        <f t="shared" ca="1" si="6"/>
        <v>43344</v>
      </c>
    </row>
    <row r="90" spans="1:22" customFormat="1" ht="9.75" customHeight="1" x14ac:dyDescent="0.25">
      <c r="A90" s="63"/>
      <c r="B90" s="257"/>
      <c r="C90" s="97">
        <v>80</v>
      </c>
      <c r="D90" s="72">
        <v>80</v>
      </c>
      <c r="E90" s="72">
        <v>80</v>
      </c>
      <c r="F90" s="72">
        <v>80</v>
      </c>
      <c r="G90" s="72">
        <v>80</v>
      </c>
      <c r="H90" s="72">
        <v>80</v>
      </c>
      <c r="I90" s="72">
        <v>80</v>
      </c>
      <c r="J90" s="72">
        <v>80</v>
      </c>
      <c r="K90" s="72">
        <v>80</v>
      </c>
      <c r="L90" s="73">
        <v>80</v>
      </c>
      <c r="M90" s="64"/>
      <c r="N90" s="70"/>
      <c r="O90" s="1">
        <v>79</v>
      </c>
      <c r="P90" s="68"/>
      <c r="Q90" s="69"/>
      <c r="R90" s="68"/>
      <c r="S90" s="68"/>
      <c r="T90" s="71">
        <f t="shared" si="4"/>
        <v>0</v>
      </c>
      <c r="U90" s="2" t="str">
        <f t="shared" si="5"/>
        <v/>
      </c>
      <c r="V90" s="3">
        <f t="shared" ca="1" si="6"/>
        <v>43344</v>
      </c>
    </row>
    <row r="91" spans="1:22" customFormat="1" ht="9.75" customHeight="1" x14ac:dyDescent="0.25">
      <c r="A91" s="63"/>
      <c r="B91" s="257"/>
      <c r="C91" s="97">
        <v>81</v>
      </c>
      <c r="D91" s="72">
        <v>81</v>
      </c>
      <c r="E91" s="72">
        <v>81</v>
      </c>
      <c r="F91" s="72">
        <v>81</v>
      </c>
      <c r="G91" s="72">
        <v>81</v>
      </c>
      <c r="H91" s="72">
        <v>81</v>
      </c>
      <c r="I91" s="72">
        <v>81</v>
      </c>
      <c r="J91" s="72">
        <v>81</v>
      </c>
      <c r="K91" s="72">
        <v>81</v>
      </c>
      <c r="L91" s="73">
        <v>81</v>
      </c>
      <c r="M91" s="64"/>
      <c r="N91" s="70"/>
      <c r="O91" s="1">
        <v>80</v>
      </c>
      <c r="P91" s="68"/>
      <c r="Q91" s="69"/>
      <c r="R91" s="68"/>
      <c r="S91" s="68"/>
      <c r="T91" s="71">
        <f t="shared" si="4"/>
        <v>0</v>
      </c>
      <c r="U91" s="2" t="str">
        <f t="shared" si="5"/>
        <v/>
      </c>
      <c r="V91" s="3">
        <f t="shared" ca="1" si="6"/>
        <v>43344</v>
      </c>
    </row>
    <row r="92" spans="1:22" customFormat="1" ht="9.75" customHeight="1" x14ac:dyDescent="0.25">
      <c r="A92" s="63"/>
      <c r="B92" s="257"/>
      <c r="C92" s="97">
        <v>82</v>
      </c>
      <c r="D92" s="72">
        <v>82</v>
      </c>
      <c r="E92" s="72">
        <v>82</v>
      </c>
      <c r="F92" s="72">
        <v>82</v>
      </c>
      <c r="G92" s="72">
        <v>82</v>
      </c>
      <c r="H92" s="72">
        <v>82</v>
      </c>
      <c r="I92" s="72">
        <v>82</v>
      </c>
      <c r="J92" s="72">
        <v>82</v>
      </c>
      <c r="K92" s="72">
        <v>82</v>
      </c>
      <c r="L92" s="73">
        <v>82</v>
      </c>
      <c r="M92" s="64"/>
      <c r="N92" s="70"/>
      <c r="O92" s="1">
        <v>81</v>
      </c>
      <c r="P92" s="68"/>
      <c r="Q92" s="69"/>
      <c r="R92" s="68"/>
      <c r="S92" s="68"/>
      <c r="T92" s="71">
        <f t="shared" si="4"/>
        <v>0</v>
      </c>
      <c r="U92" s="2" t="str">
        <f t="shared" si="5"/>
        <v/>
      </c>
      <c r="V92" s="3">
        <f t="shared" ca="1" si="6"/>
        <v>43344</v>
      </c>
    </row>
    <row r="93" spans="1:22" customFormat="1" ht="9.75" customHeight="1" x14ac:dyDescent="0.25">
      <c r="A93" s="63"/>
      <c r="B93" s="257"/>
      <c r="C93" s="97">
        <v>83</v>
      </c>
      <c r="D93" s="72">
        <v>83</v>
      </c>
      <c r="E93" s="72">
        <v>83</v>
      </c>
      <c r="F93" s="72">
        <v>83</v>
      </c>
      <c r="G93" s="72">
        <v>83</v>
      </c>
      <c r="H93" s="72">
        <v>83</v>
      </c>
      <c r="I93" s="72">
        <v>83</v>
      </c>
      <c r="J93" s="72">
        <v>83</v>
      </c>
      <c r="K93" s="72">
        <v>83</v>
      </c>
      <c r="L93" s="73">
        <v>83</v>
      </c>
      <c r="M93" s="64"/>
      <c r="N93" s="70"/>
      <c r="O93" s="1">
        <v>82</v>
      </c>
      <c r="P93" s="68"/>
      <c r="Q93" s="69"/>
      <c r="R93" s="68"/>
      <c r="S93" s="68"/>
      <c r="T93" s="71">
        <f t="shared" si="4"/>
        <v>0</v>
      </c>
      <c r="U93" s="2" t="str">
        <f t="shared" si="5"/>
        <v/>
      </c>
      <c r="V93" s="3">
        <f t="shared" ca="1" si="6"/>
        <v>43344</v>
      </c>
    </row>
    <row r="94" spans="1:22" customFormat="1" ht="9.75" customHeight="1" x14ac:dyDescent="0.25">
      <c r="A94" s="63"/>
      <c r="B94" s="257"/>
      <c r="C94" s="97">
        <v>84</v>
      </c>
      <c r="D94" s="72">
        <v>84</v>
      </c>
      <c r="E94" s="72">
        <v>84</v>
      </c>
      <c r="F94" s="72">
        <v>84</v>
      </c>
      <c r="G94" s="72">
        <v>84</v>
      </c>
      <c r="H94" s="72">
        <v>84</v>
      </c>
      <c r="I94" s="72">
        <v>84</v>
      </c>
      <c r="J94" s="72">
        <v>84</v>
      </c>
      <c r="K94" s="72">
        <v>84</v>
      </c>
      <c r="L94" s="73">
        <v>84</v>
      </c>
      <c r="M94" s="64"/>
      <c r="N94" s="70"/>
      <c r="O94" s="1">
        <v>83</v>
      </c>
      <c r="P94" s="68"/>
      <c r="Q94" s="69"/>
      <c r="R94" s="68"/>
      <c r="S94" s="68"/>
      <c r="T94" s="71">
        <f t="shared" si="4"/>
        <v>0</v>
      </c>
      <c r="U94" s="2" t="str">
        <f t="shared" si="5"/>
        <v/>
      </c>
      <c r="V94" s="3">
        <f t="shared" ca="1" si="6"/>
        <v>43344</v>
      </c>
    </row>
    <row r="95" spans="1:22" customFormat="1" ht="9.75" customHeight="1" x14ac:dyDescent="0.25">
      <c r="A95" s="63"/>
      <c r="B95" s="257"/>
      <c r="C95" s="97">
        <v>85</v>
      </c>
      <c r="D95" s="72">
        <v>85</v>
      </c>
      <c r="E95" s="72">
        <v>85</v>
      </c>
      <c r="F95" s="72">
        <v>85</v>
      </c>
      <c r="G95" s="72">
        <v>85</v>
      </c>
      <c r="H95" s="72">
        <v>85</v>
      </c>
      <c r="I95" s="72">
        <v>85</v>
      </c>
      <c r="J95" s="72">
        <v>85</v>
      </c>
      <c r="K95" s="72">
        <v>85</v>
      </c>
      <c r="L95" s="73">
        <v>85</v>
      </c>
      <c r="M95" s="64"/>
      <c r="N95" s="70"/>
      <c r="O95" s="1">
        <v>84</v>
      </c>
      <c r="P95" s="68"/>
      <c r="Q95" s="69"/>
      <c r="R95" s="68"/>
      <c r="S95" s="68"/>
      <c r="T95" s="71">
        <f t="shared" si="4"/>
        <v>0</v>
      </c>
      <c r="U95" s="2" t="str">
        <f t="shared" si="5"/>
        <v/>
      </c>
      <c r="V95" s="3">
        <f t="shared" ca="1" si="6"/>
        <v>43344</v>
      </c>
    </row>
    <row r="96" spans="1:22" customFormat="1" ht="9.75" customHeight="1" x14ac:dyDescent="0.25">
      <c r="A96" s="63"/>
      <c r="B96" s="257"/>
      <c r="C96" s="97">
        <v>86</v>
      </c>
      <c r="D96" s="72">
        <v>86</v>
      </c>
      <c r="E96" s="72">
        <v>86</v>
      </c>
      <c r="F96" s="72">
        <v>86</v>
      </c>
      <c r="G96" s="72">
        <v>86</v>
      </c>
      <c r="H96" s="72">
        <v>86</v>
      </c>
      <c r="I96" s="72">
        <v>86</v>
      </c>
      <c r="J96" s="72">
        <v>86</v>
      </c>
      <c r="K96" s="72">
        <v>86</v>
      </c>
      <c r="L96" s="73">
        <v>86</v>
      </c>
      <c r="M96" s="64"/>
      <c r="N96" s="70"/>
      <c r="O96" s="1">
        <v>85</v>
      </c>
      <c r="P96" s="68"/>
      <c r="Q96" s="69"/>
      <c r="R96" s="68"/>
      <c r="S96" s="68"/>
      <c r="T96" s="71">
        <f t="shared" si="4"/>
        <v>0</v>
      </c>
      <c r="U96" s="2" t="str">
        <f t="shared" si="5"/>
        <v/>
      </c>
      <c r="V96" s="3">
        <f t="shared" ca="1" si="6"/>
        <v>43344</v>
      </c>
    </row>
    <row r="97" spans="1:22" customFormat="1" ht="9.75" customHeight="1" x14ac:dyDescent="0.25">
      <c r="A97" s="63"/>
      <c r="B97" s="257"/>
      <c r="C97" s="97">
        <v>87</v>
      </c>
      <c r="D97" s="72">
        <v>87</v>
      </c>
      <c r="E97" s="72">
        <v>87</v>
      </c>
      <c r="F97" s="72">
        <v>87</v>
      </c>
      <c r="G97" s="72">
        <v>87</v>
      </c>
      <c r="H97" s="72">
        <v>87</v>
      </c>
      <c r="I97" s="72">
        <v>87</v>
      </c>
      <c r="J97" s="72">
        <v>87</v>
      </c>
      <c r="K97" s="72">
        <v>87</v>
      </c>
      <c r="L97" s="73">
        <v>87</v>
      </c>
      <c r="M97" s="64"/>
      <c r="N97" s="70"/>
      <c r="O97" s="1">
        <v>86</v>
      </c>
      <c r="P97" s="68"/>
      <c r="Q97" s="69"/>
      <c r="R97" s="68"/>
      <c r="S97" s="68"/>
      <c r="T97" s="71">
        <f t="shared" si="4"/>
        <v>0</v>
      </c>
      <c r="U97" s="2" t="str">
        <f t="shared" si="5"/>
        <v/>
      </c>
      <c r="V97" s="3">
        <f t="shared" ca="1" si="6"/>
        <v>43344</v>
      </c>
    </row>
    <row r="98" spans="1:22" customFormat="1" ht="9.75" customHeight="1" x14ac:dyDescent="0.25">
      <c r="A98" s="63"/>
      <c r="B98" s="257"/>
      <c r="C98" s="97">
        <v>88</v>
      </c>
      <c r="D98" s="72">
        <v>88</v>
      </c>
      <c r="E98" s="72">
        <v>88</v>
      </c>
      <c r="F98" s="72">
        <v>88</v>
      </c>
      <c r="G98" s="72">
        <v>88</v>
      </c>
      <c r="H98" s="72">
        <v>88</v>
      </c>
      <c r="I98" s="72">
        <v>88</v>
      </c>
      <c r="J98" s="72">
        <v>88</v>
      </c>
      <c r="K98" s="72">
        <v>88</v>
      </c>
      <c r="L98" s="73">
        <v>88</v>
      </c>
      <c r="M98" s="64"/>
      <c r="N98" s="70"/>
      <c r="O98" s="1">
        <v>87</v>
      </c>
      <c r="P98" s="68"/>
      <c r="Q98" s="69"/>
      <c r="R98" s="68"/>
      <c r="S98" s="68"/>
      <c r="T98" s="71">
        <f t="shared" si="4"/>
        <v>0</v>
      </c>
      <c r="U98" s="2" t="str">
        <f t="shared" si="5"/>
        <v/>
      </c>
      <c r="V98" s="3">
        <f t="shared" ca="1" si="6"/>
        <v>43344</v>
      </c>
    </row>
    <row r="99" spans="1:22" customFormat="1" ht="9.75" customHeight="1" x14ac:dyDescent="0.25">
      <c r="A99" s="63"/>
      <c r="B99" s="257"/>
      <c r="C99" s="97">
        <v>89</v>
      </c>
      <c r="D99" s="72">
        <v>89</v>
      </c>
      <c r="E99" s="72">
        <v>89</v>
      </c>
      <c r="F99" s="72">
        <v>89</v>
      </c>
      <c r="G99" s="72">
        <v>89</v>
      </c>
      <c r="H99" s="72">
        <v>89</v>
      </c>
      <c r="I99" s="72">
        <v>89</v>
      </c>
      <c r="J99" s="72">
        <v>89</v>
      </c>
      <c r="K99" s="72">
        <v>89</v>
      </c>
      <c r="L99" s="73">
        <v>89</v>
      </c>
      <c r="M99" s="64"/>
      <c r="N99" s="70"/>
      <c r="O99" s="1">
        <v>88</v>
      </c>
      <c r="P99" s="68"/>
      <c r="Q99" s="69"/>
      <c r="R99" s="68"/>
      <c r="S99" s="68"/>
      <c r="T99" s="71">
        <f t="shared" si="4"/>
        <v>0</v>
      </c>
      <c r="U99" s="2" t="str">
        <f t="shared" si="5"/>
        <v/>
      </c>
      <c r="V99" s="3">
        <f t="shared" ca="1" si="6"/>
        <v>43344</v>
      </c>
    </row>
    <row r="100" spans="1:22" customFormat="1" ht="9.75" customHeight="1" x14ac:dyDescent="0.25">
      <c r="A100" s="63"/>
      <c r="B100" s="257"/>
      <c r="C100" s="97">
        <v>90</v>
      </c>
      <c r="D100" s="72">
        <v>90</v>
      </c>
      <c r="E100" s="72">
        <v>90</v>
      </c>
      <c r="F100" s="72">
        <v>90</v>
      </c>
      <c r="G100" s="72">
        <v>90</v>
      </c>
      <c r="H100" s="72">
        <v>90</v>
      </c>
      <c r="I100" s="72">
        <v>90</v>
      </c>
      <c r="J100" s="72">
        <v>90</v>
      </c>
      <c r="K100" s="72">
        <v>90</v>
      </c>
      <c r="L100" s="73">
        <v>90</v>
      </c>
      <c r="M100" s="64"/>
      <c r="N100" s="70"/>
      <c r="O100" s="1">
        <v>89</v>
      </c>
      <c r="P100" s="68"/>
      <c r="Q100" s="69"/>
      <c r="R100" s="68"/>
      <c r="S100" s="68"/>
      <c r="T100" s="71">
        <f t="shared" si="4"/>
        <v>0</v>
      </c>
      <c r="U100" s="2" t="str">
        <f t="shared" si="5"/>
        <v/>
      </c>
      <c r="V100" s="3">
        <f t="shared" ca="1" si="6"/>
        <v>43344</v>
      </c>
    </row>
    <row r="101" spans="1:22" customFormat="1" ht="9.75" customHeight="1" x14ac:dyDescent="0.25">
      <c r="A101" s="63"/>
      <c r="B101" s="257"/>
      <c r="C101" s="97">
        <v>91</v>
      </c>
      <c r="D101" s="72">
        <v>91</v>
      </c>
      <c r="E101" s="72">
        <v>91</v>
      </c>
      <c r="F101" s="72">
        <v>91</v>
      </c>
      <c r="G101" s="72">
        <v>91</v>
      </c>
      <c r="H101" s="72">
        <v>91</v>
      </c>
      <c r="I101" s="72">
        <v>91</v>
      </c>
      <c r="J101" s="72">
        <v>91</v>
      </c>
      <c r="K101" s="72">
        <v>91</v>
      </c>
      <c r="L101" s="73">
        <v>91</v>
      </c>
      <c r="M101" s="64"/>
      <c r="N101" s="70"/>
      <c r="O101" s="1">
        <v>90</v>
      </c>
      <c r="P101" s="68"/>
      <c r="Q101" s="69"/>
      <c r="R101" s="68"/>
      <c r="S101" s="68"/>
      <c r="T101" s="71">
        <f t="shared" si="4"/>
        <v>0</v>
      </c>
      <c r="U101" s="2" t="str">
        <f t="shared" si="5"/>
        <v/>
      </c>
      <c r="V101" s="3">
        <f t="shared" ca="1" si="6"/>
        <v>43344</v>
      </c>
    </row>
    <row r="102" spans="1:22" customFormat="1" ht="9.75" customHeight="1" x14ac:dyDescent="0.25">
      <c r="A102" s="63"/>
      <c r="B102" s="257"/>
      <c r="C102" s="97">
        <v>92</v>
      </c>
      <c r="D102" s="72">
        <v>92</v>
      </c>
      <c r="E102" s="72">
        <v>92</v>
      </c>
      <c r="F102" s="72">
        <v>92</v>
      </c>
      <c r="G102" s="72">
        <v>92</v>
      </c>
      <c r="H102" s="72">
        <v>92</v>
      </c>
      <c r="I102" s="72">
        <v>92</v>
      </c>
      <c r="J102" s="72">
        <v>92</v>
      </c>
      <c r="K102" s="72">
        <v>92</v>
      </c>
      <c r="L102" s="73">
        <v>92</v>
      </c>
      <c r="M102" s="64"/>
      <c r="N102" s="70"/>
      <c r="O102" s="1">
        <v>91</v>
      </c>
      <c r="P102" s="68"/>
      <c r="Q102" s="69"/>
      <c r="R102" s="68"/>
      <c r="S102" s="68"/>
      <c r="T102" s="71">
        <f t="shared" si="4"/>
        <v>0</v>
      </c>
      <c r="U102" s="2" t="str">
        <f t="shared" si="5"/>
        <v/>
      </c>
      <c r="V102" s="3">
        <f t="shared" ca="1" si="6"/>
        <v>43344</v>
      </c>
    </row>
    <row r="103" spans="1:22" customFormat="1" ht="9.75" customHeight="1" x14ac:dyDescent="0.25">
      <c r="A103" s="63"/>
      <c r="B103" s="257"/>
      <c r="C103" s="97">
        <v>93</v>
      </c>
      <c r="D103" s="72">
        <v>93</v>
      </c>
      <c r="E103" s="72">
        <v>93</v>
      </c>
      <c r="F103" s="72">
        <v>93</v>
      </c>
      <c r="G103" s="72">
        <v>93</v>
      </c>
      <c r="H103" s="72">
        <v>93</v>
      </c>
      <c r="I103" s="72">
        <v>93</v>
      </c>
      <c r="J103" s="72">
        <v>93</v>
      </c>
      <c r="K103" s="72">
        <v>93</v>
      </c>
      <c r="L103" s="73">
        <v>93</v>
      </c>
      <c r="M103" s="64"/>
      <c r="N103" s="70"/>
      <c r="O103" s="1">
        <v>92</v>
      </c>
      <c r="P103" s="68"/>
      <c r="Q103" s="69"/>
      <c r="R103" s="68"/>
      <c r="S103" s="68"/>
      <c r="T103" s="71">
        <f t="shared" si="4"/>
        <v>0</v>
      </c>
      <c r="U103" s="2" t="str">
        <f t="shared" si="5"/>
        <v/>
      </c>
      <c r="V103" s="3">
        <f t="shared" ca="1" si="6"/>
        <v>43344</v>
      </c>
    </row>
    <row r="104" spans="1:22" customFormat="1" ht="9.75" customHeight="1" x14ac:dyDescent="0.25">
      <c r="A104" s="63"/>
      <c r="B104" s="257"/>
      <c r="C104" s="97">
        <v>94</v>
      </c>
      <c r="D104" s="72">
        <v>94</v>
      </c>
      <c r="E104" s="72">
        <v>94</v>
      </c>
      <c r="F104" s="72">
        <v>94</v>
      </c>
      <c r="G104" s="72">
        <v>94</v>
      </c>
      <c r="H104" s="72">
        <v>94</v>
      </c>
      <c r="I104" s="72">
        <v>94</v>
      </c>
      <c r="J104" s="72">
        <v>94</v>
      </c>
      <c r="K104" s="72">
        <v>94</v>
      </c>
      <c r="L104" s="73">
        <v>94</v>
      </c>
      <c r="M104" s="64"/>
      <c r="N104" s="70"/>
      <c r="O104" s="1">
        <v>93</v>
      </c>
      <c r="P104" s="68"/>
      <c r="Q104" s="69"/>
      <c r="R104" s="68"/>
      <c r="S104" s="68"/>
      <c r="T104" s="71">
        <f t="shared" si="4"/>
        <v>0</v>
      </c>
      <c r="U104" s="2" t="str">
        <f t="shared" si="5"/>
        <v/>
      </c>
      <c r="V104" s="3">
        <f t="shared" ca="1" si="6"/>
        <v>43344</v>
      </c>
    </row>
    <row r="105" spans="1:22" customFormat="1" ht="9.75" customHeight="1" x14ac:dyDescent="0.25">
      <c r="A105" s="63"/>
      <c r="B105" s="257"/>
      <c r="C105" s="97">
        <v>95</v>
      </c>
      <c r="D105" s="72">
        <v>95</v>
      </c>
      <c r="E105" s="72">
        <v>95</v>
      </c>
      <c r="F105" s="72">
        <v>95</v>
      </c>
      <c r="G105" s="72">
        <v>95</v>
      </c>
      <c r="H105" s="72">
        <v>95</v>
      </c>
      <c r="I105" s="72">
        <v>95</v>
      </c>
      <c r="J105" s="72">
        <v>95</v>
      </c>
      <c r="K105" s="72">
        <v>95</v>
      </c>
      <c r="L105" s="73">
        <v>95</v>
      </c>
      <c r="M105" s="64"/>
      <c r="N105" s="70"/>
      <c r="O105" s="1">
        <v>94</v>
      </c>
      <c r="P105" s="68"/>
      <c r="Q105" s="69"/>
      <c r="R105" s="68"/>
      <c r="S105" s="68"/>
      <c r="T105" s="71">
        <f t="shared" si="4"/>
        <v>0</v>
      </c>
      <c r="U105" s="2" t="str">
        <f t="shared" si="5"/>
        <v/>
      </c>
      <c r="V105" s="3">
        <f t="shared" ca="1" si="6"/>
        <v>43344</v>
      </c>
    </row>
    <row r="106" spans="1:22" customFormat="1" ht="9.75" customHeight="1" x14ac:dyDescent="0.25">
      <c r="A106" s="63"/>
      <c r="B106" s="257"/>
      <c r="C106" s="97">
        <v>96</v>
      </c>
      <c r="D106" s="72">
        <v>96</v>
      </c>
      <c r="E106" s="72">
        <v>96</v>
      </c>
      <c r="F106" s="72">
        <v>96</v>
      </c>
      <c r="G106" s="72">
        <v>96</v>
      </c>
      <c r="H106" s="72">
        <v>96</v>
      </c>
      <c r="I106" s="72">
        <v>96</v>
      </c>
      <c r="J106" s="72">
        <v>96</v>
      </c>
      <c r="K106" s="72">
        <v>96</v>
      </c>
      <c r="L106" s="73">
        <v>96</v>
      </c>
      <c r="M106" s="64"/>
      <c r="N106" s="70"/>
      <c r="O106" s="1">
        <v>95</v>
      </c>
      <c r="P106" s="68"/>
      <c r="Q106" s="69"/>
      <c r="R106" s="68"/>
      <c r="S106" s="68"/>
      <c r="T106" s="71">
        <f t="shared" si="4"/>
        <v>0</v>
      </c>
      <c r="U106" s="2" t="str">
        <f t="shared" si="5"/>
        <v/>
      </c>
      <c r="V106" s="3">
        <f t="shared" ca="1" si="6"/>
        <v>43344</v>
      </c>
    </row>
    <row r="107" spans="1:22" customFormat="1" ht="9.75" customHeight="1" x14ac:dyDescent="0.25">
      <c r="A107" s="63"/>
      <c r="B107" s="257"/>
      <c r="C107" s="97">
        <v>97</v>
      </c>
      <c r="D107" s="72">
        <v>97</v>
      </c>
      <c r="E107" s="72">
        <v>97</v>
      </c>
      <c r="F107" s="72">
        <v>97</v>
      </c>
      <c r="G107" s="72">
        <v>97</v>
      </c>
      <c r="H107" s="72">
        <v>97</v>
      </c>
      <c r="I107" s="72">
        <v>97</v>
      </c>
      <c r="J107" s="72">
        <v>97</v>
      </c>
      <c r="K107" s="72">
        <v>97</v>
      </c>
      <c r="L107" s="73">
        <v>97</v>
      </c>
      <c r="M107" s="64"/>
      <c r="N107" s="70"/>
      <c r="O107" s="1">
        <v>96</v>
      </c>
      <c r="P107" s="68"/>
      <c r="Q107" s="69"/>
      <c r="R107" s="68"/>
      <c r="S107" s="68"/>
      <c r="T107" s="71">
        <f t="shared" si="4"/>
        <v>0</v>
      </c>
      <c r="U107" s="2" t="str">
        <f t="shared" si="5"/>
        <v/>
      </c>
      <c r="V107" s="3">
        <f t="shared" ca="1" si="6"/>
        <v>43344</v>
      </c>
    </row>
    <row r="108" spans="1:22" customFormat="1" ht="9.75" customHeight="1" x14ac:dyDescent="0.25">
      <c r="A108" s="63"/>
      <c r="B108" s="257"/>
      <c r="C108" s="97">
        <v>98</v>
      </c>
      <c r="D108" s="72">
        <v>98</v>
      </c>
      <c r="E108" s="72">
        <v>98</v>
      </c>
      <c r="F108" s="72">
        <v>98</v>
      </c>
      <c r="G108" s="72">
        <v>98</v>
      </c>
      <c r="H108" s="72">
        <v>98</v>
      </c>
      <c r="I108" s="72">
        <v>98</v>
      </c>
      <c r="J108" s="72">
        <v>98</v>
      </c>
      <c r="K108" s="72">
        <v>98</v>
      </c>
      <c r="L108" s="73">
        <v>98</v>
      </c>
      <c r="M108" s="64"/>
      <c r="N108" s="70"/>
      <c r="O108" s="1">
        <v>97</v>
      </c>
      <c r="P108" s="68"/>
      <c r="Q108" s="69"/>
      <c r="R108" s="68"/>
      <c r="S108" s="68"/>
      <c r="T108" s="71">
        <f t="shared" si="4"/>
        <v>0</v>
      </c>
      <c r="U108" s="2" t="str">
        <f t="shared" si="5"/>
        <v/>
      </c>
      <c r="V108" s="3">
        <f t="shared" ca="1" si="6"/>
        <v>43344</v>
      </c>
    </row>
    <row r="109" spans="1:22" customFormat="1" ht="9.75" customHeight="1" thickBot="1" x14ac:dyDescent="0.3">
      <c r="A109" s="63"/>
      <c r="B109" s="258"/>
      <c r="C109" s="111">
        <v>99</v>
      </c>
      <c r="D109" s="74">
        <v>99</v>
      </c>
      <c r="E109" s="74">
        <v>99</v>
      </c>
      <c r="F109" s="74">
        <v>99</v>
      </c>
      <c r="G109" s="74">
        <v>99</v>
      </c>
      <c r="H109" s="74">
        <v>99</v>
      </c>
      <c r="I109" s="74">
        <v>99</v>
      </c>
      <c r="J109" s="74">
        <v>99</v>
      </c>
      <c r="K109" s="74">
        <v>99</v>
      </c>
      <c r="L109" s="75">
        <v>99</v>
      </c>
      <c r="M109" s="64"/>
      <c r="N109" s="70"/>
      <c r="O109" s="1">
        <v>98</v>
      </c>
      <c r="P109" s="68"/>
      <c r="Q109" s="69"/>
      <c r="R109" s="68"/>
      <c r="S109" s="68"/>
      <c r="T109" s="71">
        <f t="shared" si="4"/>
        <v>0</v>
      </c>
      <c r="U109" s="2" t="str">
        <f t="shared" si="5"/>
        <v/>
      </c>
      <c r="V109" s="3">
        <f t="shared" ca="1" si="6"/>
        <v>43344</v>
      </c>
    </row>
    <row r="110" spans="1:22" customFormat="1" ht="9.75" customHeight="1" x14ac:dyDescent="0.25">
      <c r="A110" s="63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70"/>
      <c r="O110" s="1">
        <v>99</v>
      </c>
      <c r="P110" s="68"/>
      <c r="Q110" s="69"/>
      <c r="R110" s="68"/>
      <c r="S110" s="68"/>
      <c r="T110" s="71">
        <f t="shared" si="4"/>
        <v>0</v>
      </c>
      <c r="U110" s="2" t="str">
        <f t="shared" si="5"/>
        <v/>
      </c>
      <c r="V110" s="3">
        <f t="shared" ca="1" si="6"/>
        <v>43344</v>
      </c>
    </row>
    <row r="111" spans="1:22" customFormat="1" ht="9.75" customHeight="1" x14ac:dyDescent="0.25">
      <c r="A111" s="63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70"/>
      <c r="O111" s="1">
        <v>100</v>
      </c>
      <c r="P111" s="68"/>
      <c r="Q111" s="69"/>
      <c r="R111" s="68"/>
      <c r="S111" s="68"/>
      <c r="T111" s="71">
        <f t="shared" si="4"/>
        <v>0</v>
      </c>
      <c r="U111" s="2" t="str">
        <f t="shared" si="5"/>
        <v/>
      </c>
      <c r="V111" s="3">
        <f t="shared" ca="1" si="6"/>
        <v>43344</v>
      </c>
    </row>
    <row r="112" spans="1:22" customFormat="1" ht="9.75" customHeight="1" x14ac:dyDescent="0.25">
      <c r="A112" s="63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70"/>
      <c r="O112" s="1">
        <v>101</v>
      </c>
      <c r="P112" s="68"/>
      <c r="Q112" s="69"/>
      <c r="R112" s="68"/>
      <c r="S112" s="68"/>
      <c r="T112" s="71">
        <f t="shared" si="4"/>
        <v>0</v>
      </c>
      <c r="U112" s="2" t="str">
        <f t="shared" si="5"/>
        <v/>
      </c>
      <c r="V112" s="3">
        <f t="shared" ca="1" si="6"/>
        <v>43344</v>
      </c>
    </row>
    <row r="113" spans="1:22" customFormat="1" ht="9.75" customHeight="1" x14ac:dyDescent="0.25">
      <c r="A113" s="63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70"/>
      <c r="O113" s="1">
        <v>102</v>
      </c>
      <c r="P113" s="68"/>
      <c r="Q113" s="69"/>
      <c r="R113" s="68"/>
      <c r="S113" s="68"/>
      <c r="T113" s="71">
        <f t="shared" si="4"/>
        <v>0</v>
      </c>
      <c r="U113" s="2" t="str">
        <f t="shared" si="5"/>
        <v/>
      </c>
      <c r="V113" s="3">
        <f t="shared" ca="1" si="6"/>
        <v>43344</v>
      </c>
    </row>
    <row r="114" spans="1:22" customFormat="1" ht="9.75" customHeight="1" x14ac:dyDescent="0.25">
      <c r="A114" s="63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70"/>
      <c r="O114" s="1">
        <v>103</v>
      </c>
      <c r="P114" s="68"/>
      <c r="Q114" s="69"/>
      <c r="R114" s="68"/>
      <c r="S114" s="68"/>
      <c r="T114" s="71">
        <f t="shared" si="4"/>
        <v>0</v>
      </c>
      <c r="U114" s="2" t="str">
        <f t="shared" si="5"/>
        <v/>
      </c>
      <c r="V114" s="3">
        <f t="shared" ca="1" si="6"/>
        <v>43344</v>
      </c>
    </row>
    <row r="115" spans="1:22" customFormat="1" ht="9.75" customHeight="1" x14ac:dyDescent="0.25">
      <c r="A115" s="63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70"/>
      <c r="O115" s="1">
        <v>104</v>
      </c>
      <c r="P115" s="68"/>
      <c r="Q115" s="69"/>
      <c r="R115" s="68"/>
      <c r="S115" s="68"/>
      <c r="T115" s="71">
        <f t="shared" si="4"/>
        <v>0</v>
      </c>
      <c r="U115" s="2" t="str">
        <f t="shared" si="5"/>
        <v/>
      </c>
      <c r="V115" s="3">
        <f t="shared" ca="1" si="6"/>
        <v>43344</v>
      </c>
    </row>
    <row r="116" spans="1:22" customFormat="1" ht="9.75" customHeight="1" x14ac:dyDescent="0.25">
      <c r="A116" s="63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70"/>
      <c r="O116" s="1">
        <v>105</v>
      </c>
      <c r="P116" s="68"/>
      <c r="Q116" s="69"/>
      <c r="R116" s="68"/>
      <c r="S116" s="68"/>
      <c r="T116" s="71">
        <f t="shared" si="4"/>
        <v>0</v>
      </c>
      <c r="U116" s="2" t="str">
        <f t="shared" si="5"/>
        <v/>
      </c>
      <c r="V116" s="3">
        <f t="shared" ca="1" si="6"/>
        <v>43344</v>
      </c>
    </row>
    <row r="117" spans="1:22" customFormat="1" ht="9.75" customHeight="1" x14ac:dyDescent="0.25">
      <c r="A117" s="63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70"/>
      <c r="O117" s="1">
        <v>106</v>
      </c>
      <c r="P117" s="68"/>
      <c r="Q117" s="69"/>
      <c r="R117" s="68"/>
      <c r="S117" s="68"/>
      <c r="T117" s="71">
        <f t="shared" si="4"/>
        <v>0</v>
      </c>
      <c r="U117" s="2" t="str">
        <f t="shared" si="5"/>
        <v/>
      </c>
      <c r="V117" s="3">
        <f t="shared" ca="1" si="6"/>
        <v>43344</v>
      </c>
    </row>
    <row r="118" spans="1:22" customFormat="1" ht="9.75" customHeight="1" x14ac:dyDescent="0.25">
      <c r="A118" s="63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70"/>
      <c r="O118" s="1">
        <v>107</v>
      </c>
      <c r="P118" s="68"/>
      <c r="Q118" s="69"/>
      <c r="R118" s="68"/>
      <c r="S118" s="68"/>
      <c r="T118" s="71">
        <f t="shared" si="4"/>
        <v>0</v>
      </c>
      <c r="U118" s="2" t="str">
        <f t="shared" si="5"/>
        <v/>
      </c>
      <c r="V118" s="3">
        <f t="shared" ca="1" si="6"/>
        <v>43344</v>
      </c>
    </row>
    <row r="119" spans="1:22" customFormat="1" ht="9.75" customHeight="1" x14ac:dyDescent="0.25">
      <c r="A119" s="63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70"/>
      <c r="O119" s="1">
        <v>108</v>
      </c>
      <c r="P119" s="68"/>
      <c r="Q119" s="69"/>
      <c r="R119" s="68"/>
      <c r="S119" s="68"/>
      <c r="T119" s="71">
        <f t="shared" si="4"/>
        <v>0</v>
      </c>
      <c r="U119" s="2" t="str">
        <f t="shared" si="5"/>
        <v/>
      </c>
      <c r="V119" s="3">
        <f t="shared" ca="1" si="6"/>
        <v>43344</v>
      </c>
    </row>
    <row r="120" spans="1:22" customFormat="1" ht="9.75" customHeight="1" x14ac:dyDescent="0.25">
      <c r="A120" s="63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70"/>
      <c r="O120" s="1">
        <v>109</v>
      </c>
      <c r="P120" s="68"/>
      <c r="Q120" s="69"/>
      <c r="R120" s="68"/>
      <c r="S120" s="68"/>
      <c r="T120" s="71">
        <f t="shared" si="4"/>
        <v>0</v>
      </c>
      <c r="U120" s="2" t="str">
        <f t="shared" si="5"/>
        <v/>
      </c>
      <c r="V120" s="3">
        <f t="shared" ca="1" si="6"/>
        <v>43344</v>
      </c>
    </row>
    <row r="121" spans="1:22" customFormat="1" ht="9.75" customHeight="1" x14ac:dyDescent="0.25">
      <c r="A121" s="63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70"/>
      <c r="O121" s="1">
        <v>110</v>
      </c>
      <c r="P121" s="68"/>
      <c r="Q121" s="69"/>
      <c r="R121" s="68"/>
      <c r="S121" s="68"/>
      <c r="T121" s="71">
        <f t="shared" si="4"/>
        <v>0</v>
      </c>
      <c r="U121" s="2" t="str">
        <f t="shared" si="5"/>
        <v/>
      </c>
      <c r="V121" s="3">
        <f t="shared" ca="1" si="6"/>
        <v>43344</v>
      </c>
    </row>
    <row r="122" spans="1:22" customFormat="1" ht="9.75" customHeight="1" x14ac:dyDescent="0.25">
      <c r="A122" s="63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70"/>
      <c r="O122" s="1">
        <v>111</v>
      </c>
      <c r="P122" s="68"/>
      <c r="Q122" s="69"/>
      <c r="R122" s="68"/>
      <c r="S122" s="68"/>
      <c r="T122" s="71">
        <f t="shared" si="4"/>
        <v>0</v>
      </c>
      <c r="U122" s="2" t="str">
        <f t="shared" si="5"/>
        <v/>
      </c>
      <c r="V122" s="3">
        <f t="shared" ca="1" si="6"/>
        <v>43344</v>
      </c>
    </row>
    <row r="123" spans="1:22" customFormat="1" ht="9.75" customHeight="1" x14ac:dyDescent="0.25">
      <c r="A123" s="63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70"/>
      <c r="O123" s="1">
        <v>112</v>
      </c>
      <c r="P123" s="68"/>
      <c r="Q123" s="69"/>
      <c r="R123" s="68"/>
      <c r="S123" s="68"/>
      <c r="T123" s="71">
        <f t="shared" si="4"/>
        <v>0</v>
      </c>
      <c r="U123" s="2" t="str">
        <f t="shared" si="5"/>
        <v/>
      </c>
      <c r="V123" s="3">
        <f t="shared" ca="1" si="6"/>
        <v>43344</v>
      </c>
    </row>
    <row r="124" spans="1:22" customFormat="1" ht="9.75" customHeight="1" x14ac:dyDescent="0.25">
      <c r="A124" s="63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70"/>
      <c r="O124" s="1">
        <v>113</v>
      </c>
      <c r="P124" s="68"/>
      <c r="Q124" s="69"/>
      <c r="R124" s="68"/>
      <c r="S124" s="68"/>
      <c r="T124" s="71">
        <f t="shared" si="4"/>
        <v>0</v>
      </c>
      <c r="U124" s="2" t="str">
        <f t="shared" si="5"/>
        <v/>
      </c>
      <c r="V124" s="3">
        <f t="shared" ca="1" si="6"/>
        <v>43344</v>
      </c>
    </row>
    <row r="125" spans="1:22" customFormat="1" ht="9.75" customHeight="1" x14ac:dyDescent="0.25">
      <c r="A125" s="63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70"/>
      <c r="O125" s="1">
        <v>114</v>
      </c>
      <c r="P125" s="68"/>
      <c r="Q125" s="69"/>
      <c r="R125" s="68"/>
      <c r="S125" s="68"/>
      <c r="T125" s="71">
        <f t="shared" si="4"/>
        <v>0</v>
      </c>
      <c r="U125" s="2" t="str">
        <f t="shared" si="5"/>
        <v/>
      </c>
      <c r="V125" s="3">
        <f t="shared" ca="1" si="6"/>
        <v>43344</v>
      </c>
    </row>
    <row r="126" spans="1:22" customFormat="1" ht="9.9499999999999993" customHeight="1" x14ac:dyDescent="0.25">
      <c r="A126" s="63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70"/>
      <c r="O126" s="1">
        <v>115</v>
      </c>
      <c r="P126" s="68"/>
      <c r="Q126" s="69"/>
      <c r="R126" s="68"/>
      <c r="S126" s="68"/>
      <c r="T126" s="71">
        <f t="shared" si="4"/>
        <v>0</v>
      </c>
      <c r="U126" s="2" t="str">
        <f t="shared" si="5"/>
        <v/>
      </c>
      <c r="V126" s="3">
        <f t="shared" ca="1" si="6"/>
        <v>43344</v>
      </c>
    </row>
    <row r="127" spans="1:22" customFormat="1" ht="9.9499999999999993" customHeight="1" x14ac:dyDescent="0.25">
      <c r="A127" s="63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70"/>
      <c r="O127" s="1">
        <v>116</v>
      </c>
      <c r="P127" s="68"/>
      <c r="Q127" s="69"/>
      <c r="R127" s="68"/>
      <c r="S127" s="68"/>
      <c r="T127" s="71">
        <f t="shared" si="4"/>
        <v>0</v>
      </c>
      <c r="U127" s="2" t="str">
        <f t="shared" si="5"/>
        <v/>
      </c>
      <c r="V127" s="3">
        <f t="shared" ca="1" si="6"/>
        <v>43344</v>
      </c>
    </row>
    <row r="128" spans="1:22" customFormat="1" ht="9.9499999999999993" customHeight="1" x14ac:dyDescent="0.25">
      <c r="A128" s="63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70"/>
      <c r="O128" s="1">
        <v>117</v>
      </c>
      <c r="P128" s="68"/>
      <c r="Q128" s="69"/>
      <c r="R128" s="68"/>
      <c r="S128" s="68"/>
      <c r="T128" s="71">
        <f t="shared" si="4"/>
        <v>0</v>
      </c>
      <c r="U128" s="2" t="str">
        <f t="shared" si="5"/>
        <v/>
      </c>
      <c r="V128" s="3">
        <f t="shared" ca="1" si="6"/>
        <v>43344</v>
      </c>
    </row>
    <row r="129" spans="1:22" customFormat="1" ht="9.9499999999999993" customHeight="1" x14ac:dyDescent="0.25">
      <c r="A129" s="63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70"/>
      <c r="O129" s="1">
        <v>118</v>
      </c>
      <c r="P129" s="68"/>
      <c r="Q129" s="69"/>
      <c r="R129" s="68"/>
      <c r="S129" s="68"/>
      <c r="T129" s="71">
        <f t="shared" si="4"/>
        <v>0</v>
      </c>
      <c r="U129" s="2" t="str">
        <f t="shared" si="5"/>
        <v/>
      </c>
      <c r="V129" s="3">
        <f t="shared" ca="1" si="6"/>
        <v>43344</v>
      </c>
    </row>
    <row r="130" spans="1:22" customFormat="1" ht="9.9499999999999993" customHeight="1" x14ac:dyDescent="0.25">
      <c r="A130" s="63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70"/>
      <c r="O130" s="1">
        <v>119</v>
      </c>
      <c r="P130" s="68"/>
      <c r="Q130" s="69"/>
      <c r="R130" s="68"/>
      <c r="S130" s="68"/>
      <c r="T130" s="71">
        <f t="shared" si="4"/>
        <v>0</v>
      </c>
      <c r="U130" s="2" t="str">
        <f t="shared" si="5"/>
        <v/>
      </c>
      <c r="V130" s="3">
        <f t="shared" ca="1" si="6"/>
        <v>43344</v>
      </c>
    </row>
    <row r="131" spans="1:22" customFormat="1" ht="9.9499999999999993" customHeight="1" thickBot="1" x14ac:dyDescent="0.3">
      <c r="A131" s="63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87"/>
      <c r="O131" s="88">
        <v>120</v>
      </c>
      <c r="P131" s="89"/>
      <c r="Q131" s="90"/>
      <c r="R131" s="89"/>
      <c r="S131" s="89"/>
      <c r="T131" s="91">
        <f t="shared" si="4"/>
        <v>0</v>
      </c>
      <c r="U131" s="92" t="str">
        <f t="shared" si="5"/>
        <v/>
      </c>
      <c r="V131" s="93">
        <f t="shared" ca="1" si="6"/>
        <v>43344</v>
      </c>
    </row>
    <row r="132" spans="1:22" customFormat="1" ht="15.75" thickBot="1" x14ac:dyDescent="0.3">
      <c r="A132" s="66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52" t="s">
        <v>19</v>
      </c>
      <c r="O132" s="53">
        <f ca="1">TODAY()</f>
        <v>43344</v>
      </c>
      <c r="P132" s="53" t="s">
        <v>20</v>
      </c>
      <c r="Q132" s="54">
        <f>SUM(Q11:Q131)-U132</f>
        <v>0</v>
      </c>
      <c r="R132" s="55">
        <f>MAX(R12:R131)</f>
        <v>0</v>
      </c>
      <c r="S132" s="56"/>
      <c r="T132" s="57" t="s">
        <v>21</v>
      </c>
      <c r="U132" s="54">
        <f>SUM(U11:U131)</f>
        <v>0</v>
      </c>
      <c r="V132" s="58">
        <f ca="1">SUMIF(V11:V131,"&gt;0")</f>
        <v>5244624</v>
      </c>
    </row>
    <row r="133" spans="1:22" ht="2.1" customHeight="1" x14ac:dyDescent="0.25"/>
  </sheetData>
  <mergeCells count="17">
    <mergeCell ref="N1:N2"/>
    <mergeCell ref="O1:T2"/>
    <mergeCell ref="U1:U2"/>
    <mergeCell ref="V1:V2"/>
    <mergeCell ref="B2:L6"/>
    <mergeCell ref="O3:P3"/>
    <mergeCell ref="S3:T3"/>
    <mergeCell ref="S4:V4"/>
    <mergeCell ref="O5:P5"/>
    <mergeCell ref="U5:V5"/>
    <mergeCell ref="B11:B109"/>
    <mergeCell ref="N6:Q6"/>
    <mergeCell ref="S6:V6"/>
    <mergeCell ref="N7:Q7"/>
    <mergeCell ref="B8:B10"/>
    <mergeCell ref="C8:L9"/>
    <mergeCell ref="N8:Q8"/>
  </mergeCells>
  <conditionalFormatting sqref="T8:V8 V3 R8">
    <cfRule type="cellIs" dxfId="318" priority="11" operator="equal">
      <formula>0</formula>
    </cfRule>
  </conditionalFormatting>
  <conditionalFormatting sqref="V10">
    <cfRule type="cellIs" dxfId="317" priority="7" operator="between">
      <formula>40000</formula>
      <formula>50000</formula>
    </cfRule>
    <cfRule type="cellIs" dxfId="316" priority="8" operator="between">
      <formula>30</formula>
      <formula>4000</formula>
    </cfRule>
    <cfRule type="containsText" dxfId="315" priority="9" operator="containsText" text="pago">
      <formula>NOT(ISERROR(SEARCH("pago",V10)))</formula>
    </cfRule>
    <cfRule type="cellIs" dxfId="314" priority="10" operator="between">
      <formula>1</formula>
      <formula>29</formula>
    </cfRule>
  </conditionalFormatting>
  <conditionalFormatting sqref="V11:V131">
    <cfRule type="cellIs" dxfId="313" priority="3" operator="between">
      <formula>40000</formula>
      <formula>50000</formula>
    </cfRule>
    <cfRule type="cellIs" dxfId="312" priority="4" operator="between">
      <formula>30</formula>
      <formula>4000</formula>
    </cfRule>
    <cfRule type="containsText" dxfId="311" priority="5" operator="containsText" text="pago">
      <formula>NOT(ISERROR(SEARCH("pago",V11)))</formula>
    </cfRule>
    <cfRule type="cellIs" dxfId="310" priority="6" operator="between">
      <formula>1</formula>
      <formula>29</formula>
    </cfRule>
  </conditionalFormatting>
  <conditionalFormatting sqref="V11:V131">
    <cfRule type="cellIs" dxfId="309" priority="2" operator="lessThan">
      <formula>0</formula>
    </cfRule>
  </conditionalFormatting>
  <conditionalFormatting sqref="T11:T131">
    <cfRule type="expression" dxfId="308" priority="1">
      <formula>S11=""</formula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Clientes!$A$3:$A$402</xm:f>
          </x14:formula1>
          <xm:sqref>V1:V2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3"/>
  <sheetViews>
    <sheetView workbookViewId="0">
      <selection activeCell="V1" sqref="V1:V2"/>
    </sheetView>
  </sheetViews>
  <sheetFormatPr defaultColWidth="0" defaultRowHeight="15" zeroHeight="1" x14ac:dyDescent="0.25"/>
  <cols>
    <col min="1" max="1" width="1.7109375" style="59" customWidth="1"/>
    <col min="2" max="12" width="2.7109375" style="59" customWidth="1"/>
    <col min="13" max="13" width="1.7109375" style="59" customWidth="1"/>
    <col min="14" max="14" width="19.140625" style="42" bestFit="1" customWidth="1"/>
    <col min="15" max="15" width="15" style="42" bestFit="1" customWidth="1"/>
    <col min="16" max="16" width="15" style="42" customWidth="1"/>
    <col min="17" max="17" width="9.28515625" style="42" bestFit="1" customWidth="1"/>
    <col min="18" max="18" width="18.7109375" style="43" hidden="1"/>
    <col min="19" max="19" width="15.5703125" style="42" bestFit="1" customWidth="1"/>
    <col min="20" max="20" width="17.85546875" style="42" customWidth="1"/>
    <col min="21" max="21" width="14.28515625" style="42" bestFit="1" customWidth="1"/>
    <col min="22" max="22" width="19" style="42" customWidth="1"/>
    <col min="23" max="23" width="1.7109375" style="59" customWidth="1"/>
    <col min="24" max="16384" width="19" style="59" hidden="1"/>
  </cols>
  <sheetData>
    <row r="1" spans="1:22" customFormat="1" ht="9.9499999999999993" customHeight="1" thickBot="1" x14ac:dyDescent="0.3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2"/>
      <c r="N1" s="222" t="str">
        <f ca="1">IF(V132&gt;5000,"Livre",IF(V132&lt;=30,"Em Dias","Atrasado"))</f>
        <v>Livre</v>
      </c>
      <c r="O1" s="224" t="s">
        <v>1</v>
      </c>
      <c r="P1" s="224"/>
      <c r="Q1" s="224"/>
      <c r="R1" s="224"/>
      <c r="S1" s="224"/>
      <c r="T1" s="224"/>
      <c r="U1" s="226" t="s">
        <v>22</v>
      </c>
      <c r="V1" s="228" t="s">
        <v>62</v>
      </c>
    </row>
    <row r="2" spans="1:22" customFormat="1" ht="9.9499999999999993" customHeight="1" thickBot="1" x14ac:dyDescent="0.3">
      <c r="A2" s="63"/>
      <c r="B2" s="230"/>
      <c r="C2" s="231"/>
      <c r="D2" s="231"/>
      <c r="E2" s="231"/>
      <c r="F2" s="231"/>
      <c r="G2" s="231"/>
      <c r="H2" s="231"/>
      <c r="I2" s="231"/>
      <c r="J2" s="231"/>
      <c r="K2" s="231"/>
      <c r="L2" s="232"/>
      <c r="M2" s="64"/>
      <c r="N2" s="223"/>
      <c r="O2" s="225"/>
      <c r="P2" s="225"/>
      <c r="Q2" s="225"/>
      <c r="R2" s="225"/>
      <c r="S2" s="225"/>
      <c r="T2" s="225"/>
      <c r="U2" s="227"/>
      <c r="V2" s="229"/>
    </row>
    <row r="3" spans="1:22" customFormat="1" ht="9.9499999999999993" customHeight="1" thickBot="1" x14ac:dyDescent="0.3">
      <c r="A3" s="63"/>
      <c r="B3" s="233"/>
      <c r="C3" s="234"/>
      <c r="D3" s="234"/>
      <c r="E3" s="234"/>
      <c r="F3" s="234"/>
      <c r="G3" s="234"/>
      <c r="H3" s="234"/>
      <c r="I3" s="234"/>
      <c r="J3" s="234"/>
      <c r="K3" s="234"/>
      <c r="L3" s="235"/>
      <c r="M3" s="64"/>
      <c r="N3" s="44" t="s">
        <v>4</v>
      </c>
      <c r="O3" s="239" t="e">
        <f>VLOOKUP(V1,bd,2,0)</f>
        <v>#N/A</v>
      </c>
      <c r="P3" s="240"/>
      <c r="Q3" s="45" t="s">
        <v>6</v>
      </c>
      <c r="R3" s="43"/>
      <c r="S3" s="241" t="e">
        <f>VLOOKUP(V1,bd,8,0)</f>
        <v>#N/A</v>
      </c>
      <c r="T3" s="242"/>
      <c r="U3" s="44" t="s">
        <v>23</v>
      </c>
      <c r="V3" s="13" t="e">
        <f>VLOOKUP(V1,bd,9,0)</f>
        <v>#N/A</v>
      </c>
    </row>
    <row r="4" spans="1:22" customFormat="1" ht="9.9499999999999993" customHeight="1" thickBot="1" x14ac:dyDescent="0.3">
      <c r="A4" s="63"/>
      <c r="B4" s="233"/>
      <c r="C4" s="234"/>
      <c r="D4" s="234"/>
      <c r="E4" s="234"/>
      <c r="F4" s="234"/>
      <c r="G4" s="234"/>
      <c r="H4" s="234"/>
      <c r="I4" s="234"/>
      <c r="J4" s="234"/>
      <c r="K4" s="234"/>
      <c r="L4" s="235"/>
      <c r="M4" s="64"/>
      <c r="N4" s="44" t="s">
        <v>30</v>
      </c>
      <c r="O4" s="41" t="e">
        <f>VLOOKUP(V1,bd,17,0)</f>
        <v>#N/A</v>
      </c>
      <c r="P4" s="41" t="e">
        <f>VLOOKUP(V1,bd,18,0)</f>
        <v>#N/A</v>
      </c>
      <c r="Q4" s="44" t="s">
        <v>8</v>
      </c>
      <c r="R4" s="43"/>
      <c r="S4" s="243" t="e">
        <f>VLOOKUP(V1,bd,19,0)</f>
        <v>#N/A</v>
      </c>
      <c r="T4" s="244"/>
      <c r="U4" s="244"/>
      <c r="V4" s="245"/>
    </row>
    <row r="5" spans="1:22" customFormat="1" ht="9.9499999999999993" customHeight="1" thickBot="1" x14ac:dyDescent="0.3">
      <c r="A5" s="63"/>
      <c r="B5" s="233"/>
      <c r="C5" s="234"/>
      <c r="D5" s="234"/>
      <c r="E5" s="234"/>
      <c r="F5" s="234"/>
      <c r="G5" s="234"/>
      <c r="H5" s="234"/>
      <c r="I5" s="234"/>
      <c r="J5" s="234"/>
      <c r="K5" s="234"/>
      <c r="L5" s="235"/>
      <c r="M5" s="64"/>
      <c r="N5" s="44" t="s">
        <v>24</v>
      </c>
      <c r="O5" s="246" t="e">
        <f>VLOOKUP(V1,bd,10,0)</f>
        <v>#N/A</v>
      </c>
      <c r="P5" s="247"/>
      <c r="Q5" s="46" t="s">
        <v>7</v>
      </c>
      <c r="R5" s="4"/>
      <c r="S5" s="41" t="e">
        <f>VLOOKUP(V1,bd,13,0)</f>
        <v>#N/A</v>
      </c>
      <c r="T5" s="44" t="s">
        <v>5</v>
      </c>
      <c r="U5" s="241" t="e">
        <f>VLOOKUP(V1,bd,20,0)</f>
        <v>#N/A</v>
      </c>
      <c r="V5" s="242"/>
    </row>
    <row r="6" spans="1:22" customFormat="1" ht="9.9499999999999993" customHeight="1" thickBot="1" x14ac:dyDescent="0.3">
      <c r="A6" s="63"/>
      <c r="B6" s="236"/>
      <c r="C6" s="237"/>
      <c r="D6" s="237"/>
      <c r="E6" s="237"/>
      <c r="F6" s="237"/>
      <c r="G6" s="237"/>
      <c r="H6" s="237"/>
      <c r="I6" s="237"/>
      <c r="J6" s="237"/>
      <c r="K6" s="237"/>
      <c r="L6" s="238"/>
      <c r="M6" s="64"/>
      <c r="N6" s="241"/>
      <c r="O6" s="248"/>
      <c r="P6" s="248"/>
      <c r="Q6" s="248"/>
      <c r="R6" s="7"/>
      <c r="S6" s="248"/>
      <c r="T6" s="248"/>
      <c r="U6" s="248"/>
      <c r="V6" s="242"/>
    </row>
    <row r="7" spans="1:22" customFormat="1" ht="9.9499999999999993" customHeight="1" thickBot="1" x14ac:dyDescent="0.3">
      <c r="A7" s="63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217" t="s">
        <v>25</v>
      </c>
      <c r="O7" s="215"/>
      <c r="P7" s="215"/>
      <c r="Q7" s="216"/>
      <c r="R7" s="65"/>
      <c r="S7" s="47" t="s">
        <v>26</v>
      </c>
      <c r="T7" s="48" t="s">
        <v>27</v>
      </c>
      <c r="U7" s="48" t="s">
        <v>28</v>
      </c>
      <c r="V7" s="48" t="s">
        <v>29</v>
      </c>
    </row>
    <row r="8" spans="1:22" customFormat="1" ht="9.9499999999999993" customHeight="1" thickBot="1" x14ac:dyDescent="0.3">
      <c r="A8" s="63"/>
      <c r="B8" s="249"/>
      <c r="C8" s="250" t="s">
        <v>31</v>
      </c>
      <c r="D8" s="251"/>
      <c r="E8" s="251"/>
      <c r="F8" s="251"/>
      <c r="G8" s="251"/>
      <c r="H8" s="251"/>
      <c r="I8" s="251"/>
      <c r="J8" s="251"/>
      <c r="K8" s="251"/>
      <c r="L8" s="252"/>
      <c r="M8" s="64"/>
      <c r="N8" s="241" t="e">
        <f>VLOOKUP(V1,bd,3,0)</f>
        <v>#N/A</v>
      </c>
      <c r="O8" s="248"/>
      <c r="P8" s="248"/>
      <c r="Q8" s="242"/>
      <c r="R8" s="6"/>
      <c r="S8" s="5" t="e">
        <f>VLOOKUP(V1,bd,4,0)</f>
        <v>#N/A</v>
      </c>
      <c r="T8" s="5" t="e">
        <f>VLOOKUP(V1,bd,5,0)</f>
        <v>#N/A</v>
      </c>
      <c r="U8" s="5" t="e">
        <f>VLOOKUP(V1,bd,7,0)</f>
        <v>#N/A</v>
      </c>
      <c r="V8" s="13" t="e">
        <f>VLOOKUP(V1,bd,6,0)</f>
        <v>#N/A</v>
      </c>
    </row>
    <row r="9" spans="1:22" customFormat="1" ht="9.9499999999999993" customHeight="1" thickBot="1" x14ac:dyDescent="0.3">
      <c r="A9" s="63"/>
      <c r="B9" s="249"/>
      <c r="C9" s="253"/>
      <c r="D9" s="254"/>
      <c r="E9" s="254"/>
      <c r="F9" s="254"/>
      <c r="G9" s="254"/>
      <c r="H9" s="254"/>
      <c r="I9" s="254"/>
      <c r="J9" s="254"/>
      <c r="K9" s="254"/>
      <c r="L9" s="255"/>
      <c r="M9" s="64"/>
      <c r="N9" s="49"/>
      <c r="O9" s="50"/>
      <c r="P9" s="50"/>
      <c r="Q9" s="50"/>
      <c r="R9" s="50"/>
      <c r="S9" s="50"/>
      <c r="T9" s="50"/>
      <c r="U9" s="50"/>
      <c r="V9" s="51"/>
    </row>
    <row r="10" spans="1:22" customFormat="1" ht="9.9499999999999993" customHeight="1" thickBot="1" x14ac:dyDescent="0.3">
      <c r="A10" s="63"/>
      <c r="B10" s="249"/>
      <c r="C10" s="115">
        <v>1</v>
      </c>
      <c r="D10" s="116">
        <v>2</v>
      </c>
      <c r="E10" s="116">
        <v>3</v>
      </c>
      <c r="F10" s="116">
        <v>4</v>
      </c>
      <c r="G10" s="116">
        <v>5</v>
      </c>
      <c r="H10" s="116">
        <v>6</v>
      </c>
      <c r="I10" s="116">
        <v>7</v>
      </c>
      <c r="J10" s="116">
        <v>8</v>
      </c>
      <c r="K10" s="116">
        <v>9</v>
      </c>
      <c r="L10" s="117">
        <v>10</v>
      </c>
      <c r="M10" s="64"/>
      <c r="N10" s="76" t="s">
        <v>9</v>
      </c>
      <c r="O10" s="77" t="s">
        <v>10</v>
      </c>
      <c r="P10" s="77" t="s">
        <v>11</v>
      </c>
      <c r="Q10" s="77" t="s">
        <v>12</v>
      </c>
      <c r="R10" s="78" t="s">
        <v>13</v>
      </c>
      <c r="S10" s="77" t="s">
        <v>14</v>
      </c>
      <c r="T10" s="77" t="s">
        <v>15</v>
      </c>
      <c r="U10" s="77" t="s">
        <v>16</v>
      </c>
      <c r="V10" s="79" t="s">
        <v>17</v>
      </c>
    </row>
    <row r="11" spans="1:22" customFormat="1" ht="9.9499999999999993" customHeight="1" x14ac:dyDescent="0.25">
      <c r="A11" s="63"/>
      <c r="B11" s="256" t="s">
        <v>3292</v>
      </c>
      <c r="C11" s="108">
        <v>1</v>
      </c>
      <c r="D11" s="112">
        <v>1</v>
      </c>
      <c r="E11" s="113">
        <v>1</v>
      </c>
      <c r="F11" s="113">
        <v>1</v>
      </c>
      <c r="G11" s="113">
        <v>1</v>
      </c>
      <c r="H11" s="113">
        <v>1</v>
      </c>
      <c r="I11" s="113">
        <v>1</v>
      </c>
      <c r="J11" s="113">
        <v>1</v>
      </c>
      <c r="K11" s="113">
        <v>1</v>
      </c>
      <c r="L11" s="114">
        <v>1</v>
      </c>
      <c r="M11" s="64"/>
      <c r="N11" s="80"/>
      <c r="O11" s="81" t="s">
        <v>18</v>
      </c>
      <c r="P11" s="82"/>
      <c r="Q11" s="83"/>
      <c r="R11" s="82"/>
      <c r="S11" s="82"/>
      <c r="T11" s="84">
        <f t="shared" ref="T11:T74" si="0">IF(P11&gt;=S11,0,"")</f>
        <v>0</v>
      </c>
      <c r="U11" s="85" t="str">
        <f t="shared" ref="U11:U74" si="1">IF(S11&lt;&gt;"",Q11,"")</f>
        <v/>
      </c>
      <c r="V11" s="86">
        <f t="shared" ref="V11:V74" ca="1" si="2">IF(U11&lt;&gt;"","pago",TODAY()-P11)</f>
        <v>43344</v>
      </c>
    </row>
    <row r="12" spans="1:22" customFormat="1" ht="9.9499999999999993" customHeight="1" x14ac:dyDescent="0.25">
      <c r="A12" s="63"/>
      <c r="B12" s="257"/>
      <c r="C12" s="109">
        <v>2</v>
      </c>
      <c r="D12" s="94">
        <v>2</v>
      </c>
      <c r="E12" s="72">
        <v>2</v>
      </c>
      <c r="F12" s="72">
        <v>2</v>
      </c>
      <c r="G12" s="72">
        <v>2</v>
      </c>
      <c r="H12" s="72">
        <v>2</v>
      </c>
      <c r="I12" s="72">
        <v>2</v>
      </c>
      <c r="J12" s="72">
        <v>2</v>
      </c>
      <c r="K12" s="72">
        <v>2</v>
      </c>
      <c r="L12" s="73">
        <v>2</v>
      </c>
      <c r="M12" s="64"/>
      <c r="N12" s="70"/>
      <c r="O12" s="1">
        <v>1</v>
      </c>
      <c r="P12" s="68"/>
      <c r="Q12" s="69"/>
      <c r="R12" s="68" t="str">
        <f t="shared" ref="R12:R51" si="3">IF(N12&lt;&gt;"",P12,"")</f>
        <v/>
      </c>
      <c r="S12" s="68"/>
      <c r="T12" s="71">
        <f t="shared" si="0"/>
        <v>0</v>
      </c>
      <c r="U12" s="2" t="str">
        <f t="shared" si="1"/>
        <v/>
      </c>
      <c r="V12" s="3">
        <f t="shared" ca="1" si="2"/>
        <v>43344</v>
      </c>
    </row>
    <row r="13" spans="1:22" customFormat="1" ht="9.9499999999999993" customHeight="1" x14ac:dyDescent="0.25">
      <c r="A13" s="63"/>
      <c r="B13" s="257"/>
      <c r="C13" s="109">
        <v>3</v>
      </c>
      <c r="D13" s="94">
        <v>3</v>
      </c>
      <c r="E13" s="72">
        <v>3</v>
      </c>
      <c r="F13" s="72">
        <v>3</v>
      </c>
      <c r="G13" s="72">
        <v>3</v>
      </c>
      <c r="H13" s="72">
        <v>3</v>
      </c>
      <c r="I13" s="72">
        <v>3</v>
      </c>
      <c r="J13" s="72">
        <v>3</v>
      </c>
      <c r="K13" s="72">
        <v>3</v>
      </c>
      <c r="L13" s="73">
        <v>3</v>
      </c>
      <c r="M13" s="64"/>
      <c r="N13" s="70"/>
      <c r="O13" s="1">
        <v>2</v>
      </c>
      <c r="P13" s="68"/>
      <c r="Q13" s="69"/>
      <c r="R13" s="68" t="str">
        <f t="shared" si="3"/>
        <v/>
      </c>
      <c r="S13" s="68"/>
      <c r="T13" s="71">
        <f t="shared" si="0"/>
        <v>0</v>
      </c>
      <c r="U13" s="2" t="str">
        <f t="shared" si="1"/>
        <v/>
      </c>
      <c r="V13" s="3">
        <f t="shared" ca="1" si="2"/>
        <v>43344</v>
      </c>
    </row>
    <row r="14" spans="1:22" customFormat="1" ht="9.9499999999999993" customHeight="1" x14ac:dyDescent="0.25">
      <c r="A14" s="63"/>
      <c r="B14" s="257"/>
      <c r="C14" s="109">
        <v>4</v>
      </c>
      <c r="D14" s="94">
        <v>4</v>
      </c>
      <c r="E14" s="72">
        <v>4</v>
      </c>
      <c r="F14" s="72">
        <v>4</v>
      </c>
      <c r="G14" s="72">
        <v>4</v>
      </c>
      <c r="H14" s="72">
        <v>4</v>
      </c>
      <c r="I14" s="72">
        <v>4</v>
      </c>
      <c r="J14" s="72">
        <v>4</v>
      </c>
      <c r="K14" s="72">
        <v>4</v>
      </c>
      <c r="L14" s="73">
        <v>4</v>
      </c>
      <c r="M14" s="64"/>
      <c r="N14" s="70"/>
      <c r="O14" s="1">
        <v>3</v>
      </c>
      <c r="P14" s="68"/>
      <c r="Q14" s="69"/>
      <c r="R14" s="68" t="str">
        <f t="shared" si="3"/>
        <v/>
      </c>
      <c r="S14" s="68"/>
      <c r="T14" s="71">
        <f t="shared" si="0"/>
        <v>0</v>
      </c>
      <c r="U14" s="2" t="str">
        <f t="shared" si="1"/>
        <v/>
      </c>
      <c r="V14" s="3">
        <f t="shared" ca="1" si="2"/>
        <v>43344</v>
      </c>
    </row>
    <row r="15" spans="1:22" customFormat="1" ht="9.9499999999999993" customHeight="1" x14ac:dyDescent="0.25">
      <c r="A15" s="63"/>
      <c r="B15" s="257"/>
      <c r="C15" s="109">
        <v>5</v>
      </c>
      <c r="D15" s="94">
        <v>5</v>
      </c>
      <c r="E15" s="72">
        <v>5</v>
      </c>
      <c r="F15" s="72">
        <v>5</v>
      </c>
      <c r="G15" s="72">
        <v>5</v>
      </c>
      <c r="H15" s="72">
        <v>5</v>
      </c>
      <c r="I15" s="72">
        <v>5</v>
      </c>
      <c r="J15" s="72">
        <v>5</v>
      </c>
      <c r="K15" s="72">
        <v>5</v>
      </c>
      <c r="L15" s="73">
        <v>5</v>
      </c>
      <c r="M15" s="64"/>
      <c r="N15" s="70"/>
      <c r="O15" s="1">
        <v>4</v>
      </c>
      <c r="P15" s="68"/>
      <c r="Q15" s="69"/>
      <c r="R15" s="68" t="str">
        <f t="shared" si="3"/>
        <v/>
      </c>
      <c r="S15" s="68"/>
      <c r="T15" s="71">
        <f t="shared" si="0"/>
        <v>0</v>
      </c>
      <c r="U15" s="2" t="str">
        <f t="shared" si="1"/>
        <v/>
      </c>
      <c r="V15" s="3">
        <f t="shared" ca="1" si="2"/>
        <v>43344</v>
      </c>
    </row>
    <row r="16" spans="1:22" customFormat="1" ht="9.9499999999999993" customHeight="1" x14ac:dyDescent="0.25">
      <c r="A16" s="63"/>
      <c r="B16" s="257"/>
      <c r="C16" s="109">
        <v>6</v>
      </c>
      <c r="D16" s="94">
        <v>6</v>
      </c>
      <c r="E16" s="72">
        <v>6</v>
      </c>
      <c r="F16" s="72">
        <v>6</v>
      </c>
      <c r="G16" s="72">
        <v>6</v>
      </c>
      <c r="H16" s="72">
        <v>6</v>
      </c>
      <c r="I16" s="72">
        <v>6</v>
      </c>
      <c r="J16" s="72">
        <v>6</v>
      </c>
      <c r="K16" s="72">
        <v>6</v>
      </c>
      <c r="L16" s="73">
        <v>6</v>
      </c>
      <c r="M16" s="64"/>
      <c r="N16" s="70"/>
      <c r="O16" s="1">
        <v>5</v>
      </c>
      <c r="P16" s="68"/>
      <c r="Q16" s="69"/>
      <c r="R16" s="68" t="str">
        <f t="shared" si="3"/>
        <v/>
      </c>
      <c r="S16" s="68"/>
      <c r="T16" s="71">
        <f t="shared" si="0"/>
        <v>0</v>
      </c>
      <c r="U16" s="2" t="str">
        <f t="shared" si="1"/>
        <v/>
      </c>
      <c r="V16" s="3">
        <f t="shared" ca="1" si="2"/>
        <v>43344</v>
      </c>
    </row>
    <row r="17" spans="1:22" customFormat="1" ht="9.9499999999999993" customHeight="1" x14ac:dyDescent="0.25">
      <c r="A17" s="63"/>
      <c r="B17" s="257"/>
      <c r="C17" s="109">
        <v>7</v>
      </c>
      <c r="D17" s="94">
        <v>7</v>
      </c>
      <c r="E17" s="72">
        <v>7</v>
      </c>
      <c r="F17" s="72">
        <v>7</v>
      </c>
      <c r="G17" s="72">
        <v>7</v>
      </c>
      <c r="H17" s="72">
        <v>7</v>
      </c>
      <c r="I17" s="72">
        <v>7</v>
      </c>
      <c r="J17" s="72">
        <v>7</v>
      </c>
      <c r="K17" s="72">
        <v>7</v>
      </c>
      <c r="L17" s="73">
        <v>7</v>
      </c>
      <c r="M17" s="64"/>
      <c r="N17" s="70"/>
      <c r="O17" s="1">
        <v>6</v>
      </c>
      <c r="P17" s="68"/>
      <c r="Q17" s="69"/>
      <c r="R17" s="68" t="str">
        <f t="shared" si="3"/>
        <v/>
      </c>
      <c r="S17" s="68"/>
      <c r="T17" s="71">
        <f t="shared" si="0"/>
        <v>0</v>
      </c>
      <c r="U17" s="2" t="str">
        <f t="shared" si="1"/>
        <v/>
      </c>
      <c r="V17" s="3">
        <f t="shared" ca="1" si="2"/>
        <v>43344</v>
      </c>
    </row>
    <row r="18" spans="1:22" customFormat="1" ht="9.9499999999999993" customHeight="1" x14ac:dyDescent="0.25">
      <c r="A18" s="63"/>
      <c r="B18" s="257"/>
      <c r="C18" s="109">
        <v>8</v>
      </c>
      <c r="D18" s="94">
        <v>8</v>
      </c>
      <c r="E18" s="72">
        <v>8</v>
      </c>
      <c r="F18" s="72">
        <v>8</v>
      </c>
      <c r="G18" s="72">
        <v>8</v>
      </c>
      <c r="H18" s="72">
        <v>8</v>
      </c>
      <c r="I18" s="72">
        <v>8</v>
      </c>
      <c r="J18" s="72">
        <v>8</v>
      </c>
      <c r="K18" s="72">
        <v>8</v>
      </c>
      <c r="L18" s="73">
        <v>8</v>
      </c>
      <c r="M18" s="64"/>
      <c r="N18" s="70"/>
      <c r="O18" s="1">
        <v>7</v>
      </c>
      <c r="P18" s="68"/>
      <c r="Q18" s="69"/>
      <c r="R18" s="68" t="str">
        <f t="shared" si="3"/>
        <v/>
      </c>
      <c r="S18" s="68"/>
      <c r="T18" s="71">
        <f t="shared" si="0"/>
        <v>0</v>
      </c>
      <c r="U18" s="2" t="str">
        <f t="shared" si="1"/>
        <v/>
      </c>
      <c r="V18" s="3">
        <f t="shared" ca="1" si="2"/>
        <v>43344</v>
      </c>
    </row>
    <row r="19" spans="1:22" customFormat="1" ht="9.9499999999999993" customHeight="1" x14ac:dyDescent="0.25">
      <c r="A19" s="63"/>
      <c r="B19" s="257"/>
      <c r="C19" s="109">
        <v>9</v>
      </c>
      <c r="D19" s="94">
        <v>9</v>
      </c>
      <c r="E19" s="72">
        <v>9</v>
      </c>
      <c r="F19" s="72">
        <v>9</v>
      </c>
      <c r="G19" s="72">
        <v>9</v>
      </c>
      <c r="H19" s="72">
        <v>9</v>
      </c>
      <c r="I19" s="72">
        <v>9</v>
      </c>
      <c r="J19" s="72">
        <v>9</v>
      </c>
      <c r="K19" s="72">
        <v>9</v>
      </c>
      <c r="L19" s="73">
        <v>9</v>
      </c>
      <c r="M19" s="64"/>
      <c r="N19" s="70"/>
      <c r="O19" s="1">
        <v>8</v>
      </c>
      <c r="P19" s="68"/>
      <c r="Q19" s="69"/>
      <c r="R19" s="68" t="str">
        <f t="shared" si="3"/>
        <v/>
      </c>
      <c r="S19" s="68"/>
      <c r="T19" s="71">
        <f t="shared" si="0"/>
        <v>0</v>
      </c>
      <c r="U19" s="2" t="str">
        <f t="shared" si="1"/>
        <v/>
      </c>
      <c r="V19" s="3">
        <f t="shared" ca="1" si="2"/>
        <v>43344</v>
      </c>
    </row>
    <row r="20" spans="1:22" customFormat="1" ht="9.9499999999999993" customHeight="1" x14ac:dyDescent="0.25">
      <c r="A20" s="63"/>
      <c r="B20" s="257"/>
      <c r="C20" s="109">
        <v>10</v>
      </c>
      <c r="D20" s="94">
        <v>10</v>
      </c>
      <c r="E20" s="72">
        <v>10</v>
      </c>
      <c r="F20" s="72">
        <v>10</v>
      </c>
      <c r="G20" s="72">
        <v>10</v>
      </c>
      <c r="H20" s="72">
        <v>10</v>
      </c>
      <c r="I20" s="72">
        <v>10</v>
      </c>
      <c r="J20" s="72">
        <v>10</v>
      </c>
      <c r="K20" s="72">
        <v>10</v>
      </c>
      <c r="L20" s="73">
        <v>10</v>
      </c>
      <c r="M20" s="64"/>
      <c r="N20" s="70"/>
      <c r="O20" s="1">
        <v>9</v>
      </c>
      <c r="P20" s="68"/>
      <c r="Q20" s="69"/>
      <c r="R20" s="68" t="str">
        <f t="shared" si="3"/>
        <v/>
      </c>
      <c r="S20" s="68"/>
      <c r="T20" s="71">
        <f t="shared" si="0"/>
        <v>0</v>
      </c>
      <c r="U20" s="2" t="str">
        <f t="shared" si="1"/>
        <v/>
      </c>
      <c r="V20" s="3">
        <f t="shared" ca="1" si="2"/>
        <v>43344</v>
      </c>
    </row>
    <row r="21" spans="1:22" customFormat="1" ht="9.9499999999999993" customHeight="1" x14ac:dyDescent="0.25">
      <c r="A21" s="63"/>
      <c r="B21" s="257"/>
      <c r="C21" s="109">
        <v>11</v>
      </c>
      <c r="D21" s="94">
        <v>11</v>
      </c>
      <c r="E21" s="72">
        <v>11</v>
      </c>
      <c r="F21" s="72">
        <v>11</v>
      </c>
      <c r="G21" s="72">
        <v>11</v>
      </c>
      <c r="H21" s="72">
        <v>11</v>
      </c>
      <c r="I21" s="72">
        <v>11</v>
      </c>
      <c r="J21" s="72">
        <v>11</v>
      </c>
      <c r="K21" s="72">
        <v>11</v>
      </c>
      <c r="L21" s="73">
        <v>11</v>
      </c>
      <c r="M21" s="64"/>
      <c r="N21" s="70"/>
      <c r="O21" s="1">
        <v>10</v>
      </c>
      <c r="P21" s="68"/>
      <c r="Q21" s="69"/>
      <c r="R21" s="68" t="str">
        <f t="shared" si="3"/>
        <v/>
      </c>
      <c r="S21" s="68"/>
      <c r="T21" s="71">
        <f t="shared" si="0"/>
        <v>0</v>
      </c>
      <c r="U21" s="2" t="str">
        <f t="shared" si="1"/>
        <v/>
      </c>
      <c r="V21" s="3">
        <f t="shared" ca="1" si="2"/>
        <v>43344</v>
      </c>
    </row>
    <row r="22" spans="1:22" customFormat="1" ht="9.9499999999999993" customHeight="1" x14ac:dyDescent="0.25">
      <c r="A22" s="63"/>
      <c r="B22" s="257"/>
      <c r="C22" s="110">
        <v>12</v>
      </c>
      <c r="D22" s="72">
        <v>12</v>
      </c>
      <c r="E22" s="72">
        <v>12</v>
      </c>
      <c r="F22" s="72">
        <v>12</v>
      </c>
      <c r="G22" s="72">
        <v>12</v>
      </c>
      <c r="H22" s="72">
        <v>12</v>
      </c>
      <c r="I22" s="72">
        <v>12</v>
      </c>
      <c r="J22" s="72">
        <v>12</v>
      </c>
      <c r="K22" s="72">
        <v>12</v>
      </c>
      <c r="L22" s="73">
        <v>12</v>
      </c>
      <c r="M22" s="64"/>
      <c r="N22" s="70"/>
      <c r="O22" s="1">
        <v>11</v>
      </c>
      <c r="P22" s="68"/>
      <c r="Q22" s="69"/>
      <c r="R22" s="68" t="str">
        <f t="shared" si="3"/>
        <v/>
      </c>
      <c r="S22" s="68"/>
      <c r="T22" s="71">
        <f t="shared" si="0"/>
        <v>0</v>
      </c>
      <c r="U22" s="2" t="str">
        <f t="shared" si="1"/>
        <v/>
      </c>
      <c r="V22" s="3">
        <f t="shared" ca="1" si="2"/>
        <v>43344</v>
      </c>
    </row>
    <row r="23" spans="1:22" customFormat="1" ht="9.9499999999999993" customHeight="1" x14ac:dyDescent="0.25">
      <c r="A23" s="63"/>
      <c r="B23" s="257"/>
      <c r="C23" s="110">
        <v>13</v>
      </c>
      <c r="D23" s="72">
        <v>13</v>
      </c>
      <c r="E23" s="72">
        <v>13</v>
      </c>
      <c r="F23" s="72">
        <v>13</v>
      </c>
      <c r="G23" s="72">
        <v>13</v>
      </c>
      <c r="H23" s="72">
        <v>13</v>
      </c>
      <c r="I23" s="72">
        <v>13</v>
      </c>
      <c r="J23" s="72">
        <v>13</v>
      </c>
      <c r="K23" s="72">
        <v>13</v>
      </c>
      <c r="L23" s="73">
        <v>13</v>
      </c>
      <c r="M23" s="64"/>
      <c r="N23" s="70"/>
      <c r="O23" s="1">
        <v>12</v>
      </c>
      <c r="P23" s="68"/>
      <c r="Q23" s="69"/>
      <c r="R23" s="68" t="str">
        <f t="shared" si="3"/>
        <v/>
      </c>
      <c r="S23" s="68"/>
      <c r="T23" s="71">
        <f t="shared" si="0"/>
        <v>0</v>
      </c>
      <c r="U23" s="2" t="str">
        <f t="shared" si="1"/>
        <v/>
      </c>
      <c r="V23" s="3">
        <f t="shared" ca="1" si="2"/>
        <v>43344</v>
      </c>
    </row>
    <row r="24" spans="1:22" customFormat="1" ht="9.9499999999999993" customHeight="1" x14ac:dyDescent="0.25">
      <c r="A24" s="63"/>
      <c r="B24" s="257"/>
      <c r="C24" s="97">
        <v>14</v>
      </c>
      <c r="D24" s="72">
        <v>14</v>
      </c>
      <c r="E24" s="72">
        <v>14</v>
      </c>
      <c r="F24" s="72">
        <v>14</v>
      </c>
      <c r="G24" s="72">
        <v>14</v>
      </c>
      <c r="H24" s="72">
        <v>14</v>
      </c>
      <c r="I24" s="72">
        <v>14</v>
      </c>
      <c r="J24" s="72">
        <v>14</v>
      </c>
      <c r="K24" s="72">
        <v>14</v>
      </c>
      <c r="L24" s="73">
        <v>14</v>
      </c>
      <c r="M24" s="64"/>
      <c r="N24" s="70"/>
      <c r="O24" s="1">
        <v>13</v>
      </c>
      <c r="P24" s="68"/>
      <c r="Q24" s="69"/>
      <c r="R24" s="68" t="str">
        <f t="shared" si="3"/>
        <v/>
      </c>
      <c r="S24" s="68"/>
      <c r="T24" s="71">
        <f t="shared" si="0"/>
        <v>0</v>
      </c>
      <c r="U24" s="2" t="str">
        <f t="shared" si="1"/>
        <v/>
      </c>
      <c r="V24" s="3">
        <f t="shared" ca="1" si="2"/>
        <v>43344</v>
      </c>
    </row>
    <row r="25" spans="1:22" customFormat="1" ht="9.9499999999999993" customHeight="1" x14ac:dyDescent="0.25">
      <c r="A25" s="63"/>
      <c r="B25" s="257"/>
      <c r="C25" s="97">
        <v>15</v>
      </c>
      <c r="D25" s="72">
        <v>15</v>
      </c>
      <c r="E25" s="72">
        <v>15</v>
      </c>
      <c r="F25" s="72">
        <v>15</v>
      </c>
      <c r="G25" s="72">
        <v>15</v>
      </c>
      <c r="H25" s="72">
        <v>15</v>
      </c>
      <c r="I25" s="72">
        <v>15</v>
      </c>
      <c r="J25" s="72">
        <v>15</v>
      </c>
      <c r="K25" s="72">
        <v>15</v>
      </c>
      <c r="L25" s="73">
        <v>15</v>
      </c>
      <c r="M25" s="64"/>
      <c r="N25" s="70"/>
      <c r="O25" s="1">
        <v>14</v>
      </c>
      <c r="P25" s="68"/>
      <c r="Q25" s="69"/>
      <c r="R25" s="68" t="str">
        <f t="shared" si="3"/>
        <v/>
      </c>
      <c r="S25" s="68"/>
      <c r="T25" s="71">
        <f t="shared" si="0"/>
        <v>0</v>
      </c>
      <c r="U25" s="2" t="str">
        <f t="shared" si="1"/>
        <v/>
      </c>
      <c r="V25" s="3">
        <f t="shared" ca="1" si="2"/>
        <v>43344</v>
      </c>
    </row>
    <row r="26" spans="1:22" customFormat="1" ht="9.9499999999999993" customHeight="1" x14ac:dyDescent="0.25">
      <c r="A26" s="63"/>
      <c r="B26" s="257"/>
      <c r="C26" s="97">
        <v>16</v>
      </c>
      <c r="D26" s="72">
        <v>16</v>
      </c>
      <c r="E26" s="72">
        <v>16</v>
      </c>
      <c r="F26" s="72">
        <v>16</v>
      </c>
      <c r="G26" s="72">
        <v>16</v>
      </c>
      <c r="H26" s="72">
        <v>16</v>
      </c>
      <c r="I26" s="72">
        <v>16</v>
      </c>
      <c r="J26" s="72">
        <v>16</v>
      </c>
      <c r="K26" s="72">
        <v>16</v>
      </c>
      <c r="L26" s="73">
        <v>16</v>
      </c>
      <c r="M26" s="64"/>
      <c r="N26" s="70"/>
      <c r="O26" s="1">
        <v>15</v>
      </c>
      <c r="P26" s="68"/>
      <c r="Q26" s="69"/>
      <c r="R26" s="68" t="str">
        <f t="shared" si="3"/>
        <v/>
      </c>
      <c r="S26" s="68"/>
      <c r="T26" s="71">
        <f t="shared" si="0"/>
        <v>0</v>
      </c>
      <c r="U26" s="2" t="str">
        <f t="shared" si="1"/>
        <v/>
      </c>
      <c r="V26" s="3">
        <f t="shared" ca="1" si="2"/>
        <v>43344</v>
      </c>
    </row>
    <row r="27" spans="1:22" customFormat="1" ht="9.9499999999999993" customHeight="1" x14ac:dyDescent="0.25">
      <c r="A27" s="63"/>
      <c r="B27" s="257"/>
      <c r="C27" s="97">
        <v>17</v>
      </c>
      <c r="D27" s="72">
        <v>17</v>
      </c>
      <c r="E27" s="72">
        <v>17</v>
      </c>
      <c r="F27" s="72">
        <v>17</v>
      </c>
      <c r="G27" s="72">
        <v>17</v>
      </c>
      <c r="H27" s="72">
        <v>17</v>
      </c>
      <c r="I27" s="72">
        <v>17</v>
      </c>
      <c r="J27" s="72">
        <v>17</v>
      </c>
      <c r="K27" s="72">
        <v>17</v>
      </c>
      <c r="L27" s="73">
        <v>17</v>
      </c>
      <c r="M27" s="64"/>
      <c r="N27" s="70"/>
      <c r="O27" s="1">
        <v>16</v>
      </c>
      <c r="P27" s="68"/>
      <c r="Q27" s="69"/>
      <c r="R27" s="68" t="str">
        <f t="shared" si="3"/>
        <v/>
      </c>
      <c r="S27" s="68"/>
      <c r="T27" s="71">
        <f t="shared" si="0"/>
        <v>0</v>
      </c>
      <c r="U27" s="2" t="str">
        <f t="shared" si="1"/>
        <v/>
      </c>
      <c r="V27" s="3">
        <f t="shared" ca="1" si="2"/>
        <v>43344</v>
      </c>
    </row>
    <row r="28" spans="1:22" customFormat="1" ht="9.9499999999999993" customHeight="1" x14ac:dyDescent="0.25">
      <c r="A28" s="63"/>
      <c r="B28" s="257"/>
      <c r="C28" s="97">
        <v>18</v>
      </c>
      <c r="D28" s="72">
        <v>18</v>
      </c>
      <c r="E28" s="72">
        <v>18</v>
      </c>
      <c r="F28" s="72">
        <v>18</v>
      </c>
      <c r="G28" s="72">
        <v>18</v>
      </c>
      <c r="H28" s="72">
        <v>18</v>
      </c>
      <c r="I28" s="72">
        <v>18</v>
      </c>
      <c r="J28" s="72">
        <v>18</v>
      </c>
      <c r="K28" s="72">
        <v>18</v>
      </c>
      <c r="L28" s="73">
        <v>18</v>
      </c>
      <c r="M28" s="64"/>
      <c r="N28" s="70"/>
      <c r="O28" s="1">
        <v>17</v>
      </c>
      <c r="P28" s="68"/>
      <c r="Q28" s="69"/>
      <c r="R28" s="68" t="str">
        <f t="shared" si="3"/>
        <v/>
      </c>
      <c r="S28" s="68"/>
      <c r="T28" s="71">
        <f t="shared" si="0"/>
        <v>0</v>
      </c>
      <c r="U28" s="2" t="str">
        <f t="shared" si="1"/>
        <v/>
      </c>
      <c r="V28" s="3">
        <f t="shared" ca="1" si="2"/>
        <v>43344</v>
      </c>
    </row>
    <row r="29" spans="1:22" customFormat="1" ht="9.9499999999999993" customHeight="1" x14ac:dyDescent="0.25">
      <c r="A29" s="63"/>
      <c r="B29" s="257"/>
      <c r="C29" s="97">
        <v>19</v>
      </c>
      <c r="D29" s="72">
        <v>19</v>
      </c>
      <c r="E29" s="72">
        <v>19</v>
      </c>
      <c r="F29" s="72">
        <v>19</v>
      </c>
      <c r="G29" s="72">
        <v>19</v>
      </c>
      <c r="H29" s="72">
        <v>19</v>
      </c>
      <c r="I29" s="72">
        <v>19</v>
      </c>
      <c r="J29" s="72">
        <v>19</v>
      </c>
      <c r="K29" s="72">
        <v>19</v>
      </c>
      <c r="L29" s="73">
        <v>19</v>
      </c>
      <c r="M29" s="64"/>
      <c r="N29" s="70"/>
      <c r="O29" s="1">
        <v>18</v>
      </c>
      <c r="P29" s="68"/>
      <c r="Q29" s="69"/>
      <c r="R29" s="68" t="str">
        <f t="shared" si="3"/>
        <v/>
      </c>
      <c r="S29" s="68"/>
      <c r="T29" s="71">
        <f t="shared" si="0"/>
        <v>0</v>
      </c>
      <c r="U29" s="2" t="str">
        <f t="shared" si="1"/>
        <v/>
      </c>
      <c r="V29" s="3">
        <f t="shared" ca="1" si="2"/>
        <v>43344</v>
      </c>
    </row>
    <row r="30" spans="1:22" customFormat="1" ht="9.9499999999999993" customHeight="1" x14ac:dyDescent="0.25">
      <c r="A30" s="63"/>
      <c r="B30" s="257"/>
      <c r="C30" s="97">
        <v>20</v>
      </c>
      <c r="D30" s="72">
        <v>20</v>
      </c>
      <c r="E30" s="72">
        <v>20</v>
      </c>
      <c r="F30" s="72">
        <v>20</v>
      </c>
      <c r="G30" s="72">
        <v>20</v>
      </c>
      <c r="H30" s="72">
        <v>20</v>
      </c>
      <c r="I30" s="72">
        <v>20</v>
      </c>
      <c r="J30" s="72">
        <v>20</v>
      </c>
      <c r="K30" s="72">
        <v>20</v>
      </c>
      <c r="L30" s="73">
        <v>20</v>
      </c>
      <c r="M30" s="64"/>
      <c r="N30" s="70"/>
      <c r="O30" s="1">
        <v>19</v>
      </c>
      <c r="P30" s="68"/>
      <c r="Q30" s="69"/>
      <c r="R30" s="68" t="str">
        <f t="shared" si="3"/>
        <v/>
      </c>
      <c r="S30" s="68"/>
      <c r="T30" s="71">
        <f t="shared" si="0"/>
        <v>0</v>
      </c>
      <c r="U30" s="2" t="str">
        <f t="shared" si="1"/>
        <v/>
      </c>
      <c r="V30" s="3">
        <f t="shared" ca="1" si="2"/>
        <v>43344</v>
      </c>
    </row>
    <row r="31" spans="1:22" customFormat="1" ht="9.9499999999999993" customHeight="1" x14ac:dyDescent="0.25">
      <c r="A31" s="63"/>
      <c r="B31" s="257"/>
      <c r="C31" s="97">
        <v>21</v>
      </c>
      <c r="D31" s="72">
        <v>21</v>
      </c>
      <c r="E31" s="72">
        <v>21</v>
      </c>
      <c r="F31" s="72">
        <v>21</v>
      </c>
      <c r="G31" s="72">
        <v>21</v>
      </c>
      <c r="H31" s="72">
        <v>21</v>
      </c>
      <c r="I31" s="72">
        <v>21</v>
      </c>
      <c r="J31" s="72">
        <v>21</v>
      </c>
      <c r="K31" s="72">
        <v>21</v>
      </c>
      <c r="L31" s="73">
        <v>21</v>
      </c>
      <c r="M31" s="64"/>
      <c r="N31" s="70"/>
      <c r="O31" s="1">
        <v>20</v>
      </c>
      <c r="P31" s="68"/>
      <c r="Q31" s="69"/>
      <c r="R31" s="68" t="str">
        <f t="shared" si="3"/>
        <v/>
      </c>
      <c r="S31" s="68"/>
      <c r="T31" s="71">
        <f t="shared" si="0"/>
        <v>0</v>
      </c>
      <c r="U31" s="2" t="str">
        <f t="shared" si="1"/>
        <v/>
      </c>
      <c r="V31" s="3">
        <f t="shared" ca="1" si="2"/>
        <v>43344</v>
      </c>
    </row>
    <row r="32" spans="1:22" customFormat="1" ht="9.9499999999999993" customHeight="1" x14ac:dyDescent="0.25">
      <c r="A32" s="63"/>
      <c r="B32" s="257"/>
      <c r="C32" s="97">
        <v>22</v>
      </c>
      <c r="D32" s="72">
        <v>22</v>
      </c>
      <c r="E32" s="72">
        <v>22</v>
      </c>
      <c r="F32" s="72">
        <v>22</v>
      </c>
      <c r="G32" s="72">
        <v>22</v>
      </c>
      <c r="H32" s="72">
        <v>22</v>
      </c>
      <c r="I32" s="72">
        <v>22</v>
      </c>
      <c r="J32" s="72">
        <v>22</v>
      </c>
      <c r="K32" s="72">
        <v>22</v>
      </c>
      <c r="L32" s="73">
        <v>22</v>
      </c>
      <c r="M32" s="64"/>
      <c r="N32" s="70"/>
      <c r="O32" s="1">
        <v>21</v>
      </c>
      <c r="P32" s="68"/>
      <c r="Q32" s="69"/>
      <c r="R32" s="68" t="str">
        <f t="shared" si="3"/>
        <v/>
      </c>
      <c r="S32" s="68"/>
      <c r="T32" s="71">
        <f t="shared" si="0"/>
        <v>0</v>
      </c>
      <c r="U32" s="2" t="str">
        <f t="shared" si="1"/>
        <v/>
      </c>
      <c r="V32" s="3">
        <f t="shared" ca="1" si="2"/>
        <v>43344</v>
      </c>
    </row>
    <row r="33" spans="1:22" customFormat="1" ht="9.9499999999999993" customHeight="1" x14ac:dyDescent="0.25">
      <c r="A33" s="63"/>
      <c r="B33" s="257"/>
      <c r="C33" s="97">
        <v>23</v>
      </c>
      <c r="D33" s="72">
        <v>23</v>
      </c>
      <c r="E33" s="72">
        <v>23</v>
      </c>
      <c r="F33" s="72">
        <v>23</v>
      </c>
      <c r="G33" s="72">
        <v>23</v>
      </c>
      <c r="H33" s="72">
        <v>23</v>
      </c>
      <c r="I33" s="72">
        <v>23</v>
      </c>
      <c r="J33" s="72">
        <v>23</v>
      </c>
      <c r="K33" s="72">
        <v>23</v>
      </c>
      <c r="L33" s="73">
        <v>23</v>
      </c>
      <c r="M33" s="64"/>
      <c r="N33" s="70"/>
      <c r="O33" s="1">
        <v>22</v>
      </c>
      <c r="P33" s="68"/>
      <c r="Q33" s="69"/>
      <c r="R33" s="68" t="str">
        <f t="shared" si="3"/>
        <v/>
      </c>
      <c r="S33" s="68"/>
      <c r="T33" s="71">
        <f t="shared" si="0"/>
        <v>0</v>
      </c>
      <c r="U33" s="2" t="str">
        <f t="shared" si="1"/>
        <v/>
      </c>
      <c r="V33" s="3">
        <f t="shared" ca="1" si="2"/>
        <v>43344</v>
      </c>
    </row>
    <row r="34" spans="1:22" customFormat="1" ht="9.9499999999999993" customHeight="1" x14ac:dyDescent="0.25">
      <c r="A34" s="63"/>
      <c r="B34" s="257"/>
      <c r="C34" s="97">
        <v>24</v>
      </c>
      <c r="D34" s="72">
        <v>24</v>
      </c>
      <c r="E34" s="72">
        <v>24</v>
      </c>
      <c r="F34" s="72">
        <v>24</v>
      </c>
      <c r="G34" s="72">
        <v>24</v>
      </c>
      <c r="H34" s="72">
        <v>24</v>
      </c>
      <c r="I34" s="72">
        <v>24</v>
      </c>
      <c r="J34" s="72">
        <v>24</v>
      </c>
      <c r="K34" s="72">
        <v>24</v>
      </c>
      <c r="L34" s="73">
        <v>24</v>
      </c>
      <c r="M34" s="64"/>
      <c r="N34" s="70"/>
      <c r="O34" s="1">
        <v>23</v>
      </c>
      <c r="P34" s="68"/>
      <c r="Q34" s="69"/>
      <c r="R34" s="68" t="str">
        <f t="shared" si="3"/>
        <v/>
      </c>
      <c r="S34" s="68"/>
      <c r="T34" s="71">
        <f t="shared" si="0"/>
        <v>0</v>
      </c>
      <c r="U34" s="2" t="str">
        <f t="shared" si="1"/>
        <v/>
      </c>
      <c r="V34" s="3">
        <f t="shared" ca="1" si="2"/>
        <v>43344</v>
      </c>
    </row>
    <row r="35" spans="1:22" customFormat="1" ht="9.9499999999999993" customHeight="1" x14ac:dyDescent="0.25">
      <c r="A35" s="63"/>
      <c r="B35" s="257"/>
      <c r="C35" s="97">
        <v>25</v>
      </c>
      <c r="D35" s="72">
        <v>25</v>
      </c>
      <c r="E35" s="72">
        <v>25</v>
      </c>
      <c r="F35" s="72">
        <v>25</v>
      </c>
      <c r="G35" s="72">
        <v>25</v>
      </c>
      <c r="H35" s="72">
        <v>25</v>
      </c>
      <c r="I35" s="72">
        <v>25</v>
      </c>
      <c r="J35" s="72">
        <v>25</v>
      </c>
      <c r="K35" s="72">
        <v>25</v>
      </c>
      <c r="L35" s="73">
        <v>25</v>
      </c>
      <c r="M35" s="64"/>
      <c r="N35" s="70"/>
      <c r="O35" s="1">
        <v>24</v>
      </c>
      <c r="P35" s="68"/>
      <c r="Q35" s="69"/>
      <c r="R35" s="68" t="str">
        <f t="shared" si="3"/>
        <v/>
      </c>
      <c r="S35" s="68"/>
      <c r="T35" s="71">
        <f t="shared" si="0"/>
        <v>0</v>
      </c>
      <c r="U35" s="2" t="str">
        <f t="shared" si="1"/>
        <v/>
      </c>
      <c r="V35" s="3">
        <f t="shared" ca="1" si="2"/>
        <v>43344</v>
      </c>
    </row>
    <row r="36" spans="1:22" customFormat="1" ht="9.9499999999999993" customHeight="1" x14ac:dyDescent="0.25">
      <c r="A36" s="63"/>
      <c r="B36" s="257"/>
      <c r="C36" s="97">
        <v>26</v>
      </c>
      <c r="D36" s="72">
        <v>26</v>
      </c>
      <c r="E36" s="72">
        <v>26</v>
      </c>
      <c r="F36" s="72">
        <v>26</v>
      </c>
      <c r="G36" s="72">
        <v>26</v>
      </c>
      <c r="H36" s="72">
        <v>26</v>
      </c>
      <c r="I36" s="72">
        <v>26</v>
      </c>
      <c r="J36" s="72">
        <v>26</v>
      </c>
      <c r="K36" s="72">
        <v>26</v>
      </c>
      <c r="L36" s="73">
        <v>26</v>
      </c>
      <c r="M36" s="64"/>
      <c r="N36" s="70"/>
      <c r="O36" s="1">
        <v>25</v>
      </c>
      <c r="P36" s="68"/>
      <c r="Q36" s="69"/>
      <c r="R36" s="68" t="str">
        <f t="shared" si="3"/>
        <v/>
      </c>
      <c r="S36" s="68"/>
      <c r="T36" s="71">
        <f t="shared" si="0"/>
        <v>0</v>
      </c>
      <c r="U36" s="2" t="str">
        <f t="shared" si="1"/>
        <v/>
      </c>
      <c r="V36" s="3">
        <f t="shared" ca="1" si="2"/>
        <v>43344</v>
      </c>
    </row>
    <row r="37" spans="1:22" customFormat="1" ht="9.9499999999999993" customHeight="1" x14ac:dyDescent="0.25">
      <c r="A37" s="63"/>
      <c r="B37" s="257"/>
      <c r="C37" s="97">
        <v>27</v>
      </c>
      <c r="D37" s="72">
        <v>27</v>
      </c>
      <c r="E37" s="72">
        <v>27</v>
      </c>
      <c r="F37" s="72">
        <v>27</v>
      </c>
      <c r="G37" s="72">
        <v>27</v>
      </c>
      <c r="H37" s="72">
        <v>27</v>
      </c>
      <c r="I37" s="72">
        <v>27</v>
      </c>
      <c r="J37" s="72">
        <v>27</v>
      </c>
      <c r="K37" s="72">
        <v>27</v>
      </c>
      <c r="L37" s="73">
        <v>27</v>
      </c>
      <c r="M37" s="64"/>
      <c r="N37" s="70"/>
      <c r="O37" s="1">
        <v>26</v>
      </c>
      <c r="P37" s="68"/>
      <c r="Q37" s="69"/>
      <c r="R37" s="68" t="str">
        <f t="shared" si="3"/>
        <v/>
      </c>
      <c r="S37" s="68"/>
      <c r="T37" s="71">
        <f t="shared" si="0"/>
        <v>0</v>
      </c>
      <c r="U37" s="2" t="str">
        <f t="shared" si="1"/>
        <v/>
      </c>
      <c r="V37" s="3">
        <f t="shared" ca="1" si="2"/>
        <v>43344</v>
      </c>
    </row>
    <row r="38" spans="1:22" customFormat="1" ht="9.9499999999999993" customHeight="1" x14ac:dyDescent="0.25">
      <c r="A38" s="63"/>
      <c r="B38" s="257"/>
      <c r="C38" s="97">
        <v>28</v>
      </c>
      <c r="D38" s="72">
        <v>28</v>
      </c>
      <c r="E38" s="72">
        <v>28</v>
      </c>
      <c r="F38" s="72">
        <v>28</v>
      </c>
      <c r="G38" s="72">
        <v>28</v>
      </c>
      <c r="H38" s="72">
        <v>28</v>
      </c>
      <c r="I38" s="72">
        <v>28</v>
      </c>
      <c r="J38" s="72">
        <v>28</v>
      </c>
      <c r="K38" s="72">
        <v>28</v>
      </c>
      <c r="L38" s="73">
        <v>28</v>
      </c>
      <c r="M38" s="64"/>
      <c r="N38" s="70"/>
      <c r="O38" s="1">
        <v>27</v>
      </c>
      <c r="P38" s="68"/>
      <c r="Q38" s="69"/>
      <c r="R38" s="68" t="str">
        <f t="shared" si="3"/>
        <v/>
      </c>
      <c r="S38" s="68"/>
      <c r="T38" s="71">
        <f t="shared" si="0"/>
        <v>0</v>
      </c>
      <c r="U38" s="2" t="str">
        <f t="shared" si="1"/>
        <v/>
      </c>
      <c r="V38" s="3">
        <f t="shared" ca="1" si="2"/>
        <v>43344</v>
      </c>
    </row>
    <row r="39" spans="1:22" customFormat="1" ht="9.9499999999999993" customHeight="1" x14ac:dyDescent="0.25">
      <c r="A39" s="63"/>
      <c r="B39" s="257"/>
      <c r="C39" s="97">
        <v>29</v>
      </c>
      <c r="D39" s="72">
        <v>29</v>
      </c>
      <c r="E39" s="72">
        <v>29</v>
      </c>
      <c r="F39" s="72">
        <v>29</v>
      </c>
      <c r="G39" s="72">
        <v>29</v>
      </c>
      <c r="H39" s="72">
        <v>29</v>
      </c>
      <c r="I39" s="72">
        <v>29</v>
      </c>
      <c r="J39" s="72">
        <v>29</v>
      </c>
      <c r="K39" s="72">
        <v>29</v>
      </c>
      <c r="L39" s="73">
        <v>29</v>
      </c>
      <c r="M39" s="64"/>
      <c r="N39" s="70"/>
      <c r="O39" s="1">
        <v>28</v>
      </c>
      <c r="P39" s="68"/>
      <c r="Q39" s="69"/>
      <c r="R39" s="68" t="str">
        <f t="shared" si="3"/>
        <v/>
      </c>
      <c r="S39" s="68"/>
      <c r="T39" s="71">
        <f t="shared" si="0"/>
        <v>0</v>
      </c>
      <c r="U39" s="2" t="str">
        <f t="shared" si="1"/>
        <v/>
      </c>
      <c r="V39" s="3">
        <f t="shared" ca="1" si="2"/>
        <v>43344</v>
      </c>
    </row>
    <row r="40" spans="1:22" customFormat="1" ht="9.9499999999999993" customHeight="1" x14ac:dyDescent="0.25">
      <c r="A40" s="63"/>
      <c r="B40" s="257"/>
      <c r="C40" s="97">
        <v>30</v>
      </c>
      <c r="D40" s="72">
        <v>30</v>
      </c>
      <c r="E40" s="72">
        <v>30</v>
      </c>
      <c r="F40" s="72">
        <v>30</v>
      </c>
      <c r="G40" s="72">
        <v>30</v>
      </c>
      <c r="H40" s="72">
        <v>30</v>
      </c>
      <c r="I40" s="72">
        <v>30</v>
      </c>
      <c r="J40" s="72">
        <v>30</v>
      </c>
      <c r="K40" s="72">
        <v>30</v>
      </c>
      <c r="L40" s="73">
        <v>30</v>
      </c>
      <c r="M40" s="64"/>
      <c r="N40" s="70"/>
      <c r="O40" s="1">
        <v>29</v>
      </c>
      <c r="P40" s="68"/>
      <c r="Q40" s="69"/>
      <c r="R40" s="68" t="str">
        <f t="shared" si="3"/>
        <v/>
      </c>
      <c r="S40" s="68"/>
      <c r="T40" s="71">
        <f t="shared" si="0"/>
        <v>0</v>
      </c>
      <c r="U40" s="2" t="str">
        <f t="shared" si="1"/>
        <v/>
      </c>
      <c r="V40" s="3">
        <f t="shared" ca="1" si="2"/>
        <v>43344</v>
      </c>
    </row>
    <row r="41" spans="1:22" customFormat="1" ht="9.9499999999999993" customHeight="1" x14ac:dyDescent="0.25">
      <c r="A41" s="63"/>
      <c r="B41" s="257"/>
      <c r="C41" s="97">
        <v>31</v>
      </c>
      <c r="D41" s="72">
        <v>31</v>
      </c>
      <c r="E41" s="72">
        <v>31</v>
      </c>
      <c r="F41" s="72">
        <v>31</v>
      </c>
      <c r="G41" s="72">
        <v>31</v>
      </c>
      <c r="H41" s="72">
        <v>31</v>
      </c>
      <c r="I41" s="72">
        <v>31</v>
      </c>
      <c r="J41" s="72">
        <v>31</v>
      </c>
      <c r="K41" s="72">
        <v>31</v>
      </c>
      <c r="L41" s="73">
        <v>31</v>
      </c>
      <c r="M41" s="64"/>
      <c r="N41" s="70"/>
      <c r="O41" s="1">
        <v>30</v>
      </c>
      <c r="P41" s="68"/>
      <c r="Q41" s="69"/>
      <c r="R41" s="68" t="str">
        <f t="shared" si="3"/>
        <v/>
      </c>
      <c r="S41" s="68"/>
      <c r="T41" s="71">
        <f t="shared" si="0"/>
        <v>0</v>
      </c>
      <c r="U41" s="2" t="str">
        <f t="shared" si="1"/>
        <v/>
      </c>
      <c r="V41" s="3">
        <f t="shared" ca="1" si="2"/>
        <v>43344</v>
      </c>
    </row>
    <row r="42" spans="1:22" customFormat="1" ht="9.9499999999999993" customHeight="1" x14ac:dyDescent="0.25">
      <c r="A42" s="63"/>
      <c r="B42" s="257"/>
      <c r="C42" s="97">
        <v>32</v>
      </c>
      <c r="D42" s="72">
        <v>32</v>
      </c>
      <c r="E42" s="72">
        <v>32</v>
      </c>
      <c r="F42" s="72">
        <v>32</v>
      </c>
      <c r="G42" s="72">
        <v>32</v>
      </c>
      <c r="H42" s="72">
        <v>32</v>
      </c>
      <c r="I42" s="72">
        <v>32</v>
      </c>
      <c r="J42" s="72">
        <v>32</v>
      </c>
      <c r="K42" s="72">
        <v>32</v>
      </c>
      <c r="L42" s="73">
        <v>32</v>
      </c>
      <c r="M42" s="64"/>
      <c r="N42" s="70"/>
      <c r="O42" s="1">
        <v>31</v>
      </c>
      <c r="P42" s="68"/>
      <c r="Q42" s="69"/>
      <c r="R42" s="68" t="str">
        <f t="shared" si="3"/>
        <v/>
      </c>
      <c r="S42" s="68"/>
      <c r="T42" s="71">
        <f t="shared" si="0"/>
        <v>0</v>
      </c>
      <c r="U42" s="2" t="str">
        <f t="shared" si="1"/>
        <v/>
      </c>
      <c r="V42" s="3">
        <f t="shared" ca="1" si="2"/>
        <v>43344</v>
      </c>
    </row>
    <row r="43" spans="1:22" customFormat="1" ht="9.9499999999999993" customHeight="1" x14ac:dyDescent="0.25">
      <c r="A43" s="63"/>
      <c r="B43" s="257"/>
      <c r="C43" s="97">
        <v>33</v>
      </c>
      <c r="D43" s="72">
        <v>33</v>
      </c>
      <c r="E43" s="72">
        <v>33</v>
      </c>
      <c r="F43" s="72">
        <v>33</v>
      </c>
      <c r="G43" s="72">
        <v>33</v>
      </c>
      <c r="H43" s="72">
        <v>33</v>
      </c>
      <c r="I43" s="72">
        <v>33</v>
      </c>
      <c r="J43" s="72">
        <v>33</v>
      </c>
      <c r="K43" s="72">
        <v>33</v>
      </c>
      <c r="L43" s="73">
        <v>33</v>
      </c>
      <c r="M43" s="64"/>
      <c r="N43" s="70"/>
      <c r="O43" s="1">
        <v>32</v>
      </c>
      <c r="P43" s="68"/>
      <c r="Q43" s="69"/>
      <c r="R43" s="68" t="str">
        <f t="shared" si="3"/>
        <v/>
      </c>
      <c r="S43" s="68"/>
      <c r="T43" s="71">
        <f t="shared" si="0"/>
        <v>0</v>
      </c>
      <c r="U43" s="2" t="str">
        <f t="shared" si="1"/>
        <v/>
      </c>
      <c r="V43" s="3">
        <f t="shared" ca="1" si="2"/>
        <v>43344</v>
      </c>
    </row>
    <row r="44" spans="1:22" customFormat="1" ht="9.9499999999999993" customHeight="1" x14ac:dyDescent="0.25">
      <c r="A44" s="63"/>
      <c r="B44" s="257"/>
      <c r="C44" s="97">
        <v>34</v>
      </c>
      <c r="D44" s="72">
        <v>34</v>
      </c>
      <c r="E44" s="72">
        <v>34</v>
      </c>
      <c r="F44" s="72">
        <v>34</v>
      </c>
      <c r="G44" s="72">
        <v>34</v>
      </c>
      <c r="H44" s="72">
        <v>34</v>
      </c>
      <c r="I44" s="72">
        <v>34</v>
      </c>
      <c r="J44" s="72">
        <v>34</v>
      </c>
      <c r="K44" s="72">
        <v>34</v>
      </c>
      <c r="L44" s="73">
        <v>34</v>
      </c>
      <c r="M44" s="64"/>
      <c r="N44" s="70"/>
      <c r="O44" s="1">
        <v>33</v>
      </c>
      <c r="P44" s="68"/>
      <c r="Q44" s="69"/>
      <c r="R44" s="68" t="str">
        <f t="shared" si="3"/>
        <v/>
      </c>
      <c r="S44" s="68"/>
      <c r="T44" s="71">
        <f t="shared" si="0"/>
        <v>0</v>
      </c>
      <c r="U44" s="2" t="str">
        <f t="shared" si="1"/>
        <v/>
      </c>
      <c r="V44" s="3">
        <f t="shared" ca="1" si="2"/>
        <v>43344</v>
      </c>
    </row>
    <row r="45" spans="1:22" customFormat="1" ht="9.9499999999999993" customHeight="1" x14ac:dyDescent="0.25">
      <c r="A45" s="63"/>
      <c r="B45" s="257"/>
      <c r="C45" s="97">
        <v>35</v>
      </c>
      <c r="D45" s="72">
        <v>35</v>
      </c>
      <c r="E45" s="72">
        <v>35</v>
      </c>
      <c r="F45" s="72">
        <v>35</v>
      </c>
      <c r="G45" s="72">
        <v>35</v>
      </c>
      <c r="H45" s="72">
        <v>35</v>
      </c>
      <c r="I45" s="72">
        <v>35</v>
      </c>
      <c r="J45" s="72">
        <v>35</v>
      </c>
      <c r="K45" s="72">
        <v>35</v>
      </c>
      <c r="L45" s="73">
        <v>35</v>
      </c>
      <c r="M45" s="64"/>
      <c r="N45" s="70"/>
      <c r="O45" s="1">
        <v>34</v>
      </c>
      <c r="P45" s="68"/>
      <c r="Q45" s="69"/>
      <c r="R45" s="68" t="str">
        <f t="shared" si="3"/>
        <v/>
      </c>
      <c r="S45" s="68"/>
      <c r="T45" s="71">
        <f t="shared" si="0"/>
        <v>0</v>
      </c>
      <c r="U45" s="2" t="str">
        <f t="shared" si="1"/>
        <v/>
      </c>
      <c r="V45" s="3">
        <f t="shared" ca="1" si="2"/>
        <v>43344</v>
      </c>
    </row>
    <row r="46" spans="1:22" customFormat="1" ht="9.9499999999999993" customHeight="1" x14ac:dyDescent="0.25">
      <c r="A46" s="63"/>
      <c r="B46" s="257"/>
      <c r="C46" s="97">
        <v>36</v>
      </c>
      <c r="D46" s="72">
        <v>36</v>
      </c>
      <c r="E46" s="72">
        <v>36</v>
      </c>
      <c r="F46" s="72">
        <v>36</v>
      </c>
      <c r="G46" s="72">
        <v>36</v>
      </c>
      <c r="H46" s="72">
        <v>36</v>
      </c>
      <c r="I46" s="72">
        <v>36</v>
      </c>
      <c r="J46" s="72">
        <v>36</v>
      </c>
      <c r="K46" s="72">
        <v>36</v>
      </c>
      <c r="L46" s="73">
        <v>36</v>
      </c>
      <c r="M46" s="64"/>
      <c r="N46" s="70"/>
      <c r="O46" s="1">
        <v>35</v>
      </c>
      <c r="P46" s="68"/>
      <c r="Q46" s="69"/>
      <c r="R46" s="68" t="str">
        <f t="shared" si="3"/>
        <v/>
      </c>
      <c r="S46" s="68"/>
      <c r="T46" s="71">
        <f t="shared" si="0"/>
        <v>0</v>
      </c>
      <c r="U46" s="2" t="str">
        <f t="shared" si="1"/>
        <v/>
      </c>
      <c r="V46" s="3">
        <f t="shared" ca="1" si="2"/>
        <v>43344</v>
      </c>
    </row>
    <row r="47" spans="1:22" customFormat="1" ht="9.9499999999999993" customHeight="1" x14ac:dyDescent="0.25">
      <c r="A47" s="63"/>
      <c r="B47" s="257"/>
      <c r="C47" s="97">
        <v>37</v>
      </c>
      <c r="D47" s="72">
        <v>37</v>
      </c>
      <c r="E47" s="72">
        <v>37</v>
      </c>
      <c r="F47" s="72">
        <v>37</v>
      </c>
      <c r="G47" s="72">
        <v>37</v>
      </c>
      <c r="H47" s="72">
        <v>37</v>
      </c>
      <c r="I47" s="72">
        <v>37</v>
      </c>
      <c r="J47" s="72">
        <v>37</v>
      </c>
      <c r="K47" s="72">
        <v>37</v>
      </c>
      <c r="L47" s="73">
        <v>37</v>
      </c>
      <c r="M47" s="64"/>
      <c r="N47" s="70"/>
      <c r="O47" s="1">
        <v>36</v>
      </c>
      <c r="P47" s="68"/>
      <c r="Q47" s="69"/>
      <c r="R47" s="68" t="str">
        <f t="shared" si="3"/>
        <v/>
      </c>
      <c r="S47" s="68"/>
      <c r="T47" s="71">
        <f t="shared" si="0"/>
        <v>0</v>
      </c>
      <c r="U47" s="2" t="str">
        <f t="shared" si="1"/>
        <v/>
      </c>
      <c r="V47" s="3">
        <f t="shared" ca="1" si="2"/>
        <v>43344</v>
      </c>
    </row>
    <row r="48" spans="1:22" customFormat="1" ht="9.9499999999999993" customHeight="1" x14ac:dyDescent="0.25">
      <c r="A48" s="63"/>
      <c r="B48" s="257"/>
      <c r="C48" s="97">
        <v>38</v>
      </c>
      <c r="D48" s="72">
        <v>38</v>
      </c>
      <c r="E48" s="72">
        <v>38</v>
      </c>
      <c r="F48" s="72">
        <v>38</v>
      </c>
      <c r="G48" s="72">
        <v>38</v>
      </c>
      <c r="H48" s="72">
        <v>38</v>
      </c>
      <c r="I48" s="72">
        <v>38</v>
      </c>
      <c r="J48" s="72">
        <v>38</v>
      </c>
      <c r="K48" s="72">
        <v>38</v>
      </c>
      <c r="L48" s="73">
        <v>38</v>
      </c>
      <c r="M48" s="64"/>
      <c r="N48" s="70"/>
      <c r="O48" s="1">
        <v>37</v>
      </c>
      <c r="P48" s="68"/>
      <c r="Q48" s="69"/>
      <c r="R48" s="68" t="str">
        <f t="shared" si="3"/>
        <v/>
      </c>
      <c r="S48" s="68"/>
      <c r="T48" s="71">
        <f t="shared" si="0"/>
        <v>0</v>
      </c>
      <c r="U48" s="2" t="str">
        <f t="shared" si="1"/>
        <v/>
      </c>
      <c r="V48" s="3">
        <f t="shared" ca="1" si="2"/>
        <v>43344</v>
      </c>
    </row>
    <row r="49" spans="1:22" customFormat="1" ht="9.9499999999999993" customHeight="1" x14ac:dyDescent="0.25">
      <c r="A49" s="63"/>
      <c r="B49" s="257"/>
      <c r="C49" s="97">
        <v>39</v>
      </c>
      <c r="D49" s="72">
        <v>39</v>
      </c>
      <c r="E49" s="72">
        <v>39</v>
      </c>
      <c r="F49" s="72">
        <v>39</v>
      </c>
      <c r="G49" s="72">
        <v>39</v>
      </c>
      <c r="H49" s="72">
        <v>39</v>
      </c>
      <c r="I49" s="72">
        <v>39</v>
      </c>
      <c r="J49" s="72">
        <v>39</v>
      </c>
      <c r="K49" s="72">
        <v>39</v>
      </c>
      <c r="L49" s="73">
        <v>39</v>
      </c>
      <c r="M49" s="64"/>
      <c r="N49" s="70"/>
      <c r="O49" s="1">
        <v>38</v>
      </c>
      <c r="P49" s="68"/>
      <c r="Q49" s="69"/>
      <c r="R49" s="68" t="str">
        <f t="shared" si="3"/>
        <v/>
      </c>
      <c r="S49" s="68"/>
      <c r="T49" s="71">
        <f t="shared" si="0"/>
        <v>0</v>
      </c>
      <c r="U49" s="2" t="str">
        <f t="shared" si="1"/>
        <v/>
      </c>
      <c r="V49" s="3">
        <f t="shared" ca="1" si="2"/>
        <v>43344</v>
      </c>
    </row>
    <row r="50" spans="1:22" customFormat="1" ht="9.9499999999999993" customHeight="1" x14ac:dyDescent="0.25">
      <c r="A50" s="63"/>
      <c r="B50" s="257"/>
      <c r="C50" s="98">
        <v>40</v>
      </c>
      <c r="D50" s="95">
        <v>40</v>
      </c>
      <c r="E50" s="95">
        <v>40</v>
      </c>
      <c r="F50" s="95">
        <v>40</v>
      </c>
      <c r="G50" s="95">
        <v>40</v>
      </c>
      <c r="H50" s="95">
        <v>40</v>
      </c>
      <c r="I50" s="95">
        <v>40</v>
      </c>
      <c r="J50" s="95">
        <v>40</v>
      </c>
      <c r="K50" s="95">
        <v>40</v>
      </c>
      <c r="L50" s="96">
        <v>40</v>
      </c>
      <c r="M50" s="64"/>
      <c r="N50" s="70"/>
      <c r="O50" s="1">
        <v>39</v>
      </c>
      <c r="P50" s="68"/>
      <c r="Q50" s="69"/>
      <c r="R50" s="68" t="str">
        <f t="shared" si="3"/>
        <v/>
      </c>
      <c r="S50" s="68"/>
      <c r="T50" s="71">
        <f t="shared" si="0"/>
        <v>0</v>
      </c>
      <c r="U50" s="2" t="str">
        <f t="shared" si="1"/>
        <v/>
      </c>
      <c r="V50" s="3">
        <f t="shared" ca="1" si="2"/>
        <v>43344</v>
      </c>
    </row>
    <row r="51" spans="1:22" customFormat="1" ht="9.75" customHeight="1" x14ac:dyDescent="0.25">
      <c r="A51" s="63"/>
      <c r="B51" s="257"/>
      <c r="C51" s="97">
        <v>41</v>
      </c>
      <c r="D51" s="72">
        <v>41</v>
      </c>
      <c r="E51" s="72">
        <v>41</v>
      </c>
      <c r="F51" s="72">
        <v>41</v>
      </c>
      <c r="G51" s="72">
        <v>41</v>
      </c>
      <c r="H51" s="72">
        <v>41</v>
      </c>
      <c r="I51" s="72">
        <v>41</v>
      </c>
      <c r="J51" s="72">
        <v>41</v>
      </c>
      <c r="K51" s="72">
        <v>41</v>
      </c>
      <c r="L51" s="73">
        <v>41</v>
      </c>
      <c r="M51" s="64"/>
      <c r="N51" s="70"/>
      <c r="O51" s="1">
        <v>40</v>
      </c>
      <c r="P51" s="68"/>
      <c r="Q51" s="69"/>
      <c r="R51" s="68" t="str">
        <f t="shared" si="3"/>
        <v/>
      </c>
      <c r="S51" s="68"/>
      <c r="T51" s="71">
        <f t="shared" si="0"/>
        <v>0</v>
      </c>
      <c r="U51" s="2" t="str">
        <f t="shared" si="1"/>
        <v/>
      </c>
      <c r="V51" s="3">
        <f t="shared" ca="1" si="2"/>
        <v>43344</v>
      </c>
    </row>
    <row r="52" spans="1:22" customFormat="1" ht="9.75" customHeight="1" x14ac:dyDescent="0.25">
      <c r="A52" s="63"/>
      <c r="B52" s="257"/>
      <c r="C52" s="97">
        <v>42</v>
      </c>
      <c r="D52" s="72">
        <v>42</v>
      </c>
      <c r="E52" s="72">
        <v>42</v>
      </c>
      <c r="F52" s="72">
        <v>42</v>
      </c>
      <c r="G52" s="72">
        <v>42</v>
      </c>
      <c r="H52" s="72">
        <v>42</v>
      </c>
      <c r="I52" s="72">
        <v>42</v>
      </c>
      <c r="J52" s="72">
        <v>42</v>
      </c>
      <c r="K52" s="72">
        <v>42</v>
      </c>
      <c r="L52" s="73">
        <v>42</v>
      </c>
      <c r="M52" s="64"/>
      <c r="N52" s="70"/>
      <c r="O52" s="1">
        <v>41</v>
      </c>
      <c r="P52" s="68"/>
      <c r="Q52" s="69"/>
      <c r="R52" s="68"/>
      <c r="S52" s="68"/>
      <c r="T52" s="71">
        <f t="shared" si="0"/>
        <v>0</v>
      </c>
      <c r="U52" s="2" t="str">
        <f t="shared" si="1"/>
        <v/>
      </c>
      <c r="V52" s="3">
        <f t="shared" ca="1" si="2"/>
        <v>43344</v>
      </c>
    </row>
    <row r="53" spans="1:22" customFormat="1" ht="9.75" customHeight="1" x14ac:dyDescent="0.25">
      <c r="A53" s="63"/>
      <c r="B53" s="257"/>
      <c r="C53" s="97">
        <v>43</v>
      </c>
      <c r="D53" s="72">
        <v>43</v>
      </c>
      <c r="E53" s="72">
        <v>43</v>
      </c>
      <c r="F53" s="72">
        <v>43</v>
      </c>
      <c r="G53" s="72">
        <v>43</v>
      </c>
      <c r="H53" s="72">
        <v>43</v>
      </c>
      <c r="I53" s="72">
        <v>43</v>
      </c>
      <c r="J53" s="72">
        <v>43</v>
      </c>
      <c r="K53" s="72">
        <v>43</v>
      </c>
      <c r="L53" s="73">
        <v>43</v>
      </c>
      <c r="M53" s="64"/>
      <c r="N53" s="70"/>
      <c r="O53" s="1">
        <v>42</v>
      </c>
      <c r="P53" s="68"/>
      <c r="Q53" s="69"/>
      <c r="R53" s="68"/>
      <c r="S53" s="68"/>
      <c r="T53" s="71">
        <f t="shared" si="0"/>
        <v>0</v>
      </c>
      <c r="U53" s="2" t="str">
        <f t="shared" si="1"/>
        <v/>
      </c>
      <c r="V53" s="3">
        <f t="shared" ca="1" si="2"/>
        <v>43344</v>
      </c>
    </row>
    <row r="54" spans="1:22" customFormat="1" ht="9.75" customHeight="1" x14ac:dyDescent="0.25">
      <c r="A54" s="63"/>
      <c r="B54" s="257"/>
      <c r="C54" s="97">
        <v>44</v>
      </c>
      <c r="D54" s="72">
        <v>44</v>
      </c>
      <c r="E54" s="72">
        <v>44</v>
      </c>
      <c r="F54" s="72">
        <v>44</v>
      </c>
      <c r="G54" s="72">
        <v>44</v>
      </c>
      <c r="H54" s="72">
        <v>44</v>
      </c>
      <c r="I54" s="72">
        <v>44</v>
      </c>
      <c r="J54" s="72">
        <v>44</v>
      </c>
      <c r="K54" s="72">
        <v>44</v>
      </c>
      <c r="L54" s="73">
        <v>44</v>
      </c>
      <c r="M54" s="64"/>
      <c r="N54" s="70"/>
      <c r="O54" s="1">
        <v>43</v>
      </c>
      <c r="P54" s="68"/>
      <c r="Q54" s="69"/>
      <c r="R54" s="68"/>
      <c r="S54" s="68"/>
      <c r="T54" s="71">
        <f t="shared" si="0"/>
        <v>0</v>
      </c>
      <c r="U54" s="2" t="str">
        <f t="shared" si="1"/>
        <v/>
      </c>
      <c r="V54" s="3">
        <f t="shared" ca="1" si="2"/>
        <v>43344</v>
      </c>
    </row>
    <row r="55" spans="1:22" customFormat="1" ht="9.75" customHeight="1" x14ac:dyDescent="0.25">
      <c r="A55" s="63"/>
      <c r="B55" s="257"/>
      <c r="C55" s="97">
        <v>45</v>
      </c>
      <c r="D55" s="72">
        <v>45</v>
      </c>
      <c r="E55" s="72">
        <v>45</v>
      </c>
      <c r="F55" s="72">
        <v>45</v>
      </c>
      <c r="G55" s="72">
        <v>45</v>
      </c>
      <c r="H55" s="72">
        <v>45</v>
      </c>
      <c r="I55" s="72">
        <v>45</v>
      </c>
      <c r="J55" s="72">
        <v>45</v>
      </c>
      <c r="K55" s="72">
        <v>45</v>
      </c>
      <c r="L55" s="73">
        <v>45</v>
      </c>
      <c r="M55" s="64"/>
      <c r="N55" s="70"/>
      <c r="O55" s="1">
        <v>44</v>
      </c>
      <c r="P55" s="68"/>
      <c r="Q55" s="69"/>
      <c r="R55" s="68"/>
      <c r="S55" s="68"/>
      <c r="T55" s="71">
        <f t="shared" si="0"/>
        <v>0</v>
      </c>
      <c r="U55" s="2" t="str">
        <f t="shared" si="1"/>
        <v/>
      </c>
      <c r="V55" s="3">
        <f t="shared" ca="1" si="2"/>
        <v>43344</v>
      </c>
    </row>
    <row r="56" spans="1:22" customFormat="1" ht="9.75" customHeight="1" x14ac:dyDescent="0.25">
      <c r="A56" s="63"/>
      <c r="B56" s="257"/>
      <c r="C56" s="97">
        <v>46</v>
      </c>
      <c r="D56" s="72">
        <v>46</v>
      </c>
      <c r="E56" s="72">
        <v>46</v>
      </c>
      <c r="F56" s="72">
        <v>46</v>
      </c>
      <c r="G56" s="72">
        <v>46</v>
      </c>
      <c r="H56" s="72">
        <v>46</v>
      </c>
      <c r="I56" s="72">
        <v>46</v>
      </c>
      <c r="J56" s="72">
        <v>46</v>
      </c>
      <c r="K56" s="72">
        <v>46</v>
      </c>
      <c r="L56" s="73">
        <v>46</v>
      </c>
      <c r="M56" s="64"/>
      <c r="N56" s="70"/>
      <c r="O56" s="1">
        <v>45</v>
      </c>
      <c r="P56" s="68"/>
      <c r="Q56" s="69"/>
      <c r="R56" s="68"/>
      <c r="S56" s="68"/>
      <c r="T56" s="71">
        <f t="shared" si="0"/>
        <v>0</v>
      </c>
      <c r="U56" s="2" t="str">
        <f t="shared" si="1"/>
        <v/>
      </c>
      <c r="V56" s="3">
        <f t="shared" ca="1" si="2"/>
        <v>43344</v>
      </c>
    </row>
    <row r="57" spans="1:22" customFormat="1" ht="9.75" customHeight="1" x14ac:dyDescent="0.25">
      <c r="A57" s="63"/>
      <c r="B57" s="257"/>
      <c r="C57" s="97">
        <v>47</v>
      </c>
      <c r="D57" s="72">
        <v>47</v>
      </c>
      <c r="E57" s="72">
        <v>47</v>
      </c>
      <c r="F57" s="72">
        <v>47</v>
      </c>
      <c r="G57" s="72">
        <v>47</v>
      </c>
      <c r="H57" s="72">
        <v>47</v>
      </c>
      <c r="I57" s="72">
        <v>47</v>
      </c>
      <c r="J57" s="72">
        <v>47</v>
      </c>
      <c r="K57" s="72">
        <v>47</v>
      </c>
      <c r="L57" s="73">
        <v>47</v>
      </c>
      <c r="M57" s="64"/>
      <c r="N57" s="70"/>
      <c r="O57" s="1">
        <v>46</v>
      </c>
      <c r="P57" s="68"/>
      <c r="Q57" s="69"/>
      <c r="R57" s="68"/>
      <c r="S57" s="68"/>
      <c r="T57" s="71">
        <f t="shared" si="0"/>
        <v>0</v>
      </c>
      <c r="U57" s="2" t="str">
        <f t="shared" si="1"/>
        <v/>
      </c>
      <c r="V57" s="3">
        <f t="shared" ca="1" si="2"/>
        <v>43344</v>
      </c>
    </row>
    <row r="58" spans="1:22" customFormat="1" ht="9.75" customHeight="1" x14ac:dyDescent="0.25">
      <c r="A58" s="63"/>
      <c r="B58" s="257"/>
      <c r="C58" s="97">
        <v>48</v>
      </c>
      <c r="D58" s="72">
        <v>48</v>
      </c>
      <c r="E58" s="72">
        <v>48</v>
      </c>
      <c r="F58" s="72">
        <v>48</v>
      </c>
      <c r="G58" s="72">
        <v>48</v>
      </c>
      <c r="H58" s="72">
        <v>48</v>
      </c>
      <c r="I58" s="72">
        <v>48</v>
      </c>
      <c r="J58" s="72">
        <v>48</v>
      </c>
      <c r="K58" s="72">
        <v>48</v>
      </c>
      <c r="L58" s="73">
        <v>48</v>
      </c>
      <c r="M58" s="64"/>
      <c r="N58" s="70"/>
      <c r="O58" s="1">
        <v>47</v>
      </c>
      <c r="P58" s="68"/>
      <c r="Q58" s="69"/>
      <c r="R58" s="68"/>
      <c r="S58" s="68"/>
      <c r="T58" s="71">
        <f t="shared" si="0"/>
        <v>0</v>
      </c>
      <c r="U58" s="2" t="str">
        <f t="shared" si="1"/>
        <v/>
      </c>
      <c r="V58" s="3">
        <f t="shared" ca="1" si="2"/>
        <v>43344</v>
      </c>
    </row>
    <row r="59" spans="1:22" customFormat="1" ht="9.75" customHeight="1" x14ac:dyDescent="0.25">
      <c r="A59" s="63"/>
      <c r="B59" s="257"/>
      <c r="C59" s="97">
        <v>49</v>
      </c>
      <c r="D59" s="72">
        <v>49</v>
      </c>
      <c r="E59" s="72">
        <v>49</v>
      </c>
      <c r="F59" s="72">
        <v>49</v>
      </c>
      <c r="G59" s="72">
        <v>49</v>
      </c>
      <c r="H59" s="72">
        <v>49</v>
      </c>
      <c r="I59" s="72">
        <v>49</v>
      </c>
      <c r="J59" s="72">
        <v>49</v>
      </c>
      <c r="K59" s="72">
        <v>49</v>
      </c>
      <c r="L59" s="73">
        <v>49</v>
      </c>
      <c r="M59" s="64"/>
      <c r="N59" s="70"/>
      <c r="O59" s="1">
        <v>48</v>
      </c>
      <c r="P59" s="68"/>
      <c r="Q59" s="69"/>
      <c r="R59" s="68"/>
      <c r="S59" s="68"/>
      <c r="T59" s="71">
        <f t="shared" si="0"/>
        <v>0</v>
      </c>
      <c r="U59" s="2" t="str">
        <f t="shared" si="1"/>
        <v/>
      </c>
      <c r="V59" s="3">
        <f t="shared" ca="1" si="2"/>
        <v>43344</v>
      </c>
    </row>
    <row r="60" spans="1:22" customFormat="1" ht="9.75" customHeight="1" x14ac:dyDescent="0.25">
      <c r="A60" s="63"/>
      <c r="B60" s="257"/>
      <c r="C60" s="97">
        <v>50</v>
      </c>
      <c r="D60" s="72">
        <v>50</v>
      </c>
      <c r="E60" s="72">
        <v>50</v>
      </c>
      <c r="F60" s="72">
        <v>50</v>
      </c>
      <c r="G60" s="72">
        <v>50</v>
      </c>
      <c r="H60" s="72">
        <v>50</v>
      </c>
      <c r="I60" s="72">
        <v>50</v>
      </c>
      <c r="J60" s="72">
        <v>50</v>
      </c>
      <c r="K60" s="72">
        <v>50</v>
      </c>
      <c r="L60" s="73">
        <v>50</v>
      </c>
      <c r="M60" s="64"/>
      <c r="N60" s="70"/>
      <c r="O60" s="1">
        <v>49</v>
      </c>
      <c r="P60" s="68"/>
      <c r="Q60" s="69"/>
      <c r="R60" s="68"/>
      <c r="S60" s="68"/>
      <c r="T60" s="71">
        <f t="shared" si="0"/>
        <v>0</v>
      </c>
      <c r="U60" s="2" t="str">
        <f t="shared" si="1"/>
        <v/>
      </c>
      <c r="V60" s="3">
        <f t="shared" ca="1" si="2"/>
        <v>43344</v>
      </c>
    </row>
    <row r="61" spans="1:22" customFormat="1" ht="9.75" customHeight="1" x14ac:dyDescent="0.25">
      <c r="A61" s="63"/>
      <c r="B61" s="257"/>
      <c r="C61" s="97">
        <v>51</v>
      </c>
      <c r="D61" s="72">
        <v>51</v>
      </c>
      <c r="E61" s="72">
        <v>51</v>
      </c>
      <c r="F61" s="72">
        <v>51</v>
      </c>
      <c r="G61" s="72">
        <v>51</v>
      </c>
      <c r="H61" s="72">
        <v>51</v>
      </c>
      <c r="I61" s="72">
        <v>51</v>
      </c>
      <c r="J61" s="72">
        <v>51</v>
      </c>
      <c r="K61" s="72">
        <v>51</v>
      </c>
      <c r="L61" s="73">
        <v>51</v>
      </c>
      <c r="M61" s="64"/>
      <c r="N61" s="70"/>
      <c r="O61" s="1">
        <v>50</v>
      </c>
      <c r="P61" s="68"/>
      <c r="Q61" s="69"/>
      <c r="R61" s="68"/>
      <c r="S61" s="68"/>
      <c r="T61" s="71">
        <f t="shared" si="0"/>
        <v>0</v>
      </c>
      <c r="U61" s="2" t="str">
        <f t="shared" si="1"/>
        <v/>
      </c>
      <c r="V61" s="3">
        <f t="shared" ca="1" si="2"/>
        <v>43344</v>
      </c>
    </row>
    <row r="62" spans="1:22" customFormat="1" ht="9.75" customHeight="1" x14ac:dyDescent="0.25">
      <c r="A62" s="63"/>
      <c r="B62" s="257"/>
      <c r="C62" s="97">
        <v>52</v>
      </c>
      <c r="D62" s="72">
        <v>52</v>
      </c>
      <c r="E62" s="72">
        <v>52</v>
      </c>
      <c r="F62" s="72">
        <v>52</v>
      </c>
      <c r="G62" s="72">
        <v>52</v>
      </c>
      <c r="H62" s="72">
        <v>52</v>
      </c>
      <c r="I62" s="72">
        <v>52</v>
      </c>
      <c r="J62" s="72">
        <v>52</v>
      </c>
      <c r="K62" s="72">
        <v>52</v>
      </c>
      <c r="L62" s="73">
        <v>52</v>
      </c>
      <c r="M62" s="64"/>
      <c r="N62" s="70"/>
      <c r="O62" s="1">
        <v>51</v>
      </c>
      <c r="P62" s="68"/>
      <c r="Q62" s="69"/>
      <c r="R62" s="68"/>
      <c r="S62" s="68"/>
      <c r="T62" s="71">
        <f t="shared" si="0"/>
        <v>0</v>
      </c>
      <c r="U62" s="2" t="str">
        <f t="shared" si="1"/>
        <v/>
      </c>
      <c r="V62" s="3">
        <f t="shared" ca="1" si="2"/>
        <v>43344</v>
      </c>
    </row>
    <row r="63" spans="1:22" customFormat="1" ht="9.75" customHeight="1" x14ac:dyDescent="0.25">
      <c r="A63" s="63"/>
      <c r="B63" s="257"/>
      <c r="C63" s="97">
        <v>53</v>
      </c>
      <c r="D63" s="72">
        <v>53</v>
      </c>
      <c r="E63" s="72">
        <v>53</v>
      </c>
      <c r="F63" s="72">
        <v>53</v>
      </c>
      <c r="G63" s="72">
        <v>53</v>
      </c>
      <c r="H63" s="72">
        <v>53</v>
      </c>
      <c r="I63" s="72">
        <v>53</v>
      </c>
      <c r="J63" s="72">
        <v>53</v>
      </c>
      <c r="K63" s="72">
        <v>53</v>
      </c>
      <c r="L63" s="73">
        <v>53</v>
      </c>
      <c r="M63" s="64"/>
      <c r="N63" s="70"/>
      <c r="O63" s="1">
        <v>52</v>
      </c>
      <c r="P63" s="68"/>
      <c r="Q63" s="69"/>
      <c r="R63" s="68"/>
      <c r="S63" s="68"/>
      <c r="T63" s="71">
        <f t="shared" si="0"/>
        <v>0</v>
      </c>
      <c r="U63" s="2" t="str">
        <f t="shared" si="1"/>
        <v/>
      </c>
      <c r="V63" s="3">
        <f t="shared" ca="1" si="2"/>
        <v>43344</v>
      </c>
    </row>
    <row r="64" spans="1:22" customFormat="1" ht="9.75" customHeight="1" x14ac:dyDescent="0.25">
      <c r="A64" s="63"/>
      <c r="B64" s="257"/>
      <c r="C64" s="97">
        <v>54</v>
      </c>
      <c r="D64" s="72">
        <v>54</v>
      </c>
      <c r="E64" s="72">
        <v>54</v>
      </c>
      <c r="F64" s="72">
        <v>54</v>
      </c>
      <c r="G64" s="72">
        <v>54</v>
      </c>
      <c r="H64" s="72">
        <v>54</v>
      </c>
      <c r="I64" s="72">
        <v>54</v>
      </c>
      <c r="J64" s="72">
        <v>54</v>
      </c>
      <c r="K64" s="72">
        <v>54</v>
      </c>
      <c r="L64" s="73">
        <v>54</v>
      </c>
      <c r="M64" s="64"/>
      <c r="N64" s="70"/>
      <c r="O64" s="1">
        <v>53</v>
      </c>
      <c r="P64" s="68"/>
      <c r="Q64" s="69"/>
      <c r="R64" s="68"/>
      <c r="S64" s="68"/>
      <c r="T64" s="71">
        <f t="shared" si="0"/>
        <v>0</v>
      </c>
      <c r="U64" s="2" t="str">
        <f t="shared" si="1"/>
        <v/>
      </c>
      <c r="V64" s="3">
        <f t="shared" ca="1" si="2"/>
        <v>43344</v>
      </c>
    </row>
    <row r="65" spans="1:22" customFormat="1" ht="9.75" customHeight="1" x14ac:dyDescent="0.25">
      <c r="A65" s="63"/>
      <c r="B65" s="257"/>
      <c r="C65" s="97">
        <v>55</v>
      </c>
      <c r="D65" s="72">
        <v>55</v>
      </c>
      <c r="E65" s="72">
        <v>55</v>
      </c>
      <c r="F65" s="72">
        <v>55</v>
      </c>
      <c r="G65" s="72">
        <v>55</v>
      </c>
      <c r="H65" s="72">
        <v>55</v>
      </c>
      <c r="I65" s="72">
        <v>55</v>
      </c>
      <c r="J65" s="72">
        <v>55</v>
      </c>
      <c r="K65" s="72">
        <v>55</v>
      </c>
      <c r="L65" s="73">
        <v>55</v>
      </c>
      <c r="M65" s="64"/>
      <c r="N65" s="70"/>
      <c r="O65" s="1">
        <v>54</v>
      </c>
      <c r="P65" s="68"/>
      <c r="Q65" s="69"/>
      <c r="R65" s="68"/>
      <c r="S65" s="68"/>
      <c r="T65" s="71">
        <f t="shared" si="0"/>
        <v>0</v>
      </c>
      <c r="U65" s="2" t="str">
        <f t="shared" si="1"/>
        <v/>
      </c>
      <c r="V65" s="3">
        <f t="shared" ca="1" si="2"/>
        <v>43344</v>
      </c>
    </row>
    <row r="66" spans="1:22" customFormat="1" ht="9.75" customHeight="1" x14ac:dyDescent="0.25">
      <c r="A66" s="63"/>
      <c r="B66" s="257"/>
      <c r="C66" s="97">
        <v>56</v>
      </c>
      <c r="D66" s="72">
        <v>56</v>
      </c>
      <c r="E66" s="72">
        <v>56</v>
      </c>
      <c r="F66" s="72">
        <v>56</v>
      </c>
      <c r="G66" s="72">
        <v>56</v>
      </c>
      <c r="H66" s="72">
        <v>56</v>
      </c>
      <c r="I66" s="72">
        <v>56</v>
      </c>
      <c r="J66" s="72">
        <v>56</v>
      </c>
      <c r="K66" s="72">
        <v>56</v>
      </c>
      <c r="L66" s="73">
        <v>56</v>
      </c>
      <c r="M66" s="64"/>
      <c r="N66" s="70"/>
      <c r="O66" s="1">
        <v>55</v>
      </c>
      <c r="P66" s="68"/>
      <c r="Q66" s="69"/>
      <c r="R66" s="68"/>
      <c r="S66" s="68"/>
      <c r="T66" s="71">
        <f t="shared" si="0"/>
        <v>0</v>
      </c>
      <c r="U66" s="2" t="str">
        <f t="shared" si="1"/>
        <v/>
      </c>
      <c r="V66" s="3">
        <f t="shared" ca="1" si="2"/>
        <v>43344</v>
      </c>
    </row>
    <row r="67" spans="1:22" customFormat="1" ht="9.75" customHeight="1" x14ac:dyDescent="0.25">
      <c r="A67" s="63"/>
      <c r="B67" s="257"/>
      <c r="C67" s="97">
        <v>57</v>
      </c>
      <c r="D67" s="72">
        <v>57</v>
      </c>
      <c r="E67" s="72">
        <v>57</v>
      </c>
      <c r="F67" s="72">
        <v>57</v>
      </c>
      <c r="G67" s="72">
        <v>57</v>
      </c>
      <c r="H67" s="72">
        <v>57</v>
      </c>
      <c r="I67" s="72">
        <v>57</v>
      </c>
      <c r="J67" s="72">
        <v>57</v>
      </c>
      <c r="K67" s="72">
        <v>57</v>
      </c>
      <c r="L67" s="73">
        <v>57</v>
      </c>
      <c r="M67" s="64"/>
      <c r="N67" s="70"/>
      <c r="O67" s="1">
        <v>56</v>
      </c>
      <c r="P67" s="68"/>
      <c r="Q67" s="69"/>
      <c r="R67" s="68"/>
      <c r="S67" s="68"/>
      <c r="T67" s="71">
        <f t="shared" si="0"/>
        <v>0</v>
      </c>
      <c r="U67" s="2" t="str">
        <f t="shared" si="1"/>
        <v/>
      </c>
      <c r="V67" s="3">
        <f t="shared" ca="1" si="2"/>
        <v>43344</v>
      </c>
    </row>
    <row r="68" spans="1:22" customFormat="1" ht="9.75" customHeight="1" x14ac:dyDescent="0.25">
      <c r="A68" s="63"/>
      <c r="B68" s="257"/>
      <c r="C68" s="97">
        <v>58</v>
      </c>
      <c r="D68" s="72">
        <v>58</v>
      </c>
      <c r="E68" s="72">
        <v>58</v>
      </c>
      <c r="F68" s="72">
        <v>58</v>
      </c>
      <c r="G68" s="72">
        <v>58</v>
      </c>
      <c r="H68" s="72">
        <v>58</v>
      </c>
      <c r="I68" s="72">
        <v>58</v>
      </c>
      <c r="J68" s="72">
        <v>58</v>
      </c>
      <c r="K68" s="72">
        <v>58</v>
      </c>
      <c r="L68" s="73">
        <v>58</v>
      </c>
      <c r="M68" s="64"/>
      <c r="N68" s="70"/>
      <c r="O68" s="1">
        <v>57</v>
      </c>
      <c r="P68" s="68"/>
      <c r="Q68" s="69"/>
      <c r="R68" s="68"/>
      <c r="S68" s="68"/>
      <c r="T68" s="71">
        <f t="shared" si="0"/>
        <v>0</v>
      </c>
      <c r="U68" s="2" t="str">
        <f t="shared" si="1"/>
        <v/>
      </c>
      <c r="V68" s="3">
        <f t="shared" ca="1" si="2"/>
        <v>43344</v>
      </c>
    </row>
    <row r="69" spans="1:22" customFormat="1" ht="9.75" customHeight="1" x14ac:dyDescent="0.25">
      <c r="A69" s="63"/>
      <c r="B69" s="257"/>
      <c r="C69" s="97">
        <v>59</v>
      </c>
      <c r="D69" s="72">
        <v>59</v>
      </c>
      <c r="E69" s="72">
        <v>59</v>
      </c>
      <c r="F69" s="72">
        <v>59</v>
      </c>
      <c r="G69" s="72">
        <v>59</v>
      </c>
      <c r="H69" s="72">
        <v>59</v>
      </c>
      <c r="I69" s="72">
        <v>59</v>
      </c>
      <c r="J69" s="72">
        <v>59</v>
      </c>
      <c r="K69" s="72">
        <v>59</v>
      </c>
      <c r="L69" s="73">
        <v>59</v>
      </c>
      <c r="M69" s="64"/>
      <c r="N69" s="70"/>
      <c r="O69" s="1">
        <v>58</v>
      </c>
      <c r="P69" s="68"/>
      <c r="Q69" s="69"/>
      <c r="R69" s="68"/>
      <c r="S69" s="68"/>
      <c r="T69" s="71">
        <f t="shared" si="0"/>
        <v>0</v>
      </c>
      <c r="U69" s="2" t="str">
        <f t="shared" si="1"/>
        <v/>
      </c>
      <c r="V69" s="3">
        <f t="shared" ca="1" si="2"/>
        <v>43344</v>
      </c>
    </row>
    <row r="70" spans="1:22" customFormat="1" ht="9.75" customHeight="1" x14ac:dyDescent="0.25">
      <c r="A70" s="63"/>
      <c r="B70" s="257"/>
      <c r="C70" s="97">
        <v>60</v>
      </c>
      <c r="D70" s="72">
        <v>60</v>
      </c>
      <c r="E70" s="72">
        <v>60</v>
      </c>
      <c r="F70" s="72">
        <v>60</v>
      </c>
      <c r="G70" s="72">
        <v>60</v>
      </c>
      <c r="H70" s="72">
        <v>60</v>
      </c>
      <c r="I70" s="72">
        <v>60</v>
      </c>
      <c r="J70" s="72">
        <v>60</v>
      </c>
      <c r="K70" s="72">
        <v>60</v>
      </c>
      <c r="L70" s="73">
        <v>60</v>
      </c>
      <c r="M70" s="64"/>
      <c r="N70" s="70"/>
      <c r="O70" s="1">
        <v>59</v>
      </c>
      <c r="P70" s="68"/>
      <c r="Q70" s="69"/>
      <c r="R70" s="68"/>
      <c r="S70" s="68"/>
      <c r="T70" s="71">
        <f t="shared" si="0"/>
        <v>0</v>
      </c>
      <c r="U70" s="2" t="str">
        <f t="shared" si="1"/>
        <v/>
      </c>
      <c r="V70" s="3">
        <f t="shared" ca="1" si="2"/>
        <v>43344</v>
      </c>
    </row>
    <row r="71" spans="1:22" customFormat="1" ht="9.75" customHeight="1" x14ac:dyDescent="0.25">
      <c r="A71" s="63"/>
      <c r="B71" s="257"/>
      <c r="C71" s="97">
        <v>61</v>
      </c>
      <c r="D71" s="72">
        <v>61</v>
      </c>
      <c r="E71" s="72">
        <v>61</v>
      </c>
      <c r="F71" s="72">
        <v>61</v>
      </c>
      <c r="G71" s="72">
        <v>61</v>
      </c>
      <c r="H71" s="72">
        <v>61</v>
      </c>
      <c r="I71" s="72">
        <v>61</v>
      </c>
      <c r="J71" s="72">
        <v>61</v>
      </c>
      <c r="K71" s="72">
        <v>61</v>
      </c>
      <c r="L71" s="73">
        <v>61</v>
      </c>
      <c r="M71" s="64"/>
      <c r="N71" s="70"/>
      <c r="O71" s="1">
        <v>60</v>
      </c>
      <c r="P71" s="68"/>
      <c r="Q71" s="69"/>
      <c r="R71" s="68"/>
      <c r="S71" s="68"/>
      <c r="T71" s="71">
        <f t="shared" si="0"/>
        <v>0</v>
      </c>
      <c r="U71" s="2" t="str">
        <f t="shared" si="1"/>
        <v/>
      </c>
      <c r="V71" s="3">
        <f t="shared" ca="1" si="2"/>
        <v>43344</v>
      </c>
    </row>
    <row r="72" spans="1:22" customFormat="1" ht="9.75" customHeight="1" x14ac:dyDescent="0.25">
      <c r="A72" s="63"/>
      <c r="B72" s="257"/>
      <c r="C72" s="97">
        <v>62</v>
      </c>
      <c r="D72" s="72">
        <v>62</v>
      </c>
      <c r="E72" s="72">
        <v>62</v>
      </c>
      <c r="F72" s="72">
        <v>62</v>
      </c>
      <c r="G72" s="72">
        <v>62</v>
      </c>
      <c r="H72" s="72">
        <v>62</v>
      </c>
      <c r="I72" s="72">
        <v>62</v>
      </c>
      <c r="J72" s="72">
        <v>62</v>
      </c>
      <c r="K72" s="72">
        <v>62</v>
      </c>
      <c r="L72" s="73">
        <v>62</v>
      </c>
      <c r="M72" s="64"/>
      <c r="N72" s="70"/>
      <c r="O72" s="1">
        <v>61</v>
      </c>
      <c r="P72" s="68"/>
      <c r="Q72" s="69"/>
      <c r="R72" s="68"/>
      <c r="S72" s="68"/>
      <c r="T72" s="71">
        <f t="shared" si="0"/>
        <v>0</v>
      </c>
      <c r="U72" s="2" t="str">
        <f t="shared" si="1"/>
        <v/>
      </c>
      <c r="V72" s="3">
        <f t="shared" ca="1" si="2"/>
        <v>43344</v>
      </c>
    </row>
    <row r="73" spans="1:22" customFormat="1" ht="9.75" customHeight="1" x14ac:dyDescent="0.25">
      <c r="A73" s="63"/>
      <c r="B73" s="257"/>
      <c r="C73" s="97">
        <v>63</v>
      </c>
      <c r="D73" s="72">
        <v>63</v>
      </c>
      <c r="E73" s="72">
        <v>63</v>
      </c>
      <c r="F73" s="72">
        <v>63</v>
      </c>
      <c r="G73" s="72">
        <v>63</v>
      </c>
      <c r="H73" s="72">
        <v>63</v>
      </c>
      <c r="I73" s="72">
        <v>63</v>
      </c>
      <c r="J73" s="72">
        <v>63</v>
      </c>
      <c r="K73" s="72">
        <v>63</v>
      </c>
      <c r="L73" s="73">
        <v>63</v>
      </c>
      <c r="M73" s="64"/>
      <c r="N73" s="70"/>
      <c r="O73" s="1">
        <v>62</v>
      </c>
      <c r="P73" s="68"/>
      <c r="Q73" s="69"/>
      <c r="R73" s="68"/>
      <c r="S73" s="68"/>
      <c r="T73" s="71">
        <f t="shared" si="0"/>
        <v>0</v>
      </c>
      <c r="U73" s="2" t="str">
        <f t="shared" si="1"/>
        <v/>
      </c>
      <c r="V73" s="3">
        <f t="shared" ca="1" si="2"/>
        <v>43344</v>
      </c>
    </row>
    <row r="74" spans="1:22" customFormat="1" ht="9.75" customHeight="1" x14ac:dyDescent="0.25">
      <c r="A74" s="63"/>
      <c r="B74" s="257"/>
      <c r="C74" s="97">
        <v>64</v>
      </c>
      <c r="D74" s="72">
        <v>64</v>
      </c>
      <c r="E74" s="72">
        <v>64</v>
      </c>
      <c r="F74" s="72">
        <v>64</v>
      </c>
      <c r="G74" s="72">
        <v>64</v>
      </c>
      <c r="H74" s="72">
        <v>64</v>
      </c>
      <c r="I74" s="72">
        <v>64</v>
      </c>
      <c r="J74" s="72">
        <v>64</v>
      </c>
      <c r="K74" s="72">
        <v>64</v>
      </c>
      <c r="L74" s="73">
        <v>64</v>
      </c>
      <c r="M74" s="64"/>
      <c r="N74" s="70"/>
      <c r="O74" s="1">
        <v>63</v>
      </c>
      <c r="P74" s="68"/>
      <c r="Q74" s="69"/>
      <c r="R74" s="68"/>
      <c r="S74" s="68"/>
      <c r="T74" s="71">
        <f t="shared" si="0"/>
        <v>0</v>
      </c>
      <c r="U74" s="2" t="str">
        <f t="shared" si="1"/>
        <v/>
      </c>
      <c r="V74" s="3">
        <f t="shared" ca="1" si="2"/>
        <v>43344</v>
      </c>
    </row>
    <row r="75" spans="1:22" customFormat="1" ht="9.75" customHeight="1" x14ac:dyDescent="0.25">
      <c r="A75" s="63"/>
      <c r="B75" s="257"/>
      <c r="C75" s="97">
        <v>65</v>
      </c>
      <c r="D75" s="72">
        <v>65</v>
      </c>
      <c r="E75" s="72">
        <v>65</v>
      </c>
      <c r="F75" s="72">
        <v>65</v>
      </c>
      <c r="G75" s="72">
        <v>65</v>
      </c>
      <c r="H75" s="72">
        <v>65</v>
      </c>
      <c r="I75" s="72">
        <v>65</v>
      </c>
      <c r="J75" s="72">
        <v>65</v>
      </c>
      <c r="K75" s="72">
        <v>65</v>
      </c>
      <c r="L75" s="73">
        <v>65</v>
      </c>
      <c r="M75" s="64"/>
      <c r="N75" s="70"/>
      <c r="O75" s="1">
        <v>64</v>
      </c>
      <c r="P75" s="68"/>
      <c r="Q75" s="69"/>
      <c r="R75" s="68"/>
      <c r="S75" s="68"/>
      <c r="T75" s="71">
        <f t="shared" ref="T75:T131" si="4">IF(P75&gt;=S75,0,"")</f>
        <v>0</v>
      </c>
      <c r="U75" s="2" t="str">
        <f t="shared" ref="U75:U131" si="5">IF(S75&lt;&gt;"",Q75,"")</f>
        <v/>
      </c>
      <c r="V75" s="3">
        <f t="shared" ref="V75:V131" ca="1" si="6">IF(U75&lt;&gt;"","pago",TODAY()-P75)</f>
        <v>43344</v>
      </c>
    </row>
    <row r="76" spans="1:22" customFormat="1" ht="9.75" customHeight="1" x14ac:dyDescent="0.25">
      <c r="A76" s="63"/>
      <c r="B76" s="257"/>
      <c r="C76" s="97">
        <v>66</v>
      </c>
      <c r="D76" s="72">
        <v>66</v>
      </c>
      <c r="E76" s="72">
        <v>66</v>
      </c>
      <c r="F76" s="72">
        <v>66</v>
      </c>
      <c r="G76" s="72">
        <v>66</v>
      </c>
      <c r="H76" s="72">
        <v>66</v>
      </c>
      <c r="I76" s="72">
        <v>66</v>
      </c>
      <c r="J76" s="72">
        <v>66</v>
      </c>
      <c r="K76" s="72">
        <v>66</v>
      </c>
      <c r="L76" s="73">
        <v>66</v>
      </c>
      <c r="M76" s="64"/>
      <c r="N76" s="70"/>
      <c r="O76" s="1">
        <v>65</v>
      </c>
      <c r="P76" s="68"/>
      <c r="Q76" s="69"/>
      <c r="R76" s="68"/>
      <c r="S76" s="68"/>
      <c r="T76" s="71">
        <f t="shared" si="4"/>
        <v>0</v>
      </c>
      <c r="U76" s="2" t="str">
        <f t="shared" si="5"/>
        <v/>
      </c>
      <c r="V76" s="3">
        <f t="shared" ca="1" si="6"/>
        <v>43344</v>
      </c>
    </row>
    <row r="77" spans="1:22" customFormat="1" ht="9.75" customHeight="1" x14ac:dyDescent="0.25">
      <c r="A77" s="63"/>
      <c r="B77" s="257"/>
      <c r="C77" s="97">
        <v>67</v>
      </c>
      <c r="D77" s="72">
        <v>67</v>
      </c>
      <c r="E77" s="72">
        <v>67</v>
      </c>
      <c r="F77" s="72">
        <v>67</v>
      </c>
      <c r="G77" s="72">
        <v>67</v>
      </c>
      <c r="H77" s="72">
        <v>67</v>
      </c>
      <c r="I77" s="72">
        <v>67</v>
      </c>
      <c r="J77" s="72">
        <v>67</v>
      </c>
      <c r="K77" s="72">
        <v>67</v>
      </c>
      <c r="L77" s="73">
        <v>67</v>
      </c>
      <c r="M77" s="64"/>
      <c r="N77" s="70"/>
      <c r="O77" s="1">
        <v>66</v>
      </c>
      <c r="P77" s="68"/>
      <c r="Q77" s="69"/>
      <c r="R77" s="68"/>
      <c r="S77" s="68"/>
      <c r="T77" s="71">
        <f t="shared" si="4"/>
        <v>0</v>
      </c>
      <c r="U77" s="2" t="str">
        <f t="shared" si="5"/>
        <v/>
      </c>
      <c r="V77" s="3">
        <f t="shared" ca="1" si="6"/>
        <v>43344</v>
      </c>
    </row>
    <row r="78" spans="1:22" customFormat="1" ht="9.75" customHeight="1" x14ac:dyDescent="0.25">
      <c r="A78" s="63"/>
      <c r="B78" s="257"/>
      <c r="C78" s="97">
        <v>68</v>
      </c>
      <c r="D78" s="72">
        <v>68</v>
      </c>
      <c r="E78" s="72">
        <v>68</v>
      </c>
      <c r="F78" s="72">
        <v>68</v>
      </c>
      <c r="G78" s="72">
        <v>68</v>
      </c>
      <c r="H78" s="72">
        <v>68</v>
      </c>
      <c r="I78" s="72">
        <v>68</v>
      </c>
      <c r="J78" s="72">
        <v>68</v>
      </c>
      <c r="K78" s="72">
        <v>68</v>
      </c>
      <c r="L78" s="73">
        <v>68</v>
      </c>
      <c r="M78" s="64"/>
      <c r="N78" s="70"/>
      <c r="O78" s="1">
        <v>67</v>
      </c>
      <c r="P78" s="68"/>
      <c r="Q78" s="69"/>
      <c r="R78" s="68"/>
      <c r="S78" s="68"/>
      <c r="T78" s="71">
        <f t="shared" si="4"/>
        <v>0</v>
      </c>
      <c r="U78" s="2" t="str">
        <f t="shared" si="5"/>
        <v/>
      </c>
      <c r="V78" s="3">
        <f t="shared" ca="1" si="6"/>
        <v>43344</v>
      </c>
    </row>
    <row r="79" spans="1:22" customFormat="1" ht="9.75" customHeight="1" x14ac:dyDescent="0.25">
      <c r="A79" s="63"/>
      <c r="B79" s="257"/>
      <c r="C79" s="97">
        <v>69</v>
      </c>
      <c r="D79" s="72">
        <v>69</v>
      </c>
      <c r="E79" s="72">
        <v>69</v>
      </c>
      <c r="F79" s="72">
        <v>69</v>
      </c>
      <c r="G79" s="72">
        <v>69</v>
      </c>
      <c r="H79" s="72">
        <v>69</v>
      </c>
      <c r="I79" s="72">
        <v>69</v>
      </c>
      <c r="J79" s="72">
        <v>69</v>
      </c>
      <c r="K79" s="72">
        <v>69</v>
      </c>
      <c r="L79" s="73">
        <v>69</v>
      </c>
      <c r="M79" s="64"/>
      <c r="N79" s="70"/>
      <c r="O79" s="1">
        <v>68</v>
      </c>
      <c r="P79" s="68"/>
      <c r="Q79" s="69"/>
      <c r="R79" s="68"/>
      <c r="S79" s="68"/>
      <c r="T79" s="71">
        <f t="shared" si="4"/>
        <v>0</v>
      </c>
      <c r="U79" s="2" t="str">
        <f t="shared" si="5"/>
        <v/>
      </c>
      <c r="V79" s="3">
        <f t="shared" ca="1" si="6"/>
        <v>43344</v>
      </c>
    </row>
    <row r="80" spans="1:22" customFormat="1" ht="9.75" customHeight="1" x14ac:dyDescent="0.25">
      <c r="A80" s="63"/>
      <c r="B80" s="257"/>
      <c r="C80" s="97">
        <v>70</v>
      </c>
      <c r="D80" s="72">
        <v>70</v>
      </c>
      <c r="E80" s="72">
        <v>70</v>
      </c>
      <c r="F80" s="72">
        <v>70</v>
      </c>
      <c r="G80" s="72">
        <v>70</v>
      </c>
      <c r="H80" s="72">
        <v>70</v>
      </c>
      <c r="I80" s="72">
        <v>70</v>
      </c>
      <c r="J80" s="72">
        <v>70</v>
      </c>
      <c r="K80" s="72">
        <v>70</v>
      </c>
      <c r="L80" s="73">
        <v>70</v>
      </c>
      <c r="M80" s="64"/>
      <c r="N80" s="70"/>
      <c r="O80" s="1">
        <v>69</v>
      </c>
      <c r="P80" s="68"/>
      <c r="Q80" s="69"/>
      <c r="R80" s="68"/>
      <c r="S80" s="68"/>
      <c r="T80" s="71">
        <f t="shared" si="4"/>
        <v>0</v>
      </c>
      <c r="U80" s="2" t="str">
        <f t="shared" si="5"/>
        <v/>
      </c>
      <c r="V80" s="3">
        <f t="shared" ca="1" si="6"/>
        <v>43344</v>
      </c>
    </row>
    <row r="81" spans="1:22" customFormat="1" ht="9.75" customHeight="1" x14ac:dyDescent="0.25">
      <c r="A81" s="63"/>
      <c r="B81" s="257"/>
      <c r="C81" s="97">
        <v>71</v>
      </c>
      <c r="D81" s="72">
        <v>71</v>
      </c>
      <c r="E81" s="72">
        <v>71</v>
      </c>
      <c r="F81" s="72">
        <v>71</v>
      </c>
      <c r="G81" s="72">
        <v>71</v>
      </c>
      <c r="H81" s="72">
        <v>71</v>
      </c>
      <c r="I81" s="72">
        <v>71</v>
      </c>
      <c r="J81" s="72">
        <v>71</v>
      </c>
      <c r="K81" s="72">
        <v>71</v>
      </c>
      <c r="L81" s="73">
        <v>71</v>
      </c>
      <c r="M81" s="64"/>
      <c r="N81" s="70"/>
      <c r="O81" s="1">
        <v>70</v>
      </c>
      <c r="P81" s="68"/>
      <c r="Q81" s="69"/>
      <c r="R81" s="68"/>
      <c r="S81" s="68"/>
      <c r="T81" s="71">
        <f t="shared" si="4"/>
        <v>0</v>
      </c>
      <c r="U81" s="2" t="str">
        <f t="shared" si="5"/>
        <v/>
      </c>
      <c r="V81" s="3">
        <f t="shared" ca="1" si="6"/>
        <v>43344</v>
      </c>
    </row>
    <row r="82" spans="1:22" customFormat="1" ht="9.75" customHeight="1" x14ac:dyDescent="0.25">
      <c r="A82" s="63"/>
      <c r="B82" s="257"/>
      <c r="C82" s="97">
        <v>72</v>
      </c>
      <c r="D82" s="72">
        <v>72</v>
      </c>
      <c r="E82" s="72">
        <v>72</v>
      </c>
      <c r="F82" s="72">
        <v>72</v>
      </c>
      <c r="G82" s="72">
        <v>72</v>
      </c>
      <c r="H82" s="72">
        <v>72</v>
      </c>
      <c r="I82" s="72">
        <v>72</v>
      </c>
      <c r="J82" s="72">
        <v>72</v>
      </c>
      <c r="K82" s="72">
        <v>72</v>
      </c>
      <c r="L82" s="73">
        <v>72</v>
      </c>
      <c r="M82" s="64"/>
      <c r="N82" s="70"/>
      <c r="O82" s="1">
        <v>71</v>
      </c>
      <c r="P82" s="68"/>
      <c r="Q82" s="69"/>
      <c r="R82" s="68"/>
      <c r="S82" s="68"/>
      <c r="T82" s="71">
        <f t="shared" si="4"/>
        <v>0</v>
      </c>
      <c r="U82" s="2" t="str">
        <f t="shared" si="5"/>
        <v/>
      </c>
      <c r="V82" s="3">
        <f t="shared" ca="1" si="6"/>
        <v>43344</v>
      </c>
    </row>
    <row r="83" spans="1:22" customFormat="1" ht="9.75" customHeight="1" x14ac:dyDescent="0.25">
      <c r="A83" s="63"/>
      <c r="B83" s="257"/>
      <c r="C83" s="97">
        <v>73</v>
      </c>
      <c r="D83" s="72">
        <v>73</v>
      </c>
      <c r="E83" s="72">
        <v>73</v>
      </c>
      <c r="F83" s="72">
        <v>73</v>
      </c>
      <c r="G83" s="72">
        <v>73</v>
      </c>
      <c r="H83" s="72">
        <v>73</v>
      </c>
      <c r="I83" s="72">
        <v>73</v>
      </c>
      <c r="J83" s="72">
        <v>73</v>
      </c>
      <c r="K83" s="72">
        <v>73</v>
      </c>
      <c r="L83" s="73">
        <v>73</v>
      </c>
      <c r="M83" s="64"/>
      <c r="N83" s="70"/>
      <c r="O83" s="1">
        <v>72</v>
      </c>
      <c r="P83" s="68"/>
      <c r="Q83" s="69"/>
      <c r="R83" s="68"/>
      <c r="S83" s="68"/>
      <c r="T83" s="71">
        <f t="shared" si="4"/>
        <v>0</v>
      </c>
      <c r="U83" s="2" t="str">
        <f t="shared" si="5"/>
        <v/>
      </c>
      <c r="V83" s="3">
        <f t="shared" ca="1" si="6"/>
        <v>43344</v>
      </c>
    </row>
    <row r="84" spans="1:22" customFormat="1" ht="9.75" customHeight="1" x14ac:dyDescent="0.25">
      <c r="A84" s="63"/>
      <c r="B84" s="257"/>
      <c r="C84" s="97">
        <v>74</v>
      </c>
      <c r="D84" s="72">
        <v>74</v>
      </c>
      <c r="E84" s="72">
        <v>74</v>
      </c>
      <c r="F84" s="72">
        <v>74</v>
      </c>
      <c r="G84" s="72">
        <v>74</v>
      </c>
      <c r="H84" s="72">
        <v>74</v>
      </c>
      <c r="I84" s="72">
        <v>74</v>
      </c>
      <c r="J84" s="72">
        <v>74</v>
      </c>
      <c r="K84" s="72">
        <v>74</v>
      </c>
      <c r="L84" s="73">
        <v>74</v>
      </c>
      <c r="M84" s="64"/>
      <c r="N84" s="70"/>
      <c r="O84" s="1">
        <v>73</v>
      </c>
      <c r="P84" s="68"/>
      <c r="Q84" s="69"/>
      <c r="R84" s="68"/>
      <c r="S84" s="68"/>
      <c r="T84" s="71">
        <f t="shared" si="4"/>
        <v>0</v>
      </c>
      <c r="U84" s="2" t="str">
        <f t="shared" si="5"/>
        <v/>
      </c>
      <c r="V84" s="3">
        <f t="shared" ca="1" si="6"/>
        <v>43344</v>
      </c>
    </row>
    <row r="85" spans="1:22" customFormat="1" ht="9.75" customHeight="1" x14ac:dyDescent="0.25">
      <c r="A85" s="63"/>
      <c r="B85" s="257"/>
      <c r="C85" s="97">
        <v>75</v>
      </c>
      <c r="D85" s="72">
        <v>75</v>
      </c>
      <c r="E85" s="72">
        <v>75</v>
      </c>
      <c r="F85" s="72">
        <v>75</v>
      </c>
      <c r="G85" s="72">
        <v>75</v>
      </c>
      <c r="H85" s="72">
        <v>75</v>
      </c>
      <c r="I85" s="72">
        <v>75</v>
      </c>
      <c r="J85" s="72">
        <v>75</v>
      </c>
      <c r="K85" s="72">
        <v>75</v>
      </c>
      <c r="L85" s="73">
        <v>75</v>
      </c>
      <c r="M85" s="64"/>
      <c r="N85" s="70"/>
      <c r="O85" s="1">
        <v>74</v>
      </c>
      <c r="P85" s="68"/>
      <c r="Q85" s="69"/>
      <c r="R85" s="68"/>
      <c r="S85" s="68"/>
      <c r="T85" s="71">
        <f t="shared" si="4"/>
        <v>0</v>
      </c>
      <c r="U85" s="2" t="str">
        <f t="shared" si="5"/>
        <v/>
      </c>
      <c r="V85" s="3">
        <f t="shared" ca="1" si="6"/>
        <v>43344</v>
      </c>
    </row>
    <row r="86" spans="1:22" customFormat="1" ht="9.75" customHeight="1" x14ac:dyDescent="0.25">
      <c r="A86" s="63"/>
      <c r="B86" s="257"/>
      <c r="C86" s="97">
        <v>76</v>
      </c>
      <c r="D86" s="72">
        <v>76</v>
      </c>
      <c r="E86" s="72">
        <v>76</v>
      </c>
      <c r="F86" s="72">
        <v>76</v>
      </c>
      <c r="G86" s="72">
        <v>76</v>
      </c>
      <c r="H86" s="72">
        <v>76</v>
      </c>
      <c r="I86" s="72">
        <v>76</v>
      </c>
      <c r="J86" s="72">
        <v>76</v>
      </c>
      <c r="K86" s="72">
        <v>76</v>
      </c>
      <c r="L86" s="73">
        <v>76</v>
      </c>
      <c r="M86" s="64"/>
      <c r="N86" s="70"/>
      <c r="O86" s="1">
        <v>75</v>
      </c>
      <c r="P86" s="68"/>
      <c r="Q86" s="69"/>
      <c r="R86" s="68"/>
      <c r="S86" s="68"/>
      <c r="T86" s="71">
        <f t="shared" si="4"/>
        <v>0</v>
      </c>
      <c r="U86" s="2" t="str">
        <f t="shared" si="5"/>
        <v/>
      </c>
      <c r="V86" s="3">
        <f t="shared" ca="1" si="6"/>
        <v>43344</v>
      </c>
    </row>
    <row r="87" spans="1:22" customFormat="1" ht="9.75" customHeight="1" x14ac:dyDescent="0.25">
      <c r="A87" s="63"/>
      <c r="B87" s="257"/>
      <c r="C87" s="97">
        <v>77</v>
      </c>
      <c r="D87" s="72">
        <v>77</v>
      </c>
      <c r="E87" s="72">
        <v>77</v>
      </c>
      <c r="F87" s="72">
        <v>77</v>
      </c>
      <c r="G87" s="72">
        <v>77</v>
      </c>
      <c r="H87" s="72">
        <v>77</v>
      </c>
      <c r="I87" s="72">
        <v>77</v>
      </c>
      <c r="J87" s="72">
        <v>77</v>
      </c>
      <c r="K87" s="72">
        <v>77</v>
      </c>
      <c r="L87" s="73">
        <v>77</v>
      </c>
      <c r="M87" s="64"/>
      <c r="N87" s="70"/>
      <c r="O87" s="1">
        <v>76</v>
      </c>
      <c r="P87" s="68"/>
      <c r="Q87" s="69"/>
      <c r="R87" s="68"/>
      <c r="S87" s="68"/>
      <c r="T87" s="71">
        <f t="shared" si="4"/>
        <v>0</v>
      </c>
      <c r="U87" s="2" t="str">
        <f t="shared" si="5"/>
        <v/>
      </c>
      <c r="V87" s="3">
        <f t="shared" ca="1" si="6"/>
        <v>43344</v>
      </c>
    </row>
    <row r="88" spans="1:22" customFormat="1" ht="9.75" customHeight="1" x14ac:dyDescent="0.25">
      <c r="A88" s="63"/>
      <c r="B88" s="257"/>
      <c r="C88" s="97">
        <v>78</v>
      </c>
      <c r="D88" s="72">
        <v>78</v>
      </c>
      <c r="E88" s="72">
        <v>78</v>
      </c>
      <c r="F88" s="72">
        <v>78</v>
      </c>
      <c r="G88" s="72">
        <v>78</v>
      </c>
      <c r="H88" s="72">
        <v>78</v>
      </c>
      <c r="I88" s="72">
        <v>78</v>
      </c>
      <c r="J88" s="72">
        <v>78</v>
      </c>
      <c r="K88" s="72">
        <v>78</v>
      </c>
      <c r="L88" s="73">
        <v>78</v>
      </c>
      <c r="M88" s="64"/>
      <c r="N88" s="70"/>
      <c r="O88" s="1">
        <v>77</v>
      </c>
      <c r="P88" s="68"/>
      <c r="Q88" s="69"/>
      <c r="R88" s="68"/>
      <c r="S88" s="68"/>
      <c r="T88" s="71">
        <f t="shared" si="4"/>
        <v>0</v>
      </c>
      <c r="U88" s="2" t="str">
        <f t="shared" si="5"/>
        <v/>
      </c>
      <c r="V88" s="3">
        <f t="shared" ca="1" si="6"/>
        <v>43344</v>
      </c>
    </row>
    <row r="89" spans="1:22" customFormat="1" ht="9.75" customHeight="1" x14ac:dyDescent="0.25">
      <c r="A89" s="63"/>
      <c r="B89" s="257"/>
      <c r="C89" s="97">
        <v>79</v>
      </c>
      <c r="D89" s="72">
        <v>79</v>
      </c>
      <c r="E89" s="72">
        <v>79</v>
      </c>
      <c r="F89" s="72">
        <v>79</v>
      </c>
      <c r="G89" s="72">
        <v>79</v>
      </c>
      <c r="H89" s="72">
        <v>79</v>
      </c>
      <c r="I89" s="72">
        <v>79</v>
      </c>
      <c r="J89" s="72">
        <v>79</v>
      </c>
      <c r="K89" s="72">
        <v>79</v>
      </c>
      <c r="L89" s="73">
        <v>79</v>
      </c>
      <c r="M89" s="64"/>
      <c r="N89" s="70"/>
      <c r="O89" s="1">
        <v>78</v>
      </c>
      <c r="P89" s="68"/>
      <c r="Q89" s="69"/>
      <c r="R89" s="68"/>
      <c r="S89" s="68"/>
      <c r="T89" s="71">
        <f t="shared" si="4"/>
        <v>0</v>
      </c>
      <c r="U89" s="2" t="str">
        <f t="shared" si="5"/>
        <v/>
      </c>
      <c r="V89" s="3">
        <f t="shared" ca="1" si="6"/>
        <v>43344</v>
      </c>
    </row>
    <row r="90" spans="1:22" customFormat="1" ht="9.75" customHeight="1" x14ac:dyDescent="0.25">
      <c r="A90" s="63"/>
      <c r="B90" s="257"/>
      <c r="C90" s="97">
        <v>80</v>
      </c>
      <c r="D90" s="72">
        <v>80</v>
      </c>
      <c r="E90" s="72">
        <v>80</v>
      </c>
      <c r="F90" s="72">
        <v>80</v>
      </c>
      <c r="G90" s="72">
        <v>80</v>
      </c>
      <c r="H90" s="72">
        <v>80</v>
      </c>
      <c r="I90" s="72">
        <v>80</v>
      </c>
      <c r="J90" s="72">
        <v>80</v>
      </c>
      <c r="K90" s="72">
        <v>80</v>
      </c>
      <c r="L90" s="73">
        <v>80</v>
      </c>
      <c r="M90" s="64"/>
      <c r="N90" s="70"/>
      <c r="O90" s="1">
        <v>79</v>
      </c>
      <c r="P90" s="68"/>
      <c r="Q90" s="69"/>
      <c r="R90" s="68"/>
      <c r="S90" s="68"/>
      <c r="T90" s="71">
        <f t="shared" si="4"/>
        <v>0</v>
      </c>
      <c r="U90" s="2" t="str">
        <f t="shared" si="5"/>
        <v/>
      </c>
      <c r="V90" s="3">
        <f t="shared" ca="1" si="6"/>
        <v>43344</v>
      </c>
    </row>
    <row r="91" spans="1:22" customFormat="1" ht="9.75" customHeight="1" x14ac:dyDescent="0.25">
      <c r="A91" s="63"/>
      <c r="B91" s="257"/>
      <c r="C91" s="97">
        <v>81</v>
      </c>
      <c r="D91" s="72">
        <v>81</v>
      </c>
      <c r="E91" s="72">
        <v>81</v>
      </c>
      <c r="F91" s="72">
        <v>81</v>
      </c>
      <c r="G91" s="72">
        <v>81</v>
      </c>
      <c r="H91" s="72">
        <v>81</v>
      </c>
      <c r="I91" s="72">
        <v>81</v>
      </c>
      <c r="J91" s="72">
        <v>81</v>
      </c>
      <c r="K91" s="72">
        <v>81</v>
      </c>
      <c r="L91" s="73">
        <v>81</v>
      </c>
      <c r="M91" s="64"/>
      <c r="N91" s="70"/>
      <c r="O91" s="1">
        <v>80</v>
      </c>
      <c r="P91" s="68"/>
      <c r="Q91" s="69"/>
      <c r="R91" s="68"/>
      <c r="S91" s="68"/>
      <c r="T91" s="71">
        <f t="shared" si="4"/>
        <v>0</v>
      </c>
      <c r="U91" s="2" t="str">
        <f t="shared" si="5"/>
        <v/>
      </c>
      <c r="V91" s="3">
        <f t="shared" ca="1" si="6"/>
        <v>43344</v>
      </c>
    </row>
    <row r="92" spans="1:22" customFormat="1" ht="9.75" customHeight="1" x14ac:dyDescent="0.25">
      <c r="A92" s="63"/>
      <c r="B92" s="257"/>
      <c r="C92" s="97">
        <v>82</v>
      </c>
      <c r="D92" s="72">
        <v>82</v>
      </c>
      <c r="E92" s="72">
        <v>82</v>
      </c>
      <c r="F92" s="72">
        <v>82</v>
      </c>
      <c r="G92" s="72">
        <v>82</v>
      </c>
      <c r="H92" s="72">
        <v>82</v>
      </c>
      <c r="I92" s="72">
        <v>82</v>
      </c>
      <c r="J92" s="72">
        <v>82</v>
      </c>
      <c r="K92" s="72">
        <v>82</v>
      </c>
      <c r="L92" s="73">
        <v>82</v>
      </c>
      <c r="M92" s="64"/>
      <c r="N92" s="70"/>
      <c r="O92" s="1">
        <v>81</v>
      </c>
      <c r="P92" s="68"/>
      <c r="Q92" s="69"/>
      <c r="R92" s="68"/>
      <c r="S92" s="68"/>
      <c r="T92" s="71">
        <f t="shared" si="4"/>
        <v>0</v>
      </c>
      <c r="U92" s="2" t="str">
        <f t="shared" si="5"/>
        <v/>
      </c>
      <c r="V92" s="3">
        <f t="shared" ca="1" si="6"/>
        <v>43344</v>
      </c>
    </row>
    <row r="93" spans="1:22" customFormat="1" ht="9.75" customHeight="1" x14ac:dyDescent="0.25">
      <c r="A93" s="63"/>
      <c r="B93" s="257"/>
      <c r="C93" s="97">
        <v>83</v>
      </c>
      <c r="D93" s="72">
        <v>83</v>
      </c>
      <c r="E93" s="72">
        <v>83</v>
      </c>
      <c r="F93" s="72">
        <v>83</v>
      </c>
      <c r="G93" s="72">
        <v>83</v>
      </c>
      <c r="H93" s="72">
        <v>83</v>
      </c>
      <c r="I93" s="72">
        <v>83</v>
      </c>
      <c r="J93" s="72">
        <v>83</v>
      </c>
      <c r="K93" s="72">
        <v>83</v>
      </c>
      <c r="L93" s="73">
        <v>83</v>
      </c>
      <c r="M93" s="64"/>
      <c r="N93" s="70"/>
      <c r="O93" s="1">
        <v>82</v>
      </c>
      <c r="P93" s="68"/>
      <c r="Q93" s="69"/>
      <c r="R93" s="68"/>
      <c r="S93" s="68"/>
      <c r="T93" s="71">
        <f t="shared" si="4"/>
        <v>0</v>
      </c>
      <c r="U93" s="2" t="str">
        <f t="shared" si="5"/>
        <v/>
      </c>
      <c r="V93" s="3">
        <f t="shared" ca="1" si="6"/>
        <v>43344</v>
      </c>
    </row>
    <row r="94" spans="1:22" customFormat="1" ht="9.75" customHeight="1" x14ac:dyDescent="0.25">
      <c r="A94" s="63"/>
      <c r="B94" s="257"/>
      <c r="C94" s="97">
        <v>84</v>
      </c>
      <c r="D94" s="72">
        <v>84</v>
      </c>
      <c r="E94" s="72">
        <v>84</v>
      </c>
      <c r="F94" s="72">
        <v>84</v>
      </c>
      <c r="G94" s="72">
        <v>84</v>
      </c>
      <c r="H94" s="72">
        <v>84</v>
      </c>
      <c r="I94" s="72">
        <v>84</v>
      </c>
      <c r="J94" s="72">
        <v>84</v>
      </c>
      <c r="K94" s="72">
        <v>84</v>
      </c>
      <c r="L94" s="73">
        <v>84</v>
      </c>
      <c r="M94" s="64"/>
      <c r="N94" s="70"/>
      <c r="O94" s="1">
        <v>83</v>
      </c>
      <c r="P94" s="68"/>
      <c r="Q94" s="69"/>
      <c r="R94" s="68"/>
      <c r="S94" s="68"/>
      <c r="T94" s="71">
        <f t="shared" si="4"/>
        <v>0</v>
      </c>
      <c r="U94" s="2" t="str">
        <f t="shared" si="5"/>
        <v/>
      </c>
      <c r="V94" s="3">
        <f t="shared" ca="1" si="6"/>
        <v>43344</v>
      </c>
    </row>
    <row r="95" spans="1:22" customFormat="1" ht="9.75" customHeight="1" x14ac:dyDescent="0.25">
      <c r="A95" s="63"/>
      <c r="B95" s="257"/>
      <c r="C95" s="97">
        <v>85</v>
      </c>
      <c r="D95" s="72">
        <v>85</v>
      </c>
      <c r="E95" s="72">
        <v>85</v>
      </c>
      <c r="F95" s="72">
        <v>85</v>
      </c>
      <c r="G95" s="72">
        <v>85</v>
      </c>
      <c r="H95" s="72">
        <v>85</v>
      </c>
      <c r="I95" s="72">
        <v>85</v>
      </c>
      <c r="J95" s="72">
        <v>85</v>
      </c>
      <c r="K95" s="72">
        <v>85</v>
      </c>
      <c r="L95" s="73">
        <v>85</v>
      </c>
      <c r="M95" s="64"/>
      <c r="N95" s="70"/>
      <c r="O95" s="1">
        <v>84</v>
      </c>
      <c r="P95" s="68"/>
      <c r="Q95" s="69"/>
      <c r="R95" s="68"/>
      <c r="S95" s="68"/>
      <c r="T95" s="71">
        <f t="shared" si="4"/>
        <v>0</v>
      </c>
      <c r="U95" s="2" t="str">
        <f t="shared" si="5"/>
        <v/>
      </c>
      <c r="V95" s="3">
        <f t="shared" ca="1" si="6"/>
        <v>43344</v>
      </c>
    </row>
    <row r="96" spans="1:22" customFormat="1" ht="9.75" customHeight="1" x14ac:dyDescent="0.25">
      <c r="A96" s="63"/>
      <c r="B96" s="257"/>
      <c r="C96" s="97">
        <v>86</v>
      </c>
      <c r="D96" s="72">
        <v>86</v>
      </c>
      <c r="E96" s="72">
        <v>86</v>
      </c>
      <c r="F96" s="72">
        <v>86</v>
      </c>
      <c r="G96" s="72">
        <v>86</v>
      </c>
      <c r="H96" s="72">
        <v>86</v>
      </c>
      <c r="I96" s="72">
        <v>86</v>
      </c>
      <c r="J96" s="72">
        <v>86</v>
      </c>
      <c r="K96" s="72">
        <v>86</v>
      </c>
      <c r="L96" s="73">
        <v>86</v>
      </c>
      <c r="M96" s="64"/>
      <c r="N96" s="70"/>
      <c r="O96" s="1">
        <v>85</v>
      </c>
      <c r="P96" s="68"/>
      <c r="Q96" s="69"/>
      <c r="R96" s="68"/>
      <c r="S96" s="68"/>
      <c r="T96" s="71">
        <f t="shared" si="4"/>
        <v>0</v>
      </c>
      <c r="U96" s="2" t="str">
        <f t="shared" si="5"/>
        <v/>
      </c>
      <c r="V96" s="3">
        <f t="shared" ca="1" si="6"/>
        <v>43344</v>
      </c>
    </row>
    <row r="97" spans="1:22" customFormat="1" ht="9.75" customHeight="1" x14ac:dyDescent="0.25">
      <c r="A97" s="63"/>
      <c r="B97" s="257"/>
      <c r="C97" s="97">
        <v>87</v>
      </c>
      <c r="D97" s="72">
        <v>87</v>
      </c>
      <c r="E97" s="72">
        <v>87</v>
      </c>
      <c r="F97" s="72">
        <v>87</v>
      </c>
      <c r="G97" s="72">
        <v>87</v>
      </c>
      <c r="H97" s="72">
        <v>87</v>
      </c>
      <c r="I97" s="72">
        <v>87</v>
      </c>
      <c r="J97" s="72">
        <v>87</v>
      </c>
      <c r="K97" s="72">
        <v>87</v>
      </c>
      <c r="L97" s="73">
        <v>87</v>
      </c>
      <c r="M97" s="64"/>
      <c r="N97" s="70"/>
      <c r="O97" s="1">
        <v>86</v>
      </c>
      <c r="P97" s="68"/>
      <c r="Q97" s="69"/>
      <c r="R97" s="68"/>
      <c r="S97" s="68"/>
      <c r="T97" s="71">
        <f t="shared" si="4"/>
        <v>0</v>
      </c>
      <c r="U97" s="2" t="str">
        <f t="shared" si="5"/>
        <v/>
      </c>
      <c r="V97" s="3">
        <f t="shared" ca="1" si="6"/>
        <v>43344</v>
      </c>
    </row>
    <row r="98" spans="1:22" customFormat="1" ht="9.75" customHeight="1" x14ac:dyDescent="0.25">
      <c r="A98" s="63"/>
      <c r="B98" s="257"/>
      <c r="C98" s="97">
        <v>88</v>
      </c>
      <c r="D98" s="72">
        <v>88</v>
      </c>
      <c r="E98" s="72">
        <v>88</v>
      </c>
      <c r="F98" s="72">
        <v>88</v>
      </c>
      <c r="G98" s="72">
        <v>88</v>
      </c>
      <c r="H98" s="72">
        <v>88</v>
      </c>
      <c r="I98" s="72">
        <v>88</v>
      </c>
      <c r="J98" s="72">
        <v>88</v>
      </c>
      <c r="K98" s="72">
        <v>88</v>
      </c>
      <c r="L98" s="73">
        <v>88</v>
      </c>
      <c r="M98" s="64"/>
      <c r="N98" s="70"/>
      <c r="O98" s="1">
        <v>87</v>
      </c>
      <c r="P98" s="68"/>
      <c r="Q98" s="69"/>
      <c r="R98" s="68"/>
      <c r="S98" s="68"/>
      <c r="T98" s="71">
        <f t="shared" si="4"/>
        <v>0</v>
      </c>
      <c r="U98" s="2" t="str">
        <f t="shared" si="5"/>
        <v/>
      </c>
      <c r="V98" s="3">
        <f t="shared" ca="1" si="6"/>
        <v>43344</v>
      </c>
    </row>
    <row r="99" spans="1:22" customFormat="1" ht="9.75" customHeight="1" x14ac:dyDescent="0.25">
      <c r="A99" s="63"/>
      <c r="B99" s="257"/>
      <c r="C99" s="97">
        <v>89</v>
      </c>
      <c r="D99" s="72">
        <v>89</v>
      </c>
      <c r="E99" s="72">
        <v>89</v>
      </c>
      <c r="F99" s="72">
        <v>89</v>
      </c>
      <c r="G99" s="72">
        <v>89</v>
      </c>
      <c r="H99" s="72">
        <v>89</v>
      </c>
      <c r="I99" s="72">
        <v>89</v>
      </c>
      <c r="J99" s="72">
        <v>89</v>
      </c>
      <c r="K99" s="72">
        <v>89</v>
      </c>
      <c r="L99" s="73">
        <v>89</v>
      </c>
      <c r="M99" s="64"/>
      <c r="N99" s="70"/>
      <c r="O99" s="1">
        <v>88</v>
      </c>
      <c r="P99" s="68"/>
      <c r="Q99" s="69"/>
      <c r="R99" s="68"/>
      <c r="S99" s="68"/>
      <c r="T99" s="71">
        <f t="shared" si="4"/>
        <v>0</v>
      </c>
      <c r="U99" s="2" t="str">
        <f t="shared" si="5"/>
        <v/>
      </c>
      <c r="V99" s="3">
        <f t="shared" ca="1" si="6"/>
        <v>43344</v>
      </c>
    </row>
    <row r="100" spans="1:22" customFormat="1" ht="9.75" customHeight="1" x14ac:dyDescent="0.25">
      <c r="A100" s="63"/>
      <c r="B100" s="257"/>
      <c r="C100" s="97">
        <v>90</v>
      </c>
      <c r="D100" s="72">
        <v>90</v>
      </c>
      <c r="E100" s="72">
        <v>90</v>
      </c>
      <c r="F100" s="72">
        <v>90</v>
      </c>
      <c r="G100" s="72">
        <v>90</v>
      </c>
      <c r="H100" s="72">
        <v>90</v>
      </c>
      <c r="I100" s="72">
        <v>90</v>
      </c>
      <c r="J100" s="72">
        <v>90</v>
      </c>
      <c r="K100" s="72">
        <v>90</v>
      </c>
      <c r="L100" s="73">
        <v>90</v>
      </c>
      <c r="M100" s="64"/>
      <c r="N100" s="70"/>
      <c r="O100" s="1">
        <v>89</v>
      </c>
      <c r="P100" s="68"/>
      <c r="Q100" s="69"/>
      <c r="R100" s="68"/>
      <c r="S100" s="68"/>
      <c r="T100" s="71">
        <f t="shared" si="4"/>
        <v>0</v>
      </c>
      <c r="U100" s="2" t="str">
        <f t="shared" si="5"/>
        <v/>
      </c>
      <c r="V100" s="3">
        <f t="shared" ca="1" si="6"/>
        <v>43344</v>
      </c>
    </row>
    <row r="101" spans="1:22" customFormat="1" ht="9.75" customHeight="1" x14ac:dyDescent="0.25">
      <c r="A101" s="63"/>
      <c r="B101" s="257"/>
      <c r="C101" s="97">
        <v>91</v>
      </c>
      <c r="D101" s="72">
        <v>91</v>
      </c>
      <c r="E101" s="72">
        <v>91</v>
      </c>
      <c r="F101" s="72">
        <v>91</v>
      </c>
      <c r="G101" s="72">
        <v>91</v>
      </c>
      <c r="H101" s="72">
        <v>91</v>
      </c>
      <c r="I101" s="72">
        <v>91</v>
      </c>
      <c r="J101" s="72">
        <v>91</v>
      </c>
      <c r="K101" s="72">
        <v>91</v>
      </c>
      <c r="L101" s="73">
        <v>91</v>
      </c>
      <c r="M101" s="64"/>
      <c r="N101" s="70"/>
      <c r="O101" s="1">
        <v>90</v>
      </c>
      <c r="P101" s="68"/>
      <c r="Q101" s="69"/>
      <c r="R101" s="68"/>
      <c r="S101" s="68"/>
      <c r="T101" s="71">
        <f t="shared" si="4"/>
        <v>0</v>
      </c>
      <c r="U101" s="2" t="str">
        <f t="shared" si="5"/>
        <v/>
      </c>
      <c r="V101" s="3">
        <f t="shared" ca="1" si="6"/>
        <v>43344</v>
      </c>
    </row>
    <row r="102" spans="1:22" customFormat="1" ht="9.75" customHeight="1" x14ac:dyDescent="0.25">
      <c r="A102" s="63"/>
      <c r="B102" s="257"/>
      <c r="C102" s="97">
        <v>92</v>
      </c>
      <c r="D102" s="72">
        <v>92</v>
      </c>
      <c r="E102" s="72">
        <v>92</v>
      </c>
      <c r="F102" s="72">
        <v>92</v>
      </c>
      <c r="G102" s="72">
        <v>92</v>
      </c>
      <c r="H102" s="72">
        <v>92</v>
      </c>
      <c r="I102" s="72">
        <v>92</v>
      </c>
      <c r="J102" s="72">
        <v>92</v>
      </c>
      <c r="K102" s="72">
        <v>92</v>
      </c>
      <c r="L102" s="73">
        <v>92</v>
      </c>
      <c r="M102" s="64"/>
      <c r="N102" s="70"/>
      <c r="O102" s="1">
        <v>91</v>
      </c>
      <c r="P102" s="68"/>
      <c r="Q102" s="69"/>
      <c r="R102" s="68"/>
      <c r="S102" s="68"/>
      <c r="T102" s="71">
        <f t="shared" si="4"/>
        <v>0</v>
      </c>
      <c r="U102" s="2" t="str">
        <f t="shared" si="5"/>
        <v/>
      </c>
      <c r="V102" s="3">
        <f t="shared" ca="1" si="6"/>
        <v>43344</v>
      </c>
    </row>
    <row r="103" spans="1:22" customFormat="1" ht="9.75" customHeight="1" x14ac:dyDescent="0.25">
      <c r="A103" s="63"/>
      <c r="B103" s="257"/>
      <c r="C103" s="97">
        <v>93</v>
      </c>
      <c r="D103" s="72">
        <v>93</v>
      </c>
      <c r="E103" s="72">
        <v>93</v>
      </c>
      <c r="F103" s="72">
        <v>93</v>
      </c>
      <c r="G103" s="72">
        <v>93</v>
      </c>
      <c r="H103" s="72">
        <v>93</v>
      </c>
      <c r="I103" s="72">
        <v>93</v>
      </c>
      <c r="J103" s="72">
        <v>93</v>
      </c>
      <c r="K103" s="72">
        <v>93</v>
      </c>
      <c r="L103" s="73">
        <v>93</v>
      </c>
      <c r="M103" s="64"/>
      <c r="N103" s="70"/>
      <c r="O103" s="1">
        <v>92</v>
      </c>
      <c r="P103" s="68"/>
      <c r="Q103" s="69"/>
      <c r="R103" s="68"/>
      <c r="S103" s="68"/>
      <c r="T103" s="71">
        <f t="shared" si="4"/>
        <v>0</v>
      </c>
      <c r="U103" s="2" t="str">
        <f t="shared" si="5"/>
        <v/>
      </c>
      <c r="V103" s="3">
        <f t="shared" ca="1" si="6"/>
        <v>43344</v>
      </c>
    </row>
    <row r="104" spans="1:22" customFormat="1" ht="9.75" customHeight="1" x14ac:dyDescent="0.25">
      <c r="A104" s="63"/>
      <c r="B104" s="257"/>
      <c r="C104" s="97">
        <v>94</v>
      </c>
      <c r="D104" s="72">
        <v>94</v>
      </c>
      <c r="E104" s="72">
        <v>94</v>
      </c>
      <c r="F104" s="72">
        <v>94</v>
      </c>
      <c r="G104" s="72">
        <v>94</v>
      </c>
      <c r="H104" s="72">
        <v>94</v>
      </c>
      <c r="I104" s="72">
        <v>94</v>
      </c>
      <c r="J104" s="72">
        <v>94</v>
      </c>
      <c r="K104" s="72">
        <v>94</v>
      </c>
      <c r="L104" s="73">
        <v>94</v>
      </c>
      <c r="M104" s="64"/>
      <c r="N104" s="70"/>
      <c r="O104" s="1">
        <v>93</v>
      </c>
      <c r="P104" s="68"/>
      <c r="Q104" s="69"/>
      <c r="R104" s="68"/>
      <c r="S104" s="68"/>
      <c r="T104" s="71">
        <f t="shared" si="4"/>
        <v>0</v>
      </c>
      <c r="U104" s="2" t="str">
        <f t="shared" si="5"/>
        <v/>
      </c>
      <c r="V104" s="3">
        <f t="shared" ca="1" si="6"/>
        <v>43344</v>
      </c>
    </row>
    <row r="105" spans="1:22" customFormat="1" ht="9.75" customHeight="1" x14ac:dyDescent="0.25">
      <c r="A105" s="63"/>
      <c r="B105" s="257"/>
      <c r="C105" s="97">
        <v>95</v>
      </c>
      <c r="D105" s="72">
        <v>95</v>
      </c>
      <c r="E105" s="72">
        <v>95</v>
      </c>
      <c r="F105" s="72">
        <v>95</v>
      </c>
      <c r="G105" s="72">
        <v>95</v>
      </c>
      <c r="H105" s="72">
        <v>95</v>
      </c>
      <c r="I105" s="72">
        <v>95</v>
      </c>
      <c r="J105" s="72">
        <v>95</v>
      </c>
      <c r="K105" s="72">
        <v>95</v>
      </c>
      <c r="L105" s="73">
        <v>95</v>
      </c>
      <c r="M105" s="64"/>
      <c r="N105" s="70"/>
      <c r="O105" s="1">
        <v>94</v>
      </c>
      <c r="P105" s="68"/>
      <c r="Q105" s="69"/>
      <c r="R105" s="68"/>
      <c r="S105" s="68"/>
      <c r="T105" s="71">
        <f t="shared" si="4"/>
        <v>0</v>
      </c>
      <c r="U105" s="2" t="str">
        <f t="shared" si="5"/>
        <v/>
      </c>
      <c r="V105" s="3">
        <f t="shared" ca="1" si="6"/>
        <v>43344</v>
      </c>
    </row>
    <row r="106" spans="1:22" customFormat="1" ht="9.75" customHeight="1" x14ac:dyDescent="0.25">
      <c r="A106" s="63"/>
      <c r="B106" s="257"/>
      <c r="C106" s="97">
        <v>96</v>
      </c>
      <c r="D106" s="72">
        <v>96</v>
      </c>
      <c r="E106" s="72">
        <v>96</v>
      </c>
      <c r="F106" s="72">
        <v>96</v>
      </c>
      <c r="G106" s="72">
        <v>96</v>
      </c>
      <c r="H106" s="72">
        <v>96</v>
      </c>
      <c r="I106" s="72">
        <v>96</v>
      </c>
      <c r="J106" s="72">
        <v>96</v>
      </c>
      <c r="K106" s="72">
        <v>96</v>
      </c>
      <c r="L106" s="73">
        <v>96</v>
      </c>
      <c r="M106" s="64"/>
      <c r="N106" s="70"/>
      <c r="O106" s="1">
        <v>95</v>
      </c>
      <c r="P106" s="68"/>
      <c r="Q106" s="69"/>
      <c r="R106" s="68"/>
      <c r="S106" s="68"/>
      <c r="T106" s="71">
        <f t="shared" si="4"/>
        <v>0</v>
      </c>
      <c r="U106" s="2" t="str">
        <f t="shared" si="5"/>
        <v/>
      </c>
      <c r="V106" s="3">
        <f t="shared" ca="1" si="6"/>
        <v>43344</v>
      </c>
    </row>
    <row r="107" spans="1:22" customFormat="1" ht="9.75" customHeight="1" x14ac:dyDescent="0.25">
      <c r="A107" s="63"/>
      <c r="B107" s="257"/>
      <c r="C107" s="97">
        <v>97</v>
      </c>
      <c r="D107" s="72">
        <v>97</v>
      </c>
      <c r="E107" s="72">
        <v>97</v>
      </c>
      <c r="F107" s="72">
        <v>97</v>
      </c>
      <c r="G107" s="72">
        <v>97</v>
      </c>
      <c r="H107" s="72">
        <v>97</v>
      </c>
      <c r="I107" s="72">
        <v>97</v>
      </c>
      <c r="J107" s="72">
        <v>97</v>
      </c>
      <c r="K107" s="72">
        <v>97</v>
      </c>
      <c r="L107" s="73">
        <v>97</v>
      </c>
      <c r="M107" s="64"/>
      <c r="N107" s="70"/>
      <c r="O107" s="1">
        <v>96</v>
      </c>
      <c r="P107" s="68"/>
      <c r="Q107" s="69"/>
      <c r="R107" s="68"/>
      <c r="S107" s="68"/>
      <c r="T107" s="71">
        <f t="shared" si="4"/>
        <v>0</v>
      </c>
      <c r="U107" s="2" t="str">
        <f t="shared" si="5"/>
        <v/>
      </c>
      <c r="V107" s="3">
        <f t="shared" ca="1" si="6"/>
        <v>43344</v>
      </c>
    </row>
    <row r="108" spans="1:22" customFormat="1" ht="9.75" customHeight="1" x14ac:dyDescent="0.25">
      <c r="A108" s="63"/>
      <c r="B108" s="257"/>
      <c r="C108" s="97">
        <v>98</v>
      </c>
      <c r="D108" s="72">
        <v>98</v>
      </c>
      <c r="E108" s="72">
        <v>98</v>
      </c>
      <c r="F108" s="72">
        <v>98</v>
      </c>
      <c r="G108" s="72">
        <v>98</v>
      </c>
      <c r="H108" s="72">
        <v>98</v>
      </c>
      <c r="I108" s="72">
        <v>98</v>
      </c>
      <c r="J108" s="72">
        <v>98</v>
      </c>
      <c r="K108" s="72">
        <v>98</v>
      </c>
      <c r="L108" s="73">
        <v>98</v>
      </c>
      <c r="M108" s="64"/>
      <c r="N108" s="70"/>
      <c r="O108" s="1">
        <v>97</v>
      </c>
      <c r="P108" s="68"/>
      <c r="Q108" s="69"/>
      <c r="R108" s="68"/>
      <c r="S108" s="68"/>
      <c r="T108" s="71">
        <f t="shared" si="4"/>
        <v>0</v>
      </c>
      <c r="U108" s="2" t="str">
        <f t="shared" si="5"/>
        <v/>
      </c>
      <c r="V108" s="3">
        <f t="shared" ca="1" si="6"/>
        <v>43344</v>
      </c>
    </row>
    <row r="109" spans="1:22" customFormat="1" ht="9.75" customHeight="1" thickBot="1" x14ac:dyDescent="0.3">
      <c r="A109" s="63"/>
      <c r="B109" s="258"/>
      <c r="C109" s="111">
        <v>99</v>
      </c>
      <c r="D109" s="74">
        <v>99</v>
      </c>
      <c r="E109" s="74">
        <v>99</v>
      </c>
      <c r="F109" s="74">
        <v>99</v>
      </c>
      <c r="G109" s="74">
        <v>99</v>
      </c>
      <c r="H109" s="74">
        <v>99</v>
      </c>
      <c r="I109" s="74">
        <v>99</v>
      </c>
      <c r="J109" s="74">
        <v>99</v>
      </c>
      <c r="K109" s="74">
        <v>99</v>
      </c>
      <c r="L109" s="75">
        <v>99</v>
      </c>
      <c r="M109" s="64"/>
      <c r="N109" s="70"/>
      <c r="O109" s="1">
        <v>98</v>
      </c>
      <c r="P109" s="68"/>
      <c r="Q109" s="69"/>
      <c r="R109" s="68"/>
      <c r="S109" s="68"/>
      <c r="T109" s="71">
        <f t="shared" si="4"/>
        <v>0</v>
      </c>
      <c r="U109" s="2" t="str">
        <f t="shared" si="5"/>
        <v/>
      </c>
      <c r="V109" s="3">
        <f t="shared" ca="1" si="6"/>
        <v>43344</v>
      </c>
    </row>
    <row r="110" spans="1:22" customFormat="1" ht="9.75" customHeight="1" x14ac:dyDescent="0.25">
      <c r="A110" s="63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70"/>
      <c r="O110" s="1">
        <v>99</v>
      </c>
      <c r="P110" s="68"/>
      <c r="Q110" s="69"/>
      <c r="R110" s="68"/>
      <c r="S110" s="68"/>
      <c r="T110" s="71">
        <f t="shared" si="4"/>
        <v>0</v>
      </c>
      <c r="U110" s="2" t="str">
        <f t="shared" si="5"/>
        <v/>
      </c>
      <c r="V110" s="3">
        <f t="shared" ca="1" si="6"/>
        <v>43344</v>
      </c>
    </row>
    <row r="111" spans="1:22" customFormat="1" ht="9.75" customHeight="1" x14ac:dyDescent="0.25">
      <c r="A111" s="63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70"/>
      <c r="O111" s="1">
        <v>100</v>
      </c>
      <c r="P111" s="68"/>
      <c r="Q111" s="69"/>
      <c r="R111" s="68"/>
      <c r="S111" s="68"/>
      <c r="T111" s="71">
        <f t="shared" si="4"/>
        <v>0</v>
      </c>
      <c r="U111" s="2" t="str">
        <f t="shared" si="5"/>
        <v/>
      </c>
      <c r="V111" s="3">
        <f t="shared" ca="1" si="6"/>
        <v>43344</v>
      </c>
    </row>
    <row r="112" spans="1:22" customFormat="1" ht="9.75" customHeight="1" x14ac:dyDescent="0.25">
      <c r="A112" s="63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70"/>
      <c r="O112" s="1">
        <v>101</v>
      </c>
      <c r="P112" s="68"/>
      <c r="Q112" s="69"/>
      <c r="R112" s="68"/>
      <c r="S112" s="68"/>
      <c r="T112" s="71">
        <f t="shared" si="4"/>
        <v>0</v>
      </c>
      <c r="U112" s="2" t="str">
        <f t="shared" si="5"/>
        <v/>
      </c>
      <c r="V112" s="3">
        <f t="shared" ca="1" si="6"/>
        <v>43344</v>
      </c>
    </row>
    <row r="113" spans="1:22" customFormat="1" ht="9.75" customHeight="1" x14ac:dyDescent="0.25">
      <c r="A113" s="63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70"/>
      <c r="O113" s="1">
        <v>102</v>
      </c>
      <c r="P113" s="68"/>
      <c r="Q113" s="69"/>
      <c r="R113" s="68"/>
      <c r="S113" s="68"/>
      <c r="T113" s="71">
        <f t="shared" si="4"/>
        <v>0</v>
      </c>
      <c r="U113" s="2" t="str">
        <f t="shared" si="5"/>
        <v/>
      </c>
      <c r="V113" s="3">
        <f t="shared" ca="1" si="6"/>
        <v>43344</v>
      </c>
    </row>
    <row r="114" spans="1:22" customFormat="1" ht="9.75" customHeight="1" x14ac:dyDescent="0.25">
      <c r="A114" s="63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70"/>
      <c r="O114" s="1">
        <v>103</v>
      </c>
      <c r="P114" s="68"/>
      <c r="Q114" s="69"/>
      <c r="R114" s="68"/>
      <c r="S114" s="68"/>
      <c r="T114" s="71">
        <f t="shared" si="4"/>
        <v>0</v>
      </c>
      <c r="U114" s="2" t="str">
        <f t="shared" si="5"/>
        <v/>
      </c>
      <c r="V114" s="3">
        <f t="shared" ca="1" si="6"/>
        <v>43344</v>
      </c>
    </row>
    <row r="115" spans="1:22" customFormat="1" ht="9.75" customHeight="1" x14ac:dyDescent="0.25">
      <c r="A115" s="63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70"/>
      <c r="O115" s="1">
        <v>104</v>
      </c>
      <c r="P115" s="68"/>
      <c r="Q115" s="69"/>
      <c r="R115" s="68"/>
      <c r="S115" s="68"/>
      <c r="T115" s="71">
        <f t="shared" si="4"/>
        <v>0</v>
      </c>
      <c r="U115" s="2" t="str">
        <f t="shared" si="5"/>
        <v/>
      </c>
      <c r="V115" s="3">
        <f t="shared" ca="1" si="6"/>
        <v>43344</v>
      </c>
    </row>
    <row r="116" spans="1:22" customFormat="1" ht="9.75" customHeight="1" x14ac:dyDescent="0.25">
      <c r="A116" s="63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70"/>
      <c r="O116" s="1">
        <v>105</v>
      </c>
      <c r="P116" s="68"/>
      <c r="Q116" s="69"/>
      <c r="R116" s="68"/>
      <c r="S116" s="68"/>
      <c r="T116" s="71">
        <f t="shared" si="4"/>
        <v>0</v>
      </c>
      <c r="U116" s="2" t="str">
        <f t="shared" si="5"/>
        <v/>
      </c>
      <c r="V116" s="3">
        <f t="shared" ca="1" si="6"/>
        <v>43344</v>
      </c>
    </row>
    <row r="117" spans="1:22" customFormat="1" ht="9.75" customHeight="1" x14ac:dyDescent="0.25">
      <c r="A117" s="63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70"/>
      <c r="O117" s="1">
        <v>106</v>
      </c>
      <c r="P117" s="68"/>
      <c r="Q117" s="69"/>
      <c r="R117" s="68"/>
      <c r="S117" s="68"/>
      <c r="T117" s="71">
        <f t="shared" si="4"/>
        <v>0</v>
      </c>
      <c r="U117" s="2" t="str">
        <f t="shared" si="5"/>
        <v/>
      </c>
      <c r="V117" s="3">
        <f t="shared" ca="1" si="6"/>
        <v>43344</v>
      </c>
    </row>
    <row r="118" spans="1:22" customFormat="1" ht="9.75" customHeight="1" x14ac:dyDescent="0.25">
      <c r="A118" s="63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70"/>
      <c r="O118" s="1">
        <v>107</v>
      </c>
      <c r="P118" s="68"/>
      <c r="Q118" s="69"/>
      <c r="R118" s="68"/>
      <c r="S118" s="68"/>
      <c r="T118" s="71">
        <f t="shared" si="4"/>
        <v>0</v>
      </c>
      <c r="U118" s="2" t="str">
        <f t="shared" si="5"/>
        <v/>
      </c>
      <c r="V118" s="3">
        <f t="shared" ca="1" si="6"/>
        <v>43344</v>
      </c>
    </row>
    <row r="119" spans="1:22" customFormat="1" ht="9.75" customHeight="1" x14ac:dyDescent="0.25">
      <c r="A119" s="63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70"/>
      <c r="O119" s="1">
        <v>108</v>
      </c>
      <c r="P119" s="68"/>
      <c r="Q119" s="69"/>
      <c r="R119" s="68"/>
      <c r="S119" s="68"/>
      <c r="T119" s="71">
        <f t="shared" si="4"/>
        <v>0</v>
      </c>
      <c r="U119" s="2" t="str">
        <f t="shared" si="5"/>
        <v/>
      </c>
      <c r="V119" s="3">
        <f t="shared" ca="1" si="6"/>
        <v>43344</v>
      </c>
    </row>
    <row r="120" spans="1:22" customFormat="1" ht="9.75" customHeight="1" x14ac:dyDescent="0.25">
      <c r="A120" s="63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70"/>
      <c r="O120" s="1">
        <v>109</v>
      </c>
      <c r="P120" s="68"/>
      <c r="Q120" s="69"/>
      <c r="R120" s="68"/>
      <c r="S120" s="68"/>
      <c r="T120" s="71">
        <f t="shared" si="4"/>
        <v>0</v>
      </c>
      <c r="U120" s="2" t="str">
        <f t="shared" si="5"/>
        <v/>
      </c>
      <c r="V120" s="3">
        <f t="shared" ca="1" si="6"/>
        <v>43344</v>
      </c>
    </row>
    <row r="121" spans="1:22" customFormat="1" ht="9.75" customHeight="1" x14ac:dyDescent="0.25">
      <c r="A121" s="63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70"/>
      <c r="O121" s="1">
        <v>110</v>
      </c>
      <c r="P121" s="68"/>
      <c r="Q121" s="69"/>
      <c r="R121" s="68"/>
      <c r="S121" s="68"/>
      <c r="T121" s="71">
        <f t="shared" si="4"/>
        <v>0</v>
      </c>
      <c r="U121" s="2" t="str">
        <f t="shared" si="5"/>
        <v/>
      </c>
      <c r="V121" s="3">
        <f t="shared" ca="1" si="6"/>
        <v>43344</v>
      </c>
    </row>
    <row r="122" spans="1:22" customFormat="1" ht="9.75" customHeight="1" x14ac:dyDescent="0.25">
      <c r="A122" s="63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70"/>
      <c r="O122" s="1">
        <v>111</v>
      </c>
      <c r="P122" s="68"/>
      <c r="Q122" s="69"/>
      <c r="R122" s="68"/>
      <c r="S122" s="68"/>
      <c r="T122" s="71">
        <f t="shared" si="4"/>
        <v>0</v>
      </c>
      <c r="U122" s="2" t="str">
        <f t="shared" si="5"/>
        <v/>
      </c>
      <c r="V122" s="3">
        <f t="shared" ca="1" si="6"/>
        <v>43344</v>
      </c>
    </row>
    <row r="123" spans="1:22" customFormat="1" ht="9.75" customHeight="1" x14ac:dyDescent="0.25">
      <c r="A123" s="63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70"/>
      <c r="O123" s="1">
        <v>112</v>
      </c>
      <c r="P123" s="68"/>
      <c r="Q123" s="69"/>
      <c r="R123" s="68"/>
      <c r="S123" s="68"/>
      <c r="T123" s="71">
        <f t="shared" si="4"/>
        <v>0</v>
      </c>
      <c r="U123" s="2" t="str">
        <f t="shared" si="5"/>
        <v/>
      </c>
      <c r="V123" s="3">
        <f t="shared" ca="1" si="6"/>
        <v>43344</v>
      </c>
    </row>
    <row r="124" spans="1:22" customFormat="1" ht="9.75" customHeight="1" x14ac:dyDescent="0.25">
      <c r="A124" s="63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70"/>
      <c r="O124" s="1">
        <v>113</v>
      </c>
      <c r="P124" s="68"/>
      <c r="Q124" s="69"/>
      <c r="R124" s="68"/>
      <c r="S124" s="68"/>
      <c r="T124" s="71">
        <f t="shared" si="4"/>
        <v>0</v>
      </c>
      <c r="U124" s="2" t="str">
        <f t="shared" si="5"/>
        <v/>
      </c>
      <c r="V124" s="3">
        <f t="shared" ca="1" si="6"/>
        <v>43344</v>
      </c>
    </row>
    <row r="125" spans="1:22" customFormat="1" ht="9.75" customHeight="1" x14ac:dyDescent="0.25">
      <c r="A125" s="63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70"/>
      <c r="O125" s="1">
        <v>114</v>
      </c>
      <c r="P125" s="68"/>
      <c r="Q125" s="69"/>
      <c r="R125" s="68"/>
      <c r="S125" s="68"/>
      <c r="T125" s="71">
        <f t="shared" si="4"/>
        <v>0</v>
      </c>
      <c r="U125" s="2" t="str">
        <f t="shared" si="5"/>
        <v/>
      </c>
      <c r="V125" s="3">
        <f t="shared" ca="1" si="6"/>
        <v>43344</v>
      </c>
    </row>
    <row r="126" spans="1:22" customFormat="1" ht="9.9499999999999993" customHeight="1" x14ac:dyDescent="0.25">
      <c r="A126" s="63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70"/>
      <c r="O126" s="1">
        <v>115</v>
      </c>
      <c r="P126" s="68"/>
      <c r="Q126" s="69"/>
      <c r="R126" s="68"/>
      <c r="S126" s="68"/>
      <c r="T126" s="71">
        <f t="shared" si="4"/>
        <v>0</v>
      </c>
      <c r="U126" s="2" t="str">
        <f t="shared" si="5"/>
        <v/>
      </c>
      <c r="V126" s="3">
        <f t="shared" ca="1" si="6"/>
        <v>43344</v>
      </c>
    </row>
    <row r="127" spans="1:22" customFormat="1" ht="9.9499999999999993" customHeight="1" x14ac:dyDescent="0.25">
      <c r="A127" s="63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70"/>
      <c r="O127" s="1">
        <v>116</v>
      </c>
      <c r="P127" s="68"/>
      <c r="Q127" s="69"/>
      <c r="R127" s="68"/>
      <c r="S127" s="68"/>
      <c r="T127" s="71">
        <f t="shared" si="4"/>
        <v>0</v>
      </c>
      <c r="U127" s="2" t="str">
        <f t="shared" si="5"/>
        <v/>
      </c>
      <c r="V127" s="3">
        <f t="shared" ca="1" si="6"/>
        <v>43344</v>
      </c>
    </row>
    <row r="128" spans="1:22" customFormat="1" ht="9.9499999999999993" customHeight="1" x14ac:dyDescent="0.25">
      <c r="A128" s="63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70"/>
      <c r="O128" s="1">
        <v>117</v>
      </c>
      <c r="P128" s="68"/>
      <c r="Q128" s="69"/>
      <c r="R128" s="68"/>
      <c r="S128" s="68"/>
      <c r="T128" s="71">
        <f t="shared" si="4"/>
        <v>0</v>
      </c>
      <c r="U128" s="2" t="str">
        <f t="shared" si="5"/>
        <v/>
      </c>
      <c r="V128" s="3">
        <f t="shared" ca="1" si="6"/>
        <v>43344</v>
      </c>
    </row>
    <row r="129" spans="1:22" customFormat="1" ht="9.9499999999999993" customHeight="1" x14ac:dyDescent="0.25">
      <c r="A129" s="63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70"/>
      <c r="O129" s="1">
        <v>118</v>
      </c>
      <c r="P129" s="68"/>
      <c r="Q129" s="69"/>
      <c r="R129" s="68"/>
      <c r="S129" s="68"/>
      <c r="T129" s="71">
        <f t="shared" si="4"/>
        <v>0</v>
      </c>
      <c r="U129" s="2" t="str">
        <f t="shared" si="5"/>
        <v/>
      </c>
      <c r="V129" s="3">
        <f t="shared" ca="1" si="6"/>
        <v>43344</v>
      </c>
    </row>
    <row r="130" spans="1:22" customFormat="1" ht="9.9499999999999993" customHeight="1" x14ac:dyDescent="0.25">
      <c r="A130" s="63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70"/>
      <c r="O130" s="1">
        <v>119</v>
      </c>
      <c r="P130" s="68"/>
      <c r="Q130" s="69"/>
      <c r="R130" s="68"/>
      <c r="S130" s="68"/>
      <c r="T130" s="71">
        <f t="shared" si="4"/>
        <v>0</v>
      </c>
      <c r="U130" s="2" t="str">
        <f t="shared" si="5"/>
        <v/>
      </c>
      <c r="V130" s="3">
        <f t="shared" ca="1" si="6"/>
        <v>43344</v>
      </c>
    </row>
    <row r="131" spans="1:22" customFormat="1" ht="9.9499999999999993" customHeight="1" thickBot="1" x14ac:dyDescent="0.3">
      <c r="A131" s="63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87"/>
      <c r="O131" s="88">
        <v>120</v>
      </c>
      <c r="P131" s="89"/>
      <c r="Q131" s="90"/>
      <c r="R131" s="89"/>
      <c r="S131" s="89"/>
      <c r="T131" s="91">
        <f t="shared" si="4"/>
        <v>0</v>
      </c>
      <c r="U131" s="92" t="str">
        <f t="shared" si="5"/>
        <v/>
      </c>
      <c r="V131" s="93">
        <f t="shared" ca="1" si="6"/>
        <v>43344</v>
      </c>
    </row>
    <row r="132" spans="1:22" customFormat="1" ht="15.75" thickBot="1" x14ac:dyDescent="0.3">
      <c r="A132" s="66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52" t="s">
        <v>19</v>
      </c>
      <c r="O132" s="53">
        <f ca="1">TODAY()</f>
        <v>43344</v>
      </c>
      <c r="P132" s="53" t="s">
        <v>20</v>
      </c>
      <c r="Q132" s="54">
        <f>SUM(Q11:Q131)-U132</f>
        <v>0</v>
      </c>
      <c r="R132" s="55">
        <f>MAX(R12:R131)</f>
        <v>0</v>
      </c>
      <c r="S132" s="56"/>
      <c r="T132" s="57" t="s">
        <v>21</v>
      </c>
      <c r="U132" s="54">
        <f>SUM(U11:U131)</f>
        <v>0</v>
      </c>
      <c r="V132" s="58">
        <f ca="1">SUMIF(V11:V131,"&gt;0")</f>
        <v>5244624</v>
      </c>
    </row>
    <row r="133" spans="1:22" ht="2.1" customHeight="1" x14ac:dyDescent="0.25"/>
  </sheetData>
  <mergeCells count="17">
    <mergeCell ref="N1:N2"/>
    <mergeCell ref="O1:T2"/>
    <mergeCell ref="U1:U2"/>
    <mergeCell ref="V1:V2"/>
    <mergeCell ref="B2:L6"/>
    <mergeCell ref="O3:P3"/>
    <mergeCell ref="S3:T3"/>
    <mergeCell ref="S4:V4"/>
    <mergeCell ref="O5:P5"/>
    <mergeCell ref="U5:V5"/>
    <mergeCell ref="B11:B109"/>
    <mergeCell ref="N6:Q6"/>
    <mergeCell ref="S6:V6"/>
    <mergeCell ref="N7:Q7"/>
    <mergeCell ref="B8:B10"/>
    <mergeCell ref="C8:L9"/>
    <mergeCell ref="N8:Q8"/>
  </mergeCells>
  <conditionalFormatting sqref="T8:V8 V3 R8">
    <cfRule type="cellIs" dxfId="307" priority="11" operator="equal">
      <formula>0</formula>
    </cfRule>
  </conditionalFormatting>
  <conditionalFormatting sqref="V10">
    <cfRule type="cellIs" dxfId="306" priority="7" operator="between">
      <formula>40000</formula>
      <formula>50000</formula>
    </cfRule>
    <cfRule type="cellIs" dxfId="305" priority="8" operator="between">
      <formula>30</formula>
      <formula>4000</formula>
    </cfRule>
    <cfRule type="containsText" dxfId="304" priority="9" operator="containsText" text="pago">
      <formula>NOT(ISERROR(SEARCH("pago",V10)))</formula>
    </cfRule>
    <cfRule type="cellIs" dxfId="303" priority="10" operator="between">
      <formula>1</formula>
      <formula>29</formula>
    </cfRule>
  </conditionalFormatting>
  <conditionalFormatting sqref="V11:V131">
    <cfRule type="cellIs" dxfId="302" priority="3" operator="between">
      <formula>40000</formula>
      <formula>50000</formula>
    </cfRule>
    <cfRule type="cellIs" dxfId="301" priority="4" operator="between">
      <formula>30</formula>
      <formula>4000</formula>
    </cfRule>
    <cfRule type="containsText" dxfId="300" priority="5" operator="containsText" text="pago">
      <formula>NOT(ISERROR(SEARCH("pago",V11)))</formula>
    </cfRule>
    <cfRule type="cellIs" dxfId="299" priority="6" operator="between">
      <formula>1</formula>
      <formula>29</formula>
    </cfRule>
  </conditionalFormatting>
  <conditionalFormatting sqref="V11:V131">
    <cfRule type="cellIs" dxfId="298" priority="2" operator="lessThan">
      <formula>0</formula>
    </cfRule>
  </conditionalFormatting>
  <conditionalFormatting sqref="T11:T131">
    <cfRule type="expression" dxfId="297" priority="1">
      <formula>S11=""</formula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Clientes!$A$3:$A$402</xm:f>
          </x14:formula1>
          <xm:sqref>V1:V2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3"/>
  <sheetViews>
    <sheetView workbookViewId="0">
      <selection activeCell="V1" sqref="V1:V2"/>
    </sheetView>
  </sheetViews>
  <sheetFormatPr defaultColWidth="0" defaultRowHeight="15" zeroHeight="1" x14ac:dyDescent="0.25"/>
  <cols>
    <col min="1" max="1" width="1.7109375" style="59" customWidth="1"/>
    <col min="2" max="12" width="2.7109375" style="59" customWidth="1"/>
    <col min="13" max="13" width="1.7109375" style="59" customWidth="1"/>
    <col min="14" max="14" width="19.140625" style="42" bestFit="1" customWidth="1"/>
    <col min="15" max="15" width="15" style="42" bestFit="1" customWidth="1"/>
    <col min="16" max="16" width="15" style="42" customWidth="1"/>
    <col min="17" max="17" width="9.28515625" style="42" bestFit="1" customWidth="1"/>
    <col min="18" max="18" width="18.7109375" style="43" hidden="1"/>
    <col min="19" max="19" width="15.5703125" style="42" bestFit="1" customWidth="1"/>
    <col min="20" max="20" width="17.85546875" style="42" customWidth="1"/>
    <col min="21" max="21" width="14.28515625" style="42" bestFit="1" customWidth="1"/>
    <col min="22" max="22" width="19" style="42" customWidth="1"/>
    <col min="23" max="23" width="1.7109375" style="59" customWidth="1"/>
    <col min="24" max="16384" width="19" style="59" hidden="1"/>
  </cols>
  <sheetData>
    <row r="1" spans="1:22" customFormat="1" ht="9.9499999999999993" customHeight="1" thickBot="1" x14ac:dyDescent="0.3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2"/>
      <c r="N1" s="222" t="str">
        <f ca="1">IF(V132&gt;5000,"Livre",IF(V132&lt;=30,"Em Dias","Atrasado"))</f>
        <v>Livre</v>
      </c>
      <c r="O1" s="224" t="s">
        <v>1</v>
      </c>
      <c r="P1" s="224"/>
      <c r="Q1" s="224"/>
      <c r="R1" s="224"/>
      <c r="S1" s="224"/>
      <c r="T1" s="224"/>
      <c r="U1" s="226" t="s">
        <v>22</v>
      </c>
      <c r="V1" s="228" t="s">
        <v>54</v>
      </c>
    </row>
    <row r="2" spans="1:22" customFormat="1" ht="9.9499999999999993" customHeight="1" thickBot="1" x14ac:dyDescent="0.3">
      <c r="A2" s="63"/>
      <c r="B2" s="230"/>
      <c r="C2" s="231"/>
      <c r="D2" s="231"/>
      <c r="E2" s="231"/>
      <c r="F2" s="231"/>
      <c r="G2" s="231"/>
      <c r="H2" s="231"/>
      <c r="I2" s="231"/>
      <c r="J2" s="231"/>
      <c r="K2" s="231"/>
      <c r="L2" s="232"/>
      <c r="M2" s="64"/>
      <c r="N2" s="223"/>
      <c r="O2" s="225"/>
      <c r="P2" s="225"/>
      <c r="Q2" s="225"/>
      <c r="R2" s="225"/>
      <c r="S2" s="225"/>
      <c r="T2" s="225"/>
      <c r="U2" s="227"/>
      <c r="V2" s="229"/>
    </row>
    <row r="3" spans="1:22" customFormat="1" ht="9.9499999999999993" customHeight="1" thickBot="1" x14ac:dyDescent="0.3">
      <c r="A3" s="63"/>
      <c r="B3" s="233"/>
      <c r="C3" s="234"/>
      <c r="D3" s="234"/>
      <c r="E3" s="234"/>
      <c r="F3" s="234"/>
      <c r="G3" s="234"/>
      <c r="H3" s="234"/>
      <c r="I3" s="234"/>
      <c r="J3" s="234"/>
      <c r="K3" s="234"/>
      <c r="L3" s="235"/>
      <c r="M3" s="64"/>
      <c r="N3" s="44" t="s">
        <v>4</v>
      </c>
      <c r="O3" s="239" t="e">
        <f>VLOOKUP(V1,bd,2,0)</f>
        <v>#N/A</v>
      </c>
      <c r="P3" s="240"/>
      <c r="Q3" s="45" t="s">
        <v>6</v>
      </c>
      <c r="R3" s="43"/>
      <c r="S3" s="241" t="e">
        <f>VLOOKUP(V1,bd,8,0)</f>
        <v>#N/A</v>
      </c>
      <c r="T3" s="242"/>
      <c r="U3" s="44" t="s">
        <v>23</v>
      </c>
      <c r="V3" s="13" t="e">
        <f>VLOOKUP(V1,bd,9,0)</f>
        <v>#N/A</v>
      </c>
    </row>
    <row r="4" spans="1:22" customFormat="1" ht="9.9499999999999993" customHeight="1" thickBot="1" x14ac:dyDescent="0.3">
      <c r="A4" s="63"/>
      <c r="B4" s="233"/>
      <c r="C4" s="234"/>
      <c r="D4" s="234"/>
      <c r="E4" s="234"/>
      <c r="F4" s="234"/>
      <c r="G4" s="234"/>
      <c r="H4" s="234"/>
      <c r="I4" s="234"/>
      <c r="J4" s="234"/>
      <c r="K4" s="234"/>
      <c r="L4" s="235"/>
      <c r="M4" s="64"/>
      <c r="N4" s="44" t="s">
        <v>30</v>
      </c>
      <c r="O4" s="41" t="e">
        <f>VLOOKUP(V1,bd,17,0)</f>
        <v>#N/A</v>
      </c>
      <c r="P4" s="41" t="e">
        <f>VLOOKUP(V1,bd,18,0)</f>
        <v>#N/A</v>
      </c>
      <c r="Q4" s="44" t="s">
        <v>8</v>
      </c>
      <c r="R4" s="43"/>
      <c r="S4" s="243" t="e">
        <f>VLOOKUP(V1,bd,19,0)</f>
        <v>#N/A</v>
      </c>
      <c r="T4" s="244"/>
      <c r="U4" s="244"/>
      <c r="V4" s="245"/>
    </row>
    <row r="5" spans="1:22" customFormat="1" ht="9.9499999999999993" customHeight="1" thickBot="1" x14ac:dyDescent="0.3">
      <c r="A5" s="63"/>
      <c r="B5" s="233"/>
      <c r="C5" s="234"/>
      <c r="D5" s="234"/>
      <c r="E5" s="234"/>
      <c r="F5" s="234"/>
      <c r="G5" s="234"/>
      <c r="H5" s="234"/>
      <c r="I5" s="234"/>
      <c r="J5" s="234"/>
      <c r="K5" s="234"/>
      <c r="L5" s="235"/>
      <c r="M5" s="64"/>
      <c r="N5" s="44" t="s">
        <v>24</v>
      </c>
      <c r="O5" s="246" t="e">
        <f>VLOOKUP(V1,bd,10,0)</f>
        <v>#N/A</v>
      </c>
      <c r="P5" s="247"/>
      <c r="Q5" s="46" t="s">
        <v>7</v>
      </c>
      <c r="R5" s="4"/>
      <c r="S5" s="41" t="e">
        <f>VLOOKUP(V1,bd,13,0)</f>
        <v>#N/A</v>
      </c>
      <c r="T5" s="44" t="s">
        <v>5</v>
      </c>
      <c r="U5" s="241" t="e">
        <f>VLOOKUP(V1,bd,20,0)</f>
        <v>#N/A</v>
      </c>
      <c r="V5" s="242"/>
    </row>
    <row r="6" spans="1:22" customFormat="1" ht="9.9499999999999993" customHeight="1" thickBot="1" x14ac:dyDescent="0.3">
      <c r="A6" s="63"/>
      <c r="B6" s="236"/>
      <c r="C6" s="237"/>
      <c r="D6" s="237"/>
      <c r="E6" s="237"/>
      <c r="F6" s="237"/>
      <c r="G6" s="237"/>
      <c r="H6" s="237"/>
      <c r="I6" s="237"/>
      <c r="J6" s="237"/>
      <c r="K6" s="237"/>
      <c r="L6" s="238"/>
      <c r="M6" s="64"/>
      <c r="N6" s="241"/>
      <c r="O6" s="248"/>
      <c r="P6" s="248"/>
      <c r="Q6" s="248"/>
      <c r="R6" s="7"/>
      <c r="S6" s="248"/>
      <c r="T6" s="248"/>
      <c r="U6" s="248"/>
      <c r="V6" s="242"/>
    </row>
    <row r="7" spans="1:22" customFormat="1" ht="9.9499999999999993" customHeight="1" thickBot="1" x14ac:dyDescent="0.3">
      <c r="A7" s="63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217" t="s">
        <v>25</v>
      </c>
      <c r="O7" s="215"/>
      <c r="P7" s="215"/>
      <c r="Q7" s="216"/>
      <c r="R7" s="65"/>
      <c r="S7" s="47" t="s">
        <v>26</v>
      </c>
      <c r="T7" s="48" t="s">
        <v>27</v>
      </c>
      <c r="U7" s="48" t="s">
        <v>28</v>
      </c>
      <c r="V7" s="48" t="s">
        <v>29</v>
      </c>
    </row>
    <row r="8" spans="1:22" customFormat="1" ht="9.9499999999999993" customHeight="1" thickBot="1" x14ac:dyDescent="0.3">
      <c r="A8" s="63"/>
      <c r="B8" s="249"/>
      <c r="C8" s="250" t="s">
        <v>31</v>
      </c>
      <c r="D8" s="251"/>
      <c r="E8" s="251"/>
      <c r="F8" s="251"/>
      <c r="G8" s="251"/>
      <c r="H8" s="251"/>
      <c r="I8" s="251"/>
      <c r="J8" s="251"/>
      <c r="K8" s="251"/>
      <c r="L8" s="252"/>
      <c r="M8" s="64"/>
      <c r="N8" s="241" t="e">
        <f>VLOOKUP(V1,bd,3,0)</f>
        <v>#N/A</v>
      </c>
      <c r="O8" s="248"/>
      <c r="P8" s="248"/>
      <c r="Q8" s="242"/>
      <c r="R8" s="6"/>
      <c r="S8" s="5" t="e">
        <f>VLOOKUP(V1,bd,4,0)</f>
        <v>#N/A</v>
      </c>
      <c r="T8" s="5" t="e">
        <f>VLOOKUP(V1,bd,5,0)</f>
        <v>#N/A</v>
      </c>
      <c r="U8" s="5" t="e">
        <f>VLOOKUP(V1,bd,7,0)</f>
        <v>#N/A</v>
      </c>
      <c r="V8" s="13" t="e">
        <f>VLOOKUP(V1,bd,6,0)</f>
        <v>#N/A</v>
      </c>
    </row>
    <row r="9" spans="1:22" customFormat="1" ht="9.9499999999999993" customHeight="1" thickBot="1" x14ac:dyDescent="0.3">
      <c r="A9" s="63"/>
      <c r="B9" s="249"/>
      <c r="C9" s="253"/>
      <c r="D9" s="254"/>
      <c r="E9" s="254"/>
      <c r="F9" s="254"/>
      <c r="G9" s="254"/>
      <c r="H9" s="254"/>
      <c r="I9" s="254"/>
      <c r="J9" s="254"/>
      <c r="K9" s="254"/>
      <c r="L9" s="255"/>
      <c r="M9" s="64"/>
      <c r="N9" s="49"/>
      <c r="O9" s="50"/>
      <c r="P9" s="50"/>
      <c r="Q9" s="50"/>
      <c r="R9" s="50"/>
      <c r="S9" s="50"/>
      <c r="T9" s="50"/>
      <c r="U9" s="50"/>
      <c r="V9" s="51"/>
    </row>
    <row r="10" spans="1:22" customFormat="1" ht="9.9499999999999993" customHeight="1" thickBot="1" x14ac:dyDescent="0.3">
      <c r="A10" s="63"/>
      <c r="B10" s="249"/>
      <c r="C10" s="115">
        <v>1</v>
      </c>
      <c r="D10" s="116">
        <v>2</v>
      </c>
      <c r="E10" s="116">
        <v>3</v>
      </c>
      <c r="F10" s="116">
        <v>4</v>
      </c>
      <c r="G10" s="116">
        <v>5</v>
      </c>
      <c r="H10" s="116">
        <v>6</v>
      </c>
      <c r="I10" s="116">
        <v>7</v>
      </c>
      <c r="J10" s="116">
        <v>8</v>
      </c>
      <c r="K10" s="116">
        <v>9</v>
      </c>
      <c r="L10" s="117">
        <v>10</v>
      </c>
      <c r="M10" s="64"/>
      <c r="N10" s="76" t="s">
        <v>9</v>
      </c>
      <c r="O10" s="77" t="s">
        <v>10</v>
      </c>
      <c r="P10" s="77" t="s">
        <v>11</v>
      </c>
      <c r="Q10" s="77" t="s">
        <v>12</v>
      </c>
      <c r="R10" s="78" t="s">
        <v>13</v>
      </c>
      <c r="S10" s="77" t="s">
        <v>14</v>
      </c>
      <c r="T10" s="77" t="s">
        <v>15</v>
      </c>
      <c r="U10" s="77" t="s">
        <v>16</v>
      </c>
      <c r="V10" s="79" t="s">
        <v>17</v>
      </c>
    </row>
    <row r="11" spans="1:22" customFormat="1" ht="9.9499999999999993" customHeight="1" x14ac:dyDescent="0.25">
      <c r="A11" s="63"/>
      <c r="B11" s="256" t="s">
        <v>3292</v>
      </c>
      <c r="C11" s="108">
        <v>1</v>
      </c>
      <c r="D11" s="112">
        <v>1</v>
      </c>
      <c r="E11" s="113">
        <v>1</v>
      </c>
      <c r="F11" s="113">
        <v>1</v>
      </c>
      <c r="G11" s="113">
        <v>1</v>
      </c>
      <c r="H11" s="113">
        <v>1</v>
      </c>
      <c r="I11" s="113">
        <v>1</v>
      </c>
      <c r="J11" s="113">
        <v>1</v>
      </c>
      <c r="K11" s="113">
        <v>1</v>
      </c>
      <c r="L11" s="114">
        <v>1</v>
      </c>
      <c r="M11" s="64"/>
      <c r="N11" s="80"/>
      <c r="O11" s="81" t="s">
        <v>18</v>
      </c>
      <c r="P11" s="82"/>
      <c r="Q11" s="83"/>
      <c r="R11" s="82"/>
      <c r="S11" s="82"/>
      <c r="T11" s="84">
        <f t="shared" ref="T11:T74" si="0">IF(P11&gt;=S11,0,"")</f>
        <v>0</v>
      </c>
      <c r="U11" s="85" t="str">
        <f t="shared" ref="U11:U74" si="1">IF(S11&lt;&gt;"",Q11,"")</f>
        <v/>
      </c>
      <c r="V11" s="86">
        <f t="shared" ref="V11:V74" ca="1" si="2">IF(U11&lt;&gt;"","pago",TODAY()-P11)</f>
        <v>43344</v>
      </c>
    </row>
    <row r="12" spans="1:22" customFormat="1" ht="9.9499999999999993" customHeight="1" x14ac:dyDescent="0.25">
      <c r="A12" s="63"/>
      <c r="B12" s="257"/>
      <c r="C12" s="109">
        <v>2</v>
      </c>
      <c r="D12" s="94">
        <v>2</v>
      </c>
      <c r="E12" s="72">
        <v>2</v>
      </c>
      <c r="F12" s="72">
        <v>2</v>
      </c>
      <c r="G12" s="72">
        <v>2</v>
      </c>
      <c r="H12" s="72">
        <v>2</v>
      </c>
      <c r="I12" s="72">
        <v>2</v>
      </c>
      <c r="J12" s="72">
        <v>2</v>
      </c>
      <c r="K12" s="72">
        <v>2</v>
      </c>
      <c r="L12" s="73">
        <v>2</v>
      </c>
      <c r="M12" s="64"/>
      <c r="N12" s="70"/>
      <c r="O12" s="1">
        <v>1</v>
      </c>
      <c r="P12" s="68"/>
      <c r="Q12" s="69"/>
      <c r="R12" s="68" t="str">
        <f t="shared" ref="R12:R51" si="3">IF(N12&lt;&gt;"",P12,"")</f>
        <v/>
      </c>
      <c r="S12" s="68"/>
      <c r="T12" s="71">
        <f t="shared" si="0"/>
        <v>0</v>
      </c>
      <c r="U12" s="2" t="str">
        <f t="shared" si="1"/>
        <v/>
      </c>
      <c r="V12" s="3">
        <f t="shared" ca="1" si="2"/>
        <v>43344</v>
      </c>
    </row>
    <row r="13" spans="1:22" customFormat="1" ht="9.9499999999999993" customHeight="1" x14ac:dyDescent="0.25">
      <c r="A13" s="63"/>
      <c r="B13" s="257"/>
      <c r="C13" s="109">
        <v>3</v>
      </c>
      <c r="D13" s="94">
        <v>3</v>
      </c>
      <c r="E13" s="72">
        <v>3</v>
      </c>
      <c r="F13" s="72">
        <v>3</v>
      </c>
      <c r="G13" s="72">
        <v>3</v>
      </c>
      <c r="H13" s="72">
        <v>3</v>
      </c>
      <c r="I13" s="72">
        <v>3</v>
      </c>
      <c r="J13" s="72">
        <v>3</v>
      </c>
      <c r="K13" s="72">
        <v>3</v>
      </c>
      <c r="L13" s="73">
        <v>3</v>
      </c>
      <c r="M13" s="64"/>
      <c r="N13" s="70"/>
      <c r="O13" s="1">
        <v>2</v>
      </c>
      <c r="P13" s="68"/>
      <c r="Q13" s="69"/>
      <c r="R13" s="68" t="str">
        <f t="shared" si="3"/>
        <v/>
      </c>
      <c r="S13" s="68"/>
      <c r="T13" s="71">
        <f t="shared" si="0"/>
        <v>0</v>
      </c>
      <c r="U13" s="2" t="str">
        <f t="shared" si="1"/>
        <v/>
      </c>
      <c r="V13" s="3">
        <f t="shared" ca="1" si="2"/>
        <v>43344</v>
      </c>
    </row>
    <row r="14" spans="1:22" customFormat="1" ht="9.9499999999999993" customHeight="1" x14ac:dyDescent="0.25">
      <c r="A14" s="63"/>
      <c r="B14" s="257"/>
      <c r="C14" s="109">
        <v>4</v>
      </c>
      <c r="D14" s="94">
        <v>4</v>
      </c>
      <c r="E14" s="72">
        <v>4</v>
      </c>
      <c r="F14" s="72">
        <v>4</v>
      </c>
      <c r="G14" s="72">
        <v>4</v>
      </c>
      <c r="H14" s="72">
        <v>4</v>
      </c>
      <c r="I14" s="72">
        <v>4</v>
      </c>
      <c r="J14" s="72">
        <v>4</v>
      </c>
      <c r="K14" s="72">
        <v>4</v>
      </c>
      <c r="L14" s="73">
        <v>4</v>
      </c>
      <c r="M14" s="64"/>
      <c r="N14" s="70"/>
      <c r="O14" s="1">
        <v>3</v>
      </c>
      <c r="P14" s="68"/>
      <c r="Q14" s="69"/>
      <c r="R14" s="68" t="str">
        <f t="shared" si="3"/>
        <v/>
      </c>
      <c r="S14" s="68"/>
      <c r="T14" s="71">
        <f t="shared" si="0"/>
        <v>0</v>
      </c>
      <c r="U14" s="2" t="str">
        <f t="shared" si="1"/>
        <v/>
      </c>
      <c r="V14" s="3">
        <f t="shared" ca="1" si="2"/>
        <v>43344</v>
      </c>
    </row>
    <row r="15" spans="1:22" customFormat="1" ht="9.9499999999999993" customHeight="1" x14ac:dyDescent="0.25">
      <c r="A15" s="63"/>
      <c r="B15" s="257"/>
      <c r="C15" s="109">
        <v>5</v>
      </c>
      <c r="D15" s="94">
        <v>5</v>
      </c>
      <c r="E15" s="72">
        <v>5</v>
      </c>
      <c r="F15" s="72">
        <v>5</v>
      </c>
      <c r="G15" s="72">
        <v>5</v>
      </c>
      <c r="H15" s="72">
        <v>5</v>
      </c>
      <c r="I15" s="72">
        <v>5</v>
      </c>
      <c r="J15" s="72">
        <v>5</v>
      </c>
      <c r="K15" s="72">
        <v>5</v>
      </c>
      <c r="L15" s="73">
        <v>5</v>
      </c>
      <c r="M15" s="64"/>
      <c r="N15" s="70"/>
      <c r="O15" s="1">
        <v>4</v>
      </c>
      <c r="P15" s="68"/>
      <c r="Q15" s="69"/>
      <c r="R15" s="68" t="str">
        <f t="shared" si="3"/>
        <v/>
      </c>
      <c r="S15" s="68"/>
      <c r="T15" s="71">
        <f t="shared" si="0"/>
        <v>0</v>
      </c>
      <c r="U15" s="2" t="str">
        <f t="shared" si="1"/>
        <v/>
      </c>
      <c r="V15" s="3">
        <f t="shared" ca="1" si="2"/>
        <v>43344</v>
      </c>
    </row>
    <row r="16" spans="1:22" customFormat="1" ht="9.9499999999999993" customHeight="1" x14ac:dyDescent="0.25">
      <c r="A16" s="63"/>
      <c r="B16" s="257"/>
      <c r="C16" s="109">
        <v>6</v>
      </c>
      <c r="D16" s="94">
        <v>6</v>
      </c>
      <c r="E16" s="72">
        <v>6</v>
      </c>
      <c r="F16" s="72">
        <v>6</v>
      </c>
      <c r="G16" s="72">
        <v>6</v>
      </c>
      <c r="H16" s="72">
        <v>6</v>
      </c>
      <c r="I16" s="72">
        <v>6</v>
      </c>
      <c r="J16" s="72">
        <v>6</v>
      </c>
      <c r="K16" s="72">
        <v>6</v>
      </c>
      <c r="L16" s="73">
        <v>6</v>
      </c>
      <c r="M16" s="64"/>
      <c r="N16" s="70"/>
      <c r="O16" s="1">
        <v>5</v>
      </c>
      <c r="P16" s="68"/>
      <c r="Q16" s="69"/>
      <c r="R16" s="68" t="str">
        <f t="shared" si="3"/>
        <v/>
      </c>
      <c r="S16" s="68"/>
      <c r="T16" s="71">
        <f t="shared" si="0"/>
        <v>0</v>
      </c>
      <c r="U16" s="2" t="str">
        <f t="shared" si="1"/>
        <v/>
      </c>
      <c r="V16" s="3">
        <f t="shared" ca="1" si="2"/>
        <v>43344</v>
      </c>
    </row>
    <row r="17" spans="1:22" customFormat="1" ht="9.9499999999999993" customHeight="1" x14ac:dyDescent="0.25">
      <c r="A17" s="63"/>
      <c r="B17" s="257"/>
      <c r="C17" s="109">
        <v>7</v>
      </c>
      <c r="D17" s="94">
        <v>7</v>
      </c>
      <c r="E17" s="72">
        <v>7</v>
      </c>
      <c r="F17" s="72">
        <v>7</v>
      </c>
      <c r="G17" s="72">
        <v>7</v>
      </c>
      <c r="H17" s="72">
        <v>7</v>
      </c>
      <c r="I17" s="72">
        <v>7</v>
      </c>
      <c r="J17" s="72">
        <v>7</v>
      </c>
      <c r="K17" s="72">
        <v>7</v>
      </c>
      <c r="L17" s="73">
        <v>7</v>
      </c>
      <c r="M17" s="64"/>
      <c r="N17" s="70"/>
      <c r="O17" s="1">
        <v>6</v>
      </c>
      <c r="P17" s="68"/>
      <c r="Q17" s="69"/>
      <c r="R17" s="68" t="str">
        <f t="shared" si="3"/>
        <v/>
      </c>
      <c r="S17" s="68"/>
      <c r="T17" s="71">
        <f t="shared" si="0"/>
        <v>0</v>
      </c>
      <c r="U17" s="2" t="str">
        <f t="shared" si="1"/>
        <v/>
      </c>
      <c r="V17" s="3">
        <f t="shared" ca="1" si="2"/>
        <v>43344</v>
      </c>
    </row>
    <row r="18" spans="1:22" customFormat="1" ht="9.9499999999999993" customHeight="1" x14ac:dyDescent="0.25">
      <c r="A18" s="63"/>
      <c r="B18" s="257"/>
      <c r="C18" s="109">
        <v>8</v>
      </c>
      <c r="D18" s="94">
        <v>8</v>
      </c>
      <c r="E18" s="72">
        <v>8</v>
      </c>
      <c r="F18" s="72">
        <v>8</v>
      </c>
      <c r="G18" s="72">
        <v>8</v>
      </c>
      <c r="H18" s="72">
        <v>8</v>
      </c>
      <c r="I18" s="72">
        <v>8</v>
      </c>
      <c r="J18" s="72">
        <v>8</v>
      </c>
      <c r="K18" s="72">
        <v>8</v>
      </c>
      <c r="L18" s="73">
        <v>8</v>
      </c>
      <c r="M18" s="64"/>
      <c r="N18" s="70"/>
      <c r="O18" s="1">
        <v>7</v>
      </c>
      <c r="P18" s="68"/>
      <c r="Q18" s="69"/>
      <c r="R18" s="68" t="str">
        <f t="shared" si="3"/>
        <v/>
      </c>
      <c r="S18" s="68"/>
      <c r="T18" s="71">
        <f t="shared" si="0"/>
        <v>0</v>
      </c>
      <c r="U18" s="2" t="str">
        <f t="shared" si="1"/>
        <v/>
      </c>
      <c r="V18" s="3">
        <f t="shared" ca="1" si="2"/>
        <v>43344</v>
      </c>
    </row>
    <row r="19" spans="1:22" customFormat="1" ht="9.9499999999999993" customHeight="1" x14ac:dyDescent="0.25">
      <c r="A19" s="63"/>
      <c r="B19" s="257"/>
      <c r="C19" s="109">
        <v>9</v>
      </c>
      <c r="D19" s="94">
        <v>9</v>
      </c>
      <c r="E19" s="72">
        <v>9</v>
      </c>
      <c r="F19" s="72">
        <v>9</v>
      </c>
      <c r="G19" s="72">
        <v>9</v>
      </c>
      <c r="H19" s="72">
        <v>9</v>
      </c>
      <c r="I19" s="72">
        <v>9</v>
      </c>
      <c r="J19" s="72">
        <v>9</v>
      </c>
      <c r="K19" s="72">
        <v>9</v>
      </c>
      <c r="L19" s="73">
        <v>9</v>
      </c>
      <c r="M19" s="64"/>
      <c r="N19" s="70"/>
      <c r="O19" s="1">
        <v>8</v>
      </c>
      <c r="P19" s="68"/>
      <c r="Q19" s="69"/>
      <c r="R19" s="68" t="str">
        <f t="shared" si="3"/>
        <v/>
      </c>
      <c r="S19" s="68"/>
      <c r="T19" s="71">
        <f t="shared" si="0"/>
        <v>0</v>
      </c>
      <c r="U19" s="2" t="str">
        <f t="shared" si="1"/>
        <v/>
      </c>
      <c r="V19" s="3">
        <f t="shared" ca="1" si="2"/>
        <v>43344</v>
      </c>
    </row>
    <row r="20" spans="1:22" customFormat="1" ht="9.9499999999999993" customHeight="1" x14ac:dyDescent="0.25">
      <c r="A20" s="63"/>
      <c r="B20" s="257"/>
      <c r="C20" s="109">
        <v>10</v>
      </c>
      <c r="D20" s="94">
        <v>10</v>
      </c>
      <c r="E20" s="72">
        <v>10</v>
      </c>
      <c r="F20" s="72">
        <v>10</v>
      </c>
      <c r="G20" s="72">
        <v>10</v>
      </c>
      <c r="H20" s="72">
        <v>10</v>
      </c>
      <c r="I20" s="72">
        <v>10</v>
      </c>
      <c r="J20" s="72">
        <v>10</v>
      </c>
      <c r="K20" s="72">
        <v>10</v>
      </c>
      <c r="L20" s="73">
        <v>10</v>
      </c>
      <c r="M20" s="64"/>
      <c r="N20" s="70"/>
      <c r="O20" s="1">
        <v>9</v>
      </c>
      <c r="P20" s="68"/>
      <c r="Q20" s="69"/>
      <c r="R20" s="68" t="str">
        <f t="shared" si="3"/>
        <v/>
      </c>
      <c r="S20" s="68"/>
      <c r="T20" s="71">
        <f t="shared" si="0"/>
        <v>0</v>
      </c>
      <c r="U20" s="2" t="str">
        <f t="shared" si="1"/>
        <v/>
      </c>
      <c r="V20" s="3">
        <f t="shared" ca="1" si="2"/>
        <v>43344</v>
      </c>
    </row>
    <row r="21" spans="1:22" customFormat="1" ht="9.9499999999999993" customHeight="1" x14ac:dyDescent="0.25">
      <c r="A21" s="63"/>
      <c r="B21" s="257"/>
      <c r="C21" s="109">
        <v>11</v>
      </c>
      <c r="D21" s="94">
        <v>11</v>
      </c>
      <c r="E21" s="72">
        <v>11</v>
      </c>
      <c r="F21" s="72">
        <v>11</v>
      </c>
      <c r="G21" s="72">
        <v>11</v>
      </c>
      <c r="H21" s="72">
        <v>11</v>
      </c>
      <c r="I21" s="72">
        <v>11</v>
      </c>
      <c r="J21" s="72">
        <v>11</v>
      </c>
      <c r="K21" s="72">
        <v>11</v>
      </c>
      <c r="L21" s="73">
        <v>11</v>
      </c>
      <c r="M21" s="64"/>
      <c r="N21" s="70"/>
      <c r="O21" s="1">
        <v>10</v>
      </c>
      <c r="P21" s="68"/>
      <c r="Q21" s="69"/>
      <c r="R21" s="68" t="str">
        <f t="shared" si="3"/>
        <v/>
      </c>
      <c r="S21" s="68"/>
      <c r="T21" s="71">
        <f t="shared" si="0"/>
        <v>0</v>
      </c>
      <c r="U21" s="2" t="str">
        <f t="shared" si="1"/>
        <v/>
      </c>
      <c r="V21" s="3">
        <f t="shared" ca="1" si="2"/>
        <v>43344</v>
      </c>
    </row>
    <row r="22" spans="1:22" customFormat="1" ht="9.9499999999999993" customHeight="1" x14ac:dyDescent="0.25">
      <c r="A22" s="63"/>
      <c r="B22" s="257"/>
      <c r="C22" s="110">
        <v>12</v>
      </c>
      <c r="D22" s="72">
        <v>12</v>
      </c>
      <c r="E22" s="72">
        <v>12</v>
      </c>
      <c r="F22" s="72">
        <v>12</v>
      </c>
      <c r="G22" s="72">
        <v>12</v>
      </c>
      <c r="H22" s="72">
        <v>12</v>
      </c>
      <c r="I22" s="72">
        <v>12</v>
      </c>
      <c r="J22" s="72">
        <v>12</v>
      </c>
      <c r="K22" s="72">
        <v>12</v>
      </c>
      <c r="L22" s="73">
        <v>12</v>
      </c>
      <c r="M22" s="64"/>
      <c r="N22" s="70"/>
      <c r="O22" s="1">
        <v>11</v>
      </c>
      <c r="P22" s="68"/>
      <c r="Q22" s="69"/>
      <c r="R22" s="68" t="str">
        <f t="shared" si="3"/>
        <v/>
      </c>
      <c r="S22" s="68"/>
      <c r="T22" s="71">
        <f t="shared" si="0"/>
        <v>0</v>
      </c>
      <c r="U22" s="2" t="str">
        <f t="shared" si="1"/>
        <v/>
      </c>
      <c r="V22" s="3">
        <f t="shared" ca="1" si="2"/>
        <v>43344</v>
      </c>
    </row>
    <row r="23" spans="1:22" customFormat="1" ht="9.9499999999999993" customHeight="1" x14ac:dyDescent="0.25">
      <c r="A23" s="63"/>
      <c r="B23" s="257"/>
      <c r="C23" s="110">
        <v>13</v>
      </c>
      <c r="D23" s="72">
        <v>13</v>
      </c>
      <c r="E23" s="72">
        <v>13</v>
      </c>
      <c r="F23" s="72">
        <v>13</v>
      </c>
      <c r="G23" s="72">
        <v>13</v>
      </c>
      <c r="H23" s="72">
        <v>13</v>
      </c>
      <c r="I23" s="72">
        <v>13</v>
      </c>
      <c r="J23" s="72">
        <v>13</v>
      </c>
      <c r="K23" s="72">
        <v>13</v>
      </c>
      <c r="L23" s="73">
        <v>13</v>
      </c>
      <c r="M23" s="64"/>
      <c r="N23" s="70"/>
      <c r="O23" s="1">
        <v>12</v>
      </c>
      <c r="P23" s="68"/>
      <c r="Q23" s="69"/>
      <c r="R23" s="68" t="str">
        <f t="shared" si="3"/>
        <v/>
      </c>
      <c r="S23" s="68"/>
      <c r="T23" s="71">
        <f t="shared" si="0"/>
        <v>0</v>
      </c>
      <c r="U23" s="2" t="str">
        <f t="shared" si="1"/>
        <v/>
      </c>
      <c r="V23" s="3">
        <f t="shared" ca="1" si="2"/>
        <v>43344</v>
      </c>
    </row>
    <row r="24" spans="1:22" customFormat="1" ht="9.9499999999999993" customHeight="1" x14ac:dyDescent="0.25">
      <c r="A24" s="63"/>
      <c r="B24" s="257"/>
      <c r="C24" s="97">
        <v>14</v>
      </c>
      <c r="D24" s="72">
        <v>14</v>
      </c>
      <c r="E24" s="72">
        <v>14</v>
      </c>
      <c r="F24" s="72">
        <v>14</v>
      </c>
      <c r="G24" s="72">
        <v>14</v>
      </c>
      <c r="H24" s="72">
        <v>14</v>
      </c>
      <c r="I24" s="72">
        <v>14</v>
      </c>
      <c r="J24" s="72">
        <v>14</v>
      </c>
      <c r="K24" s="72">
        <v>14</v>
      </c>
      <c r="L24" s="73">
        <v>14</v>
      </c>
      <c r="M24" s="64"/>
      <c r="N24" s="70"/>
      <c r="O24" s="1">
        <v>13</v>
      </c>
      <c r="P24" s="68"/>
      <c r="Q24" s="69"/>
      <c r="R24" s="68" t="str">
        <f t="shared" si="3"/>
        <v/>
      </c>
      <c r="S24" s="68"/>
      <c r="T24" s="71">
        <f t="shared" si="0"/>
        <v>0</v>
      </c>
      <c r="U24" s="2" t="str">
        <f t="shared" si="1"/>
        <v/>
      </c>
      <c r="V24" s="3">
        <f t="shared" ca="1" si="2"/>
        <v>43344</v>
      </c>
    </row>
    <row r="25" spans="1:22" customFormat="1" ht="9.9499999999999993" customHeight="1" x14ac:dyDescent="0.25">
      <c r="A25" s="63"/>
      <c r="B25" s="257"/>
      <c r="C25" s="97">
        <v>15</v>
      </c>
      <c r="D25" s="72">
        <v>15</v>
      </c>
      <c r="E25" s="72">
        <v>15</v>
      </c>
      <c r="F25" s="72">
        <v>15</v>
      </c>
      <c r="G25" s="72">
        <v>15</v>
      </c>
      <c r="H25" s="72">
        <v>15</v>
      </c>
      <c r="I25" s="72">
        <v>15</v>
      </c>
      <c r="J25" s="72">
        <v>15</v>
      </c>
      <c r="K25" s="72">
        <v>15</v>
      </c>
      <c r="L25" s="73">
        <v>15</v>
      </c>
      <c r="M25" s="64"/>
      <c r="N25" s="70"/>
      <c r="O25" s="1">
        <v>14</v>
      </c>
      <c r="P25" s="68"/>
      <c r="Q25" s="69"/>
      <c r="R25" s="68" t="str">
        <f t="shared" si="3"/>
        <v/>
      </c>
      <c r="S25" s="68"/>
      <c r="T25" s="71">
        <f t="shared" si="0"/>
        <v>0</v>
      </c>
      <c r="U25" s="2" t="str">
        <f t="shared" si="1"/>
        <v/>
      </c>
      <c r="V25" s="3">
        <f t="shared" ca="1" si="2"/>
        <v>43344</v>
      </c>
    </row>
    <row r="26" spans="1:22" customFormat="1" ht="9.9499999999999993" customHeight="1" x14ac:dyDescent="0.25">
      <c r="A26" s="63"/>
      <c r="B26" s="257"/>
      <c r="C26" s="97">
        <v>16</v>
      </c>
      <c r="D26" s="72">
        <v>16</v>
      </c>
      <c r="E26" s="72">
        <v>16</v>
      </c>
      <c r="F26" s="72">
        <v>16</v>
      </c>
      <c r="G26" s="72">
        <v>16</v>
      </c>
      <c r="H26" s="72">
        <v>16</v>
      </c>
      <c r="I26" s="72">
        <v>16</v>
      </c>
      <c r="J26" s="72">
        <v>16</v>
      </c>
      <c r="K26" s="72">
        <v>16</v>
      </c>
      <c r="L26" s="73">
        <v>16</v>
      </c>
      <c r="M26" s="64"/>
      <c r="N26" s="70"/>
      <c r="O26" s="1">
        <v>15</v>
      </c>
      <c r="P26" s="68"/>
      <c r="Q26" s="69"/>
      <c r="R26" s="68" t="str">
        <f t="shared" si="3"/>
        <v/>
      </c>
      <c r="S26" s="68"/>
      <c r="T26" s="71">
        <f t="shared" si="0"/>
        <v>0</v>
      </c>
      <c r="U26" s="2" t="str">
        <f t="shared" si="1"/>
        <v/>
      </c>
      <c r="V26" s="3">
        <f t="shared" ca="1" si="2"/>
        <v>43344</v>
      </c>
    </row>
    <row r="27" spans="1:22" customFormat="1" ht="9.9499999999999993" customHeight="1" x14ac:dyDescent="0.25">
      <c r="A27" s="63"/>
      <c r="B27" s="257"/>
      <c r="C27" s="97">
        <v>17</v>
      </c>
      <c r="D27" s="72">
        <v>17</v>
      </c>
      <c r="E27" s="72">
        <v>17</v>
      </c>
      <c r="F27" s="72">
        <v>17</v>
      </c>
      <c r="G27" s="72">
        <v>17</v>
      </c>
      <c r="H27" s="72">
        <v>17</v>
      </c>
      <c r="I27" s="72">
        <v>17</v>
      </c>
      <c r="J27" s="72">
        <v>17</v>
      </c>
      <c r="K27" s="72">
        <v>17</v>
      </c>
      <c r="L27" s="73">
        <v>17</v>
      </c>
      <c r="M27" s="64"/>
      <c r="N27" s="70"/>
      <c r="O27" s="1">
        <v>16</v>
      </c>
      <c r="P27" s="68"/>
      <c r="Q27" s="69"/>
      <c r="R27" s="68" t="str">
        <f t="shared" si="3"/>
        <v/>
      </c>
      <c r="S27" s="68"/>
      <c r="T27" s="71">
        <f t="shared" si="0"/>
        <v>0</v>
      </c>
      <c r="U27" s="2" t="str">
        <f t="shared" si="1"/>
        <v/>
      </c>
      <c r="V27" s="3">
        <f t="shared" ca="1" si="2"/>
        <v>43344</v>
      </c>
    </row>
    <row r="28" spans="1:22" customFormat="1" ht="9.9499999999999993" customHeight="1" x14ac:dyDescent="0.25">
      <c r="A28" s="63"/>
      <c r="B28" s="257"/>
      <c r="C28" s="97">
        <v>18</v>
      </c>
      <c r="D28" s="72">
        <v>18</v>
      </c>
      <c r="E28" s="72">
        <v>18</v>
      </c>
      <c r="F28" s="72">
        <v>18</v>
      </c>
      <c r="G28" s="72">
        <v>18</v>
      </c>
      <c r="H28" s="72">
        <v>18</v>
      </c>
      <c r="I28" s="72">
        <v>18</v>
      </c>
      <c r="J28" s="72">
        <v>18</v>
      </c>
      <c r="K28" s="72">
        <v>18</v>
      </c>
      <c r="L28" s="73">
        <v>18</v>
      </c>
      <c r="M28" s="64"/>
      <c r="N28" s="70"/>
      <c r="O28" s="1">
        <v>17</v>
      </c>
      <c r="P28" s="68"/>
      <c r="Q28" s="69"/>
      <c r="R28" s="68" t="str">
        <f t="shared" si="3"/>
        <v/>
      </c>
      <c r="S28" s="68"/>
      <c r="T28" s="71">
        <f t="shared" si="0"/>
        <v>0</v>
      </c>
      <c r="U28" s="2" t="str">
        <f t="shared" si="1"/>
        <v/>
      </c>
      <c r="V28" s="3">
        <f t="shared" ca="1" si="2"/>
        <v>43344</v>
      </c>
    </row>
    <row r="29" spans="1:22" customFormat="1" ht="9.9499999999999993" customHeight="1" x14ac:dyDescent="0.25">
      <c r="A29" s="63"/>
      <c r="B29" s="257"/>
      <c r="C29" s="97">
        <v>19</v>
      </c>
      <c r="D29" s="72">
        <v>19</v>
      </c>
      <c r="E29" s="72">
        <v>19</v>
      </c>
      <c r="F29" s="72">
        <v>19</v>
      </c>
      <c r="G29" s="72">
        <v>19</v>
      </c>
      <c r="H29" s="72">
        <v>19</v>
      </c>
      <c r="I29" s="72">
        <v>19</v>
      </c>
      <c r="J29" s="72">
        <v>19</v>
      </c>
      <c r="K29" s="72">
        <v>19</v>
      </c>
      <c r="L29" s="73">
        <v>19</v>
      </c>
      <c r="M29" s="64"/>
      <c r="N29" s="70"/>
      <c r="O29" s="1">
        <v>18</v>
      </c>
      <c r="P29" s="68"/>
      <c r="Q29" s="69"/>
      <c r="R29" s="68" t="str">
        <f t="shared" si="3"/>
        <v/>
      </c>
      <c r="S29" s="68"/>
      <c r="T29" s="71">
        <f t="shared" si="0"/>
        <v>0</v>
      </c>
      <c r="U29" s="2" t="str">
        <f t="shared" si="1"/>
        <v/>
      </c>
      <c r="V29" s="3">
        <f t="shared" ca="1" si="2"/>
        <v>43344</v>
      </c>
    </row>
    <row r="30" spans="1:22" customFormat="1" ht="9.9499999999999993" customHeight="1" x14ac:dyDescent="0.25">
      <c r="A30" s="63"/>
      <c r="B30" s="257"/>
      <c r="C30" s="97">
        <v>20</v>
      </c>
      <c r="D30" s="72">
        <v>20</v>
      </c>
      <c r="E30" s="72">
        <v>20</v>
      </c>
      <c r="F30" s="72">
        <v>20</v>
      </c>
      <c r="G30" s="72">
        <v>20</v>
      </c>
      <c r="H30" s="72">
        <v>20</v>
      </c>
      <c r="I30" s="72">
        <v>20</v>
      </c>
      <c r="J30" s="72">
        <v>20</v>
      </c>
      <c r="K30" s="72">
        <v>20</v>
      </c>
      <c r="L30" s="73">
        <v>20</v>
      </c>
      <c r="M30" s="64"/>
      <c r="N30" s="70"/>
      <c r="O30" s="1">
        <v>19</v>
      </c>
      <c r="P30" s="68"/>
      <c r="Q30" s="69"/>
      <c r="R30" s="68" t="str">
        <f t="shared" si="3"/>
        <v/>
      </c>
      <c r="S30" s="68"/>
      <c r="T30" s="71">
        <f t="shared" si="0"/>
        <v>0</v>
      </c>
      <c r="U30" s="2" t="str">
        <f t="shared" si="1"/>
        <v/>
      </c>
      <c r="V30" s="3">
        <f t="shared" ca="1" si="2"/>
        <v>43344</v>
      </c>
    </row>
    <row r="31" spans="1:22" customFormat="1" ht="9.9499999999999993" customHeight="1" x14ac:dyDescent="0.25">
      <c r="A31" s="63"/>
      <c r="B31" s="257"/>
      <c r="C31" s="97">
        <v>21</v>
      </c>
      <c r="D31" s="72">
        <v>21</v>
      </c>
      <c r="E31" s="72">
        <v>21</v>
      </c>
      <c r="F31" s="72">
        <v>21</v>
      </c>
      <c r="G31" s="72">
        <v>21</v>
      </c>
      <c r="H31" s="72">
        <v>21</v>
      </c>
      <c r="I31" s="72">
        <v>21</v>
      </c>
      <c r="J31" s="72">
        <v>21</v>
      </c>
      <c r="K31" s="72">
        <v>21</v>
      </c>
      <c r="L31" s="73">
        <v>21</v>
      </c>
      <c r="M31" s="64"/>
      <c r="N31" s="70"/>
      <c r="O31" s="1">
        <v>20</v>
      </c>
      <c r="P31" s="68"/>
      <c r="Q31" s="69"/>
      <c r="R31" s="68" t="str">
        <f t="shared" si="3"/>
        <v/>
      </c>
      <c r="S31" s="68"/>
      <c r="T31" s="71">
        <f t="shared" si="0"/>
        <v>0</v>
      </c>
      <c r="U31" s="2" t="str">
        <f t="shared" si="1"/>
        <v/>
      </c>
      <c r="V31" s="3">
        <f t="shared" ca="1" si="2"/>
        <v>43344</v>
      </c>
    </row>
    <row r="32" spans="1:22" customFormat="1" ht="9.9499999999999993" customHeight="1" x14ac:dyDescent="0.25">
      <c r="A32" s="63"/>
      <c r="B32" s="257"/>
      <c r="C32" s="97">
        <v>22</v>
      </c>
      <c r="D32" s="72">
        <v>22</v>
      </c>
      <c r="E32" s="72">
        <v>22</v>
      </c>
      <c r="F32" s="72">
        <v>22</v>
      </c>
      <c r="G32" s="72">
        <v>22</v>
      </c>
      <c r="H32" s="72">
        <v>22</v>
      </c>
      <c r="I32" s="72">
        <v>22</v>
      </c>
      <c r="J32" s="72">
        <v>22</v>
      </c>
      <c r="K32" s="72">
        <v>22</v>
      </c>
      <c r="L32" s="73">
        <v>22</v>
      </c>
      <c r="M32" s="64"/>
      <c r="N32" s="70"/>
      <c r="O32" s="1">
        <v>21</v>
      </c>
      <c r="P32" s="68"/>
      <c r="Q32" s="69"/>
      <c r="R32" s="68" t="str">
        <f t="shared" si="3"/>
        <v/>
      </c>
      <c r="S32" s="68"/>
      <c r="T32" s="71">
        <f t="shared" si="0"/>
        <v>0</v>
      </c>
      <c r="U32" s="2" t="str">
        <f t="shared" si="1"/>
        <v/>
      </c>
      <c r="V32" s="3">
        <f t="shared" ca="1" si="2"/>
        <v>43344</v>
      </c>
    </row>
    <row r="33" spans="1:22" customFormat="1" ht="9.9499999999999993" customHeight="1" x14ac:dyDescent="0.25">
      <c r="A33" s="63"/>
      <c r="B33" s="257"/>
      <c r="C33" s="97">
        <v>23</v>
      </c>
      <c r="D33" s="72">
        <v>23</v>
      </c>
      <c r="E33" s="72">
        <v>23</v>
      </c>
      <c r="F33" s="72">
        <v>23</v>
      </c>
      <c r="G33" s="72">
        <v>23</v>
      </c>
      <c r="H33" s="72">
        <v>23</v>
      </c>
      <c r="I33" s="72">
        <v>23</v>
      </c>
      <c r="J33" s="72">
        <v>23</v>
      </c>
      <c r="K33" s="72">
        <v>23</v>
      </c>
      <c r="L33" s="73">
        <v>23</v>
      </c>
      <c r="M33" s="64"/>
      <c r="N33" s="70"/>
      <c r="O33" s="1">
        <v>22</v>
      </c>
      <c r="P33" s="68"/>
      <c r="Q33" s="69"/>
      <c r="R33" s="68" t="str">
        <f t="shared" si="3"/>
        <v/>
      </c>
      <c r="S33" s="68"/>
      <c r="T33" s="71">
        <f t="shared" si="0"/>
        <v>0</v>
      </c>
      <c r="U33" s="2" t="str">
        <f t="shared" si="1"/>
        <v/>
      </c>
      <c r="V33" s="3">
        <f t="shared" ca="1" si="2"/>
        <v>43344</v>
      </c>
    </row>
    <row r="34" spans="1:22" customFormat="1" ht="9.9499999999999993" customHeight="1" x14ac:dyDescent="0.25">
      <c r="A34" s="63"/>
      <c r="B34" s="257"/>
      <c r="C34" s="97">
        <v>24</v>
      </c>
      <c r="D34" s="72">
        <v>24</v>
      </c>
      <c r="E34" s="72">
        <v>24</v>
      </c>
      <c r="F34" s="72">
        <v>24</v>
      </c>
      <c r="G34" s="72">
        <v>24</v>
      </c>
      <c r="H34" s="72">
        <v>24</v>
      </c>
      <c r="I34" s="72">
        <v>24</v>
      </c>
      <c r="J34" s="72">
        <v>24</v>
      </c>
      <c r="K34" s="72">
        <v>24</v>
      </c>
      <c r="L34" s="73">
        <v>24</v>
      </c>
      <c r="M34" s="64"/>
      <c r="N34" s="70"/>
      <c r="O34" s="1">
        <v>23</v>
      </c>
      <c r="P34" s="68"/>
      <c r="Q34" s="69"/>
      <c r="R34" s="68" t="str">
        <f t="shared" si="3"/>
        <v/>
      </c>
      <c r="S34" s="68"/>
      <c r="T34" s="71">
        <f t="shared" si="0"/>
        <v>0</v>
      </c>
      <c r="U34" s="2" t="str">
        <f t="shared" si="1"/>
        <v/>
      </c>
      <c r="V34" s="3">
        <f t="shared" ca="1" si="2"/>
        <v>43344</v>
      </c>
    </row>
    <row r="35" spans="1:22" customFormat="1" ht="9.9499999999999993" customHeight="1" x14ac:dyDescent="0.25">
      <c r="A35" s="63"/>
      <c r="B35" s="257"/>
      <c r="C35" s="97">
        <v>25</v>
      </c>
      <c r="D35" s="72">
        <v>25</v>
      </c>
      <c r="E35" s="72">
        <v>25</v>
      </c>
      <c r="F35" s="72">
        <v>25</v>
      </c>
      <c r="G35" s="72">
        <v>25</v>
      </c>
      <c r="H35" s="72">
        <v>25</v>
      </c>
      <c r="I35" s="72">
        <v>25</v>
      </c>
      <c r="J35" s="72">
        <v>25</v>
      </c>
      <c r="K35" s="72">
        <v>25</v>
      </c>
      <c r="L35" s="73">
        <v>25</v>
      </c>
      <c r="M35" s="64"/>
      <c r="N35" s="70"/>
      <c r="O35" s="1">
        <v>24</v>
      </c>
      <c r="P35" s="68"/>
      <c r="Q35" s="69"/>
      <c r="R35" s="68" t="str">
        <f t="shared" si="3"/>
        <v/>
      </c>
      <c r="S35" s="68"/>
      <c r="T35" s="71">
        <f t="shared" si="0"/>
        <v>0</v>
      </c>
      <c r="U35" s="2" t="str">
        <f t="shared" si="1"/>
        <v/>
      </c>
      <c r="V35" s="3">
        <f t="shared" ca="1" si="2"/>
        <v>43344</v>
      </c>
    </row>
    <row r="36" spans="1:22" customFormat="1" ht="9.9499999999999993" customHeight="1" x14ac:dyDescent="0.25">
      <c r="A36" s="63"/>
      <c r="B36" s="257"/>
      <c r="C36" s="97">
        <v>26</v>
      </c>
      <c r="D36" s="72">
        <v>26</v>
      </c>
      <c r="E36" s="72">
        <v>26</v>
      </c>
      <c r="F36" s="72">
        <v>26</v>
      </c>
      <c r="G36" s="72">
        <v>26</v>
      </c>
      <c r="H36" s="72">
        <v>26</v>
      </c>
      <c r="I36" s="72">
        <v>26</v>
      </c>
      <c r="J36" s="72">
        <v>26</v>
      </c>
      <c r="K36" s="72">
        <v>26</v>
      </c>
      <c r="L36" s="73">
        <v>26</v>
      </c>
      <c r="M36" s="64"/>
      <c r="N36" s="70"/>
      <c r="O36" s="1">
        <v>25</v>
      </c>
      <c r="P36" s="68"/>
      <c r="Q36" s="69"/>
      <c r="R36" s="68" t="str">
        <f t="shared" si="3"/>
        <v/>
      </c>
      <c r="S36" s="68"/>
      <c r="T36" s="71">
        <f t="shared" si="0"/>
        <v>0</v>
      </c>
      <c r="U36" s="2" t="str">
        <f t="shared" si="1"/>
        <v/>
      </c>
      <c r="V36" s="3">
        <f t="shared" ca="1" si="2"/>
        <v>43344</v>
      </c>
    </row>
    <row r="37" spans="1:22" customFormat="1" ht="9.9499999999999993" customHeight="1" x14ac:dyDescent="0.25">
      <c r="A37" s="63"/>
      <c r="B37" s="257"/>
      <c r="C37" s="97">
        <v>27</v>
      </c>
      <c r="D37" s="72">
        <v>27</v>
      </c>
      <c r="E37" s="72">
        <v>27</v>
      </c>
      <c r="F37" s="72">
        <v>27</v>
      </c>
      <c r="G37" s="72">
        <v>27</v>
      </c>
      <c r="H37" s="72">
        <v>27</v>
      </c>
      <c r="I37" s="72">
        <v>27</v>
      </c>
      <c r="J37" s="72">
        <v>27</v>
      </c>
      <c r="K37" s="72">
        <v>27</v>
      </c>
      <c r="L37" s="73">
        <v>27</v>
      </c>
      <c r="M37" s="64"/>
      <c r="N37" s="70"/>
      <c r="O37" s="1">
        <v>26</v>
      </c>
      <c r="P37" s="68"/>
      <c r="Q37" s="69"/>
      <c r="R37" s="68" t="str">
        <f t="shared" si="3"/>
        <v/>
      </c>
      <c r="S37" s="68"/>
      <c r="T37" s="71">
        <f t="shared" si="0"/>
        <v>0</v>
      </c>
      <c r="U37" s="2" t="str">
        <f t="shared" si="1"/>
        <v/>
      </c>
      <c r="V37" s="3">
        <f t="shared" ca="1" si="2"/>
        <v>43344</v>
      </c>
    </row>
    <row r="38" spans="1:22" customFormat="1" ht="9.9499999999999993" customHeight="1" x14ac:dyDescent="0.25">
      <c r="A38" s="63"/>
      <c r="B38" s="257"/>
      <c r="C38" s="97">
        <v>28</v>
      </c>
      <c r="D38" s="72">
        <v>28</v>
      </c>
      <c r="E38" s="72">
        <v>28</v>
      </c>
      <c r="F38" s="72">
        <v>28</v>
      </c>
      <c r="G38" s="72">
        <v>28</v>
      </c>
      <c r="H38" s="72">
        <v>28</v>
      </c>
      <c r="I38" s="72">
        <v>28</v>
      </c>
      <c r="J38" s="72">
        <v>28</v>
      </c>
      <c r="K38" s="72">
        <v>28</v>
      </c>
      <c r="L38" s="73">
        <v>28</v>
      </c>
      <c r="M38" s="64"/>
      <c r="N38" s="70"/>
      <c r="O38" s="1">
        <v>27</v>
      </c>
      <c r="P38" s="68"/>
      <c r="Q38" s="69"/>
      <c r="R38" s="68" t="str">
        <f t="shared" si="3"/>
        <v/>
      </c>
      <c r="S38" s="68"/>
      <c r="T38" s="71">
        <f t="shared" si="0"/>
        <v>0</v>
      </c>
      <c r="U38" s="2" t="str">
        <f t="shared" si="1"/>
        <v/>
      </c>
      <c r="V38" s="3">
        <f t="shared" ca="1" si="2"/>
        <v>43344</v>
      </c>
    </row>
    <row r="39" spans="1:22" customFormat="1" ht="9.9499999999999993" customHeight="1" x14ac:dyDescent="0.25">
      <c r="A39" s="63"/>
      <c r="B39" s="257"/>
      <c r="C39" s="97">
        <v>29</v>
      </c>
      <c r="D39" s="72">
        <v>29</v>
      </c>
      <c r="E39" s="72">
        <v>29</v>
      </c>
      <c r="F39" s="72">
        <v>29</v>
      </c>
      <c r="G39" s="72">
        <v>29</v>
      </c>
      <c r="H39" s="72">
        <v>29</v>
      </c>
      <c r="I39" s="72">
        <v>29</v>
      </c>
      <c r="J39" s="72">
        <v>29</v>
      </c>
      <c r="K39" s="72">
        <v>29</v>
      </c>
      <c r="L39" s="73">
        <v>29</v>
      </c>
      <c r="M39" s="64"/>
      <c r="N39" s="70"/>
      <c r="O39" s="1">
        <v>28</v>
      </c>
      <c r="P39" s="68"/>
      <c r="Q39" s="69"/>
      <c r="R39" s="68" t="str">
        <f t="shared" si="3"/>
        <v/>
      </c>
      <c r="S39" s="68"/>
      <c r="T39" s="71">
        <f t="shared" si="0"/>
        <v>0</v>
      </c>
      <c r="U39" s="2" t="str">
        <f t="shared" si="1"/>
        <v/>
      </c>
      <c r="V39" s="3">
        <f t="shared" ca="1" si="2"/>
        <v>43344</v>
      </c>
    </row>
    <row r="40" spans="1:22" customFormat="1" ht="9.9499999999999993" customHeight="1" x14ac:dyDescent="0.25">
      <c r="A40" s="63"/>
      <c r="B40" s="257"/>
      <c r="C40" s="97">
        <v>30</v>
      </c>
      <c r="D40" s="72">
        <v>30</v>
      </c>
      <c r="E40" s="72">
        <v>30</v>
      </c>
      <c r="F40" s="72">
        <v>30</v>
      </c>
      <c r="G40" s="72">
        <v>30</v>
      </c>
      <c r="H40" s="72">
        <v>30</v>
      </c>
      <c r="I40" s="72">
        <v>30</v>
      </c>
      <c r="J40" s="72">
        <v>30</v>
      </c>
      <c r="K40" s="72">
        <v>30</v>
      </c>
      <c r="L40" s="73">
        <v>30</v>
      </c>
      <c r="M40" s="64"/>
      <c r="N40" s="70"/>
      <c r="O40" s="1">
        <v>29</v>
      </c>
      <c r="P40" s="68"/>
      <c r="Q40" s="69"/>
      <c r="R40" s="68" t="str">
        <f t="shared" si="3"/>
        <v/>
      </c>
      <c r="S40" s="68"/>
      <c r="T40" s="71">
        <f t="shared" si="0"/>
        <v>0</v>
      </c>
      <c r="U40" s="2" t="str">
        <f t="shared" si="1"/>
        <v/>
      </c>
      <c r="V40" s="3">
        <f t="shared" ca="1" si="2"/>
        <v>43344</v>
      </c>
    </row>
    <row r="41" spans="1:22" customFormat="1" ht="9.9499999999999993" customHeight="1" x14ac:dyDescent="0.25">
      <c r="A41" s="63"/>
      <c r="B41" s="257"/>
      <c r="C41" s="97">
        <v>31</v>
      </c>
      <c r="D41" s="72">
        <v>31</v>
      </c>
      <c r="E41" s="72">
        <v>31</v>
      </c>
      <c r="F41" s="72">
        <v>31</v>
      </c>
      <c r="G41" s="72">
        <v>31</v>
      </c>
      <c r="H41" s="72">
        <v>31</v>
      </c>
      <c r="I41" s="72">
        <v>31</v>
      </c>
      <c r="J41" s="72">
        <v>31</v>
      </c>
      <c r="K41" s="72">
        <v>31</v>
      </c>
      <c r="L41" s="73">
        <v>31</v>
      </c>
      <c r="M41" s="64"/>
      <c r="N41" s="70"/>
      <c r="O41" s="1">
        <v>30</v>
      </c>
      <c r="P41" s="68"/>
      <c r="Q41" s="69"/>
      <c r="R41" s="68" t="str">
        <f t="shared" si="3"/>
        <v/>
      </c>
      <c r="S41" s="68"/>
      <c r="T41" s="71">
        <f t="shared" si="0"/>
        <v>0</v>
      </c>
      <c r="U41" s="2" t="str">
        <f t="shared" si="1"/>
        <v/>
      </c>
      <c r="V41" s="3">
        <f t="shared" ca="1" si="2"/>
        <v>43344</v>
      </c>
    </row>
    <row r="42" spans="1:22" customFormat="1" ht="9.9499999999999993" customHeight="1" x14ac:dyDescent="0.25">
      <c r="A42" s="63"/>
      <c r="B42" s="257"/>
      <c r="C42" s="97">
        <v>32</v>
      </c>
      <c r="D42" s="72">
        <v>32</v>
      </c>
      <c r="E42" s="72">
        <v>32</v>
      </c>
      <c r="F42" s="72">
        <v>32</v>
      </c>
      <c r="G42" s="72">
        <v>32</v>
      </c>
      <c r="H42" s="72">
        <v>32</v>
      </c>
      <c r="I42" s="72">
        <v>32</v>
      </c>
      <c r="J42" s="72">
        <v>32</v>
      </c>
      <c r="K42" s="72">
        <v>32</v>
      </c>
      <c r="L42" s="73">
        <v>32</v>
      </c>
      <c r="M42" s="64"/>
      <c r="N42" s="70"/>
      <c r="O42" s="1">
        <v>31</v>
      </c>
      <c r="P42" s="68"/>
      <c r="Q42" s="69"/>
      <c r="R42" s="68" t="str">
        <f t="shared" si="3"/>
        <v/>
      </c>
      <c r="S42" s="68"/>
      <c r="T42" s="71">
        <f t="shared" si="0"/>
        <v>0</v>
      </c>
      <c r="U42" s="2" t="str">
        <f t="shared" si="1"/>
        <v/>
      </c>
      <c r="V42" s="3">
        <f t="shared" ca="1" si="2"/>
        <v>43344</v>
      </c>
    </row>
    <row r="43" spans="1:22" customFormat="1" ht="9.9499999999999993" customHeight="1" x14ac:dyDescent="0.25">
      <c r="A43" s="63"/>
      <c r="B43" s="257"/>
      <c r="C43" s="97">
        <v>33</v>
      </c>
      <c r="D43" s="72">
        <v>33</v>
      </c>
      <c r="E43" s="72">
        <v>33</v>
      </c>
      <c r="F43" s="72">
        <v>33</v>
      </c>
      <c r="G43" s="72">
        <v>33</v>
      </c>
      <c r="H43" s="72">
        <v>33</v>
      </c>
      <c r="I43" s="72">
        <v>33</v>
      </c>
      <c r="J43" s="72">
        <v>33</v>
      </c>
      <c r="K43" s="72">
        <v>33</v>
      </c>
      <c r="L43" s="73">
        <v>33</v>
      </c>
      <c r="M43" s="64"/>
      <c r="N43" s="70"/>
      <c r="O43" s="1">
        <v>32</v>
      </c>
      <c r="P43" s="68"/>
      <c r="Q43" s="69"/>
      <c r="R43" s="68" t="str">
        <f t="shared" si="3"/>
        <v/>
      </c>
      <c r="S43" s="68"/>
      <c r="T43" s="71">
        <f t="shared" si="0"/>
        <v>0</v>
      </c>
      <c r="U43" s="2" t="str">
        <f t="shared" si="1"/>
        <v/>
      </c>
      <c r="V43" s="3">
        <f t="shared" ca="1" si="2"/>
        <v>43344</v>
      </c>
    </row>
    <row r="44" spans="1:22" customFormat="1" ht="9.9499999999999993" customHeight="1" x14ac:dyDescent="0.25">
      <c r="A44" s="63"/>
      <c r="B44" s="257"/>
      <c r="C44" s="97">
        <v>34</v>
      </c>
      <c r="D44" s="72">
        <v>34</v>
      </c>
      <c r="E44" s="72">
        <v>34</v>
      </c>
      <c r="F44" s="72">
        <v>34</v>
      </c>
      <c r="G44" s="72">
        <v>34</v>
      </c>
      <c r="H44" s="72">
        <v>34</v>
      </c>
      <c r="I44" s="72">
        <v>34</v>
      </c>
      <c r="J44" s="72">
        <v>34</v>
      </c>
      <c r="K44" s="72">
        <v>34</v>
      </c>
      <c r="L44" s="73">
        <v>34</v>
      </c>
      <c r="M44" s="64"/>
      <c r="N44" s="70"/>
      <c r="O44" s="1">
        <v>33</v>
      </c>
      <c r="P44" s="68"/>
      <c r="Q44" s="69"/>
      <c r="R44" s="68" t="str">
        <f t="shared" si="3"/>
        <v/>
      </c>
      <c r="S44" s="68"/>
      <c r="T44" s="71">
        <f t="shared" si="0"/>
        <v>0</v>
      </c>
      <c r="U44" s="2" t="str">
        <f t="shared" si="1"/>
        <v/>
      </c>
      <c r="V44" s="3">
        <f t="shared" ca="1" si="2"/>
        <v>43344</v>
      </c>
    </row>
    <row r="45" spans="1:22" customFormat="1" ht="9.9499999999999993" customHeight="1" x14ac:dyDescent="0.25">
      <c r="A45" s="63"/>
      <c r="B45" s="257"/>
      <c r="C45" s="97">
        <v>35</v>
      </c>
      <c r="D45" s="72">
        <v>35</v>
      </c>
      <c r="E45" s="72">
        <v>35</v>
      </c>
      <c r="F45" s="72">
        <v>35</v>
      </c>
      <c r="G45" s="72">
        <v>35</v>
      </c>
      <c r="H45" s="72">
        <v>35</v>
      </c>
      <c r="I45" s="72">
        <v>35</v>
      </c>
      <c r="J45" s="72">
        <v>35</v>
      </c>
      <c r="K45" s="72">
        <v>35</v>
      </c>
      <c r="L45" s="73">
        <v>35</v>
      </c>
      <c r="M45" s="64"/>
      <c r="N45" s="70"/>
      <c r="O45" s="1">
        <v>34</v>
      </c>
      <c r="P45" s="68"/>
      <c r="Q45" s="69"/>
      <c r="R45" s="68" t="str">
        <f t="shared" si="3"/>
        <v/>
      </c>
      <c r="S45" s="68"/>
      <c r="T45" s="71">
        <f t="shared" si="0"/>
        <v>0</v>
      </c>
      <c r="U45" s="2" t="str">
        <f t="shared" si="1"/>
        <v/>
      </c>
      <c r="V45" s="3">
        <f t="shared" ca="1" si="2"/>
        <v>43344</v>
      </c>
    </row>
    <row r="46" spans="1:22" customFormat="1" ht="9.9499999999999993" customHeight="1" x14ac:dyDescent="0.25">
      <c r="A46" s="63"/>
      <c r="B46" s="257"/>
      <c r="C46" s="97">
        <v>36</v>
      </c>
      <c r="D46" s="72">
        <v>36</v>
      </c>
      <c r="E46" s="72">
        <v>36</v>
      </c>
      <c r="F46" s="72">
        <v>36</v>
      </c>
      <c r="G46" s="72">
        <v>36</v>
      </c>
      <c r="H46" s="72">
        <v>36</v>
      </c>
      <c r="I46" s="72">
        <v>36</v>
      </c>
      <c r="J46" s="72">
        <v>36</v>
      </c>
      <c r="K46" s="72">
        <v>36</v>
      </c>
      <c r="L46" s="73">
        <v>36</v>
      </c>
      <c r="M46" s="64"/>
      <c r="N46" s="70"/>
      <c r="O46" s="1">
        <v>35</v>
      </c>
      <c r="P46" s="68"/>
      <c r="Q46" s="69"/>
      <c r="R46" s="68" t="str">
        <f t="shared" si="3"/>
        <v/>
      </c>
      <c r="S46" s="68"/>
      <c r="T46" s="71">
        <f t="shared" si="0"/>
        <v>0</v>
      </c>
      <c r="U46" s="2" t="str">
        <f t="shared" si="1"/>
        <v/>
      </c>
      <c r="V46" s="3">
        <f t="shared" ca="1" si="2"/>
        <v>43344</v>
      </c>
    </row>
    <row r="47" spans="1:22" customFormat="1" ht="9.9499999999999993" customHeight="1" x14ac:dyDescent="0.25">
      <c r="A47" s="63"/>
      <c r="B47" s="257"/>
      <c r="C47" s="97">
        <v>37</v>
      </c>
      <c r="D47" s="72">
        <v>37</v>
      </c>
      <c r="E47" s="72">
        <v>37</v>
      </c>
      <c r="F47" s="72">
        <v>37</v>
      </c>
      <c r="G47" s="72">
        <v>37</v>
      </c>
      <c r="H47" s="72">
        <v>37</v>
      </c>
      <c r="I47" s="72">
        <v>37</v>
      </c>
      <c r="J47" s="72">
        <v>37</v>
      </c>
      <c r="K47" s="72">
        <v>37</v>
      </c>
      <c r="L47" s="73">
        <v>37</v>
      </c>
      <c r="M47" s="64"/>
      <c r="N47" s="70"/>
      <c r="O47" s="1">
        <v>36</v>
      </c>
      <c r="P47" s="68"/>
      <c r="Q47" s="69"/>
      <c r="R47" s="68" t="str">
        <f t="shared" si="3"/>
        <v/>
      </c>
      <c r="S47" s="68"/>
      <c r="T47" s="71">
        <f t="shared" si="0"/>
        <v>0</v>
      </c>
      <c r="U47" s="2" t="str">
        <f t="shared" si="1"/>
        <v/>
      </c>
      <c r="V47" s="3">
        <f t="shared" ca="1" si="2"/>
        <v>43344</v>
      </c>
    </row>
    <row r="48" spans="1:22" customFormat="1" ht="9.9499999999999993" customHeight="1" x14ac:dyDescent="0.25">
      <c r="A48" s="63"/>
      <c r="B48" s="257"/>
      <c r="C48" s="97">
        <v>38</v>
      </c>
      <c r="D48" s="72">
        <v>38</v>
      </c>
      <c r="E48" s="72">
        <v>38</v>
      </c>
      <c r="F48" s="72">
        <v>38</v>
      </c>
      <c r="G48" s="72">
        <v>38</v>
      </c>
      <c r="H48" s="72">
        <v>38</v>
      </c>
      <c r="I48" s="72">
        <v>38</v>
      </c>
      <c r="J48" s="72">
        <v>38</v>
      </c>
      <c r="K48" s="72">
        <v>38</v>
      </c>
      <c r="L48" s="73">
        <v>38</v>
      </c>
      <c r="M48" s="64"/>
      <c r="N48" s="70"/>
      <c r="O48" s="1">
        <v>37</v>
      </c>
      <c r="P48" s="68"/>
      <c r="Q48" s="69"/>
      <c r="R48" s="68" t="str">
        <f t="shared" si="3"/>
        <v/>
      </c>
      <c r="S48" s="68"/>
      <c r="T48" s="71">
        <f t="shared" si="0"/>
        <v>0</v>
      </c>
      <c r="U48" s="2" t="str">
        <f t="shared" si="1"/>
        <v/>
      </c>
      <c r="V48" s="3">
        <f t="shared" ca="1" si="2"/>
        <v>43344</v>
      </c>
    </row>
    <row r="49" spans="1:22" customFormat="1" ht="9.9499999999999993" customHeight="1" x14ac:dyDescent="0.25">
      <c r="A49" s="63"/>
      <c r="B49" s="257"/>
      <c r="C49" s="97">
        <v>39</v>
      </c>
      <c r="D49" s="72">
        <v>39</v>
      </c>
      <c r="E49" s="72">
        <v>39</v>
      </c>
      <c r="F49" s="72">
        <v>39</v>
      </c>
      <c r="G49" s="72">
        <v>39</v>
      </c>
      <c r="H49" s="72">
        <v>39</v>
      </c>
      <c r="I49" s="72">
        <v>39</v>
      </c>
      <c r="J49" s="72">
        <v>39</v>
      </c>
      <c r="K49" s="72">
        <v>39</v>
      </c>
      <c r="L49" s="73">
        <v>39</v>
      </c>
      <c r="M49" s="64"/>
      <c r="N49" s="70"/>
      <c r="O49" s="1">
        <v>38</v>
      </c>
      <c r="P49" s="68"/>
      <c r="Q49" s="69"/>
      <c r="R49" s="68" t="str">
        <f t="shared" si="3"/>
        <v/>
      </c>
      <c r="S49" s="68"/>
      <c r="T49" s="71">
        <f t="shared" si="0"/>
        <v>0</v>
      </c>
      <c r="U49" s="2" t="str">
        <f t="shared" si="1"/>
        <v/>
      </c>
      <c r="V49" s="3">
        <f t="shared" ca="1" si="2"/>
        <v>43344</v>
      </c>
    </row>
    <row r="50" spans="1:22" customFormat="1" ht="9.9499999999999993" customHeight="1" x14ac:dyDescent="0.25">
      <c r="A50" s="63"/>
      <c r="B50" s="257"/>
      <c r="C50" s="98">
        <v>40</v>
      </c>
      <c r="D50" s="95">
        <v>40</v>
      </c>
      <c r="E50" s="95">
        <v>40</v>
      </c>
      <c r="F50" s="95">
        <v>40</v>
      </c>
      <c r="G50" s="95">
        <v>40</v>
      </c>
      <c r="H50" s="95">
        <v>40</v>
      </c>
      <c r="I50" s="95">
        <v>40</v>
      </c>
      <c r="J50" s="95">
        <v>40</v>
      </c>
      <c r="K50" s="95">
        <v>40</v>
      </c>
      <c r="L50" s="96">
        <v>40</v>
      </c>
      <c r="M50" s="64"/>
      <c r="N50" s="70"/>
      <c r="O50" s="1">
        <v>39</v>
      </c>
      <c r="P50" s="68"/>
      <c r="Q50" s="69"/>
      <c r="R50" s="68" t="str">
        <f t="shared" si="3"/>
        <v/>
      </c>
      <c r="S50" s="68"/>
      <c r="T50" s="71">
        <f t="shared" si="0"/>
        <v>0</v>
      </c>
      <c r="U50" s="2" t="str">
        <f t="shared" si="1"/>
        <v/>
      </c>
      <c r="V50" s="3">
        <f t="shared" ca="1" si="2"/>
        <v>43344</v>
      </c>
    </row>
    <row r="51" spans="1:22" customFormat="1" ht="9.75" customHeight="1" x14ac:dyDescent="0.25">
      <c r="A51" s="63"/>
      <c r="B51" s="257"/>
      <c r="C51" s="97">
        <v>41</v>
      </c>
      <c r="D51" s="72">
        <v>41</v>
      </c>
      <c r="E51" s="72">
        <v>41</v>
      </c>
      <c r="F51" s="72">
        <v>41</v>
      </c>
      <c r="G51" s="72">
        <v>41</v>
      </c>
      <c r="H51" s="72">
        <v>41</v>
      </c>
      <c r="I51" s="72">
        <v>41</v>
      </c>
      <c r="J51" s="72">
        <v>41</v>
      </c>
      <c r="K51" s="72">
        <v>41</v>
      </c>
      <c r="L51" s="73">
        <v>41</v>
      </c>
      <c r="M51" s="64"/>
      <c r="N51" s="70"/>
      <c r="O51" s="1">
        <v>40</v>
      </c>
      <c r="P51" s="68"/>
      <c r="Q51" s="69"/>
      <c r="R51" s="68" t="str">
        <f t="shared" si="3"/>
        <v/>
      </c>
      <c r="S51" s="68"/>
      <c r="T51" s="71">
        <f t="shared" si="0"/>
        <v>0</v>
      </c>
      <c r="U51" s="2" t="str">
        <f t="shared" si="1"/>
        <v/>
      </c>
      <c r="V51" s="3">
        <f t="shared" ca="1" si="2"/>
        <v>43344</v>
      </c>
    </row>
    <row r="52" spans="1:22" customFormat="1" ht="9.75" customHeight="1" x14ac:dyDescent="0.25">
      <c r="A52" s="63"/>
      <c r="B52" s="257"/>
      <c r="C52" s="97">
        <v>42</v>
      </c>
      <c r="D52" s="72">
        <v>42</v>
      </c>
      <c r="E52" s="72">
        <v>42</v>
      </c>
      <c r="F52" s="72">
        <v>42</v>
      </c>
      <c r="G52" s="72">
        <v>42</v>
      </c>
      <c r="H52" s="72">
        <v>42</v>
      </c>
      <c r="I52" s="72">
        <v>42</v>
      </c>
      <c r="J52" s="72">
        <v>42</v>
      </c>
      <c r="K52" s="72">
        <v>42</v>
      </c>
      <c r="L52" s="73">
        <v>42</v>
      </c>
      <c r="M52" s="64"/>
      <c r="N52" s="70"/>
      <c r="O52" s="1">
        <v>41</v>
      </c>
      <c r="P52" s="68"/>
      <c r="Q52" s="69"/>
      <c r="R52" s="68"/>
      <c r="S52" s="68"/>
      <c r="T52" s="71">
        <f t="shared" si="0"/>
        <v>0</v>
      </c>
      <c r="U52" s="2" t="str">
        <f t="shared" si="1"/>
        <v/>
      </c>
      <c r="V52" s="3">
        <f t="shared" ca="1" si="2"/>
        <v>43344</v>
      </c>
    </row>
    <row r="53" spans="1:22" customFormat="1" ht="9.75" customHeight="1" x14ac:dyDescent="0.25">
      <c r="A53" s="63"/>
      <c r="B53" s="257"/>
      <c r="C53" s="97">
        <v>43</v>
      </c>
      <c r="D53" s="72">
        <v>43</v>
      </c>
      <c r="E53" s="72">
        <v>43</v>
      </c>
      <c r="F53" s="72">
        <v>43</v>
      </c>
      <c r="G53" s="72">
        <v>43</v>
      </c>
      <c r="H53" s="72">
        <v>43</v>
      </c>
      <c r="I53" s="72">
        <v>43</v>
      </c>
      <c r="J53" s="72">
        <v>43</v>
      </c>
      <c r="K53" s="72">
        <v>43</v>
      </c>
      <c r="L53" s="73">
        <v>43</v>
      </c>
      <c r="M53" s="64"/>
      <c r="N53" s="70"/>
      <c r="O53" s="1">
        <v>42</v>
      </c>
      <c r="P53" s="68"/>
      <c r="Q53" s="69"/>
      <c r="R53" s="68"/>
      <c r="S53" s="68"/>
      <c r="T53" s="71">
        <f t="shared" si="0"/>
        <v>0</v>
      </c>
      <c r="U53" s="2" t="str">
        <f t="shared" si="1"/>
        <v/>
      </c>
      <c r="V53" s="3">
        <f t="shared" ca="1" si="2"/>
        <v>43344</v>
      </c>
    </row>
    <row r="54" spans="1:22" customFormat="1" ht="9.75" customHeight="1" x14ac:dyDescent="0.25">
      <c r="A54" s="63"/>
      <c r="B54" s="257"/>
      <c r="C54" s="97">
        <v>44</v>
      </c>
      <c r="D54" s="72">
        <v>44</v>
      </c>
      <c r="E54" s="72">
        <v>44</v>
      </c>
      <c r="F54" s="72">
        <v>44</v>
      </c>
      <c r="G54" s="72">
        <v>44</v>
      </c>
      <c r="H54" s="72">
        <v>44</v>
      </c>
      <c r="I54" s="72">
        <v>44</v>
      </c>
      <c r="J54" s="72">
        <v>44</v>
      </c>
      <c r="K54" s="72">
        <v>44</v>
      </c>
      <c r="L54" s="73">
        <v>44</v>
      </c>
      <c r="M54" s="64"/>
      <c r="N54" s="70"/>
      <c r="O54" s="1">
        <v>43</v>
      </c>
      <c r="P54" s="68"/>
      <c r="Q54" s="69"/>
      <c r="R54" s="68"/>
      <c r="S54" s="68"/>
      <c r="T54" s="71">
        <f t="shared" si="0"/>
        <v>0</v>
      </c>
      <c r="U54" s="2" t="str">
        <f t="shared" si="1"/>
        <v/>
      </c>
      <c r="V54" s="3">
        <f t="shared" ca="1" si="2"/>
        <v>43344</v>
      </c>
    </row>
    <row r="55" spans="1:22" customFormat="1" ht="9.75" customHeight="1" x14ac:dyDescent="0.25">
      <c r="A55" s="63"/>
      <c r="B55" s="257"/>
      <c r="C55" s="97">
        <v>45</v>
      </c>
      <c r="D55" s="72">
        <v>45</v>
      </c>
      <c r="E55" s="72">
        <v>45</v>
      </c>
      <c r="F55" s="72">
        <v>45</v>
      </c>
      <c r="G55" s="72">
        <v>45</v>
      </c>
      <c r="H55" s="72">
        <v>45</v>
      </c>
      <c r="I55" s="72">
        <v>45</v>
      </c>
      <c r="J55" s="72">
        <v>45</v>
      </c>
      <c r="K55" s="72">
        <v>45</v>
      </c>
      <c r="L55" s="73">
        <v>45</v>
      </c>
      <c r="M55" s="64"/>
      <c r="N55" s="70"/>
      <c r="O55" s="1">
        <v>44</v>
      </c>
      <c r="P55" s="68"/>
      <c r="Q55" s="69"/>
      <c r="R55" s="68"/>
      <c r="S55" s="68"/>
      <c r="T55" s="71">
        <f t="shared" si="0"/>
        <v>0</v>
      </c>
      <c r="U55" s="2" t="str">
        <f t="shared" si="1"/>
        <v/>
      </c>
      <c r="V55" s="3">
        <f t="shared" ca="1" si="2"/>
        <v>43344</v>
      </c>
    </row>
    <row r="56" spans="1:22" customFormat="1" ht="9.75" customHeight="1" x14ac:dyDescent="0.25">
      <c r="A56" s="63"/>
      <c r="B56" s="257"/>
      <c r="C56" s="97">
        <v>46</v>
      </c>
      <c r="D56" s="72">
        <v>46</v>
      </c>
      <c r="E56" s="72">
        <v>46</v>
      </c>
      <c r="F56" s="72">
        <v>46</v>
      </c>
      <c r="G56" s="72">
        <v>46</v>
      </c>
      <c r="H56" s="72">
        <v>46</v>
      </c>
      <c r="I56" s="72">
        <v>46</v>
      </c>
      <c r="J56" s="72">
        <v>46</v>
      </c>
      <c r="K56" s="72">
        <v>46</v>
      </c>
      <c r="L56" s="73">
        <v>46</v>
      </c>
      <c r="M56" s="64"/>
      <c r="N56" s="70"/>
      <c r="O56" s="1">
        <v>45</v>
      </c>
      <c r="P56" s="68"/>
      <c r="Q56" s="69"/>
      <c r="R56" s="68"/>
      <c r="S56" s="68"/>
      <c r="T56" s="71">
        <f t="shared" si="0"/>
        <v>0</v>
      </c>
      <c r="U56" s="2" t="str">
        <f t="shared" si="1"/>
        <v/>
      </c>
      <c r="V56" s="3">
        <f t="shared" ca="1" si="2"/>
        <v>43344</v>
      </c>
    </row>
    <row r="57" spans="1:22" customFormat="1" ht="9.75" customHeight="1" x14ac:dyDescent="0.25">
      <c r="A57" s="63"/>
      <c r="B57" s="257"/>
      <c r="C57" s="97">
        <v>47</v>
      </c>
      <c r="D57" s="72">
        <v>47</v>
      </c>
      <c r="E57" s="72">
        <v>47</v>
      </c>
      <c r="F57" s="72">
        <v>47</v>
      </c>
      <c r="G57" s="72">
        <v>47</v>
      </c>
      <c r="H57" s="72">
        <v>47</v>
      </c>
      <c r="I57" s="72">
        <v>47</v>
      </c>
      <c r="J57" s="72">
        <v>47</v>
      </c>
      <c r="K57" s="72">
        <v>47</v>
      </c>
      <c r="L57" s="73">
        <v>47</v>
      </c>
      <c r="M57" s="64"/>
      <c r="N57" s="70"/>
      <c r="O57" s="1">
        <v>46</v>
      </c>
      <c r="P57" s="68"/>
      <c r="Q57" s="69"/>
      <c r="R57" s="68"/>
      <c r="S57" s="68"/>
      <c r="T57" s="71">
        <f t="shared" si="0"/>
        <v>0</v>
      </c>
      <c r="U57" s="2" t="str">
        <f t="shared" si="1"/>
        <v/>
      </c>
      <c r="V57" s="3">
        <f t="shared" ca="1" si="2"/>
        <v>43344</v>
      </c>
    </row>
    <row r="58" spans="1:22" customFormat="1" ht="9.75" customHeight="1" x14ac:dyDescent="0.25">
      <c r="A58" s="63"/>
      <c r="B58" s="257"/>
      <c r="C58" s="97">
        <v>48</v>
      </c>
      <c r="D58" s="72">
        <v>48</v>
      </c>
      <c r="E58" s="72">
        <v>48</v>
      </c>
      <c r="F58" s="72">
        <v>48</v>
      </c>
      <c r="G58" s="72">
        <v>48</v>
      </c>
      <c r="H58" s="72">
        <v>48</v>
      </c>
      <c r="I58" s="72">
        <v>48</v>
      </c>
      <c r="J58" s="72">
        <v>48</v>
      </c>
      <c r="K58" s="72">
        <v>48</v>
      </c>
      <c r="L58" s="73">
        <v>48</v>
      </c>
      <c r="M58" s="64"/>
      <c r="N58" s="70"/>
      <c r="O58" s="1">
        <v>47</v>
      </c>
      <c r="P58" s="68"/>
      <c r="Q58" s="69"/>
      <c r="R58" s="68"/>
      <c r="S58" s="68"/>
      <c r="T58" s="71">
        <f t="shared" si="0"/>
        <v>0</v>
      </c>
      <c r="U58" s="2" t="str">
        <f t="shared" si="1"/>
        <v/>
      </c>
      <c r="V58" s="3">
        <f t="shared" ca="1" si="2"/>
        <v>43344</v>
      </c>
    </row>
    <row r="59" spans="1:22" customFormat="1" ht="9.75" customHeight="1" x14ac:dyDescent="0.25">
      <c r="A59" s="63"/>
      <c r="B59" s="257"/>
      <c r="C59" s="97">
        <v>49</v>
      </c>
      <c r="D59" s="72">
        <v>49</v>
      </c>
      <c r="E59" s="72">
        <v>49</v>
      </c>
      <c r="F59" s="72">
        <v>49</v>
      </c>
      <c r="G59" s="72">
        <v>49</v>
      </c>
      <c r="H59" s="72">
        <v>49</v>
      </c>
      <c r="I59" s="72">
        <v>49</v>
      </c>
      <c r="J59" s="72">
        <v>49</v>
      </c>
      <c r="K59" s="72">
        <v>49</v>
      </c>
      <c r="L59" s="73">
        <v>49</v>
      </c>
      <c r="M59" s="64"/>
      <c r="N59" s="70"/>
      <c r="O59" s="1">
        <v>48</v>
      </c>
      <c r="P59" s="68"/>
      <c r="Q59" s="69"/>
      <c r="R59" s="68"/>
      <c r="S59" s="68"/>
      <c r="T59" s="71">
        <f t="shared" si="0"/>
        <v>0</v>
      </c>
      <c r="U59" s="2" t="str">
        <f t="shared" si="1"/>
        <v/>
      </c>
      <c r="V59" s="3">
        <f t="shared" ca="1" si="2"/>
        <v>43344</v>
      </c>
    </row>
    <row r="60" spans="1:22" customFormat="1" ht="9.75" customHeight="1" x14ac:dyDescent="0.25">
      <c r="A60" s="63"/>
      <c r="B60" s="257"/>
      <c r="C60" s="97">
        <v>50</v>
      </c>
      <c r="D60" s="72">
        <v>50</v>
      </c>
      <c r="E60" s="72">
        <v>50</v>
      </c>
      <c r="F60" s="72">
        <v>50</v>
      </c>
      <c r="G60" s="72">
        <v>50</v>
      </c>
      <c r="H60" s="72">
        <v>50</v>
      </c>
      <c r="I60" s="72">
        <v>50</v>
      </c>
      <c r="J60" s="72">
        <v>50</v>
      </c>
      <c r="K60" s="72">
        <v>50</v>
      </c>
      <c r="L60" s="73">
        <v>50</v>
      </c>
      <c r="M60" s="64"/>
      <c r="N60" s="70"/>
      <c r="O60" s="1">
        <v>49</v>
      </c>
      <c r="P60" s="68"/>
      <c r="Q60" s="69"/>
      <c r="R60" s="68"/>
      <c r="S60" s="68"/>
      <c r="T60" s="71">
        <f t="shared" si="0"/>
        <v>0</v>
      </c>
      <c r="U60" s="2" t="str">
        <f t="shared" si="1"/>
        <v/>
      </c>
      <c r="V60" s="3">
        <f t="shared" ca="1" si="2"/>
        <v>43344</v>
      </c>
    </row>
    <row r="61" spans="1:22" customFormat="1" ht="9.75" customHeight="1" x14ac:dyDescent="0.25">
      <c r="A61" s="63"/>
      <c r="B61" s="257"/>
      <c r="C61" s="97">
        <v>51</v>
      </c>
      <c r="D61" s="72">
        <v>51</v>
      </c>
      <c r="E61" s="72">
        <v>51</v>
      </c>
      <c r="F61" s="72">
        <v>51</v>
      </c>
      <c r="G61" s="72">
        <v>51</v>
      </c>
      <c r="H61" s="72">
        <v>51</v>
      </c>
      <c r="I61" s="72">
        <v>51</v>
      </c>
      <c r="J61" s="72">
        <v>51</v>
      </c>
      <c r="K61" s="72">
        <v>51</v>
      </c>
      <c r="L61" s="73">
        <v>51</v>
      </c>
      <c r="M61" s="64"/>
      <c r="N61" s="70"/>
      <c r="O61" s="1">
        <v>50</v>
      </c>
      <c r="P61" s="68"/>
      <c r="Q61" s="69"/>
      <c r="R61" s="68"/>
      <c r="S61" s="68"/>
      <c r="T61" s="71">
        <f t="shared" si="0"/>
        <v>0</v>
      </c>
      <c r="U61" s="2" t="str">
        <f t="shared" si="1"/>
        <v/>
      </c>
      <c r="V61" s="3">
        <f t="shared" ca="1" si="2"/>
        <v>43344</v>
      </c>
    </row>
    <row r="62" spans="1:22" customFormat="1" ht="9.75" customHeight="1" x14ac:dyDescent="0.25">
      <c r="A62" s="63"/>
      <c r="B62" s="257"/>
      <c r="C62" s="97">
        <v>52</v>
      </c>
      <c r="D62" s="72">
        <v>52</v>
      </c>
      <c r="E62" s="72">
        <v>52</v>
      </c>
      <c r="F62" s="72">
        <v>52</v>
      </c>
      <c r="G62" s="72">
        <v>52</v>
      </c>
      <c r="H62" s="72">
        <v>52</v>
      </c>
      <c r="I62" s="72">
        <v>52</v>
      </c>
      <c r="J62" s="72">
        <v>52</v>
      </c>
      <c r="K62" s="72">
        <v>52</v>
      </c>
      <c r="L62" s="73">
        <v>52</v>
      </c>
      <c r="M62" s="64"/>
      <c r="N62" s="70"/>
      <c r="O62" s="1">
        <v>51</v>
      </c>
      <c r="P62" s="68"/>
      <c r="Q62" s="69"/>
      <c r="R62" s="68"/>
      <c r="S62" s="68"/>
      <c r="T62" s="71">
        <f t="shared" si="0"/>
        <v>0</v>
      </c>
      <c r="U62" s="2" t="str">
        <f t="shared" si="1"/>
        <v/>
      </c>
      <c r="V62" s="3">
        <f t="shared" ca="1" si="2"/>
        <v>43344</v>
      </c>
    </row>
    <row r="63" spans="1:22" customFormat="1" ht="9.75" customHeight="1" x14ac:dyDescent="0.25">
      <c r="A63" s="63"/>
      <c r="B63" s="257"/>
      <c r="C63" s="97">
        <v>53</v>
      </c>
      <c r="D63" s="72">
        <v>53</v>
      </c>
      <c r="E63" s="72">
        <v>53</v>
      </c>
      <c r="F63" s="72">
        <v>53</v>
      </c>
      <c r="G63" s="72">
        <v>53</v>
      </c>
      <c r="H63" s="72">
        <v>53</v>
      </c>
      <c r="I63" s="72">
        <v>53</v>
      </c>
      <c r="J63" s="72">
        <v>53</v>
      </c>
      <c r="K63" s="72">
        <v>53</v>
      </c>
      <c r="L63" s="73">
        <v>53</v>
      </c>
      <c r="M63" s="64"/>
      <c r="N63" s="70"/>
      <c r="O63" s="1">
        <v>52</v>
      </c>
      <c r="P63" s="68"/>
      <c r="Q63" s="69"/>
      <c r="R63" s="68"/>
      <c r="S63" s="68"/>
      <c r="T63" s="71">
        <f t="shared" si="0"/>
        <v>0</v>
      </c>
      <c r="U63" s="2" t="str">
        <f t="shared" si="1"/>
        <v/>
      </c>
      <c r="V63" s="3">
        <f t="shared" ca="1" si="2"/>
        <v>43344</v>
      </c>
    </row>
    <row r="64" spans="1:22" customFormat="1" ht="9.75" customHeight="1" x14ac:dyDescent="0.25">
      <c r="A64" s="63"/>
      <c r="B64" s="257"/>
      <c r="C64" s="97">
        <v>54</v>
      </c>
      <c r="D64" s="72">
        <v>54</v>
      </c>
      <c r="E64" s="72">
        <v>54</v>
      </c>
      <c r="F64" s="72">
        <v>54</v>
      </c>
      <c r="G64" s="72">
        <v>54</v>
      </c>
      <c r="H64" s="72">
        <v>54</v>
      </c>
      <c r="I64" s="72">
        <v>54</v>
      </c>
      <c r="J64" s="72">
        <v>54</v>
      </c>
      <c r="K64" s="72">
        <v>54</v>
      </c>
      <c r="L64" s="73">
        <v>54</v>
      </c>
      <c r="M64" s="64"/>
      <c r="N64" s="70"/>
      <c r="O64" s="1">
        <v>53</v>
      </c>
      <c r="P64" s="68"/>
      <c r="Q64" s="69"/>
      <c r="R64" s="68"/>
      <c r="S64" s="68"/>
      <c r="T64" s="71">
        <f t="shared" si="0"/>
        <v>0</v>
      </c>
      <c r="U64" s="2" t="str">
        <f t="shared" si="1"/>
        <v/>
      </c>
      <c r="V64" s="3">
        <f t="shared" ca="1" si="2"/>
        <v>43344</v>
      </c>
    </row>
    <row r="65" spans="1:22" customFormat="1" ht="9.75" customHeight="1" x14ac:dyDescent="0.25">
      <c r="A65" s="63"/>
      <c r="B65" s="257"/>
      <c r="C65" s="97">
        <v>55</v>
      </c>
      <c r="D65" s="72">
        <v>55</v>
      </c>
      <c r="E65" s="72">
        <v>55</v>
      </c>
      <c r="F65" s="72">
        <v>55</v>
      </c>
      <c r="G65" s="72">
        <v>55</v>
      </c>
      <c r="H65" s="72">
        <v>55</v>
      </c>
      <c r="I65" s="72">
        <v>55</v>
      </c>
      <c r="J65" s="72">
        <v>55</v>
      </c>
      <c r="K65" s="72">
        <v>55</v>
      </c>
      <c r="L65" s="73">
        <v>55</v>
      </c>
      <c r="M65" s="64"/>
      <c r="N65" s="70"/>
      <c r="O65" s="1">
        <v>54</v>
      </c>
      <c r="P65" s="68"/>
      <c r="Q65" s="69"/>
      <c r="R65" s="68"/>
      <c r="S65" s="68"/>
      <c r="T65" s="71">
        <f t="shared" si="0"/>
        <v>0</v>
      </c>
      <c r="U65" s="2" t="str">
        <f t="shared" si="1"/>
        <v/>
      </c>
      <c r="V65" s="3">
        <f t="shared" ca="1" si="2"/>
        <v>43344</v>
      </c>
    </row>
    <row r="66" spans="1:22" customFormat="1" ht="9.75" customHeight="1" x14ac:dyDescent="0.25">
      <c r="A66" s="63"/>
      <c r="B66" s="257"/>
      <c r="C66" s="97">
        <v>56</v>
      </c>
      <c r="D66" s="72">
        <v>56</v>
      </c>
      <c r="E66" s="72">
        <v>56</v>
      </c>
      <c r="F66" s="72">
        <v>56</v>
      </c>
      <c r="G66" s="72">
        <v>56</v>
      </c>
      <c r="H66" s="72">
        <v>56</v>
      </c>
      <c r="I66" s="72">
        <v>56</v>
      </c>
      <c r="J66" s="72">
        <v>56</v>
      </c>
      <c r="K66" s="72">
        <v>56</v>
      </c>
      <c r="L66" s="73">
        <v>56</v>
      </c>
      <c r="M66" s="64"/>
      <c r="N66" s="70"/>
      <c r="O66" s="1">
        <v>55</v>
      </c>
      <c r="P66" s="68"/>
      <c r="Q66" s="69"/>
      <c r="R66" s="68"/>
      <c r="S66" s="68"/>
      <c r="T66" s="71">
        <f t="shared" si="0"/>
        <v>0</v>
      </c>
      <c r="U66" s="2" t="str">
        <f t="shared" si="1"/>
        <v/>
      </c>
      <c r="V66" s="3">
        <f t="shared" ca="1" si="2"/>
        <v>43344</v>
      </c>
    </row>
    <row r="67" spans="1:22" customFormat="1" ht="9.75" customHeight="1" x14ac:dyDescent="0.25">
      <c r="A67" s="63"/>
      <c r="B67" s="257"/>
      <c r="C67" s="97">
        <v>57</v>
      </c>
      <c r="D67" s="72">
        <v>57</v>
      </c>
      <c r="E67" s="72">
        <v>57</v>
      </c>
      <c r="F67" s="72">
        <v>57</v>
      </c>
      <c r="G67" s="72">
        <v>57</v>
      </c>
      <c r="H67" s="72">
        <v>57</v>
      </c>
      <c r="I67" s="72">
        <v>57</v>
      </c>
      <c r="J67" s="72">
        <v>57</v>
      </c>
      <c r="K67" s="72">
        <v>57</v>
      </c>
      <c r="L67" s="73">
        <v>57</v>
      </c>
      <c r="M67" s="64"/>
      <c r="N67" s="70"/>
      <c r="O67" s="1">
        <v>56</v>
      </c>
      <c r="P67" s="68"/>
      <c r="Q67" s="69"/>
      <c r="R67" s="68"/>
      <c r="S67" s="68"/>
      <c r="T67" s="71">
        <f t="shared" si="0"/>
        <v>0</v>
      </c>
      <c r="U67" s="2" t="str">
        <f t="shared" si="1"/>
        <v/>
      </c>
      <c r="V67" s="3">
        <f t="shared" ca="1" si="2"/>
        <v>43344</v>
      </c>
    </row>
    <row r="68" spans="1:22" customFormat="1" ht="9.75" customHeight="1" x14ac:dyDescent="0.25">
      <c r="A68" s="63"/>
      <c r="B68" s="257"/>
      <c r="C68" s="97">
        <v>58</v>
      </c>
      <c r="D68" s="72">
        <v>58</v>
      </c>
      <c r="E68" s="72">
        <v>58</v>
      </c>
      <c r="F68" s="72">
        <v>58</v>
      </c>
      <c r="G68" s="72">
        <v>58</v>
      </c>
      <c r="H68" s="72">
        <v>58</v>
      </c>
      <c r="I68" s="72">
        <v>58</v>
      </c>
      <c r="J68" s="72">
        <v>58</v>
      </c>
      <c r="K68" s="72">
        <v>58</v>
      </c>
      <c r="L68" s="73">
        <v>58</v>
      </c>
      <c r="M68" s="64"/>
      <c r="N68" s="70"/>
      <c r="O68" s="1">
        <v>57</v>
      </c>
      <c r="P68" s="68"/>
      <c r="Q68" s="69"/>
      <c r="R68" s="68"/>
      <c r="S68" s="68"/>
      <c r="T68" s="71">
        <f t="shared" si="0"/>
        <v>0</v>
      </c>
      <c r="U68" s="2" t="str">
        <f t="shared" si="1"/>
        <v/>
      </c>
      <c r="V68" s="3">
        <f t="shared" ca="1" si="2"/>
        <v>43344</v>
      </c>
    </row>
    <row r="69" spans="1:22" customFormat="1" ht="9.75" customHeight="1" x14ac:dyDescent="0.25">
      <c r="A69" s="63"/>
      <c r="B69" s="257"/>
      <c r="C69" s="97">
        <v>59</v>
      </c>
      <c r="D69" s="72">
        <v>59</v>
      </c>
      <c r="E69" s="72">
        <v>59</v>
      </c>
      <c r="F69" s="72">
        <v>59</v>
      </c>
      <c r="G69" s="72">
        <v>59</v>
      </c>
      <c r="H69" s="72">
        <v>59</v>
      </c>
      <c r="I69" s="72">
        <v>59</v>
      </c>
      <c r="J69" s="72">
        <v>59</v>
      </c>
      <c r="K69" s="72">
        <v>59</v>
      </c>
      <c r="L69" s="73">
        <v>59</v>
      </c>
      <c r="M69" s="64"/>
      <c r="N69" s="70"/>
      <c r="O69" s="1">
        <v>58</v>
      </c>
      <c r="P69" s="68"/>
      <c r="Q69" s="69"/>
      <c r="R69" s="68"/>
      <c r="S69" s="68"/>
      <c r="T69" s="71">
        <f t="shared" si="0"/>
        <v>0</v>
      </c>
      <c r="U69" s="2" t="str">
        <f t="shared" si="1"/>
        <v/>
      </c>
      <c r="V69" s="3">
        <f t="shared" ca="1" si="2"/>
        <v>43344</v>
      </c>
    </row>
    <row r="70" spans="1:22" customFormat="1" ht="9.75" customHeight="1" x14ac:dyDescent="0.25">
      <c r="A70" s="63"/>
      <c r="B70" s="257"/>
      <c r="C70" s="97">
        <v>60</v>
      </c>
      <c r="D70" s="72">
        <v>60</v>
      </c>
      <c r="E70" s="72">
        <v>60</v>
      </c>
      <c r="F70" s="72">
        <v>60</v>
      </c>
      <c r="G70" s="72">
        <v>60</v>
      </c>
      <c r="H70" s="72">
        <v>60</v>
      </c>
      <c r="I70" s="72">
        <v>60</v>
      </c>
      <c r="J70" s="72">
        <v>60</v>
      </c>
      <c r="K70" s="72">
        <v>60</v>
      </c>
      <c r="L70" s="73">
        <v>60</v>
      </c>
      <c r="M70" s="64"/>
      <c r="N70" s="70"/>
      <c r="O70" s="1">
        <v>59</v>
      </c>
      <c r="P70" s="68"/>
      <c r="Q70" s="69"/>
      <c r="R70" s="68"/>
      <c r="S70" s="68"/>
      <c r="T70" s="71">
        <f t="shared" si="0"/>
        <v>0</v>
      </c>
      <c r="U70" s="2" t="str">
        <f t="shared" si="1"/>
        <v/>
      </c>
      <c r="V70" s="3">
        <f t="shared" ca="1" si="2"/>
        <v>43344</v>
      </c>
    </row>
    <row r="71" spans="1:22" customFormat="1" ht="9.75" customHeight="1" x14ac:dyDescent="0.25">
      <c r="A71" s="63"/>
      <c r="B71" s="257"/>
      <c r="C71" s="97">
        <v>61</v>
      </c>
      <c r="D71" s="72">
        <v>61</v>
      </c>
      <c r="E71" s="72">
        <v>61</v>
      </c>
      <c r="F71" s="72">
        <v>61</v>
      </c>
      <c r="G71" s="72">
        <v>61</v>
      </c>
      <c r="H71" s="72">
        <v>61</v>
      </c>
      <c r="I71" s="72">
        <v>61</v>
      </c>
      <c r="J71" s="72">
        <v>61</v>
      </c>
      <c r="K71" s="72">
        <v>61</v>
      </c>
      <c r="L71" s="73">
        <v>61</v>
      </c>
      <c r="M71" s="64"/>
      <c r="N71" s="70"/>
      <c r="O71" s="1">
        <v>60</v>
      </c>
      <c r="P71" s="68"/>
      <c r="Q71" s="69"/>
      <c r="R71" s="68"/>
      <c r="S71" s="68"/>
      <c r="T71" s="71">
        <f t="shared" si="0"/>
        <v>0</v>
      </c>
      <c r="U71" s="2" t="str">
        <f t="shared" si="1"/>
        <v/>
      </c>
      <c r="V71" s="3">
        <f t="shared" ca="1" si="2"/>
        <v>43344</v>
      </c>
    </row>
    <row r="72" spans="1:22" customFormat="1" ht="9.75" customHeight="1" x14ac:dyDescent="0.25">
      <c r="A72" s="63"/>
      <c r="B72" s="257"/>
      <c r="C72" s="97">
        <v>62</v>
      </c>
      <c r="D72" s="72">
        <v>62</v>
      </c>
      <c r="E72" s="72">
        <v>62</v>
      </c>
      <c r="F72" s="72">
        <v>62</v>
      </c>
      <c r="G72" s="72">
        <v>62</v>
      </c>
      <c r="H72" s="72">
        <v>62</v>
      </c>
      <c r="I72" s="72">
        <v>62</v>
      </c>
      <c r="J72" s="72">
        <v>62</v>
      </c>
      <c r="K72" s="72">
        <v>62</v>
      </c>
      <c r="L72" s="73">
        <v>62</v>
      </c>
      <c r="M72" s="64"/>
      <c r="N72" s="70"/>
      <c r="O72" s="1">
        <v>61</v>
      </c>
      <c r="P72" s="68"/>
      <c r="Q72" s="69"/>
      <c r="R72" s="68"/>
      <c r="S72" s="68"/>
      <c r="T72" s="71">
        <f t="shared" si="0"/>
        <v>0</v>
      </c>
      <c r="U72" s="2" t="str">
        <f t="shared" si="1"/>
        <v/>
      </c>
      <c r="V72" s="3">
        <f t="shared" ca="1" si="2"/>
        <v>43344</v>
      </c>
    </row>
    <row r="73" spans="1:22" customFormat="1" ht="9.75" customHeight="1" x14ac:dyDescent="0.25">
      <c r="A73" s="63"/>
      <c r="B73" s="257"/>
      <c r="C73" s="97">
        <v>63</v>
      </c>
      <c r="D73" s="72">
        <v>63</v>
      </c>
      <c r="E73" s="72">
        <v>63</v>
      </c>
      <c r="F73" s="72">
        <v>63</v>
      </c>
      <c r="G73" s="72">
        <v>63</v>
      </c>
      <c r="H73" s="72">
        <v>63</v>
      </c>
      <c r="I73" s="72">
        <v>63</v>
      </c>
      <c r="J73" s="72">
        <v>63</v>
      </c>
      <c r="K73" s="72">
        <v>63</v>
      </c>
      <c r="L73" s="73">
        <v>63</v>
      </c>
      <c r="M73" s="64"/>
      <c r="N73" s="70"/>
      <c r="O73" s="1">
        <v>62</v>
      </c>
      <c r="P73" s="68"/>
      <c r="Q73" s="69"/>
      <c r="R73" s="68"/>
      <c r="S73" s="68"/>
      <c r="T73" s="71">
        <f t="shared" si="0"/>
        <v>0</v>
      </c>
      <c r="U73" s="2" t="str">
        <f t="shared" si="1"/>
        <v/>
      </c>
      <c r="V73" s="3">
        <f t="shared" ca="1" si="2"/>
        <v>43344</v>
      </c>
    </row>
    <row r="74" spans="1:22" customFormat="1" ht="9.75" customHeight="1" x14ac:dyDescent="0.25">
      <c r="A74" s="63"/>
      <c r="B74" s="257"/>
      <c r="C74" s="97">
        <v>64</v>
      </c>
      <c r="D74" s="72">
        <v>64</v>
      </c>
      <c r="E74" s="72">
        <v>64</v>
      </c>
      <c r="F74" s="72">
        <v>64</v>
      </c>
      <c r="G74" s="72">
        <v>64</v>
      </c>
      <c r="H74" s="72">
        <v>64</v>
      </c>
      <c r="I74" s="72">
        <v>64</v>
      </c>
      <c r="J74" s="72">
        <v>64</v>
      </c>
      <c r="K74" s="72">
        <v>64</v>
      </c>
      <c r="L74" s="73">
        <v>64</v>
      </c>
      <c r="M74" s="64"/>
      <c r="N74" s="70"/>
      <c r="O74" s="1">
        <v>63</v>
      </c>
      <c r="P74" s="68"/>
      <c r="Q74" s="69"/>
      <c r="R74" s="68"/>
      <c r="S74" s="68"/>
      <c r="T74" s="71">
        <f t="shared" si="0"/>
        <v>0</v>
      </c>
      <c r="U74" s="2" t="str">
        <f t="shared" si="1"/>
        <v/>
      </c>
      <c r="V74" s="3">
        <f t="shared" ca="1" si="2"/>
        <v>43344</v>
      </c>
    </row>
    <row r="75" spans="1:22" customFormat="1" ht="9.75" customHeight="1" x14ac:dyDescent="0.25">
      <c r="A75" s="63"/>
      <c r="B75" s="257"/>
      <c r="C75" s="97">
        <v>65</v>
      </c>
      <c r="D75" s="72">
        <v>65</v>
      </c>
      <c r="E75" s="72">
        <v>65</v>
      </c>
      <c r="F75" s="72">
        <v>65</v>
      </c>
      <c r="G75" s="72">
        <v>65</v>
      </c>
      <c r="H75" s="72">
        <v>65</v>
      </c>
      <c r="I75" s="72">
        <v>65</v>
      </c>
      <c r="J75" s="72">
        <v>65</v>
      </c>
      <c r="K75" s="72">
        <v>65</v>
      </c>
      <c r="L75" s="73">
        <v>65</v>
      </c>
      <c r="M75" s="64"/>
      <c r="N75" s="70"/>
      <c r="O75" s="1">
        <v>64</v>
      </c>
      <c r="P75" s="68"/>
      <c r="Q75" s="69"/>
      <c r="R75" s="68"/>
      <c r="S75" s="68"/>
      <c r="T75" s="71">
        <f t="shared" ref="T75:T131" si="4">IF(P75&gt;=S75,0,"")</f>
        <v>0</v>
      </c>
      <c r="U75" s="2" t="str">
        <f t="shared" ref="U75:U131" si="5">IF(S75&lt;&gt;"",Q75,"")</f>
        <v/>
      </c>
      <c r="V75" s="3">
        <f t="shared" ref="V75:V131" ca="1" si="6">IF(U75&lt;&gt;"","pago",TODAY()-P75)</f>
        <v>43344</v>
      </c>
    </row>
    <row r="76" spans="1:22" customFormat="1" ht="9.75" customHeight="1" x14ac:dyDescent="0.25">
      <c r="A76" s="63"/>
      <c r="B76" s="257"/>
      <c r="C76" s="97">
        <v>66</v>
      </c>
      <c r="D76" s="72">
        <v>66</v>
      </c>
      <c r="E76" s="72">
        <v>66</v>
      </c>
      <c r="F76" s="72">
        <v>66</v>
      </c>
      <c r="G76" s="72">
        <v>66</v>
      </c>
      <c r="H76" s="72">
        <v>66</v>
      </c>
      <c r="I76" s="72">
        <v>66</v>
      </c>
      <c r="J76" s="72">
        <v>66</v>
      </c>
      <c r="K76" s="72">
        <v>66</v>
      </c>
      <c r="L76" s="73">
        <v>66</v>
      </c>
      <c r="M76" s="64"/>
      <c r="N76" s="70"/>
      <c r="O76" s="1">
        <v>65</v>
      </c>
      <c r="P76" s="68"/>
      <c r="Q76" s="69"/>
      <c r="R76" s="68"/>
      <c r="S76" s="68"/>
      <c r="T76" s="71">
        <f t="shared" si="4"/>
        <v>0</v>
      </c>
      <c r="U76" s="2" t="str">
        <f t="shared" si="5"/>
        <v/>
      </c>
      <c r="V76" s="3">
        <f t="shared" ca="1" si="6"/>
        <v>43344</v>
      </c>
    </row>
    <row r="77" spans="1:22" customFormat="1" ht="9.75" customHeight="1" x14ac:dyDescent="0.25">
      <c r="A77" s="63"/>
      <c r="B77" s="257"/>
      <c r="C77" s="97">
        <v>67</v>
      </c>
      <c r="D77" s="72">
        <v>67</v>
      </c>
      <c r="E77" s="72">
        <v>67</v>
      </c>
      <c r="F77" s="72">
        <v>67</v>
      </c>
      <c r="G77" s="72">
        <v>67</v>
      </c>
      <c r="H77" s="72">
        <v>67</v>
      </c>
      <c r="I77" s="72">
        <v>67</v>
      </c>
      <c r="J77" s="72">
        <v>67</v>
      </c>
      <c r="K77" s="72">
        <v>67</v>
      </c>
      <c r="L77" s="73">
        <v>67</v>
      </c>
      <c r="M77" s="64"/>
      <c r="N77" s="70"/>
      <c r="O77" s="1">
        <v>66</v>
      </c>
      <c r="P77" s="68"/>
      <c r="Q77" s="69"/>
      <c r="R77" s="68"/>
      <c r="S77" s="68"/>
      <c r="T77" s="71">
        <f t="shared" si="4"/>
        <v>0</v>
      </c>
      <c r="U77" s="2" t="str">
        <f t="shared" si="5"/>
        <v/>
      </c>
      <c r="V77" s="3">
        <f t="shared" ca="1" si="6"/>
        <v>43344</v>
      </c>
    </row>
    <row r="78" spans="1:22" customFormat="1" ht="9.75" customHeight="1" x14ac:dyDescent="0.25">
      <c r="A78" s="63"/>
      <c r="B78" s="257"/>
      <c r="C78" s="97">
        <v>68</v>
      </c>
      <c r="D78" s="72">
        <v>68</v>
      </c>
      <c r="E78" s="72">
        <v>68</v>
      </c>
      <c r="F78" s="72">
        <v>68</v>
      </c>
      <c r="G78" s="72">
        <v>68</v>
      </c>
      <c r="H78" s="72">
        <v>68</v>
      </c>
      <c r="I78" s="72">
        <v>68</v>
      </c>
      <c r="J78" s="72">
        <v>68</v>
      </c>
      <c r="K78" s="72">
        <v>68</v>
      </c>
      <c r="L78" s="73">
        <v>68</v>
      </c>
      <c r="M78" s="64"/>
      <c r="N78" s="70"/>
      <c r="O78" s="1">
        <v>67</v>
      </c>
      <c r="P78" s="68"/>
      <c r="Q78" s="69"/>
      <c r="R78" s="68"/>
      <c r="S78" s="68"/>
      <c r="T78" s="71">
        <f t="shared" si="4"/>
        <v>0</v>
      </c>
      <c r="U78" s="2" t="str">
        <f t="shared" si="5"/>
        <v/>
      </c>
      <c r="V78" s="3">
        <f t="shared" ca="1" si="6"/>
        <v>43344</v>
      </c>
    </row>
    <row r="79" spans="1:22" customFormat="1" ht="9.75" customHeight="1" x14ac:dyDescent="0.25">
      <c r="A79" s="63"/>
      <c r="B79" s="257"/>
      <c r="C79" s="97">
        <v>69</v>
      </c>
      <c r="D79" s="72">
        <v>69</v>
      </c>
      <c r="E79" s="72">
        <v>69</v>
      </c>
      <c r="F79" s="72">
        <v>69</v>
      </c>
      <c r="G79" s="72">
        <v>69</v>
      </c>
      <c r="H79" s="72">
        <v>69</v>
      </c>
      <c r="I79" s="72">
        <v>69</v>
      </c>
      <c r="J79" s="72">
        <v>69</v>
      </c>
      <c r="K79" s="72">
        <v>69</v>
      </c>
      <c r="L79" s="73">
        <v>69</v>
      </c>
      <c r="M79" s="64"/>
      <c r="N79" s="70"/>
      <c r="O79" s="1">
        <v>68</v>
      </c>
      <c r="P79" s="68"/>
      <c r="Q79" s="69"/>
      <c r="R79" s="68"/>
      <c r="S79" s="68"/>
      <c r="T79" s="71">
        <f t="shared" si="4"/>
        <v>0</v>
      </c>
      <c r="U79" s="2" t="str">
        <f t="shared" si="5"/>
        <v/>
      </c>
      <c r="V79" s="3">
        <f t="shared" ca="1" si="6"/>
        <v>43344</v>
      </c>
    </row>
    <row r="80" spans="1:22" customFormat="1" ht="9.75" customHeight="1" x14ac:dyDescent="0.25">
      <c r="A80" s="63"/>
      <c r="B80" s="257"/>
      <c r="C80" s="97">
        <v>70</v>
      </c>
      <c r="D80" s="72">
        <v>70</v>
      </c>
      <c r="E80" s="72">
        <v>70</v>
      </c>
      <c r="F80" s="72">
        <v>70</v>
      </c>
      <c r="G80" s="72">
        <v>70</v>
      </c>
      <c r="H80" s="72">
        <v>70</v>
      </c>
      <c r="I80" s="72">
        <v>70</v>
      </c>
      <c r="J80" s="72">
        <v>70</v>
      </c>
      <c r="K80" s="72">
        <v>70</v>
      </c>
      <c r="L80" s="73">
        <v>70</v>
      </c>
      <c r="M80" s="64"/>
      <c r="N80" s="70"/>
      <c r="O80" s="1">
        <v>69</v>
      </c>
      <c r="P80" s="68"/>
      <c r="Q80" s="69"/>
      <c r="R80" s="68"/>
      <c r="S80" s="68"/>
      <c r="T80" s="71">
        <f t="shared" si="4"/>
        <v>0</v>
      </c>
      <c r="U80" s="2" t="str">
        <f t="shared" si="5"/>
        <v/>
      </c>
      <c r="V80" s="3">
        <f t="shared" ca="1" si="6"/>
        <v>43344</v>
      </c>
    </row>
    <row r="81" spans="1:22" customFormat="1" ht="9.75" customHeight="1" x14ac:dyDescent="0.25">
      <c r="A81" s="63"/>
      <c r="B81" s="257"/>
      <c r="C81" s="97">
        <v>71</v>
      </c>
      <c r="D81" s="72">
        <v>71</v>
      </c>
      <c r="E81" s="72">
        <v>71</v>
      </c>
      <c r="F81" s="72">
        <v>71</v>
      </c>
      <c r="G81" s="72">
        <v>71</v>
      </c>
      <c r="H81" s="72">
        <v>71</v>
      </c>
      <c r="I81" s="72">
        <v>71</v>
      </c>
      <c r="J81" s="72">
        <v>71</v>
      </c>
      <c r="K81" s="72">
        <v>71</v>
      </c>
      <c r="L81" s="73">
        <v>71</v>
      </c>
      <c r="M81" s="64"/>
      <c r="N81" s="70"/>
      <c r="O81" s="1">
        <v>70</v>
      </c>
      <c r="P81" s="68"/>
      <c r="Q81" s="69"/>
      <c r="R81" s="68"/>
      <c r="S81" s="68"/>
      <c r="T81" s="71">
        <f t="shared" si="4"/>
        <v>0</v>
      </c>
      <c r="U81" s="2" t="str">
        <f t="shared" si="5"/>
        <v/>
      </c>
      <c r="V81" s="3">
        <f t="shared" ca="1" si="6"/>
        <v>43344</v>
      </c>
    </row>
    <row r="82" spans="1:22" customFormat="1" ht="9.75" customHeight="1" x14ac:dyDescent="0.25">
      <c r="A82" s="63"/>
      <c r="B82" s="257"/>
      <c r="C82" s="97">
        <v>72</v>
      </c>
      <c r="D82" s="72">
        <v>72</v>
      </c>
      <c r="E82" s="72">
        <v>72</v>
      </c>
      <c r="F82" s="72">
        <v>72</v>
      </c>
      <c r="G82" s="72">
        <v>72</v>
      </c>
      <c r="H82" s="72">
        <v>72</v>
      </c>
      <c r="I82" s="72">
        <v>72</v>
      </c>
      <c r="J82" s="72">
        <v>72</v>
      </c>
      <c r="K82" s="72">
        <v>72</v>
      </c>
      <c r="L82" s="73">
        <v>72</v>
      </c>
      <c r="M82" s="64"/>
      <c r="N82" s="70"/>
      <c r="O82" s="1">
        <v>71</v>
      </c>
      <c r="P82" s="68"/>
      <c r="Q82" s="69"/>
      <c r="R82" s="68"/>
      <c r="S82" s="68"/>
      <c r="T82" s="71">
        <f t="shared" si="4"/>
        <v>0</v>
      </c>
      <c r="U82" s="2" t="str">
        <f t="shared" si="5"/>
        <v/>
      </c>
      <c r="V82" s="3">
        <f t="shared" ca="1" si="6"/>
        <v>43344</v>
      </c>
    </row>
    <row r="83" spans="1:22" customFormat="1" ht="9.75" customHeight="1" x14ac:dyDescent="0.25">
      <c r="A83" s="63"/>
      <c r="B83" s="257"/>
      <c r="C83" s="97">
        <v>73</v>
      </c>
      <c r="D83" s="72">
        <v>73</v>
      </c>
      <c r="E83" s="72">
        <v>73</v>
      </c>
      <c r="F83" s="72">
        <v>73</v>
      </c>
      <c r="G83" s="72">
        <v>73</v>
      </c>
      <c r="H83" s="72">
        <v>73</v>
      </c>
      <c r="I83" s="72">
        <v>73</v>
      </c>
      <c r="J83" s="72">
        <v>73</v>
      </c>
      <c r="K83" s="72">
        <v>73</v>
      </c>
      <c r="L83" s="73">
        <v>73</v>
      </c>
      <c r="M83" s="64"/>
      <c r="N83" s="70"/>
      <c r="O83" s="1">
        <v>72</v>
      </c>
      <c r="P83" s="68"/>
      <c r="Q83" s="69"/>
      <c r="R83" s="68"/>
      <c r="S83" s="68"/>
      <c r="T83" s="71">
        <f t="shared" si="4"/>
        <v>0</v>
      </c>
      <c r="U83" s="2" t="str">
        <f t="shared" si="5"/>
        <v/>
      </c>
      <c r="V83" s="3">
        <f t="shared" ca="1" si="6"/>
        <v>43344</v>
      </c>
    </row>
    <row r="84" spans="1:22" customFormat="1" ht="9.75" customHeight="1" x14ac:dyDescent="0.25">
      <c r="A84" s="63"/>
      <c r="B84" s="257"/>
      <c r="C84" s="97">
        <v>74</v>
      </c>
      <c r="D84" s="72">
        <v>74</v>
      </c>
      <c r="E84" s="72">
        <v>74</v>
      </c>
      <c r="F84" s="72">
        <v>74</v>
      </c>
      <c r="G84" s="72">
        <v>74</v>
      </c>
      <c r="H84" s="72">
        <v>74</v>
      </c>
      <c r="I84" s="72">
        <v>74</v>
      </c>
      <c r="J84" s="72">
        <v>74</v>
      </c>
      <c r="K84" s="72">
        <v>74</v>
      </c>
      <c r="L84" s="73">
        <v>74</v>
      </c>
      <c r="M84" s="64"/>
      <c r="N84" s="70"/>
      <c r="O84" s="1">
        <v>73</v>
      </c>
      <c r="P84" s="68"/>
      <c r="Q84" s="69"/>
      <c r="R84" s="68"/>
      <c r="S84" s="68"/>
      <c r="T84" s="71">
        <f t="shared" si="4"/>
        <v>0</v>
      </c>
      <c r="U84" s="2" t="str">
        <f t="shared" si="5"/>
        <v/>
      </c>
      <c r="V84" s="3">
        <f t="shared" ca="1" si="6"/>
        <v>43344</v>
      </c>
    </row>
    <row r="85" spans="1:22" customFormat="1" ht="9.75" customHeight="1" x14ac:dyDescent="0.25">
      <c r="A85" s="63"/>
      <c r="B85" s="257"/>
      <c r="C85" s="97">
        <v>75</v>
      </c>
      <c r="D85" s="72">
        <v>75</v>
      </c>
      <c r="E85" s="72">
        <v>75</v>
      </c>
      <c r="F85" s="72">
        <v>75</v>
      </c>
      <c r="G85" s="72">
        <v>75</v>
      </c>
      <c r="H85" s="72">
        <v>75</v>
      </c>
      <c r="I85" s="72">
        <v>75</v>
      </c>
      <c r="J85" s="72">
        <v>75</v>
      </c>
      <c r="K85" s="72">
        <v>75</v>
      </c>
      <c r="L85" s="73">
        <v>75</v>
      </c>
      <c r="M85" s="64"/>
      <c r="N85" s="70"/>
      <c r="O85" s="1">
        <v>74</v>
      </c>
      <c r="P85" s="68"/>
      <c r="Q85" s="69"/>
      <c r="R85" s="68"/>
      <c r="S85" s="68"/>
      <c r="T85" s="71">
        <f t="shared" si="4"/>
        <v>0</v>
      </c>
      <c r="U85" s="2" t="str">
        <f t="shared" si="5"/>
        <v/>
      </c>
      <c r="V85" s="3">
        <f t="shared" ca="1" si="6"/>
        <v>43344</v>
      </c>
    </row>
    <row r="86" spans="1:22" customFormat="1" ht="9.75" customHeight="1" x14ac:dyDescent="0.25">
      <c r="A86" s="63"/>
      <c r="B86" s="257"/>
      <c r="C86" s="97">
        <v>76</v>
      </c>
      <c r="D86" s="72">
        <v>76</v>
      </c>
      <c r="E86" s="72">
        <v>76</v>
      </c>
      <c r="F86" s="72">
        <v>76</v>
      </c>
      <c r="G86" s="72">
        <v>76</v>
      </c>
      <c r="H86" s="72">
        <v>76</v>
      </c>
      <c r="I86" s="72">
        <v>76</v>
      </c>
      <c r="J86" s="72">
        <v>76</v>
      </c>
      <c r="K86" s="72">
        <v>76</v>
      </c>
      <c r="L86" s="73">
        <v>76</v>
      </c>
      <c r="M86" s="64"/>
      <c r="N86" s="70"/>
      <c r="O86" s="1">
        <v>75</v>
      </c>
      <c r="P86" s="68"/>
      <c r="Q86" s="69"/>
      <c r="R86" s="68"/>
      <c r="S86" s="68"/>
      <c r="T86" s="71">
        <f t="shared" si="4"/>
        <v>0</v>
      </c>
      <c r="U86" s="2" t="str">
        <f t="shared" si="5"/>
        <v/>
      </c>
      <c r="V86" s="3">
        <f t="shared" ca="1" si="6"/>
        <v>43344</v>
      </c>
    </row>
    <row r="87" spans="1:22" customFormat="1" ht="9.75" customHeight="1" x14ac:dyDescent="0.25">
      <c r="A87" s="63"/>
      <c r="B87" s="257"/>
      <c r="C87" s="97">
        <v>77</v>
      </c>
      <c r="D87" s="72">
        <v>77</v>
      </c>
      <c r="E87" s="72">
        <v>77</v>
      </c>
      <c r="F87" s="72">
        <v>77</v>
      </c>
      <c r="G87" s="72">
        <v>77</v>
      </c>
      <c r="H87" s="72">
        <v>77</v>
      </c>
      <c r="I87" s="72">
        <v>77</v>
      </c>
      <c r="J87" s="72">
        <v>77</v>
      </c>
      <c r="K87" s="72">
        <v>77</v>
      </c>
      <c r="L87" s="73">
        <v>77</v>
      </c>
      <c r="M87" s="64"/>
      <c r="N87" s="70"/>
      <c r="O87" s="1">
        <v>76</v>
      </c>
      <c r="P87" s="68"/>
      <c r="Q87" s="69"/>
      <c r="R87" s="68"/>
      <c r="S87" s="68"/>
      <c r="T87" s="71">
        <f t="shared" si="4"/>
        <v>0</v>
      </c>
      <c r="U87" s="2" t="str">
        <f t="shared" si="5"/>
        <v/>
      </c>
      <c r="V87" s="3">
        <f t="shared" ca="1" si="6"/>
        <v>43344</v>
      </c>
    </row>
    <row r="88" spans="1:22" customFormat="1" ht="9.75" customHeight="1" x14ac:dyDescent="0.25">
      <c r="A88" s="63"/>
      <c r="B88" s="257"/>
      <c r="C88" s="97">
        <v>78</v>
      </c>
      <c r="D88" s="72">
        <v>78</v>
      </c>
      <c r="E88" s="72">
        <v>78</v>
      </c>
      <c r="F88" s="72">
        <v>78</v>
      </c>
      <c r="G88" s="72">
        <v>78</v>
      </c>
      <c r="H88" s="72">
        <v>78</v>
      </c>
      <c r="I88" s="72">
        <v>78</v>
      </c>
      <c r="J88" s="72">
        <v>78</v>
      </c>
      <c r="K88" s="72">
        <v>78</v>
      </c>
      <c r="L88" s="73">
        <v>78</v>
      </c>
      <c r="M88" s="64"/>
      <c r="N88" s="70"/>
      <c r="O88" s="1">
        <v>77</v>
      </c>
      <c r="P88" s="68"/>
      <c r="Q88" s="69"/>
      <c r="R88" s="68"/>
      <c r="S88" s="68"/>
      <c r="T88" s="71">
        <f t="shared" si="4"/>
        <v>0</v>
      </c>
      <c r="U88" s="2" t="str">
        <f t="shared" si="5"/>
        <v/>
      </c>
      <c r="V88" s="3">
        <f t="shared" ca="1" si="6"/>
        <v>43344</v>
      </c>
    </row>
    <row r="89" spans="1:22" customFormat="1" ht="9.75" customHeight="1" x14ac:dyDescent="0.25">
      <c r="A89" s="63"/>
      <c r="B89" s="257"/>
      <c r="C89" s="97">
        <v>79</v>
      </c>
      <c r="D89" s="72">
        <v>79</v>
      </c>
      <c r="E89" s="72">
        <v>79</v>
      </c>
      <c r="F89" s="72">
        <v>79</v>
      </c>
      <c r="G89" s="72">
        <v>79</v>
      </c>
      <c r="H89" s="72">
        <v>79</v>
      </c>
      <c r="I89" s="72">
        <v>79</v>
      </c>
      <c r="J89" s="72">
        <v>79</v>
      </c>
      <c r="K89" s="72">
        <v>79</v>
      </c>
      <c r="L89" s="73">
        <v>79</v>
      </c>
      <c r="M89" s="64"/>
      <c r="N89" s="70"/>
      <c r="O89" s="1">
        <v>78</v>
      </c>
      <c r="P89" s="68"/>
      <c r="Q89" s="69"/>
      <c r="R89" s="68"/>
      <c r="S89" s="68"/>
      <c r="T89" s="71">
        <f t="shared" si="4"/>
        <v>0</v>
      </c>
      <c r="U89" s="2" t="str">
        <f t="shared" si="5"/>
        <v/>
      </c>
      <c r="V89" s="3">
        <f t="shared" ca="1" si="6"/>
        <v>43344</v>
      </c>
    </row>
    <row r="90" spans="1:22" customFormat="1" ht="9.75" customHeight="1" x14ac:dyDescent="0.25">
      <c r="A90" s="63"/>
      <c r="B90" s="257"/>
      <c r="C90" s="97">
        <v>80</v>
      </c>
      <c r="D90" s="72">
        <v>80</v>
      </c>
      <c r="E90" s="72">
        <v>80</v>
      </c>
      <c r="F90" s="72">
        <v>80</v>
      </c>
      <c r="G90" s="72">
        <v>80</v>
      </c>
      <c r="H90" s="72">
        <v>80</v>
      </c>
      <c r="I90" s="72">
        <v>80</v>
      </c>
      <c r="J90" s="72">
        <v>80</v>
      </c>
      <c r="K90" s="72">
        <v>80</v>
      </c>
      <c r="L90" s="73">
        <v>80</v>
      </c>
      <c r="M90" s="64"/>
      <c r="N90" s="70"/>
      <c r="O90" s="1">
        <v>79</v>
      </c>
      <c r="P90" s="68"/>
      <c r="Q90" s="69"/>
      <c r="R90" s="68"/>
      <c r="S90" s="68"/>
      <c r="T90" s="71">
        <f t="shared" si="4"/>
        <v>0</v>
      </c>
      <c r="U90" s="2" t="str">
        <f t="shared" si="5"/>
        <v/>
      </c>
      <c r="V90" s="3">
        <f t="shared" ca="1" si="6"/>
        <v>43344</v>
      </c>
    </row>
    <row r="91" spans="1:22" customFormat="1" ht="9.75" customHeight="1" x14ac:dyDescent="0.25">
      <c r="A91" s="63"/>
      <c r="B91" s="257"/>
      <c r="C91" s="97">
        <v>81</v>
      </c>
      <c r="D91" s="72">
        <v>81</v>
      </c>
      <c r="E91" s="72">
        <v>81</v>
      </c>
      <c r="F91" s="72">
        <v>81</v>
      </c>
      <c r="G91" s="72">
        <v>81</v>
      </c>
      <c r="H91" s="72">
        <v>81</v>
      </c>
      <c r="I91" s="72">
        <v>81</v>
      </c>
      <c r="J91" s="72">
        <v>81</v>
      </c>
      <c r="K91" s="72">
        <v>81</v>
      </c>
      <c r="L91" s="73">
        <v>81</v>
      </c>
      <c r="M91" s="64"/>
      <c r="N91" s="70"/>
      <c r="O91" s="1">
        <v>80</v>
      </c>
      <c r="P91" s="68"/>
      <c r="Q91" s="69"/>
      <c r="R91" s="68"/>
      <c r="S91" s="68"/>
      <c r="T91" s="71">
        <f t="shared" si="4"/>
        <v>0</v>
      </c>
      <c r="U91" s="2" t="str">
        <f t="shared" si="5"/>
        <v/>
      </c>
      <c r="V91" s="3">
        <f t="shared" ca="1" si="6"/>
        <v>43344</v>
      </c>
    </row>
    <row r="92" spans="1:22" customFormat="1" ht="9.75" customHeight="1" x14ac:dyDescent="0.25">
      <c r="A92" s="63"/>
      <c r="B92" s="257"/>
      <c r="C92" s="97">
        <v>82</v>
      </c>
      <c r="D92" s="72">
        <v>82</v>
      </c>
      <c r="E92" s="72">
        <v>82</v>
      </c>
      <c r="F92" s="72">
        <v>82</v>
      </c>
      <c r="G92" s="72">
        <v>82</v>
      </c>
      <c r="H92" s="72">
        <v>82</v>
      </c>
      <c r="I92" s="72">
        <v>82</v>
      </c>
      <c r="J92" s="72">
        <v>82</v>
      </c>
      <c r="K92" s="72">
        <v>82</v>
      </c>
      <c r="L92" s="73">
        <v>82</v>
      </c>
      <c r="M92" s="64"/>
      <c r="N92" s="70"/>
      <c r="O92" s="1">
        <v>81</v>
      </c>
      <c r="P92" s="68"/>
      <c r="Q92" s="69"/>
      <c r="R92" s="68"/>
      <c r="S92" s="68"/>
      <c r="T92" s="71">
        <f t="shared" si="4"/>
        <v>0</v>
      </c>
      <c r="U92" s="2" t="str">
        <f t="shared" si="5"/>
        <v/>
      </c>
      <c r="V92" s="3">
        <f t="shared" ca="1" si="6"/>
        <v>43344</v>
      </c>
    </row>
    <row r="93" spans="1:22" customFormat="1" ht="9.75" customHeight="1" x14ac:dyDescent="0.25">
      <c r="A93" s="63"/>
      <c r="B93" s="257"/>
      <c r="C93" s="97">
        <v>83</v>
      </c>
      <c r="D93" s="72">
        <v>83</v>
      </c>
      <c r="E93" s="72">
        <v>83</v>
      </c>
      <c r="F93" s="72">
        <v>83</v>
      </c>
      <c r="G93" s="72">
        <v>83</v>
      </c>
      <c r="H93" s="72">
        <v>83</v>
      </c>
      <c r="I93" s="72">
        <v>83</v>
      </c>
      <c r="J93" s="72">
        <v>83</v>
      </c>
      <c r="K93" s="72">
        <v>83</v>
      </c>
      <c r="L93" s="73">
        <v>83</v>
      </c>
      <c r="M93" s="64"/>
      <c r="N93" s="70"/>
      <c r="O93" s="1">
        <v>82</v>
      </c>
      <c r="P93" s="68"/>
      <c r="Q93" s="69"/>
      <c r="R93" s="68"/>
      <c r="S93" s="68"/>
      <c r="T93" s="71">
        <f t="shared" si="4"/>
        <v>0</v>
      </c>
      <c r="U93" s="2" t="str">
        <f t="shared" si="5"/>
        <v/>
      </c>
      <c r="V93" s="3">
        <f t="shared" ca="1" si="6"/>
        <v>43344</v>
      </c>
    </row>
    <row r="94" spans="1:22" customFormat="1" ht="9.75" customHeight="1" x14ac:dyDescent="0.25">
      <c r="A94" s="63"/>
      <c r="B94" s="257"/>
      <c r="C94" s="97">
        <v>84</v>
      </c>
      <c r="D94" s="72">
        <v>84</v>
      </c>
      <c r="E94" s="72">
        <v>84</v>
      </c>
      <c r="F94" s="72">
        <v>84</v>
      </c>
      <c r="G94" s="72">
        <v>84</v>
      </c>
      <c r="H94" s="72">
        <v>84</v>
      </c>
      <c r="I94" s="72">
        <v>84</v>
      </c>
      <c r="J94" s="72">
        <v>84</v>
      </c>
      <c r="K94" s="72">
        <v>84</v>
      </c>
      <c r="L94" s="73">
        <v>84</v>
      </c>
      <c r="M94" s="64"/>
      <c r="N94" s="70"/>
      <c r="O94" s="1">
        <v>83</v>
      </c>
      <c r="P94" s="68"/>
      <c r="Q94" s="69"/>
      <c r="R94" s="68"/>
      <c r="S94" s="68"/>
      <c r="T94" s="71">
        <f t="shared" si="4"/>
        <v>0</v>
      </c>
      <c r="U94" s="2" t="str">
        <f t="shared" si="5"/>
        <v/>
      </c>
      <c r="V94" s="3">
        <f t="shared" ca="1" si="6"/>
        <v>43344</v>
      </c>
    </row>
    <row r="95" spans="1:22" customFormat="1" ht="9.75" customHeight="1" x14ac:dyDescent="0.25">
      <c r="A95" s="63"/>
      <c r="B95" s="257"/>
      <c r="C95" s="97">
        <v>85</v>
      </c>
      <c r="D95" s="72">
        <v>85</v>
      </c>
      <c r="E95" s="72">
        <v>85</v>
      </c>
      <c r="F95" s="72">
        <v>85</v>
      </c>
      <c r="G95" s="72">
        <v>85</v>
      </c>
      <c r="H95" s="72">
        <v>85</v>
      </c>
      <c r="I95" s="72">
        <v>85</v>
      </c>
      <c r="J95" s="72">
        <v>85</v>
      </c>
      <c r="K95" s="72">
        <v>85</v>
      </c>
      <c r="L95" s="73">
        <v>85</v>
      </c>
      <c r="M95" s="64"/>
      <c r="N95" s="70"/>
      <c r="O95" s="1">
        <v>84</v>
      </c>
      <c r="P95" s="68"/>
      <c r="Q95" s="69"/>
      <c r="R95" s="68"/>
      <c r="S95" s="68"/>
      <c r="T95" s="71">
        <f t="shared" si="4"/>
        <v>0</v>
      </c>
      <c r="U95" s="2" t="str">
        <f t="shared" si="5"/>
        <v/>
      </c>
      <c r="V95" s="3">
        <f t="shared" ca="1" si="6"/>
        <v>43344</v>
      </c>
    </row>
    <row r="96" spans="1:22" customFormat="1" ht="9.75" customHeight="1" x14ac:dyDescent="0.25">
      <c r="A96" s="63"/>
      <c r="B96" s="257"/>
      <c r="C96" s="97">
        <v>86</v>
      </c>
      <c r="D96" s="72">
        <v>86</v>
      </c>
      <c r="E96" s="72">
        <v>86</v>
      </c>
      <c r="F96" s="72">
        <v>86</v>
      </c>
      <c r="G96" s="72">
        <v>86</v>
      </c>
      <c r="H96" s="72">
        <v>86</v>
      </c>
      <c r="I96" s="72">
        <v>86</v>
      </c>
      <c r="J96" s="72">
        <v>86</v>
      </c>
      <c r="K96" s="72">
        <v>86</v>
      </c>
      <c r="L96" s="73">
        <v>86</v>
      </c>
      <c r="M96" s="64"/>
      <c r="N96" s="70"/>
      <c r="O96" s="1">
        <v>85</v>
      </c>
      <c r="P96" s="68"/>
      <c r="Q96" s="69"/>
      <c r="R96" s="68"/>
      <c r="S96" s="68"/>
      <c r="T96" s="71">
        <f t="shared" si="4"/>
        <v>0</v>
      </c>
      <c r="U96" s="2" t="str">
        <f t="shared" si="5"/>
        <v/>
      </c>
      <c r="V96" s="3">
        <f t="shared" ca="1" si="6"/>
        <v>43344</v>
      </c>
    </row>
    <row r="97" spans="1:22" customFormat="1" ht="9.75" customHeight="1" x14ac:dyDescent="0.25">
      <c r="A97" s="63"/>
      <c r="B97" s="257"/>
      <c r="C97" s="97">
        <v>87</v>
      </c>
      <c r="D97" s="72">
        <v>87</v>
      </c>
      <c r="E97" s="72">
        <v>87</v>
      </c>
      <c r="F97" s="72">
        <v>87</v>
      </c>
      <c r="G97" s="72">
        <v>87</v>
      </c>
      <c r="H97" s="72">
        <v>87</v>
      </c>
      <c r="I97" s="72">
        <v>87</v>
      </c>
      <c r="J97" s="72">
        <v>87</v>
      </c>
      <c r="K97" s="72">
        <v>87</v>
      </c>
      <c r="L97" s="73">
        <v>87</v>
      </c>
      <c r="M97" s="64"/>
      <c r="N97" s="70"/>
      <c r="O97" s="1">
        <v>86</v>
      </c>
      <c r="P97" s="68"/>
      <c r="Q97" s="69"/>
      <c r="R97" s="68"/>
      <c r="S97" s="68"/>
      <c r="T97" s="71">
        <f t="shared" si="4"/>
        <v>0</v>
      </c>
      <c r="U97" s="2" t="str">
        <f t="shared" si="5"/>
        <v/>
      </c>
      <c r="V97" s="3">
        <f t="shared" ca="1" si="6"/>
        <v>43344</v>
      </c>
    </row>
    <row r="98" spans="1:22" customFormat="1" ht="9.75" customHeight="1" x14ac:dyDescent="0.25">
      <c r="A98" s="63"/>
      <c r="B98" s="257"/>
      <c r="C98" s="97">
        <v>88</v>
      </c>
      <c r="D98" s="72">
        <v>88</v>
      </c>
      <c r="E98" s="72">
        <v>88</v>
      </c>
      <c r="F98" s="72">
        <v>88</v>
      </c>
      <c r="G98" s="72">
        <v>88</v>
      </c>
      <c r="H98" s="72">
        <v>88</v>
      </c>
      <c r="I98" s="72">
        <v>88</v>
      </c>
      <c r="J98" s="72">
        <v>88</v>
      </c>
      <c r="K98" s="72">
        <v>88</v>
      </c>
      <c r="L98" s="73">
        <v>88</v>
      </c>
      <c r="M98" s="64"/>
      <c r="N98" s="70"/>
      <c r="O98" s="1">
        <v>87</v>
      </c>
      <c r="P98" s="68"/>
      <c r="Q98" s="69"/>
      <c r="R98" s="68"/>
      <c r="S98" s="68"/>
      <c r="T98" s="71">
        <f t="shared" si="4"/>
        <v>0</v>
      </c>
      <c r="U98" s="2" t="str">
        <f t="shared" si="5"/>
        <v/>
      </c>
      <c r="V98" s="3">
        <f t="shared" ca="1" si="6"/>
        <v>43344</v>
      </c>
    </row>
    <row r="99" spans="1:22" customFormat="1" ht="9.75" customHeight="1" x14ac:dyDescent="0.25">
      <c r="A99" s="63"/>
      <c r="B99" s="257"/>
      <c r="C99" s="97">
        <v>89</v>
      </c>
      <c r="D99" s="72">
        <v>89</v>
      </c>
      <c r="E99" s="72">
        <v>89</v>
      </c>
      <c r="F99" s="72">
        <v>89</v>
      </c>
      <c r="G99" s="72">
        <v>89</v>
      </c>
      <c r="H99" s="72">
        <v>89</v>
      </c>
      <c r="I99" s="72">
        <v>89</v>
      </c>
      <c r="J99" s="72">
        <v>89</v>
      </c>
      <c r="K99" s="72">
        <v>89</v>
      </c>
      <c r="L99" s="73">
        <v>89</v>
      </c>
      <c r="M99" s="64"/>
      <c r="N99" s="70"/>
      <c r="O99" s="1">
        <v>88</v>
      </c>
      <c r="P99" s="68"/>
      <c r="Q99" s="69"/>
      <c r="R99" s="68"/>
      <c r="S99" s="68"/>
      <c r="T99" s="71">
        <f t="shared" si="4"/>
        <v>0</v>
      </c>
      <c r="U99" s="2" t="str">
        <f t="shared" si="5"/>
        <v/>
      </c>
      <c r="V99" s="3">
        <f t="shared" ca="1" si="6"/>
        <v>43344</v>
      </c>
    </row>
    <row r="100" spans="1:22" customFormat="1" ht="9.75" customHeight="1" x14ac:dyDescent="0.25">
      <c r="A100" s="63"/>
      <c r="B100" s="257"/>
      <c r="C100" s="97">
        <v>90</v>
      </c>
      <c r="D100" s="72">
        <v>90</v>
      </c>
      <c r="E100" s="72">
        <v>90</v>
      </c>
      <c r="F100" s="72">
        <v>90</v>
      </c>
      <c r="G100" s="72">
        <v>90</v>
      </c>
      <c r="H100" s="72">
        <v>90</v>
      </c>
      <c r="I100" s="72">
        <v>90</v>
      </c>
      <c r="J100" s="72">
        <v>90</v>
      </c>
      <c r="K100" s="72">
        <v>90</v>
      </c>
      <c r="L100" s="73">
        <v>90</v>
      </c>
      <c r="M100" s="64"/>
      <c r="N100" s="70"/>
      <c r="O100" s="1">
        <v>89</v>
      </c>
      <c r="P100" s="68"/>
      <c r="Q100" s="69"/>
      <c r="R100" s="68"/>
      <c r="S100" s="68"/>
      <c r="T100" s="71">
        <f t="shared" si="4"/>
        <v>0</v>
      </c>
      <c r="U100" s="2" t="str">
        <f t="shared" si="5"/>
        <v/>
      </c>
      <c r="V100" s="3">
        <f t="shared" ca="1" si="6"/>
        <v>43344</v>
      </c>
    </row>
    <row r="101" spans="1:22" customFormat="1" ht="9.75" customHeight="1" x14ac:dyDescent="0.25">
      <c r="A101" s="63"/>
      <c r="B101" s="257"/>
      <c r="C101" s="97">
        <v>91</v>
      </c>
      <c r="D101" s="72">
        <v>91</v>
      </c>
      <c r="E101" s="72">
        <v>91</v>
      </c>
      <c r="F101" s="72">
        <v>91</v>
      </c>
      <c r="G101" s="72">
        <v>91</v>
      </c>
      <c r="H101" s="72">
        <v>91</v>
      </c>
      <c r="I101" s="72">
        <v>91</v>
      </c>
      <c r="J101" s="72">
        <v>91</v>
      </c>
      <c r="K101" s="72">
        <v>91</v>
      </c>
      <c r="L101" s="73">
        <v>91</v>
      </c>
      <c r="M101" s="64"/>
      <c r="N101" s="70"/>
      <c r="O101" s="1">
        <v>90</v>
      </c>
      <c r="P101" s="68"/>
      <c r="Q101" s="69"/>
      <c r="R101" s="68"/>
      <c r="S101" s="68"/>
      <c r="T101" s="71">
        <f t="shared" si="4"/>
        <v>0</v>
      </c>
      <c r="U101" s="2" t="str">
        <f t="shared" si="5"/>
        <v/>
      </c>
      <c r="V101" s="3">
        <f t="shared" ca="1" si="6"/>
        <v>43344</v>
      </c>
    </row>
    <row r="102" spans="1:22" customFormat="1" ht="9.75" customHeight="1" x14ac:dyDescent="0.25">
      <c r="A102" s="63"/>
      <c r="B102" s="257"/>
      <c r="C102" s="97">
        <v>92</v>
      </c>
      <c r="D102" s="72">
        <v>92</v>
      </c>
      <c r="E102" s="72">
        <v>92</v>
      </c>
      <c r="F102" s="72">
        <v>92</v>
      </c>
      <c r="G102" s="72">
        <v>92</v>
      </c>
      <c r="H102" s="72">
        <v>92</v>
      </c>
      <c r="I102" s="72">
        <v>92</v>
      </c>
      <c r="J102" s="72">
        <v>92</v>
      </c>
      <c r="K102" s="72">
        <v>92</v>
      </c>
      <c r="L102" s="73">
        <v>92</v>
      </c>
      <c r="M102" s="64"/>
      <c r="N102" s="70"/>
      <c r="O102" s="1">
        <v>91</v>
      </c>
      <c r="P102" s="68"/>
      <c r="Q102" s="69"/>
      <c r="R102" s="68"/>
      <c r="S102" s="68"/>
      <c r="T102" s="71">
        <f t="shared" si="4"/>
        <v>0</v>
      </c>
      <c r="U102" s="2" t="str">
        <f t="shared" si="5"/>
        <v/>
      </c>
      <c r="V102" s="3">
        <f t="shared" ca="1" si="6"/>
        <v>43344</v>
      </c>
    </row>
    <row r="103" spans="1:22" customFormat="1" ht="9.75" customHeight="1" x14ac:dyDescent="0.25">
      <c r="A103" s="63"/>
      <c r="B103" s="257"/>
      <c r="C103" s="97">
        <v>93</v>
      </c>
      <c r="D103" s="72">
        <v>93</v>
      </c>
      <c r="E103" s="72">
        <v>93</v>
      </c>
      <c r="F103" s="72">
        <v>93</v>
      </c>
      <c r="G103" s="72">
        <v>93</v>
      </c>
      <c r="H103" s="72">
        <v>93</v>
      </c>
      <c r="I103" s="72">
        <v>93</v>
      </c>
      <c r="J103" s="72">
        <v>93</v>
      </c>
      <c r="K103" s="72">
        <v>93</v>
      </c>
      <c r="L103" s="73">
        <v>93</v>
      </c>
      <c r="M103" s="64"/>
      <c r="N103" s="70"/>
      <c r="O103" s="1">
        <v>92</v>
      </c>
      <c r="P103" s="68"/>
      <c r="Q103" s="69"/>
      <c r="R103" s="68"/>
      <c r="S103" s="68"/>
      <c r="T103" s="71">
        <f t="shared" si="4"/>
        <v>0</v>
      </c>
      <c r="U103" s="2" t="str">
        <f t="shared" si="5"/>
        <v/>
      </c>
      <c r="V103" s="3">
        <f t="shared" ca="1" si="6"/>
        <v>43344</v>
      </c>
    </row>
    <row r="104" spans="1:22" customFormat="1" ht="9.75" customHeight="1" x14ac:dyDescent="0.25">
      <c r="A104" s="63"/>
      <c r="B104" s="257"/>
      <c r="C104" s="97">
        <v>94</v>
      </c>
      <c r="D104" s="72">
        <v>94</v>
      </c>
      <c r="E104" s="72">
        <v>94</v>
      </c>
      <c r="F104" s="72">
        <v>94</v>
      </c>
      <c r="G104" s="72">
        <v>94</v>
      </c>
      <c r="H104" s="72">
        <v>94</v>
      </c>
      <c r="I104" s="72">
        <v>94</v>
      </c>
      <c r="J104" s="72">
        <v>94</v>
      </c>
      <c r="K104" s="72">
        <v>94</v>
      </c>
      <c r="L104" s="73">
        <v>94</v>
      </c>
      <c r="M104" s="64"/>
      <c r="N104" s="70"/>
      <c r="O104" s="1">
        <v>93</v>
      </c>
      <c r="P104" s="68"/>
      <c r="Q104" s="69"/>
      <c r="R104" s="68"/>
      <c r="S104" s="68"/>
      <c r="T104" s="71">
        <f t="shared" si="4"/>
        <v>0</v>
      </c>
      <c r="U104" s="2" t="str">
        <f t="shared" si="5"/>
        <v/>
      </c>
      <c r="V104" s="3">
        <f t="shared" ca="1" si="6"/>
        <v>43344</v>
      </c>
    </row>
    <row r="105" spans="1:22" customFormat="1" ht="9.75" customHeight="1" x14ac:dyDescent="0.25">
      <c r="A105" s="63"/>
      <c r="B105" s="257"/>
      <c r="C105" s="97">
        <v>95</v>
      </c>
      <c r="D105" s="72">
        <v>95</v>
      </c>
      <c r="E105" s="72">
        <v>95</v>
      </c>
      <c r="F105" s="72">
        <v>95</v>
      </c>
      <c r="G105" s="72">
        <v>95</v>
      </c>
      <c r="H105" s="72">
        <v>95</v>
      </c>
      <c r="I105" s="72">
        <v>95</v>
      </c>
      <c r="J105" s="72">
        <v>95</v>
      </c>
      <c r="K105" s="72">
        <v>95</v>
      </c>
      <c r="L105" s="73">
        <v>95</v>
      </c>
      <c r="M105" s="64"/>
      <c r="N105" s="70"/>
      <c r="O105" s="1">
        <v>94</v>
      </c>
      <c r="P105" s="68"/>
      <c r="Q105" s="69"/>
      <c r="R105" s="68"/>
      <c r="S105" s="68"/>
      <c r="T105" s="71">
        <f t="shared" si="4"/>
        <v>0</v>
      </c>
      <c r="U105" s="2" t="str">
        <f t="shared" si="5"/>
        <v/>
      </c>
      <c r="V105" s="3">
        <f t="shared" ca="1" si="6"/>
        <v>43344</v>
      </c>
    </row>
    <row r="106" spans="1:22" customFormat="1" ht="9.75" customHeight="1" x14ac:dyDescent="0.25">
      <c r="A106" s="63"/>
      <c r="B106" s="257"/>
      <c r="C106" s="97">
        <v>96</v>
      </c>
      <c r="D106" s="72">
        <v>96</v>
      </c>
      <c r="E106" s="72">
        <v>96</v>
      </c>
      <c r="F106" s="72">
        <v>96</v>
      </c>
      <c r="G106" s="72">
        <v>96</v>
      </c>
      <c r="H106" s="72">
        <v>96</v>
      </c>
      <c r="I106" s="72">
        <v>96</v>
      </c>
      <c r="J106" s="72">
        <v>96</v>
      </c>
      <c r="K106" s="72">
        <v>96</v>
      </c>
      <c r="L106" s="73">
        <v>96</v>
      </c>
      <c r="M106" s="64"/>
      <c r="N106" s="70"/>
      <c r="O106" s="1">
        <v>95</v>
      </c>
      <c r="P106" s="68"/>
      <c r="Q106" s="69"/>
      <c r="R106" s="68"/>
      <c r="S106" s="68"/>
      <c r="T106" s="71">
        <f t="shared" si="4"/>
        <v>0</v>
      </c>
      <c r="U106" s="2" t="str">
        <f t="shared" si="5"/>
        <v/>
      </c>
      <c r="V106" s="3">
        <f t="shared" ca="1" si="6"/>
        <v>43344</v>
      </c>
    </row>
    <row r="107" spans="1:22" customFormat="1" ht="9.75" customHeight="1" x14ac:dyDescent="0.25">
      <c r="A107" s="63"/>
      <c r="B107" s="257"/>
      <c r="C107" s="97">
        <v>97</v>
      </c>
      <c r="D107" s="72">
        <v>97</v>
      </c>
      <c r="E107" s="72">
        <v>97</v>
      </c>
      <c r="F107" s="72">
        <v>97</v>
      </c>
      <c r="G107" s="72">
        <v>97</v>
      </c>
      <c r="H107" s="72">
        <v>97</v>
      </c>
      <c r="I107" s="72">
        <v>97</v>
      </c>
      <c r="J107" s="72">
        <v>97</v>
      </c>
      <c r="K107" s="72">
        <v>97</v>
      </c>
      <c r="L107" s="73">
        <v>97</v>
      </c>
      <c r="M107" s="64"/>
      <c r="N107" s="70"/>
      <c r="O107" s="1">
        <v>96</v>
      </c>
      <c r="P107" s="68"/>
      <c r="Q107" s="69"/>
      <c r="R107" s="68"/>
      <c r="S107" s="68"/>
      <c r="T107" s="71">
        <f t="shared" si="4"/>
        <v>0</v>
      </c>
      <c r="U107" s="2" t="str">
        <f t="shared" si="5"/>
        <v/>
      </c>
      <c r="V107" s="3">
        <f t="shared" ca="1" si="6"/>
        <v>43344</v>
      </c>
    </row>
    <row r="108" spans="1:22" customFormat="1" ht="9.75" customHeight="1" x14ac:dyDescent="0.25">
      <c r="A108" s="63"/>
      <c r="B108" s="257"/>
      <c r="C108" s="97">
        <v>98</v>
      </c>
      <c r="D108" s="72">
        <v>98</v>
      </c>
      <c r="E108" s="72">
        <v>98</v>
      </c>
      <c r="F108" s="72">
        <v>98</v>
      </c>
      <c r="G108" s="72">
        <v>98</v>
      </c>
      <c r="H108" s="72">
        <v>98</v>
      </c>
      <c r="I108" s="72">
        <v>98</v>
      </c>
      <c r="J108" s="72">
        <v>98</v>
      </c>
      <c r="K108" s="72">
        <v>98</v>
      </c>
      <c r="L108" s="73">
        <v>98</v>
      </c>
      <c r="M108" s="64"/>
      <c r="N108" s="70"/>
      <c r="O108" s="1">
        <v>97</v>
      </c>
      <c r="P108" s="68"/>
      <c r="Q108" s="69"/>
      <c r="R108" s="68"/>
      <c r="S108" s="68"/>
      <c r="T108" s="71">
        <f t="shared" si="4"/>
        <v>0</v>
      </c>
      <c r="U108" s="2" t="str">
        <f t="shared" si="5"/>
        <v/>
      </c>
      <c r="V108" s="3">
        <f t="shared" ca="1" si="6"/>
        <v>43344</v>
      </c>
    </row>
    <row r="109" spans="1:22" customFormat="1" ht="9.75" customHeight="1" thickBot="1" x14ac:dyDescent="0.3">
      <c r="A109" s="63"/>
      <c r="B109" s="258"/>
      <c r="C109" s="111">
        <v>99</v>
      </c>
      <c r="D109" s="74">
        <v>99</v>
      </c>
      <c r="E109" s="74">
        <v>99</v>
      </c>
      <c r="F109" s="74">
        <v>99</v>
      </c>
      <c r="G109" s="74">
        <v>99</v>
      </c>
      <c r="H109" s="74">
        <v>99</v>
      </c>
      <c r="I109" s="74">
        <v>99</v>
      </c>
      <c r="J109" s="74">
        <v>99</v>
      </c>
      <c r="K109" s="74">
        <v>99</v>
      </c>
      <c r="L109" s="75">
        <v>99</v>
      </c>
      <c r="M109" s="64"/>
      <c r="N109" s="70"/>
      <c r="O109" s="1">
        <v>98</v>
      </c>
      <c r="P109" s="68"/>
      <c r="Q109" s="69"/>
      <c r="R109" s="68"/>
      <c r="S109" s="68"/>
      <c r="T109" s="71">
        <f t="shared" si="4"/>
        <v>0</v>
      </c>
      <c r="U109" s="2" t="str">
        <f t="shared" si="5"/>
        <v/>
      </c>
      <c r="V109" s="3">
        <f t="shared" ca="1" si="6"/>
        <v>43344</v>
      </c>
    </row>
    <row r="110" spans="1:22" customFormat="1" ht="9.75" customHeight="1" x14ac:dyDescent="0.25">
      <c r="A110" s="63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70"/>
      <c r="O110" s="1">
        <v>99</v>
      </c>
      <c r="P110" s="68"/>
      <c r="Q110" s="69"/>
      <c r="R110" s="68"/>
      <c r="S110" s="68"/>
      <c r="T110" s="71">
        <f t="shared" si="4"/>
        <v>0</v>
      </c>
      <c r="U110" s="2" t="str">
        <f t="shared" si="5"/>
        <v/>
      </c>
      <c r="V110" s="3">
        <f t="shared" ca="1" si="6"/>
        <v>43344</v>
      </c>
    </row>
    <row r="111" spans="1:22" customFormat="1" ht="9.75" customHeight="1" x14ac:dyDescent="0.25">
      <c r="A111" s="63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70"/>
      <c r="O111" s="1">
        <v>100</v>
      </c>
      <c r="P111" s="68"/>
      <c r="Q111" s="69"/>
      <c r="R111" s="68"/>
      <c r="S111" s="68"/>
      <c r="T111" s="71">
        <f t="shared" si="4"/>
        <v>0</v>
      </c>
      <c r="U111" s="2" t="str">
        <f t="shared" si="5"/>
        <v/>
      </c>
      <c r="V111" s="3">
        <f t="shared" ca="1" si="6"/>
        <v>43344</v>
      </c>
    </row>
    <row r="112" spans="1:22" customFormat="1" ht="9.75" customHeight="1" x14ac:dyDescent="0.25">
      <c r="A112" s="63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70"/>
      <c r="O112" s="1">
        <v>101</v>
      </c>
      <c r="P112" s="68"/>
      <c r="Q112" s="69"/>
      <c r="R112" s="68"/>
      <c r="S112" s="68"/>
      <c r="T112" s="71">
        <f t="shared" si="4"/>
        <v>0</v>
      </c>
      <c r="U112" s="2" t="str">
        <f t="shared" si="5"/>
        <v/>
      </c>
      <c r="V112" s="3">
        <f t="shared" ca="1" si="6"/>
        <v>43344</v>
      </c>
    </row>
    <row r="113" spans="1:22" customFormat="1" ht="9.75" customHeight="1" x14ac:dyDescent="0.25">
      <c r="A113" s="63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70"/>
      <c r="O113" s="1">
        <v>102</v>
      </c>
      <c r="P113" s="68"/>
      <c r="Q113" s="69"/>
      <c r="R113" s="68"/>
      <c r="S113" s="68"/>
      <c r="T113" s="71">
        <f t="shared" si="4"/>
        <v>0</v>
      </c>
      <c r="U113" s="2" t="str">
        <f t="shared" si="5"/>
        <v/>
      </c>
      <c r="V113" s="3">
        <f t="shared" ca="1" si="6"/>
        <v>43344</v>
      </c>
    </row>
    <row r="114" spans="1:22" customFormat="1" ht="9.75" customHeight="1" x14ac:dyDescent="0.25">
      <c r="A114" s="63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70"/>
      <c r="O114" s="1">
        <v>103</v>
      </c>
      <c r="P114" s="68"/>
      <c r="Q114" s="69"/>
      <c r="R114" s="68"/>
      <c r="S114" s="68"/>
      <c r="T114" s="71">
        <f t="shared" si="4"/>
        <v>0</v>
      </c>
      <c r="U114" s="2" t="str">
        <f t="shared" si="5"/>
        <v/>
      </c>
      <c r="V114" s="3">
        <f t="shared" ca="1" si="6"/>
        <v>43344</v>
      </c>
    </row>
    <row r="115" spans="1:22" customFormat="1" ht="9.75" customHeight="1" x14ac:dyDescent="0.25">
      <c r="A115" s="63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70"/>
      <c r="O115" s="1">
        <v>104</v>
      </c>
      <c r="P115" s="68"/>
      <c r="Q115" s="69"/>
      <c r="R115" s="68"/>
      <c r="S115" s="68"/>
      <c r="T115" s="71">
        <f t="shared" si="4"/>
        <v>0</v>
      </c>
      <c r="U115" s="2" t="str">
        <f t="shared" si="5"/>
        <v/>
      </c>
      <c r="V115" s="3">
        <f t="shared" ca="1" si="6"/>
        <v>43344</v>
      </c>
    </row>
    <row r="116" spans="1:22" customFormat="1" ht="9.75" customHeight="1" x14ac:dyDescent="0.25">
      <c r="A116" s="63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70"/>
      <c r="O116" s="1">
        <v>105</v>
      </c>
      <c r="P116" s="68"/>
      <c r="Q116" s="69"/>
      <c r="R116" s="68"/>
      <c r="S116" s="68"/>
      <c r="T116" s="71">
        <f t="shared" si="4"/>
        <v>0</v>
      </c>
      <c r="U116" s="2" t="str">
        <f t="shared" si="5"/>
        <v/>
      </c>
      <c r="V116" s="3">
        <f t="shared" ca="1" si="6"/>
        <v>43344</v>
      </c>
    </row>
    <row r="117" spans="1:22" customFormat="1" ht="9.75" customHeight="1" x14ac:dyDescent="0.25">
      <c r="A117" s="63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70"/>
      <c r="O117" s="1">
        <v>106</v>
      </c>
      <c r="P117" s="68"/>
      <c r="Q117" s="69"/>
      <c r="R117" s="68"/>
      <c r="S117" s="68"/>
      <c r="T117" s="71">
        <f t="shared" si="4"/>
        <v>0</v>
      </c>
      <c r="U117" s="2" t="str">
        <f t="shared" si="5"/>
        <v/>
      </c>
      <c r="V117" s="3">
        <f t="shared" ca="1" si="6"/>
        <v>43344</v>
      </c>
    </row>
    <row r="118" spans="1:22" customFormat="1" ht="9.75" customHeight="1" x14ac:dyDescent="0.25">
      <c r="A118" s="63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70"/>
      <c r="O118" s="1">
        <v>107</v>
      </c>
      <c r="P118" s="68"/>
      <c r="Q118" s="69"/>
      <c r="R118" s="68"/>
      <c r="S118" s="68"/>
      <c r="T118" s="71">
        <f t="shared" si="4"/>
        <v>0</v>
      </c>
      <c r="U118" s="2" t="str">
        <f t="shared" si="5"/>
        <v/>
      </c>
      <c r="V118" s="3">
        <f t="shared" ca="1" si="6"/>
        <v>43344</v>
      </c>
    </row>
    <row r="119" spans="1:22" customFormat="1" ht="9.75" customHeight="1" x14ac:dyDescent="0.25">
      <c r="A119" s="63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70"/>
      <c r="O119" s="1">
        <v>108</v>
      </c>
      <c r="P119" s="68"/>
      <c r="Q119" s="69"/>
      <c r="R119" s="68"/>
      <c r="S119" s="68"/>
      <c r="T119" s="71">
        <f t="shared" si="4"/>
        <v>0</v>
      </c>
      <c r="U119" s="2" t="str">
        <f t="shared" si="5"/>
        <v/>
      </c>
      <c r="V119" s="3">
        <f t="shared" ca="1" si="6"/>
        <v>43344</v>
      </c>
    </row>
    <row r="120" spans="1:22" customFormat="1" ht="9.75" customHeight="1" x14ac:dyDescent="0.25">
      <c r="A120" s="63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70"/>
      <c r="O120" s="1">
        <v>109</v>
      </c>
      <c r="P120" s="68"/>
      <c r="Q120" s="69"/>
      <c r="R120" s="68"/>
      <c r="S120" s="68"/>
      <c r="T120" s="71">
        <f t="shared" si="4"/>
        <v>0</v>
      </c>
      <c r="U120" s="2" t="str">
        <f t="shared" si="5"/>
        <v/>
      </c>
      <c r="V120" s="3">
        <f t="shared" ca="1" si="6"/>
        <v>43344</v>
      </c>
    </row>
    <row r="121" spans="1:22" customFormat="1" ht="9.75" customHeight="1" x14ac:dyDescent="0.25">
      <c r="A121" s="63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70"/>
      <c r="O121" s="1">
        <v>110</v>
      </c>
      <c r="P121" s="68"/>
      <c r="Q121" s="69"/>
      <c r="R121" s="68"/>
      <c r="S121" s="68"/>
      <c r="T121" s="71">
        <f t="shared" si="4"/>
        <v>0</v>
      </c>
      <c r="U121" s="2" t="str">
        <f t="shared" si="5"/>
        <v/>
      </c>
      <c r="V121" s="3">
        <f t="shared" ca="1" si="6"/>
        <v>43344</v>
      </c>
    </row>
    <row r="122" spans="1:22" customFormat="1" ht="9.75" customHeight="1" x14ac:dyDescent="0.25">
      <c r="A122" s="63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70"/>
      <c r="O122" s="1">
        <v>111</v>
      </c>
      <c r="P122" s="68"/>
      <c r="Q122" s="69"/>
      <c r="R122" s="68"/>
      <c r="S122" s="68"/>
      <c r="T122" s="71">
        <f t="shared" si="4"/>
        <v>0</v>
      </c>
      <c r="U122" s="2" t="str">
        <f t="shared" si="5"/>
        <v/>
      </c>
      <c r="V122" s="3">
        <f t="shared" ca="1" si="6"/>
        <v>43344</v>
      </c>
    </row>
    <row r="123" spans="1:22" customFormat="1" ht="9.75" customHeight="1" x14ac:dyDescent="0.25">
      <c r="A123" s="63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70"/>
      <c r="O123" s="1">
        <v>112</v>
      </c>
      <c r="P123" s="68"/>
      <c r="Q123" s="69"/>
      <c r="R123" s="68"/>
      <c r="S123" s="68"/>
      <c r="T123" s="71">
        <f t="shared" si="4"/>
        <v>0</v>
      </c>
      <c r="U123" s="2" t="str">
        <f t="shared" si="5"/>
        <v/>
      </c>
      <c r="V123" s="3">
        <f t="shared" ca="1" si="6"/>
        <v>43344</v>
      </c>
    </row>
    <row r="124" spans="1:22" customFormat="1" ht="9.75" customHeight="1" x14ac:dyDescent="0.25">
      <c r="A124" s="63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70"/>
      <c r="O124" s="1">
        <v>113</v>
      </c>
      <c r="P124" s="68"/>
      <c r="Q124" s="69"/>
      <c r="R124" s="68"/>
      <c r="S124" s="68"/>
      <c r="T124" s="71">
        <f t="shared" si="4"/>
        <v>0</v>
      </c>
      <c r="U124" s="2" t="str">
        <f t="shared" si="5"/>
        <v/>
      </c>
      <c r="V124" s="3">
        <f t="shared" ca="1" si="6"/>
        <v>43344</v>
      </c>
    </row>
    <row r="125" spans="1:22" customFormat="1" ht="9.75" customHeight="1" x14ac:dyDescent="0.25">
      <c r="A125" s="63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70"/>
      <c r="O125" s="1">
        <v>114</v>
      </c>
      <c r="P125" s="68"/>
      <c r="Q125" s="69"/>
      <c r="R125" s="68"/>
      <c r="S125" s="68"/>
      <c r="T125" s="71">
        <f t="shared" si="4"/>
        <v>0</v>
      </c>
      <c r="U125" s="2" t="str">
        <f t="shared" si="5"/>
        <v/>
      </c>
      <c r="V125" s="3">
        <f t="shared" ca="1" si="6"/>
        <v>43344</v>
      </c>
    </row>
    <row r="126" spans="1:22" customFormat="1" ht="9.9499999999999993" customHeight="1" x14ac:dyDescent="0.25">
      <c r="A126" s="63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70"/>
      <c r="O126" s="1">
        <v>115</v>
      </c>
      <c r="P126" s="68"/>
      <c r="Q126" s="69"/>
      <c r="R126" s="68"/>
      <c r="S126" s="68"/>
      <c r="T126" s="71">
        <f t="shared" si="4"/>
        <v>0</v>
      </c>
      <c r="U126" s="2" t="str">
        <f t="shared" si="5"/>
        <v/>
      </c>
      <c r="V126" s="3">
        <f t="shared" ca="1" si="6"/>
        <v>43344</v>
      </c>
    </row>
    <row r="127" spans="1:22" customFormat="1" ht="9.9499999999999993" customHeight="1" x14ac:dyDescent="0.25">
      <c r="A127" s="63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70"/>
      <c r="O127" s="1">
        <v>116</v>
      </c>
      <c r="P127" s="68"/>
      <c r="Q127" s="69"/>
      <c r="R127" s="68"/>
      <c r="S127" s="68"/>
      <c r="T127" s="71">
        <f t="shared" si="4"/>
        <v>0</v>
      </c>
      <c r="U127" s="2" t="str">
        <f t="shared" si="5"/>
        <v/>
      </c>
      <c r="V127" s="3">
        <f t="shared" ca="1" si="6"/>
        <v>43344</v>
      </c>
    </row>
    <row r="128" spans="1:22" customFormat="1" ht="9.9499999999999993" customHeight="1" x14ac:dyDescent="0.25">
      <c r="A128" s="63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70"/>
      <c r="O128" s="1">
        <v>117</v>
      </c>
      <c r="P128" s="68"/>
      <c r="Q128" s="69"/>
      <c r="R128" s="68"/>
      <c r="S128" s="68"/>
      <c r="T128" s="71">
        <f t="shared" si="4"/>
        <v>0</v>
      </c>
      <c r="U128" s="2" t="str">
        <f t="shared" si="5"/>
        <v/>
      </c>
      <c r="V128" s="3">
        <f t="shared" ca="1" si="6"/>
        <v>43344</v>
      </c>
    </row>
    <row r="129" spans="1:22" customFormat="1" ht="9.9499999999999993" customHeight="1" x14ac:dyDescent="0.25">
      <c r="A129" s="63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70"/>
      <c r="O129" s="1">
        <v>118</v>
      </c>
      <c r="P129" s="68"/>
      <c r="Q129" s="69"/>
      <c r="R129" s="68"/>
      <c r="S129" s="68"/>
      <c r="T129" s="71">
        <f t="shared" si="4"/>
        <v>0</v>
      </c>
      <c r="U129" s="2" t="str">
        <f t="shared" si="5"/>
        <v/>
      </c>
      <c r="V129" s="3">
        <f t="shared" ca="1" si="6"/>
        <v>43344</v>
      </c>
    </row>
    <row r="130" spans="1:22" customFormat="1" ht="9.9499999999999993" customHeight="1" x14ac:dyDescent="0.25">
      <c r="A130" s="63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70"/>
      <c r="O130" s="1">
        <v>119</v>
      </c>
      <c r="P130" s="68"/>
      <c r="Q130" s="69"/>
      <c r="R130" s="68"/>
      <c r="S130" s="68"/>
      <c r="T130" s="71">
        <f t="shared" si="4"/>
        <v>0</v>
      </c>
      <c r="U130" s="2" t="str">
        <f t="shared" si="5"/>
        <v/>
      </c>
      <c r="V130" s="3">
        <f t="shared" ca="1" si="6"/>
        <v>43344</v>
      </c>
    </row>
    <row r="131" spans="1:22" customFormat="1" ht="9.9499999999999993" customHeight="1" thickBot="1" x14ac:dyDescent="0.3">
      <c r="A131" s="63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87"/>
      <c r="O131" s="88">
        <v>120</v>
      </c>
      <c r="P131" s="89"/>
      <c r="Q131" s="90"/>
      <c r="R131" s="89"/>
      <c r="S131" s="89"/>
      <c r="T131" s="91">
        <f t="shared" si="4"/>
        <v>0</v>
      </c>
      <c r="U131" s="92" t="str">
        <f t="shared" si="5"/>
        <v/>
      </c>
      <c r="V131" s="93">
        <f t="shared" ca="1" si="6"/>
        <v>43344</v>
      </c>
    </row>
    <row r="132" spans="1:22" customFormat="1" ht="15.75" thickBot="1" x14ac:dyDescent="0.3">
      <c r="A132" s="66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52" t="s">
        <v>19</v>
      </c>
      <c r="O132" s="53">
        <f ca="1">TODAY()</f>
        <v>43344</v>
      </c>
      <c r="P132" s="53" t="s">
        <v>20</v>
      </c>
      <c r="Q132" s="54">
        <f>SUM(Q11:Q131)-U132</f>
        <v>0</v>
      </c>
      <c r="R132" s="55">
        <f>MAX(R12:R131)</f>
        <v>0</v>
      </c>
      <c r="S132" s="56"/>
      <c r="T132" s="57" t="s">
        <v>21</v>
      </c>
      <c r="U132" s="54">
        <f>SUM(U11:U131)</f>
        <v>0</v>
      </c>
      <c r="V132" s="58">
        <f ca="1">SUMIF(V11:V131,"&gt;0")</f>
        <v>5244624</v>
      </c>
    </row>
    <row r="133" spans="1:22" ht="2.1" customHeight="1" x14ac:dyDescent="0.25"/>
  </sheetData>
  <mergeCells count="17">
    <mergeCell ref="N1:N2"/>
    <mergeCell ref="O1:T2"/>
    <mergeCell ref="U1:U2"/>
    <mergeCell ref="V1:V2"/>
    <mergeCell ref="B2:L6"/>
    <mergeCell ref="O3:P3"/>
    <mergeCell ref="S3:T3"/>
    <mergeCell ref="S4:V4"/>
    <mergeCell ref="O5:P5"/>
    <mergeCell ref="U5:V5"/>
    <mergeCell ref="B11:B109"/>
    <mergeCell ref="N6:Q6"/>
    <mergeCell ref="S6:V6"/>
    <mergeCell ref="N7:Q7"/>
    <mergeCell ref="B8:B10"/>
    <mergeCell ref="C8:L9"/>
    <mergeCell ref="N8:Q8"/>
  </mergeCells>
  <conditionalFormatting sqref="T8:V8 V3 R8">
    <cfRule type="cellIs" dxfId="296" priority="11" operator="equal">
      <formula>0</formula>
    </cfRule>
  </conditionalFormatting>
  <conditionalFormatting sqref="V10">
    <cfRule type="cellIs" dxfId="295" priority="7" operator="between">
      <formula>40000</formula>
      <formula>50000</formula>
    </cfRule>
    <cfRule type="cellIs" dxfId="294" priority="8" operator="between">
      <formula>30</formula>
      <formula>4000</formula>
    </cfRule>
    <cfRule type="containsText" dxfId="293" priority="9" operator="containsText" text="pago">
      <formula>NOT(ISERROR(SEARCH("pago",V10)))</formula>
    </cfRule>
    <cfRule type="cellIs" dxfId="292" priority="10" operator="between">
      <formula>1</formula>
      <formula>29</formula>
    </cfRule>
  </conditionalFormatting>
  <conditionalFormatting sqref="V11:V131">
    <cfRule type="cellIs" dxfId="291" priority="3" operator="between">
      <formula>40000</formula>
      <formula>50000</formula>
    </cfRule>
    <cfRule type="cellIs" dxfId="290" priority="4" operator="between">
      <formula>30</formula>
      <formula>4000</formula>
    </cfRule>
    <cfRule type="containsText" dxfId="289" priority="5" operator="containsText" text="pago">
      <formula>NOT(ISERROR(SEARCH("pago",V11)))</formula>
    </cfRule>
    <cfRule type="cellIs" dxfId="288" priority="6" operator="between">
      <formula>1</formula>
      <formula>29</formula>
    </cfRule>
  </conditionalFormatting>
  <conditionalFormatting sqref="V11:V131">
    <cfRule type="cellIs" dxfId="287" priority="2" operator="lessThan">
      <formula>0</formula>
    </cfRule>
  </conditionalFormatting>
  <conditionalFormatting sqref="T11:T131">
    <cfRule type="expression" dxfId="286" priority="1">
      <formula>S11=""</formula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Clientes!$A$3:$A$402</xm:f>
          </x14:formula1>
          <xm:sqref>V1:V2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3"/>
  <sheetViews>
    <sheetView workbookViewId="0">
      <selection activeCell="V1" sqref="V1:V2"/>
    </sheetView>
  </sheetViews>
  <sheetFormatPr defaultColWidth="0" defaultRowHeight="15" zeroHeight="1" x14ac:dyDescent="0.25"/>
  <cols>
    <col min="1" max="1" width="1.7109375" style="59" customWidth="1"/>
    <col min="2" max="12" width="2.7109375" style="59" customWidth="1"/>
    <col min="13" max="13" width="1.7109375" style="59" customWidth="1"/>
    <col min="14" max="14" width="19.140625" style="42" bestFit="1" customWidth="1"/>
    <col min="15" max="15" width="15" style="42" bestFit="1" customWidth="1"/>
    <col min="16" max="16" width="15" style="42" customWidth="1"/>
    <col min="17" max="17" width="9.28515625" style="42" bestFit="1" customWidth="1"/>
    <col min="18" max="18" width="18.7109375" style="43" hidden="1"/>
    <col min="19" max="19" width="15.5703125" style="42" bestFit="1" customWidth="1"/>
    <col min="20" max="20" width="17.85546875" style="42" customWidth="1"/>
    <col min="21" max="21" width="14.28515625" style="42" bestFit="1" customWidth="1"/>
    <col min="22" max="22" width="19" style="42" customWidth="1"/>
    <col min="23" max="23" width="1.7109375" style="59" customWidth="1"/>
    <col min="24" max="16384" width="19" style="59" hidden="1"/>
  </cols>
  <sheetData>
    <row r="1" spans="1:22" customFormat="1" ht="9.9499999999999993" customHeight="1" thickBot="1" x14ac:dyDescent="0.3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2"/>
      <c r="N1" s="222" t="str">
        <f ca="1">IF(V132&gt;5000,"Livre",IF(V132&lt;=30,"Em Dias","Atrasado"))</f>
        <v>Livre</v>
      </c>
      <c r="O1" s="224" t="s">
        <v>1</v>
      </c>
      <c r="P1" s="224"/>
      <c r="Q1" s="224"/>
      <c r="R1" s="224"/>
      <c r="S1" s="224"/>
      <c r="T1" s="224"/>
      <c r="U1" s="226" t="s">
        <v>22</v>
      </c>
      <c r="V1" s="228" t="s">
        <v>63</v>
      </c>
    </row>
    <row r="2" spans="1:22" customFormat="1" ht="9.9499999999999993" customHeight="1" thickBot="1" x14ac:dyDescent="0.3">
      <c r="A2" s="63"/>
      <c r="B2" s="230"/>
      <c r="C2" s="231"/>
      <c r="D2" s="231"/>
      <c r="E2" s="231"/>
      <c r="F2" s="231"/>
      <c r="G2" s="231"/>
      <c r="H2" s="231"/>
      <c r="I2" s="231"/>
      <c r="J2" s="231"/>
      <c r="K2" s="231"/>
      <c r="L2" s="232"/>
      <c r="M2" s="64"/>
      <c r="N2" s="223"/>
      <c r="O2" s="225"/>
      <c r="P2" s="225"/>
      <c r="Q2" s="225"/>
      <c r="R2" s="225"/>
      <c r="S2" s="225"/>
      <c r="T2" s="225"/>
      <c r="U2" s="227"/>
      <c r="V2" s="229"/>
    </row>
    <row r="3" spans="1:22" customFormat="1" ht="9.9499999999999993" customHeight="1" thickBot="1" x14ac:dyDescent="0.3">
      <c r="A3" s="63"/>
      <c r="B3" s="233"/>
      <c r="C3" s="234"/>
      <c r="D3" s="234"/>
      <c r="E3" s="234"/>
      <c r="F3" s="234"/>
      <c r="G3" s="234"/>
      <c r="H3" s="234"/>
      <c r="I3" s="234"/>
      <c r="J3" s="234"/>
      <c r="K3" s="234"/>
      <c r="L3" s="235"/>
      <c r="M3" s="64"/>
      <c r="N3" s="44" t="s">
        <v>4</v>
      </c>
      <c r="O3" s="239" t="e">
        <f>VLOOKUP(V1,bd,2,0)</f>
        <v>#N/A</v>
      </c>
      <c r="P3" s="240"/>
      <c r="Q3" s="45" t="s">
        <v>6</v>
      </c>
      <c r="R3" s="43"/>
      <c r="S3" s="241" t="e">
        <f>VLOOKUP(V1,bd,8,0)</f>
        <v>#N/A</v>
      </c>
      <c r="T3" s="242"/>
      <c r="U3" s="44" t="s">
        <v>23</v>
      </c>
      <c r="V3" s="13" t="e">
        <f>VLOOKUP(V1,bd,9,0)</f>
        <v>#N/A</v>
      </c>
    </row>
    <row r="4" spans="1:22" customFormat="1" ht="9.9499999999999993" customHeight="1" thickBot="1" x14ac:dyDescent="0.3">
      <c r="A4" s="63"/>
      <c r="B4" s="233"/>
      <c r="C4" s="234"/>
      <c r="D4" s="234"/>
      <c r="E4" s="234"/>
      <c r="F4" s="234"/>
      <c r="G4" s="234"/>
      <c r="H4" s="234"/>
      <c r="I4" s="234"/>
      <c r="J4" s="234"/>
      <c r="K4" s="234"/>
      <c r="L4" s="235"/>
      <c r="M4" s="64"/>
      <c r="N4" s="44" t="s">
        <v>30</v>
      </c>
      <c r="O4" s="41" t="e">
        <f>VLOOKUP(V1,bd,17,0)</f>
        <v>#N/A</v>
      </c>
      <c r="P4" s="41" t="e">
        <f>VLOOKUP(V1,bd,18,0)</f>
        <v>#N/A</v>
      </c>
      <c r="Q4" s="44" t="s">
        <v>8</v>
      </c>
      <c r="R4" s="43"/>
      <c r="S4" s="243" t="e">
        <f>VLOOKUP(V1,bd,19,0)</f>
        <v>#N/A</v>
      </c>
      <c r="T4" s="244"/>
      <c r="U4" s="244"/>
      <c r="V4" s="245"/>
    </row>
    <row r="5" spans="1:22" customFormat="1" ht="9.9499999999999993" customHeight="1" thickBot="1" x14ac:dyDescent="0.3">
      <c r="A5" s="63"/>
      <c r="B5" s="233"/>
      <c r="C5" s="234"/>
      <c r="D5" s="234"/>
      <c r="E5" s="234"/>
      <c r="F5" s="234"/>
      <c r="G5" s="234"/>
      <c r="H5" s="234"/>
      <c r="I5" s="234"/>
      <c r="J5" s="234"/>
      <c r="K5" s="234"/>
      <c r="L5" s="235"/>
      <c r="M5" s="64"/>
      <c r="N5" s="44" t="s">
        <v>24</v>
      </c>
      <c r="O5" s="246" t="e">
        <f>VLOOKUP(V1,bd,10,0)</f>
        <v>#N/A</v>
      </c>
      <c r="P5" s="247"/>
      <c r="Q5" s="46" t="s">
        <v>7</v>
      </c>
      <c r="R5" s="4"/>
      <c r="S5" s="41" t="e">
        <f>VLOOKUP(V1,bd,13,0)</f>
        <v>#N/A</v>
      </c>
      <c r="T5" s="44" t="s">
        <v>5</v>
      </c>
      <c r="U5" s="241" t="e">
        <f>VLOOKUP(V1,bd,20,0)</f>
        <v>#N/A</v>
      </c>
      <c r="V5" s="242"/>
    </row>
    <row r="6" spans="1:22" customFormat="1" ht="9.9499999999999993" customHeight="1" thickBot="1" x14ac:dyDescent="0.3">
      <c r="A6" s="63"/>
      <c r="B6" s="236"/>
      <c r="C6" s="237"/>
      <c r="D6" s="237"/>
      <c r="E6" s="237"/>
      <c r="F6" s="237"/>
      <c r="G6" s="237"/>
      <c r="H6" s="237"/>
      <c r="I6" s="237"/>
      <c r="J6" s="237"/>
      <c r="K6" s="237"/>
      <c r="L6" s="238"/>
      <c r="M6" s="64"/>
      <c r="N6" s="241"/>
      <c r="O6" s="248"/>
      <c r="P6" s="248"/>
      <c r="Q6" s="248"/>
      <c r="R6" s="7"/>
      <c r="S6" s="248"/>
      <c r="T6" s="248"/>
      <c r="U6" s="248"/>
      <c r="V6" s="242"/>
    </row>
    <row r="7" spans="1:22" customFormat="1" ht="9.9499999999999993" customHeight="1" thickBot="1" x14ac:dyDescent="0.3">
      <c r="A7" s="63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217" t="s">
        <v>25</v>
      </c>
      <c r="O7" s="215"/>
      <c r="P7" s="215"/>
      <c r="Q7" s="216"/>
      <c r="R7" s="65"/>
      <c r="S7" s="47" t="s">
        <v>26</v>
      </c>
      <c r="T7" s="48" t="s">
        <v>27</v>
      </c>
      <c r="U7" s="48" t="s">
        <v>28</v>
      </c>
      <c r="V7" s="48" t="s">
        <v>29</v>
      </c>
    </row>
    <row r="8" spans="1:22" customFormat="1" ht="9.9499999999999993" customHeight="1" thickBot="1" x14ac:dyDescent="0.3">
      <c r="A8" s="63"/>
      <c r="B8" s="249"/>
      <c r="C8" s="250" t="s">
        <v>31</v>
      </c>
      <c r="D8" s="251"/>
      <c r="E8" s="251"/>
      <c r="F8" s="251"/>
      <c r="G8" s="251"/>
      <c r="H8" s="251"/>
      <c r="I8" s="251"/>
      <c r="J8" s="251"/>
      <c r="K8" s="251"/>
      <c r="L8" s="252"/>
      <c r="M8" s="64"/>
      <c r="N8" s="241" t="e">
        <f>VLOOKUP(V1,bd,3,0)</f>
        <v>#N/A</v>
      </c>
      <c r="O8" s="248"/>
      <c r="P8" s="248"/>
      <c r="Q8" s="242"/>
      <c r="R8" s="6"/>
      <c r="S8" s="5" t="e">
        <f>VLOOKUP(V1,bd,4,0)</f>
        <v>#N/A</v>
      </c>
      <c r="T8" s="5" t="e">
        <f>VLOOKUP(V1,bd,5,0)</f>
        <v>#N/A</v>
      </c>
      <c r="U8" s="5" t="e">
        <f>VLOOKUP(V1,bd,7,0)</f>
        <v>#N/A</v>
      </c>
      <c r="V8" s="13" t="e">
        <f>VLOOKUP(V1,bd,6,0)</f>
        <v>#N/A</v>
      </c>
    </row>
    <row r="9" spans="1:22" customFormat="1" ht="9.9499999999999993" customHeight="1" thickBot="1" x14ac:dyDescent="0.3">
      <c r="A9" s="63"/>
      <c r="B9" s="249"/>
      <c r="C9" s="253"/>
      <c r="D9" s="254"/>
      <c r="E9" s="254"/>
      <c r="F9" s="254"/>
      <c r="G9" s="254"/>
      <c r="H9" s="254"/>
      <c r="I9" s="254"/>
      <c r="J9" s="254"/>
      <c r="K9" s="254"/>
      <c r="L9" s="255"/>
      <c r="M9" s="64"/>
      <c r="N9" s="49"/>
      <c r="O9" s="50"/>
      <c r="P9" s="50"/>
      <c r="Q9" s="50"/>
      <c r="R9" s="50"/>
      <c r="S9" s="50"/>
      <c r="T9" s="50"/>
      <c r="U9" s="50"/>
      <c r="V9" s="51"/>
    </row>
    <row r="10" spans="1:22" customFormat="1" ht="9.9499999999999993" customHeight="1" thickBot="1" x14ac:dyDescent="0.3">
      <c r="A10" s="63"/>
      <c r="B10" s="249"/>
      <c r="C10" s="115">
        <v>1</v>
      </c>
      <c r="D10" s="116">
        <v>2</v>
      </c>
      <c r="E10" s="116">
        <v>3</v>
      </c>
      <c r="F10" s="116">
        <v>4</v>
      </c>
      <c r="G10" s="116">
        <v>5</v>
      </c>
      <c r="H10" s="116">
        <v>6</v>
      </c>
      <c r="I10" s="116">
        <v>7</v>
      </c>
      <c r="J10" s="116">
        <v>8</v>
      </c>
      <c r="K10" s="116">
        <v>9</v>
      </c>
      <c r="L10" s="117">
        <v>10</v>
      </c>
      <c r="M10" s="64"/>
      <c r="N10" s="76" t="s">
        <v>9</v>
      </c>
      <c r="O10" s="77" t="s">
        <v>10</v>
      </c>
      <c r="P10" s="77" t="s">
        <v>11</v>
      </c>
      <c r="Q10" s="77" t="s">
        <v>12</v>
      </c>
      <c r="R10" s="78" t="s">
        <v>13</v>
      </c>
      <c r="S10" s="77" t="s">
        <v>14</v>
      </c>
      <c r="T10" s="77" t="s">
        <v>15</v>
      </c>
      <c r="U10" s="77" t="s">
        <v>16</v>
      </c>
      <c r="V10" s="79" t="s">
        <v>17</v>
      </c>
    </row>
    <row r="11" spans="1:22" customFormat="1" ht="9.9499999999999993" customHeight="1" x14ac:dyDescent="0.25">
      <c r="A11" s="63"/>
      <c r="B11" s="256" t="s">
        <v>3292</v>
      </c>
      <c r="C11" s="108">
        <v>1</v>
      </c>
      <c r="D11" s="112">
        <v>1</v>
      </c>
      <c r="E11" s="113">
        <v>1</v>
      </c>
      <c r="F11" s="113">
        <v>1</v>
      </c>
      <c r="G11" s="113">
        <v>1</v>
      </c>
      <c r="H11" s="113">
        <v>1</v>
      </c>
      <c r="I11" s="113">
        <v>1</v>
      </c>
      <c r="J11" s="113">
        <v>1</v>
      </c>
      <c r="K11" s="113">
        <v>1</v>
      </c>
      <c r="L11" s="114">
        <v>1</v>
      </c>
      <c r="M11" s="64"/>
      <c r="N11" s="80"/>
      <c r="O11" s="81" t="s">
        <v>18</v>
      </c>
      <c r="P11" s="82"/>
      <c r="Q11" s="83"/>
      <c r="R11" s="82"/>
      <c r="S11" s="82"/>
      <c r="T11" s="84">
        <f t="shared" ref="T11:T74" si="0">IF(P11&gt;=S11,0,"")</f>
        <v>0</v>
      </c>
      <c r="U11" s="85" t="str">
        <f t="shared" ref="U11:U74" si="1">IF(S11&lt;&gt;"",Q11,"")</f>
        <v/>
      </c>
      <c r="V11" s="86">
        <f t="shared" ref="V11:V74" ca="1" si="2">IF(U11&lt;&gt;"","pago",TODAY()-P11)</f>
        <v>43344</v>
      </c>
    </row>
    <row r="12" spans="1:22" customFormat="1" ht="9.9499999999999993" customHeight="1" x14ac:dyDescent="0.25">
      <c r="A12" s="63"/>
      <c r="B12" s="257"/>
      <c r="C12" s="109">
        <v>2</v>
      </c>
      <c r="D12" s="94">
        <v>2</v>
      </c>
      <c r="E12" s="72">
        <v>2</v>
      </c>
      <c r="F12" s="72">
        <v>2</v>
      </c>
      <c r="G12" s="72">
        <v>2</v>
      </c>
      <c r="H12" s="72">
        <v>2</v>
      </c>
      <c r="I12" s="72">
        <v>2</v>
      </c>
      <c r="J12" s="72">
        <v>2</v>
      </c>
      <c r="K12" s="72">
        <v>2</v>
      </c>
      <c r="L12" s="73">
        <v>2</v>
      </c>
      <c r="M12" s="64"/>
      <c r="N12" s="70"/>
      <c r="O12" s="1">
        <v>1</v>
      </c>
      <c r="P12" s="68"/>
      <c r="Q12" s="69"/>
      <c r="R12" s="68" t="str">
        <f t="shared" ref="R12:R51" si="3">IF(N12&lt;&gt;"",P12,"")</f>
        <v/>
      </c>
      <c r="S12" s="68"/>
      <c r="T12" s="71">
        <f t="shared" si="0"/>
        <v>0</v>
      </c>
      <c r="U12" s="2" t="str">
        <f t="shared" si="1"/>
        <v/>
      </c>
      <c r="V12" s="3">
        <f t="shared" ca="1" si="2"/>
        <v>43344</v>
      </c>
    </row>
    <row r="13" spans="1:22" customFormat="1" ht="9.9499999999999993" customHeight="1" x14ac:dyDescent="0.25">
      <c r="A13" s="63"/>
      <c r="B13" s="257"/>
      <c r="C13" s="109">
        <v>3</v>
      </c>
      <c r="D13" s="94">
        <v>3</v>
      </c>
      <c r="E13" s="72">
        <v>3</v>
      </c>
      <c r="F13" s="72">
        <v>3</v>
      </c>
      <c r="G13" s="72">
        <v>3</v>
      </c>
      <c r="H13" s="72">
        <v>3</v>
      </c>
      <c r="I13" s="72">
        <v>3</v>
      </c>
      <c r="J13" s="72">
        <v>3</v>
      </c>
      <c r="K13" s="72">
        <v>3</v>
      </c>
      <c r="L13" s="73">
        <v>3</v>
      </c>
      <c r="M13" s="64"/>
      <c r="N13" s="70"/>
      <c r="O13" s="1">
        <v>2</v>
      </c>
      <c r="P13" s="68"/>
      <c r="Q13" s="69"/>
      <c r="R13" s="68" t="str">
        <f t="shared" si="3"/>
        <v/>
      </c>
      <c r="S13" s="68"/>
      <c r="T13" s="71">
        <f t="shared" si="0"/>
        <v>0</v>
      </c>
      <c r="U13" s="2" t="str">
        <f t="shared" si="1"/>
        <v/>
      </c>
      <c r="V13" s="3">
        <f t="shared" ca="1" si="2"/>
        <v>43344</v>
      </c>
    </row>
    <row r="14" spans="1:22" customFormat="1" ht="9.9499999999999993" customHeight="1" x14ac:dyDescent="0.25">
      <c r="A14" s="63"/>
      <c r="B14" s="257"/>
      <c r="C14" s="109">
        <v>4</v>
      </c>
      <c r="D14" s="94">
        <v>4</v>
      </c>
      <c r="E14" s="72">
        <v>4</v>
      </c>
      <c r="F14" s="72">
        <v>4</v>
      </c>
      <c r="G14" s="72">
        <v>4</v>
      </c>
      <c r="H14" s="72">
        <v>4</v>
      </c>
      <c r="I14" s="72">
        <v>4</v>
      </c>
      <c r="J14" s="72">
        <v>4</v>
      </c>
      <c r="K14" s="72">
        <v>4</v>
      </c>
      <c r="L14" s="73">
        <v>4</v>
      </c>
      <c r="M14" s="64"/>
      <c r="N14" s="70"/>
      <c r="O14" s="1">
        <v>3</v>
      </c>
      <c r="P14" s="68"/>
      <c r="Q14" s="69"/>
      <c r="R14" s="68" t="str">
        <f t="shared" si="3"/>
        <v/>
      </c>
      <c r="S14" s="68"/>
      <c r="T14" s="71">
        <f t="shared" si="0"/>
        <v>0</v>
      </c>
      <c r="U14" s="2" t="str">
        <f t="shared" si="1"/>
        <v/>
      </c>
      <c r="V14" s="3">
        <f t="shared" ca="1" si="2"/>
        <v>43344</v>
      </c>
    </row>
    <row r="15" spans="1:22" customFormat="1" ht="9.9499999999999993" customHeight="1" x14ac:dyDescent="0.25">
      <c r="A15" s="63"/>
      <c r="B15" s="257"/>
      <c r="C15" s="109">
        <v>5</v>
      </c>
      <c r="D15" s="94">
        <v>5</v>
      </c>
      <c r="E15" s="72">
        <v>5</v>
      </c>
      <c r="F15" s="72">
        <v>5</v>
      </c>
      <c r="G15" s="72">
        <v>5</v>
      </c>
      <c r="H15" s="72">
        <v>5</v>
      </c>
      <c r="I15" s="72">
        <v>5</v>
      </c>
      <c r="J15" s="72">
        <v>5</v>
      </c>
      <c r="K15" s="72">
        <v>5</v>
      </c>
      <c r="L15" s="73">
        <v>5</v>
      </c>
      <c r="M15" s="64"/>
      <c r="N15" s="70"/>
      <c r="O15" s="1">
        <v>4</v>
      </c>
      <c r="P15" s="68"/>
      <c r="Q15" s="69"/>
      <c r="R15" s="68" t="str">
        <f t="shared" si="3"/>
        <v/>
      </c>
      <c r="S15" s="68"/>
      <c r="T15" s="71">
        <f t="shared" si="0"/>
        <v>0</v>
      </c>
      <c r="U15" s="2" t="str">
        <f t="shared" si="1"/>
        <v/>
      </c>
      <c r="V15" s="3">
        <f t="shared" ca="1" si="2"/>
        <v>43344</v>
      </c>
    </row>
    <row r="16" spans="1:22" customFormat="1" ht="9.9499999999999993" customHeight="1" x14ac:dyDescent="0.25">
      <c r="A16" s="63"/>
      <c r="B16" s="257"/>
      <c r="C16" s="109">
        <v>6</v>
      </c>
      <c r="D16" s="94">
        <v>6</v>
      </c>
      <c r="E16" s="72">
        <v>6</v>
      </c>
      <c r="F16" s="72">
        <v>6</v>
      </c>
      <c r="G16" s="72">
        <v>6</v>
      </c>
      <c r="H16" s="72">
        <v>6</v>
      </c>
      <c r="I16" s="72">
        <v>6</v>
      </c>
      <c r="J16" s="72">
        <v>6</v>
      </c>
      <c r="K16" s="72">
        <v>6</v>
      </c>
      <c r="L16" s="73">
        <v>6</v>
      </c>
      <c r="M16" s="64"/>
      <c r="N16" s="70"/>
      <c r="O16" s="1">
        <v>5</v>
      </c>
      <c r="P16" s="68"/>
      <c r="Q16" s="69"/>
      <c r="R16" s="68" t="str">
        <f t="shared" si="3"/>
        <v/>
      </c>
      <c r="S16" s="68"/>
      <c r="T16" s="71">
        <f t="shared" si="0"/>
        <v>0</v>
      </c>
      <c r="U16" s="2" t="str">
        <f t="shared" si="1"/>
        <v/>
      </c>
      <c r="V16" s="3">
        <f t="shared" ca="1" si="2"/>
        <v>43344</v>
      </c>
    </row>
    <row r="17" spans="1:22" customFormat="1" ht="9.9499999999999993" customHeight="1" x14ac:dyDescent="0.25">
      <c r="A17" s="63"/>
      <c r="B17" s="257"/>
      <c r="C17" s="109">
        <v>7</v>
      </c>
      <c r="D17" s="94">
        <v>7</v>
      </c>
      <c r="E17" s="72">
        <v>7</v>
      </c>
      <c r="F17" s="72">
        <v>7</v>
      </c>
      <c r="G17" s="72">
        <v>7</v>
      </c>
      <c r="H17" s="72">
        <v>7</v>
      </c>
      <c r="I17" s="72">
        <v>7</v>
      </c>
      <c r="J17" s="72">
        <v>7</v>
      </c>
      <c r="K17" s="72">
        <v>7</v>
      </c>
      <c r="L17" s="73">
        <v>7</v>
      </c>
      <c r="M17" s="64"/>
      <c r="N17" s="70"/>
      <c r="O17" s="1">
        <v>6</v>
      </c>
      <c r="P17" s="68"/>
      <c r="Q17" s="69"/>
      <c r="R17" s="68" t="str">
        <f t="shared" si="3"/>
        <v/>
      </c>
      <c r="S17" s="68"/>
      <c r="T17" s="71">
        <f t="shared" si="0"/>
        <v>0</v>
      </c>
      <c r="U17" s="2" t="str">
        <f t="shared" si="1"/>
        <v/>
      </c>
      <c r="V17" s="3">
        <f t="shared" ca="1" si="2"/>
        <v>43344</v>
      </c>
    </row>
    <row r="18" spans="1:22" customFormat="1" ht="9.9499999999999993" customHeight="1" x14ac:dyDescent="0.25">
      <c r="A18" s="63"/>
      <c r="B18" s="257"/>
      <c r="C18" s="109">
        <v>8</v>
      </c>
      <c r="D18" s="94">
        <v>8</v>
      </c>
      <c r="E18" s="72">
        <v>8</v>
      </c>
      <c r="F18" s="72">
        <v>8</v>
      </c>
      <c r="G18" s="72">
        <v>8</v>
      </c>
      <c r="H18" s="72">
        <v>8</v>
      </c>
      <c r="I18" s="72">
        <v>8</v>
      </c>
      <c r="J18" s="72">
        <v>8</v>
      </c>
      <c r="K18" s="72">
        <v>8</v>
      </c>
      <c r="L18" s="73">
        <v>8</v>
      </c>
      <c r="M18" s="64"/>
      <c r="N18" s="70"/>
      <c r="O18" s="1">
        <v>7</v>
      </c>
      <c r="P18" s="68"/>
      <c r="Q18" s="69"/>
      <c r="R18" s="68" t="str">
        <f t="shared" si="3"/>
        <v/>
      </c>
      <c r="S18" s="68"/>
      <c r="T18" s="71">
        <f t="shared" si="0"/>
        <v>0</v>
      </c>
      <c r="U18" s="2" t="str">
        <f t="shared" si="1"/>
        <v/>
      </c>
      <c r="V18" s="3">
        <f t="shared" ca="1" si="2"/>
        <v>43344</v>
      </c>
    </row>
    <row r="19" spans="1:22" customFormat="1" ht="9.9499999999999993" customHeight="1" x14ac:dyDescent="0.25">
      <c r="A19" s="63"/>
      <c r="B19" s="257"/>
      <c r="C19" s="109">
        <v>9</v>
      </c>
      <c r="D19" s="94">
        <v>9</v>
      </c>
      <c r="E19" s="72">
        <v>9</v>
      </c>
      <c r="F19" s="72">
        <v>9</v>
      </c>
      <c r="G19" s="72">
        <v>9</v>
      </c>
      <c r="H19" s="72">
        <v>9</v>
      </c>
      <c r="I19" s="72">
        <v>9</v>
      </c>
      <c r="J19" s="72">
        <v>9</v>
      </c>
      <c r="K19" s="72">
        <v>9</v>
      </c>
      <c r="L19" s="73">
        <v>9</v>
      </c>
      <c r="M19" s="64"/>
      <c r="N19" s="70"/>
      <c r="O19" s="1">
        <v>8</v>
      </c>
      <c r="P19" s="68"/>
      <c r="Q19" s="69"/>
      <c r="R19" s="68" t="str">
        <f t="shared" si="3"/>
        <v/>
      </c>
      <c r="S19" s="68"/>
      <c r="T19" s="71">
        <f t="shared" si="0"/>
        <v>0</v>
      </c>
      <c r="U19" s="2" t="str">
        <f t="shared" si="1"/>
        <v/>
      </c>
      <c r="V19" s="3">
        <f t="shared" ca="1" si="2"/>
        <v>43344</v>
      </c>
    </row>
    <row r="20" spans="1:22" customFormat="1" ht="9.9499999999999993" customHeight="1" x14ac:dyDescent="0.25">
      <c r="A20" s="63"/>
      <c r="B20" s="257"/>
      <c r="C20" s="109">
        <v>10</v>
      </c>
      <c r="D20" s="94">
        <v>10</v>
      </c>
      <c r="E20" s="72">
        <v>10</v>
      </c>
      <c r="F20" s="72">
        <v>10</v>
      </c>
      <c r="G20" s="72">
        <v>10</v>
      </c>
      <c r="H20" s="72">
        <v>10</v>
      </c>
      <c r="I20" s="72">
        <v>10</v>
      </c>
      <c r="J20" s="72">
        <v>10</v>
      </c>
      <c r="K20" s="72">
        <v>10</v>
      </c>
      <c r="L20" s="73">
        <v>10</v>
      </c>
      <c r="M20" s="64"/>
      <c r="N20" s="70"/>
      <c r="O20" s="1">
        <v>9</v>
      </c>
      <c r="P20" s="68"/>
      <c r="Q20" s="69"/>
      <c r="R20" s="68" t="str">
        <f t="shared" si="3"/>
        <v/>
      </c>
      <c r="S20" s="68"/>
      <c r="T20" s="71">
        <f t="shared" si="0"/>
        <v>0</v>
      </c>
      <c r="U20" s="2" t="str">
        <f t="shared" si="1"/>
        <v/>
      </c>
      <c r="V20" s="3">
        <f t="shared" ca="1" si="2"/>
        <v>43344</v>
      </c>
    </row>
    <row r="21" spans="1:22" customFormat="1" ht="9.9499999999999993" customHeight="1" x14ac:dyDescent="0.25">
      <c r="A21" s="63"/>
      <c r="B21" s="257"/>
      <c r="C21" s="109">
        <v>11</v>
      </c>
      <c r="D21" s="94">
        <v>11</v>
      </c>
      <c r="E21" s="72">
        <v>11</v>
      </c>
      <c r="F21" s="72">
        <v>11</v>
      </c>
      <c r="G21" s="72">
        <v>11</v>
      </c>
      <c r="H21" s="72">
        <v>11</v>
      </c>
      <c r="I21" s="72">
        <v>11</v>
      </c>
      <c r="J21" s="72">
        <v>11</v>
      </c>
      <c r="K21" s="72">
        <v>11</v>
      </c>
      <c r="L21" s="73">
        <v>11</v>
      </c>
      <c r="M21" s="64"/>
      <c r="N21" s="70"/>
      <c r="O21" s="1">
        <v>10</v>
      </c>
      <c r="P21" s="68"/>
      <c r="Q21" s="69"/>
      <c r="R21" s="68" t="str">
        <f t="shared" si="3"/>
        <v/>
      </c>
      <c r="S21" s="68"/>
      <c r="T21" s="71">
        <f t="shared" si="0"/>
        <v>0</v>
      </c>
      <c r="U21" s="2" t="str">
        <f t="shared" si="1"/>
        <v/>
      </c>
      <c r="V21" s="3">
        <f t="shared" ca="1" si="2"/>
        <v>43344</v>
      </c>
    </row>
    <row r="22" spans="1:22" customFormat="1" ht="9.9499999999999993" customHeight="1" x14ac:dyDescent="0.25">
      <c r="A22" s="63"/>
      <c r="B22" s="257"/>
      <c r="C22" s="110">
        <v>12</v>
      </c>
      <c r="D22" s="72">
        <v>12</v>
      </c>
      <c r="E22" s="72">
        <v>12</v>
      </c>
      <c r="F22" s="72">
        <v>12</v>
      </c>
      <c r="G22" s="72">
        <v>12</v>
      </c>
      <c r="H22" s="72">
        <v>12</v>
      </c>
      <c r="I22" s="72">
        <v>12</v>
      </c>
      <c r="J22" s="72">
        <v>12</v>
      </c>
      <c r="K22" s="72">
        <v>12</v>
      </c>
      <c r="L22" s="73">
        <v>12</v>
      </c>
      <c r="M22" s="64"/>
      <c r="N22" s="70"/>
      <c r="O22" s="1">
        <v>11</v>
      </c>
      <c r="P22" s="68"/>
      <c r="Q22" s="69"/>
      <c r="R22" s="68" t="str">
        <f t="shared" si="3"/>
        <v/>
      </c>
      <c r="S22" s="68"/>
      <c r="T22" s="71">
        <f t="shared" si="0"/>
        <v>0</v>
      </c>
      <c r="U22" s="2" t="str">
        <f t="shared" si="1"/>
        <v/>
      </c>
      <c r="V22" s="3">
        <f t="shared" ca="1" si="2"/>
        <v>43344</v>
      </c>
    </row>
    <row r="23" spans="1:22" customFormat="1" ht="9.9499999999999993" customHeight="1" x14ac:dyDescent="0.25">
      <c r="A23" s="63"/>
      <c r="B23" s="257"/>
      <c r="C23" s="110">
        <v>13</v>
      </c>
      <c r="D23" s="72">
        <v>13</v>
      </c>
      <c r="E23" s="72">
        <v>13</v>
      </c>
      <c r="F23" s="72">
        <v>13</v>
      </c>
      <c r="G23" s="72">
        <v>13</v>
      </c>
      <c r="H23" s="72">
        <v>13</v>
      </c>
      <c r="I23" s="72">
        <v>13</v>
      </c>
      <c r="J23" s="72">
        <v>13</v>
      </c>
      <c r="K23" s="72">
        <v>13</v>
      </c>
      <c r="L23" s="73">
        <v>13</v>
      </c>
      <c r="M23" s="64"/>
      <c r="N23" s="70"/>
      <c r="O23" s="1">
        <v>12</v>
      </c>
      <c r="P23" s="68"/>
      <c r="Q23" s="69"/>
      <c r="R23" s="68" t="str">
        <f t="shared" si="3"/>
        <v/>
      </c>
      <c r="S23" s="68"/>
      <c r="T23" s="71">
        <f t="shared" si="0"/>
        <v>0</v>
      </c>
      <c r="U23" s="2" t="str">
        <f t="shared" si="1"/>
        <v/>
      </c>
      <c r="V23" s="3">
        <f t="shared" ca="1" si="2"/>
        <v>43344</v>
      </c>
    </row>
    <row r="24" spans="1:22" customFormat="1" ht="9.9499999999999993" customHeight="1" x14ac:dyDescent="0.25">
      <c r="A24" s="63"/>
      <c r="B24" s="257"/>
      <c r="C24" s="97">
        <v>14</v>
      </c>
      <c r="D24" s="72">
        <v>14</v>
      </c>
      <c r="E24" s="72">
        <v>14</v>
      </c>
      <c r="F24" s="72">
        <v>14</v>
      </c>
      <c r="G24" s="72">
        <v>14</v>
      </c>
      <c r="H24" s="72">
        <v>14</v>
      </c>
      <c r="I24" s="72">
        <v>14</v>
      </c>
      <c r="J24" s="72">
        <v>14</v>
      </c>
      <c r="K24" s="72">
        <v>14</v>
      </c>
      <c r="L24" s="73">
        <v>14</v>
      </c>
      <c r="M24" s="64"/>
      <c r="N24" s="70"/>
      <c r="O24" s="1">
        <v>13</v>
      </c>
      <c r="P24" s="68"/>
      <c r="Q24" s="69"/>
      <c r="R24" s="68" t="str">
        <f t="shared" si="3"/>
        <v/>
      </c>
      <c r="S24" s="68"/>
      <c r="T24" s="71">
        <f t="shared" si="0"/>
        <v>0</v>
      </c>
      <c r="U24" s="2" t="str">
        <f t="shared" si="1"/>
        <v/>
      </c>
      <c r="V24" s="3">
        <f t="shared" ca="1" si="2"/>
        <v>43344</v>
      </c>
    </row>
    <row r="25" spans="1:22" customFormat="1" ht="9.9499999999999993" customHeight="1" x14ac:dyDescent="0.25">
      <c r="A25" s="63"/>
      <c r="B25" s="257"/>
      <c r="C25" s="97">
        <v>15</v>
      </c>
      <c r="D25" s="72">
        <v>15</v>
      </c>
      <c r="E25" s="72">
        <v>15</v>
      </c>
      <c r="F25" s="72">
        <v>15</v>
      </c>
      <c r="G25" s="72">
        <v>15</v>
      </c>
      <c r="H25" s="72">
        <v>15</v>
      </c>
      <c r="I25" s="72">
        <v>15</v>
      </c>
      <c r="J25" s="72">
        <v>15</v>
      </c>
      <c r="K25" s="72">
        <v>15</v>
      </c>
      <c r="L25" s="73">
        <v>15</v>
      </c>
      <c r="M25" s="64"/>
      <c r="N25" s="70"/>
      <c r="O25" s="1">
        <v>14</v>
      </c>
      <c r="P25" s="68"/>
      <c r="Q25" s="69"/>
      <c r="R25" s="68" t="str">
        <f t="shared" si="3"/>
        <v/>
      </c>
      <c r="S25" s="68"/>
      <c r="T25" s="71">
        <f t="shared" si="0"/>
        <v>0</v>
      </c>
      <c r="U25" s="2" t="str">
        <f t="shared" si="1"/>
        <v/>
      </c>
      <c r="V25" s="3">
        <f t="shared" ca="1" si="2"/>
        <v>43344</v>
      </c>
    </row>
    <row r="26" spans="1:22" customFormat="1" ht="9.9499999999999993" customHeight="1" x14ac:dyDescent="0.25">
      <c r="A26" s="63"/>
      <c r="B26" s="257"/>
      <c r="C26" s="97">
        <v>16</v>
      </c>
      <c r="D26" s="72">
        <v>16</v>
      </c>
      <c r="E26" s="72">
        <v>16</v>
      </c>
      <c r="F26" s="72">
        <v>16</v>
      </c>
      <c r="G26" s="72">
        <v>16</v>
      </c>
      <c r="H26" s="72">
        <v>16</v>
      </c>
      <c r="I26" s="72">
        <v>16</v>
      </c>
      <c r="J26" s="72">
        <v>16</v>
      </c>
      <c r="K26" s="72">
        <v>16</v>
      </c>
      <c r="L26" s="73">
        <v>16</v>
      </c>
      <c r="M26" s="64"/>
      <c r="N26" s="70"/>
      <c r="O26" s="1">
        <v>15</v>
      </c>
      <c r="P26" s="68"/>
      <c r="Q26" s="69"/>
      <c r="R26" s="68" t="str">
        <f t="shared" si="3"/>
        <v/>
      </c>
      <c r="S26" s="68"/>
      <c r="T26" s="71">
        <f t="shared" si="0"/>
        <v>0</v>
      </c>
      <c r="U26" s="2" t="str">
        <f t="shared" si="1"/>
        <v/>
      </c>
      <c r="V26" s="3">
        <f t="shared" ca="1" si="2"/>
        <v>43344</v>
      </c>
    </row>
    <row r="27" spans="1:22" customFormat="1" ht="9.9499999999999993" customHeight="1" x14ac:dyDescent="0.25">
      <c r="A27" s="63"/>
      <c r="B27" s="257"/>
      <c r="C27" s="97">
        <v>17</v>
      </c>
      <c r="D27" s="72">
        <v>17</v>
      </c>
      <c r="E27" s="72">
        <v>17</v>
      </c>
      <c r="F27" s="72">
        <v>17</v>
      </c>
      <c r="G27" s="72">
        <v>17</v>
      </c>
      <c r="H27" s="72">
        <v>17</v>
      </c>
      <c r="I27" s="72">
        <v>17</v>
      </c>
      <c r="J27" s="72">
        <v>17</v>
      </c>
      <c r="K27" s="72">
        <v>17</v>
      </c>
      <c r="L27" s="73">
        <v>17</v>
      </c>
      <c r="M27" s="64"/>
      <c r="N27" s="70"/>
      <c r="O27" s="1">
        <v>16</v>
      </c>
      <c r="P27" s="68"/>
      <c r="Q27" s="69"/>
      <c r="R27" s="68" t="str">
        <f t="shared" si="3"/>
        <v/>
      </c>
      <c r="S27" s="68"/>
      <c r="T27" s="71">
        <f t="shared" si="0"/>
        <v>0</v>
      </c>
      <c r="U27" s="2" t="str">
        <f t="shared" si="1"/>
        <v/>
      </c>
      <c r="V27" s="3">
        <f t="shared" ca="1" si="2"/>
        <v>43344</v>
      </c>
    </row>
    <row r="28" spans="1:22" customFormat="1" ht="9.9499999999999993" customHeight="1" x14ac:dyDescent="0.25">
      <c r="A28" s="63"/>
      <c r="B28" s="257"/>
      <c r="C28" s="97">
        <v>18</v>
      </c>
      <c r="D28" s="72">
        <v>18</v>
      </c>
      <c r="E28" s="72">
        <v>18</v>
      </c>
      <c r="F28" s="72">
        <v>18</v>
      </c>
      <c r="G28" s="72">
        <v>18</v>
      </c>
      <c r="H28" s="72">
        <v>18</v>
      </c>
      <c r="I28" s="72">
        <v>18</v>
      </c>
      <c r="J28" s="72">
        <v>18</v>
      </c>
      <c r="K28" s="72">
        <v>18</v>
      </c>
      <c r="L28" s="73">
        <v>18</v>
      </c>
      <c r="M28" s="64"/>
      <c r="N28" s="70"/>
      <c r="O28" s="1">
        <v>17</v>
      </c>
      <c r="P28" s="68"/>
      <c r="Q28" s="69"/>
      <c r="R28" s="68" t="str">
        <f t="shared" si="3"/>
        <v/>
      </c>
      <c r="S28" s="68"/>
      <c r="T28" s="71">
        <f t="shared" si="0"/>
        <v>0</v>
      </c>
      <c r="U28" s="2" t="str">
        <f t="shared" si="1"/>
        <v/>
      </c>
      <c r="V28" s="3">
        <f t="shared" ca="1" si="2"/>
        <v>43344</v>
      </c>
    </row>
    <row r="29" spans="1:22" customFormat="1" ht="9.9499999999999993" customHeight="1" x14ac:dyDescent="0.25">
      <c r="A29" s="63"/>
      <c r="B29" s="257"/>
      <c r="C29" s="97">
        <v>19</v>
      </c>
      <c r="D29" s="72">
        <v>19</v>
      </c>
      <c r="E29" s="72">
        <v>19</v>
      </c>
      <c r="F29" s="72">
        <v>19</v>
      </c>
      <c r="G29" s="72">
        <v>19</v>
      </c>
      <c r="H29" s="72">
        <v>19</v>
      </c>
      <c r="I29" s="72">
        <v>19</v>
      </c>
      <c r="J29" s="72">
        <v>19</v>
      </c>
      <c r="K29" s="72">
        <v>19</v>
      </c>
      <c r="L29" s="73">
        <v>19</v>
      </c>
      <c r="M29" s="64"/>
      <c r="N29" s="70"/>
      <c r="O29" s="1">
        <v>18</v>
      </c>
      <c r="P29" s="68"/>
      <c r="Q29" s="69"/>
      <c r="R29" s="68" t="str">
        <f t="shared" si="3"/>
        <v/>
      </c>
      <c r="S29" s="68"/>
      <c r="T29" s="71">
        <f t="shared" si="0"/>
        <v>0</v>
      </c>
      <c r="U29" s="2" t="str">
        <f t="shared" si="1"/>
        <v/>
      </c>
      <c r="V29" s="3">
        <f t="shared" ca="1" si="2"/>
        <v>43344</v>
      </c>
    </row>
    <row r="30" spans="1:22" customFormat="1" ht="9.9499999999999993" customHeight="1" x14ac:dyDescent="0.25">
      <c r="A30" s="63"/>
      <c r="B30" s="257"/>
      <c r="C30" s="97">
        <v>20</v>
      </c>
      <c r="D30" s="72">
        <v>20</v>
      </c>
      <c r="E30" s="72">
        <v>20</v>
      </c>
      <c r="F30" s="72">
        <v>20</v>
      </c>
      <c r="G30" s="72">
        <v>20</v>
      </c>
      <c r="H30" s="72">
        <v>20</v>
      </c>
      <c r="I30" s="72">
        <v>20</v>
      </c>
      <c r="J30" s="72">
        <v>20</v>
      </c>
      <c r="K30" s="72">
        <v>20</v>
      </c>
      <c r="L30" s="73">
        <v>20</v>
      </c>
      <c r="M30" s="64"/>
      <c r="N30" s="70"/>
      <c r="O30" s="1">
        <v>19</v>
      </c>
      <c r="P30" s="68"/>
      <c r="Q30" s="69"/>
      <c r="R30" s="68" t="str">
        <f t="shared" si="3"/>
        <v/>
      </c>
      <c r="S30" s="68"/>
      <c r="T30" s="71">
        <f t="shared" si="0"/>
        <v>0</v>
      </c>
      <c r="U30" s="2" t="str">
        <f t="shared" si="1"/>
        <v/>
      </c>
      <c r="V30" s="3">
        <f t="shared" ca="1" si="2"/>
        <v>43344</v>
      </c>
    </row>
    <row r="31" spans="1:22" customFormat="1" ht="9.9499999999999993" customHeight="1" x14ac:dyDescent="0.25">
      <c r="A31" s="63"/>
      <c r="B31" s="257"/>
      <c r="C31" s="97">
        <v>21</v>
      </c>
      <c r="D31" s="72">
        <v>21</v>
      </c>
      <c r="E31" s="72">
        <v>21</v>
      </c>
      <c r="F31" s="72">
        <v>21</v>
      </c>
      <c r="G31" s="72">
        <v>21</v>
      </c>
      <c r="H31" s="72">
        <v>21</v>
      </c>
      <c r="I31" s="72">
        <v>21</v>
      </c>
      <c r="J31" s="72">
        <v>21</v>
      </c>
      <c r="K31" s="72">
        <v>21</v>
      </c>
      <c r="L31" s="73">
        <v>21</v>
      </c>
      <c r="M31" s="64"/>
      <c r="N31" s="70"/>
      <c r="O31" s="1">
        <v>20</v>
      </c>
      <c r="P31" s="68"/>
      <c r="Q31" s="69"/>
      <c r="R31" s="68" t="str">
        <f t="shared" si="3"/>
        <v/>
      </c>
      <c r="S31" s="68"/>
      <c r="T31" s="71">
        <f t="shared" si="0"/>
        <v>0</v>
      </c>
      <c r="U31" s="2" t="str">
        <f t="shared" si="1"/>
        <v/>
      </c>
      <c r="V31" s="3">
        <f t="shared" ca="1" si="2"/>
        <v>43344</v>
      </c>
    </row>
    <row r="32" spans="1:22" customFormat="1" ht="9.9499999999999993" customHeight="1" x14ac:dyDescent="0.25">
      <c r="A32" s="63"/>
      <c r="B32" s="257"/>
      <c r="C32" s="97">
        <v>22</v>
      </c>
      <c r="D32" s="72">
        <v>22</v>
      </c>
      <c r="E32" s="72">
        <v>22</v>
      </c>
      <c r="F32" s="72">
        <v>22</v>
      </c>
      <c r="G32" s="72">
        <v>22</v>
      </c>
      <c r="H32" s="72">
        <v>22</v>
      </c>
      <c r="I32" s="72">
        <v>22</v>
      </c>
      <c r="J32" s="72">
        <v>22</v>
      </c>
      <c r="K32" s="72">
        <v>22</v>
      </c>
      <c r="L32" s="73">
        <v>22</v>
      </c>
      <c r="M32" s="64"/>
      <c r="N32" s="70"/>
      <c r="O32" s="1">
        <v>21</v>
      </c>
      <c r="P32" s="68"/>
      <c r="Q32" s="69"/>
      <c r="R32" s="68" t="str">
        <f t="shared" si="3"/>
        <v/>
      </c>
      <c r="S32" s="68"/>
      <c r="T32" s="71">
        <f t="shared" si="0"/>
        <v>0</v>
      </c>
      <c r="U32" s="2" t="str">
        <f t="shared" si="1"/>
        <v/>
      </c>
      <c r="V32" s="3">
        <f t="shared" ca="1" si="2"/>
        <v>43344</v>
      </c>
    </row>
    <row r="33" spans="1:22" customFormat="1" ht="9.9499999999999993" customHeight="1" x14ac:dyDescent="0.25">
      <c r="A33" s="63"/>
      <c r="B33" s="257"/>
      <c r="C33" s="97">
        <v>23</v>
      </c>
      <c r="D33" s="72">
        <v>23</v>
      </c>
      <c r="E33" s="72">
        <v>23</v>
      </c>
      <c r="F33" s="72">
        <v>23</v>
      </c>
      <c r="G33" s="72">
        <v>23</v>
      </c>
      <c r="H33" s="72">
        <v>23</v>
      </c>
      <c r="I33" s="72">
        <v>23</v>
      </c>
      <c r="J33" s="72">
        <v>23</v>
      </c>
      <c r="K33" s="72">
        <v>23</v>
      </c>
      <c r="L33" s="73">
        <v>23</v>
      </c>
      <c r="M33" s="64"/>
      <c r="N33" s="70"/>
      <c r="O33" s="1">
        <v>22</v>
      </c>
      <c r="P33" s="68"/>
      <c r="Q33" s="69"/>
      <c r="R33" s="68" t="str">
        <f t="shared" si="3"/>
        <v/>
      </c>
      <c r="S33" s="68"/>
      <c r="T33" s="71">
        <f t="shared" si="0"/>
        <v>0</v>
      </c>
      <c r="U33" s="2" t="str">
        <f t="shared" si="1"/>
        <v/>
      </c>
      <c r="V33" s="3">
        <f t="shared" ca="1" si="2"/>
        <v>43344</v>
      </c>
    </row>
    <row r="34" spans="1:22" customFormat="1" ht="9.9499999999999993" customHeight="1" x14ac:dyDescent="0.25">
      <c r="A34" s="63"/>
      <c r="B34" s="257"/>
      <c r="C34" s="97">
        <v>24</v>
      </c>
      <c r="D34" s="72">
        <v>24</v>
      </c>
      <c r="E34" s="72">
        <v>24</v>
      </c>
      <c r="F34" s="72">
        <v>24</v>
      </c>
      <c r="G34" s="72">
        <v>24</v>
      </c>
      <c r="H34" s="72">
        <v>24</v>
      </c>
      <c r="I34" s="72">
        <v>24</v>
      </c>
      <c r="J34" s="72">
        <v>24</v>
      </c>
      <c r="K34" s="72">
        <v>24</v>
      </c>
      <c r="L34" s="73">
        <v>24</v>
      </c>
      <c r="M34" s="64"/>
      <c r="N34" s="70"/>
      <c r="O34" s="1">
        <v>23</v>
      </c>
      <c r="P34" s="68"/>
      <c r="Q34" s="69"/>
      <c r="R34" s="68" t="str">
        <f t="shared" si="3"/>
        <v/>
      </c>
      <c r="S34" s="68"/>
      <c r="T34" s="71">
        <f t="shared" si="0"/>
        <v>0</v>
      </c>
      <c r="U34" s="2" t="str">
        <f t="shared" si="1"/>
        <v/>
      </c>
      <c r="V34" s="3">
        <f t="shared" ca="1" si="2"/>
        <v>43344</v>
      </c>
    </row>
    <row r="35" spans="1:22" customFormat="1" ht="9.9499999999999993" customHeight="1" x14ac:dyDescent="0.25">
      <c r="A35" s="63"/>
      <c r="B35" s="257"/>
      <c r="C35" s="97">
        <v>25</v>
      </c>
      <c r="D35" s="72">
        <v>25</v>
      </c>
      <c r="E35" s="72">
        <v>25</v>
      </c>
      <c r="F35" s="72">
        <v>25</v>
      </c>
      <c r="G35" s="72">
        <v>25</v>
      </c>
      <c r="H35" s="72">
        <v>25</v>
      </c>
      <c r="I35" s="72">
        <v>25</v>
      </c>
      <c r="J35" s="72">
        <v>25</v>
      </c>
      <c r="K35" s="72">
        <v>25</v>
      </c>
      <c r="L35" s="73">
        <v>25</v>
      </c>
      <c r="M35" s="64"/>
      <c r="N35" s="70"/>
      <c r="O35" s="1">
        <v>24</v>
      </c>
      <c r="P35" s="68"/>
      <c r="Q35" s="69"/>
      <c r="R35" s="68" t="str">
        <f t="shared" si="3"/>
        <v/>
      </c>
      <c r="S35" s="68"/>
      <c r="T35" s="71">
        <f t="shared" si="0"/>
        <v>0</v>
      </c>
      <c r="U35" s="2" t="str">
        <f t="shared" si="1"/>
        <v/>
      </c>
      <c r="V35" s="3">
        <f t="shared" ca="1" si="2"/>
        <v>43344</v>
      </c>
    </row>
    <row r="36" spans="1:22" customFormat="1" ht="9.9499999999999993" customHeight="1" x14ac:dyDescent="0.25">
      <c r="A36" s="63"/>
      <c r="B36" s="257"/>
      <c r="C36" s="97">
        <v>26</v>
      </c>
      <c r="D36" s="72">
        <v>26</v>
      </c>
      <c r="E36" s="72">
        <v>26</v>
      </c>
      <c r="F36" s="72">
        <v>26</v>
      </c>
      <c r="G36" s="72">
        <v>26</v>
      </c>
      <c r="H36" s="72">
        <v>26</v>
      </c>
      <c r="I36" s="72">
        <v>26</v>
      </c>
      <c r="J36" s="72">
        <v>26</v>
      </c>
      <c r="K36" s="72">
        <v>26</v>
      </c>
      <c r="L36" s="73">
        <v>26</v>
      </c>
      <c r="M36" s="64"/>
      <c r="N36" s="70"/>
      <c r="O36" s="1">
        <v>25</v>
      </c>
      <c r="P36" s="68"/>
      <c r="Q36" s="69"/>
      <c r="R36" s="68" t="str">
        <f t="shared" si="3"/>
        <v/>
      </c>
      <c r="S36" s="68"/>
      <c r="T36" s="71">
        <f t="shared" si="0"/>
        <v>0</v>
      </c>
      <c r="U36" s="2" t="str">
        <f t="shared" si="1"/>
        <v/>
      </c>
      <c r="V36" s="3">
        <f t="shared" ca="1" si="2"/>
        <v>43344</v>
      </c>
    </row>
    <row r="37" spans="1:22" customFormat="1" ht="9.9499999999999993" customHeight="1" x14ac:dyDescent="0.25">
      <c r="A37" s="63"/>
      <c r="B37" s="257"/>
      <c r="C37" s="97">
        <v>27</v>
      </c>
      <c r="D37" s="72">
        <v>27</v>
      </c>
      <c r="E37" s="72">
        <v>27</v>
      </c>
      <c r="F37" s="72">
        <v>27</v>
      </c>
      <c r="G37" s="72">
        <v>27</v>
      </c>
      <c r="H37" s="72">
        <v>27</v>
      </c>
      <c r="I37" s="72">
        <v>27</v>
      </c>
      <c r="J37" s="72">
        <v>27</v>
      </c>
      <c r="K37" s="72">
        <v>27</v>
      </c>
      <c r="L37" s="73">
        <v>27</v>
      </c>
      <c r="M37" s="64"/>
      <c r="N37" s="70"/>
      <c r="O37" s="1">
        <v>26</v>
      </c>
      <c r="P37" s="68"/>
      <c r="Q37" s="69"/>
      <c r="R37" s="68" t="str">
        <f t="shared" si="3"/>
        <v/>
      </c>
      <c r="S37" s="68"/>
      <c r="T37" s="71">
        <f t="shared" si="0"/>
        <v>0</v>
      </c>
      <c r="U37" s="2" t="str">
        <f t="shared" si="1"/>
        <v/>
      </c>
      <c r="V37" s="3">
        <f t="shared" ca="1" si="2"/>
        <v>43344</v>
      </c>
    </row>
    <row r="38" spans="1:22" customFormat="1" ht="9.9499999999999993" customHeight="1" x14ac:dyDescent="0.25">
      <c r="A38" s="63"/>
      <c r="B38" s="257"/>
      <c r="C38" s="97">
        <v>28</v>
      </c>
      <c r="D38" s="72">
        <v>28</v>
      </c>
      <c r="E38" s="72">
        <v>28</v>
      </c>
      <c r="F38" s="72">
        <v>28</v>
      </c>
      <c r="G38" s="72">
        <v>28</v>
      </c>
      <c r="H38" s="72">
        <v>28</v>
      </c>
      <c r="I38" s="72">
        <v>28</v>
      </c>
      <c r="J38" s="72">
        <v>28</v>
      </c>
      <c r="K38" s="72">
        <v>28</v>
      </c>
      <c r="L38" s="73">
        <v>28</v>
      </c>
      <c r="M38" s="64"/>
      <c r="N38" s="70"/>
      <c r="O38" s="1">
        <v>27</v>
      </c>
      <c r="P38" s="68"/>
      <c r="Q38" s="69"/>
      <c r="R38" s="68" t="str">
        <f t="shared" si="3"/>
        <v/>
      </c>
      <c r="S38" s="68"/>
      <c r="T38" s="71">
        <f t="shared" si="0"/>
        <v>0</v>
      </c>
      <c r="U38" s="2" t="str">
        <f t="shared" si="1"/>
        <v/>
      </c>
      <c r="V38" s="3">
        <f t="shared" ca="1" si="2"/>
        <v>43344</v>
      </c>
    </row>
    <row r="39" spans="1:22" customFormat="1" ht="9.9499999999999993" customHeight="1" x14ac:dyDescent="0.25">
      <c r="A39" s="63"/>
      <c r="B39" s="257"/>
      <c r="C39" s="97">
        <v>29</v>
      </c>
      <c r="D39" s="72">
        <v>29</v>
      </c>
      <c r="E39" s="72">
        <v>29</v>
      </c>
      <c r="F39" s="72">
        <v>29</v>
      </c>
      <c r="G39" s="72">
        <v>29</v>
      </c>
      <c r="H39" s="72">
        <v>29</v>
      </c>
      <c r="I39" s="72">
        <v>29</v>
      </c>
      <c r="J39" s="72">
        <v>29</v>
      </c>
      <c r="K39" s="72">
        <v>29</v>
      </c>
      <c r="L39" s="73">
        <v>29</v>
      </c>
      <c r="M39" s="64"/>
      <c r="N39" s="70"/>
      <c r="O39" s="1">
        <v>28</v>
      </c>
      <c r="P39" s="68"/>
      <c r="Q39" s="69"/>
      <c r="R39" s="68" t="str">
        <f t="shared" si="3"/>
        <v/>
      </c>
      <c r="S39" s="68"/>
      <c r="T39" s="71">
        <f t="shared" si="0"/>
        <v>0</v>
      </c>
      <c r="U39" s="2" t="str">
        <f t="shared" si="1"/>
        <v/>
      </c>
      <c r="V39" s="3">
        <f t="shared" ca="1" si="2"/>
        <v>43344</v>
      </c>
    </row>
    <row r="40" spans="1:22" customFormat="1" ht="9.9499999999999993" customHeight="1" x14ac:dyDescent="0.25">
      <c r="A40" s="63"/>
      <c r="B40" s="257"/>
      <c r="C40" s="97">
        <v>30</v>
      </c>
      <c r="D40" s="72">
        <v>30</v>
      </c>
      <c r="E40" s="72">
        <v>30</v>
      </c>
      <c r="F40" s="72">
        <v>30</v>
      </c>
      <c r="G40" s="72">
        <v>30</v>
      </c>
      <c r="H40" s="72">
        <v>30</v>
      </c>
      <c r="I40" s="72">
        <v>30</v>
      </c>
      <c r="J40" s="72">
        <v>30</v>
      </c>
      <c r="K40" s="72">
        <v>30</v>
      </c>
      <c r="L40" s="73">
        <v>30</v>
      </c>
      <c r="M40" s="64"/>
      <c r="N40" s="70"/>
      <c r="O40" s="1">
        <v>29</v>
      </c>
      <c r="P40" s="68"/>
      <c r="Q40" s="69"/>
      <c r="R40" s="68" t="str">
        <f t="shared" si="3"/>
        <v/>
      </c>
      <c r="S40" s="68"/>
      <c r="T40" s="71">
        <f t="shared" si="0"/>
        <v>0</v>
      </c>
      <c r="U40" s="2" t="str">
        <f t="shared" si="1"/>
        <v/>
      </c>
      <c r="V40" s="3">
        <f t="shared" ca="1" si="2"/>
        <v>43344</v>
      </c>
    </row>
    <row r="41" spans="1:22" customFormat="1" ht="9.9499999999999993" customHeight="1" x14ac:dyDescent="0.25">
      <c r="A41" s="63"/>
      <c r="B41" s="257"/>
      <c r="C41" s="97">
        <v>31</v>
      </c>
      <c r="D41" s="72">
        <v>31</v>
      </c>
      <c r="E41" s="72">
        <v>31</v>
      </c>
      <c r="F41" s="72">
        <v>31</v>
      </c>
      <c r="G41" s="72">
        <v>31</v>
      </c>
      <c r="H41" s="72">
        <v>31</v>
      </c>
      <c r="I41" s="72">
        <v>31</v>
      </c>
      <c r="J41" s="72">
        <v>31</v>
      </c>
      <c r="K41" s="72">
        <v>31</v>
      </c>
      <c r="L41" s="73">
        <v>31</v>
      </c>
      <c r="M41" s="64"/>
      <c r="N41" s="70"/>
      <c r="O41" s="1">
        <v>30</v>
      </c>
      <c r="P41" s="68"/>
      <c r="Q41" s="69"/>
      <c r="R41" s="68" t="str">
        <f t="shared" si="3"/>
        <v/>
      </c>
      <c r="S41" s="68"/>
      <c r="T41" s="71">
        <f t="shared" si="0"/>
        <v>0</v>
      </c>
      <c r="U41" s="2" t="str">
        <f t="shared" si="1"/>
        <v/>
      </c>
      <c r="V41" s="3">
        <f t="shared" ca="1" si="2"/>
        <v>43344</v>
      </c>
    </row>
    <row r="42" spans="1:22" customFormat="1" ht="9.9499999999999993" customHeight="1" x14ac:dyDescent="0.25">
      <c r="A42" s="63"/>
      <c r="B42" s="257"/>
      <c r="C42" s="97">
        <v>32</v>
      </c>
      <c r="D42" s="72">
        <v>32</v>
      </c>
      <c r="E42" s="72">
        <v>32</v>
      </c>
      <c r="F42" s="72">
        <v>32</v>
      </c>
      <c r="G42" s="72">
        <v>32</v>
      </c>
      <c r="H42" s="72">
        <v>32</v>
      </c>
      <c r="I42" s="72">
        <v>32</v>
      </c>
      <c r="J42" s="72">
        <v>32</v>
      </c>
      <c r="K42" s="72">
        <v>32</v>
      </c>
      <c r="L42" s="73">
        <v>32</v>
      </c>
      <c r="M42" s="64"/>
      <c r="N42" s="70"/>
      <c r="O42" s="1">
        <v>31</v>
      </c>
      <c r="P42" s="68"/>
      <c r="Q42" s="69"/>
      <c r="R42" s="68" t="str">
        <f t="shared" si="3"/>
        <v/>
      </c>
      <c r="S42" s="68"/>
      <c r="T42" s="71">
        <f t="shared" si="0"/>
        <v>0</v>
      </c>
      <c r="U42" s="2" t="str">
        <f t="shared" si="1"/>
        <v/>
      </c>
      <c r="V42" s="3">
        <f t="shared" ca="1" si="2"/>
        <v>43344</v>
      </c>
    </row>
    <row r="43" spans="1:22" customFormat="1" ht="9.9499999999999993" customHeight="1" x14ac:dyDescent="0.25">
      <c r="A43" s="63"/>
      <c r="B43" s="257"/>
      <c r="C43" s="97">
        <v>33</v>
      </c>
      <c r="D43" s="72">
        <v>33</v>
      </c>
      <c r="E43" s="72">
        <v>33</v>
      </c>
      <c r="F43" s="72">
        <v>33</v>
      </c>
      <c r="G43" s="72">
        <v>33</v>
      </c>
      <c r="H43" s="72">
        <v>33</v>
      </c>
      <c r="I43" s="72">
        <v>33</v>
      </c>
      <c r="J43" s="72">
        <v>33</v>
      </c>
      <c r="K43" s="72">
        <v>33</v>
      </c>
      <c r="L43" s="73">
        <v>33</v>
      </c>
      <c r="M43" s="64"/>
      <c r="N43" s="70"/>
      <c r="O43" s="1">
        <v>32</v>
      </c>
      <c r="P43" s="68"/>
      <c r="Q43" s="69"/>
      <c r="R43" s="68" t="str">
        <f t="shared" si="3"/>
        <v/>
      </c>
      <c r="S43" s="68"/>
      <c r="T43" s="71">
        <f t="shared" si="0"/>
        <v>0</v>
      </c>
      <c r="U43" s="2" t="str">
        <f t="shared" si="1"/>
        <v/>
      </c>
      <c r="V43" s="3">
        <f t="shared" ca="1" si="2"/>
        <v>43344</v>
      </c>
    </row>
    <row r="44" spans="1:22" customFormat="1" ht="9.9499999999999993" customHeight="1" x14ac:dyDescent="0.25">
      <c r="A44" s="63"/>
      <c r="B44" s="257"/>
      <c r="C44" s="97">
        <v>34</v>
      </c>
      <c r="D44" s="72">
        <v>34</v>
      </c>
      <c r="E44" s="72">
        <v>34</v>
      </c>
      <c r="F44" s="72">
        <v>34</v>
      </c>
      <c r="G44" s="72">
        <v>34</v>
      </c>
      <c r="H44" s="72">
        <v>34</v>
      </c>
      <c r="I44" s="72">
        <v>34</v>
      </c>
      <c r="J44" s="72">
        <v>34</v>
      </c>
      <c r="K44" s="72">
        <v>34</v>
      </c>
      <c r="L44" s="73">
        <v>34</v>
      </c>
      <c r="M44" s="64"/>
      <c r="N44" s="70"/>
      <c r="O44" s="1">
        <v>33</v>
      </c>
      <c r="P44" s="68"/>
      <c r="Q44" s="69"/>
      <c r="R44" s="68" t="str">
        <f t="shared" si="3"/>
        <v/>
      </c>
      <c r="S44" s="68"/>
      <c r="T44" s="71">
        <f t="shared" si="0"/>
        <v>0</v>
      </c>
      <c r="U44" s="2" t="str">
        <f t="shared" si="1"/>
        <v/>
      </c>
      <c r="V44" s="3">
        <f t="shared" ca="1" si="2"/>
        <v>43344</v>
      </c>
    </row>
    <row r="45" spans="1:22" customFormat="1" ht="9.9499999999999993" customHeight="1" x14ac:dyDescent="0.25">
      <c r="A45" s="63"/>
      <c r="B45" s="257"/>
      <c r="C45" s="97">
        <v>35</v>
      </c>
      <c r="D45" s="72">
        <v>35</v>
      </c>
      <c r="E45" s="72">
        <v>35</v>
      </c>
      <c r="F45" s="72">
        <v>35</v>
      </c>
      <c r="G45" s="72">
        <v>35</v>
      </c>
      <c r="H45" s="72">
        <v>35</v>
      </c>
      <c r="I45" s="72">
        <v>35</v>
      </c>
      <c r="J45" s="72">
        <v>35</v>
      </c>
      <c r="K45" s="72">
        <v>35</v>
      </c>
      <c r="L45" s="73">
        <v>35</v>
      </c>
      <c r="M45" s="64"/>
      <c r="N45" s="70"/>
      <c r="O45" s="1">
        <v>34</v>
      </c>
      <c r="P45" s="68"/>
      <c r="Q45" s="69"/>
      <c r="R45" s="68" t="str">
        <f t="shared" si="3"/>
        <v/>
      </c>
      <c r="S45" s="68"/>
      <c r="T45" s="71">
        <f t="shared" si="0"/>
        <v>0</v>
      </c>
      <c r="U45" s="2" t="str">
        <f t="shared" si="1"/>
        <v/>
      </c>
      <c r="V45" s="3">
        <f t="shared" ca="1" si="2"/>
        <v>43344</v>
      </c>
    </row>
    <row r="46" spans="1:22" customFormat="1" ht="9.9499999999999993" customHeight="1" x14ac:dyDescent="0.25">
      <c r="A46" s="63"/>
      <c r="B46" s="257"/>
      <c r="C46" s="97">
        <v>36</v>
      </c>
      <c r="D46" s="72">
        <v>36</v>
      </c>
      <c r="E46" s="72">
        <v>36</v>
      </c>
      <c r="F46" s="72">
        <v>36</v>
      </c>
      <c r="G46" s="72">
        <v>36</v>
      </c>
      <c r="H46" s="72">
        <v>36</v>
      </c>
      <c r="I46" s="72">
        <v>36</v>
      </c>
      <c r="J46" s="72">
        <v>36</v>
      </c>
      <c r="K46" s="72">
        <v>36</v>
      </c>
      <c r="L46" s="73">
        <v>36</v>
      </c>
      <c r="M46" s="64"/>
      <c r="N46" s="70"/>
      <c r="O46" s="1">
        <v>35</v>
      </c>
      <c r="P46" s="68"/>
      <c r="Q46" s="69"/>
      <c r="R46" s="68" t="str">
        <f t="shared" si="3"/>
        <v/>
      </c>
      <c r="S46" s="68"/>
      <c r="T46" s="71">
        <f t="shared" si="0"/>
        <v>0</v>
      </c>
      <c r="U46" s="2" t="str">
        <f t="shared" si="1"/>
        <v/>
      </c>
      <c r="V46" s="3">
        <f t="shared" ca="1" si="2"/>
        <v>43344</v>
      </c>
    </row>
    <row r="47" spans="1:22" customFormat="1" ht="9.9499999999999993" customHeight="1" x14ac:dyDescent="0.25">
      <c r="A47" s="63"/>
      <c r="B47" s="257"/>
      <c r="C47" s="97">
        <v>37</v>
      </c>
      <c r="D47" s="72">
        <v>37</v>
      </c>
      <c r="E47" s="72">
        <v>37</v>
      </c>
      <c r="F47" s="72">
        <v>37</v>
      </c>
      <c r="G47" s="72">
        <v>37</v>
      </c>
      <c r="H47" s="72">
        <v>37</v>
      </c>
      <c r="I47" s="72">
        <v>37</v>
      </c>
      <c r="J47" s="72">
        <v>37</v>
      </c>
      <c r="K47" s="72">
        <v>37</v>
      </c>
      <c r="L47" s="73">
        <v>37</v>
      </c>
      <c r="M47" s="64"/>
      <c r="N47" s="70"/>
      <c r="O47" s="1">
        <v>36</v>
      </c>
      <c r="P47" s="68"/>
      <c r="Q47" s="69"/>
      <c r="R47" s="68" t="str">
        <f t="shared" si="3"/>
        <v/>
      </c>
      <c r="S47" s="68"/>
      <c r="T47" s="71">
        <f t="shared" si="0"/>
        <v>0</v>
      </c>
      <c r="U47" s="2" t="str">
        <f t="shared" si="1"/>
        <v/>
      </c>
      <c r="V47" s="3">
        <f t="shared" ca="1" si="2"/>
        <v>43344</v>
      </c>
    </row>
    <row r="48" spans="1:22" customFormat="1" ht="9.9499999999999993" customHeight="1" x14ac:dyDescent="0.25">
      <c r="A48" s="63"/>
      <c r="B48" s="257"/>
      <c r="C48" s="97">
        <v>38</v>
      </c>
      <c r="D48" s="72">
        <v>38</v>
      </c>
      <c r="E48" s="72">
        <v>38</v>
      </c>
      <c r="F48" s="72">
        <v>38</v>
      </c>
      <c r="G48" s="72">
        <v>38</v>
      </c>
      <c r="H48" s="72">
        <v>38</v>
      </c>
      <c r="I48" s="72">
        <v>38</v>
      </c>
      <c r="J48" s="72">
        <v>38</v>
      </c>
      <c r="K48" s="72">
        <v>38</v>
      </c>
      <c r="L48" s="73">
        <v>38</v>
      </c>
      <c r="M48" s="64"/>
      <c r="N48" s="70"/>
      <c r="O48" s="1">
        <v>37</v>
      </c>
      <c r="P48" s="68"/>
      <c r="Q48" s="69"/>
      <c r="R48" s="68" t="str">
        <f t="shared" si="3"/>
        <v/>
      </c>
      <c r="S48" s="68"/>
      <c r="T48" s="71">
        <f t="shared" si="0"/>
        <v>0</v>
      </c>
      <c r="U48" s="2" t="str">
        <f t="shared" si="1"/>
        <v/>
      </c>
      <c r="V48" s="3">
        <f t="shared" ca="1" si="2"/>
        <v>43344</v>
      </c>
    </row>
    <row r="49" spans="1:22" customFormat="1" ht="9.9499999999999993" customHeight="1" x14ac:dyDescent="0.25">
      <c r="A49" s="63"/>
      <c r="B49" s="257"/>
      <c r="C49" s="97">
        <v>39</v>
      </c>
      <c r="D49" s="72">
        <v>39</v>
      </c>
      <c r="E49" s="72">
        <v>39</v>
      </c>
      <c r="F49" s="72">
        <v>39</v>
      </c>
      <c r="G49" s="72">
        <v>39</v>
      </c>
      <c r="H49" s="72">
        <v>39</v>
      </c>
      <c r="I49" s="72">
        <v>39</v>
      </c>
      <c r="J49" s="72">
        <v>39</v>
      </c>
      <c r="K49" s="72">
        <v>39</v>
      </c>
      <c r="L49" s="73">
        <v>39</v>
      </c>
      <c r="M49" s="64"/>
      <c r="N49" s="70"/>
      <c r="O49" s="1">
        <v>38</v>
      </c>
      <c r="P49" s="68"/>
      <c r="Q49" s="69"/>
      <c r="R49" s="68" t="str">
        <f t="shared" si="3"/>
        <v/>
      </c>
      <c r="S49" s="68"/>
      <c r="T49" s="71">
        <f t="shared" si="0"/>
        <v>0</v>
      </c>
      <c r="U49" s="2" t="str">
        <f t="shared" si="1"/>
        <v/>
      </c>
      <c r="V49" s="3">
        <f t="shared" ca="1" si="2"/>
        <v>43344</v>
      </c>
    </row>
    <row r="50" spans="1:22" customFormat="1" ht="9.9499999999999993" customHeight="1" x14ac:dyDescent="0.25">
      <c r="A50" s="63"/>
      <c r="B50" s="257"/>
      <c r="C50" s="98">
        <v>40</v>
      </c>
      <c r="D50" s="95">
        <v>40</v>
      </c>
      <c r="E50" s="95">
        <v>40</v>
      </c>
      <c r="F50" s="95">
        <v>40</v>
      </c>
      <c r="G50" s="95">
        <v>40</v>
      </c>
      <c r="H50" s="95">
        <v>40</v>
      </c>
      <c r="I50" s="95">
        <v>40</v>
      </c>
      <c r="J50" s="95">
        <v>40</v>
      </c>
      <c r="K50" s="95">
        <v>40</v>
      </c>
      <c r="L50" s="96">
        <v>40</v>
      </c>
      <c r="M50" s="64"/>
      <c r="N50" s="70"/>
      <c r="O50" s="1">
        <v>39</v>
      </c>
      <c r="P50" s="68"/>
      <c r="Q50" s="69"/>
      <c r="R50" s="68" t="str">
        <f t="shared" si="3"/>
        <v/>
      </c>
      <c r="S50" s="68"/>
      <c r="T50" s="71">
        <f t="shared" si="0"/>
        <v>0</v>
      </c>
      <c r="U50" s="2" t="str">
        <f t="shared" si="1"/>
        <v/>
      </c>
      <c r="V50" s="3">
        <f t="shared" ca="1" si="2"/>
        <v>43344</v>
      </c>
    </row>
    <row r="51" spans="1:22" customFormat="1" ht="9.75" customHeight="1" x14ac:dyDescent="0.25">
      <c r="A51" s="63"/>
      <c r="B51" s="257"/>
      <c r="C51" s="97">
        <v>41</v>
      </c>
      <c r="D51" s="72">
        <v>41</v>
      </c>
      <c r="E51" s="72">
        <v>41</v>
      </c>
      <c r="F51" s="72">
        <v>41</v>
      </c>
      <c r="G51" s="72">
        <v>41</v>
      </c>
      <c r="H51" s="72">
        <v>41</v>
      </c>
      <c r="I51" s="72">
        <v>41</v>
      </c>
      <c r="J51" s="72">
        <v>41</v>
      </c>
      <c r="K51" s="72">
        <v>41</v>
      </c>
      <c r="L51" s="73">
        <v>41</v>
      </c>
      <c r="M51" s="64"/>
      <c r="N51" s="70"/>
      <c r="O51" s="1">
        <v>40</v>
      </c>
      <c r="P51" s="68"/>
      <c r="Q51" s="69"/>
      <c r="R51" s="68" t="str">
        <f t="shared" si="3"/>
        <v/>
      </c>
      <c r="S51" s="68"/>
      <c r="T51" s="71">
        <f t="shared" si="0"/>
        <v>0</v>
      </c>
      <c r="U51" s="2" t="str">
        <f t="shared" si="1"/>
        <v/>
      </c>
      <c r="V51" s="3">
        <f t="shared" ca="1" si="2"/>
        <v>43344</v>
      </c>
    </row>
    <row r="52" spans="1:22" customFormat="1" ht="9.75" customHeight="1" x14ac:dyDescent="0.25">
      <c r="A52" s="63"/>
      <c r="B52" s="257"/>
      <c r="C52" s="97">
        <v>42</v>
      </c>
      <c r="D52" s="72">
        <v>42</v>
      </c>
      <c r="E52" s="72">
        <v>42</v>
      </c>
      <c r="F52" s="72">
        <v>42</v>
      </c>
      <c r="G52" s="72">
        <v>42</v>
      </c>
      <c r="H52" s="72">
        <v>42</v>
      </c>
      <c r="I52" s="72">
        <v>42</v>
      </c>
      <c r="J52" s="72">
        <v>42</v>
      </c>
      <c r="K52" s="72">
        <v>42</v>
      </c>
      <c r="L52" s="73">
        <v>42</v>
      </c>
      <c r="M52" s="64"/>
      <c r="N52" s="70"/>
      <c r="O52" s="1">
        <v>41</v>
      </c>
      <c r="P52" s="68"/>
      <c r="Q52" s="69"/>
      <c r="R52" s="68"/>
      <c r="S52" s="68"/>
      <c r="T52" s="71">
        <f t="shared" si="0"/>
        <v>0</v>
      </c>
      <c r="U52" s="2" t="str">
        <f t="shared" si="1"/>
        <v/>
      </c>
      <c r="V52" s="3">
        <f t="shared" ca="1" si="2"/>
        <v>43344</v>
      </c>
    </row>
    <row r="53" spans="1:22" customFormat="1" ht="9.75" customHeight="1" x14ac:dyDescent="0.25">
      <c r="A53" s="63"/>
      <c r="B53" s="257"/>
      <c r="C53" s="97">
        <v>43</v>
      </c>
      <c r="D53" s="72">
        <v>43</v>
      </c>
      <c r="E53" s="72">
        <v>43</v>
      </c>
      <c r="F53" s="72">
        <v>43</v>
      </c>
      <c r="G53" s="72">
        <v>43</v>
      </c>
      <c r="H53" s="72">
        <v>43</v>
      </c>
      <c r="I53" s="72">
        <v>43</v>
      </c>
      <c r="J53" s="72">
        <v>43</v>
      </c>
      <c r="K53" s="72">
        <v>43</v>
      </c>
      <c r="L53" s="73">
        <v>43</v>
      </c>
      <c r="M53" s="64"/>
      <c r="N53" s="70"/>
      <c r="O53" s="1">
        <v>42</v>
      </c>
      <c r="P53" s="68"/>
      <c r="Q53" s="69"/>
      <c r="R53" s="68"/>
      <c r="S53" s="68"/>
      <c r="T53" s="71">
        <f t="shared" si="0"/>
        <v>0</v>
      </c>
      <c r="U53" s="2" t="str">
        <f t="shared" si="1"/>
        <v/>
      </c>
      <c r="V53" s="3">
        <f t="shared" ca="1" si="2"/>
        <v>43344</v>
      </c>
    </row>
    <row r="54" spans="1:22" customFormat="1" ht="9.75" customHeight="1" x14ac:dyDescent="0.25">
      <c r="A54" s="63"/>
      <c r="B54" s="257"/>
      <c r="C54" s="97">
        <v>44</v>
      </c>
      <c r="D54" s="72">
        <v>44</v>
      </c>
      <c r="E54" s="72">
        <v>44</v>
      </c>
      <c r="F54" s="72">
        <v>44</v>
      </c>
      <c r="G54" s="72">
        <v>44</v>
      </c>
      <c r="H54" s="72">
        <v>44</v>
      </c>
      <c r="I54" s="72">
        <v>44</v>
      </c>
      <c r="J54" s="72">
        <v>44</v>
      </c>
      <c r="K54" s="72">
        <v>44</v>
      </c>
      <c r="L54" s="73">
        <v>44</v>
      </c>
      <c r="M54" s="64"/>
      <c r="N54" s="70"/>
      <c r="O54" s="1">
        <v>43</v>
      </c>
      <c r="P54" s="68"/>
      <c r="Q54" s="69"/>
      <c r="R54" s="68"/>
      <c r="S54" s="68"/>
      <c r="T54" s="71">
        <f t="shared" si="0"/>
        <v>0</v>
      </c>
      <c r="U54" s="2" t="str">
        <f t="shared" si="1"/>
        <v/>
      </c>
      <c r="V54" s="3">
        <f t="shared" ca="1" si="2"/>
        <v>43344</v>
      </c>
    </row>
    <row r="55" spans="1:22" customFormat="1" ht="9.75" customHeight="1" x14ac:dyDescent="0.25">
      <c r="A55" s="63"/>
      <c r="B55" s="257"/>
      <c r="C55" s="97">
        <v>45</v>
      </c>
      <c r="D55" s="72">
        <v>45</v>
      </c>
      <c r="E55" s="72">
        <v>45</v>
      </c>
      <c r="F55" s="72">
        <v>45</v>
      </c>
      <c r="G55" s="72">
        <v>45</v>
      </c>
      <c r="H55" s="72">
        <v>45</v>
      </c>
      <c r="I55" s="72">
        <v>45</v>
      </c>
      <c r="J55" s="72">
        <v>45</v>
      </c>
      <c r="K55" s="72">
        <v>45</v>
      </c>
      <c r="L55" s="73">
        <v>45</v>
      </c>
      <c r="M55" s="64"/>
      <c r="N55" s="70"/>
      <c r="O55" s="1">
        <v>44</v>
      </c>
      <c r="P55" s="68"/>
      <c r="Q55" s="69"/>
      <c r="R55" s="68"/>
      <c r="S55" s="68"/>
      <c r="T55" s="71">
        <f t="shared" si="0"/>
        <v>0</v>
      </c>
      <c r="U55" s="2" t="str">
        <f t="shared" si="1"/>
        <v/>
      </c>
      <c r="V55" s="3">
        <f t="shared" ca="1" si="2"/>
        <v>43344</v>
      </c>
    </row>
    <row r="56" spans="1:22" customFormat="1" ht="9.75" customHeight="1" x14ac:dyDescent="0.25">
      <c r="A56" s="63"/>
      <c r="B56" s="257"/>
      <c r="C56" s="97">
        <v>46</v>
      </c>
      <c r="D56" s="72">
        <v>46</v>
      </c>
      <c r="E56" s="72">
        <v>46</v>
      </c>
      <c r="F56" s="72">
        <v>46</v>
      </c>
      <c r="G56" s="72">
        <v>46</v>
      </c>
      <c r="H56" s="72">
        <v>46</v>
      </c>
      <c r="I56" s="72">
        <v>46</v>
      </c>
      <c r="J56" s="72">
        <v>46</v>
      </c>
      <c r="K56" s="72">
        <v>46</v>
      </c>
      <c r="L56" s="73">
        <v>46</v>
      </c>
      <c r="M56" s="64"/>
      <c r="N56" s="70"/>
      <c r="O56" s="1">
        <v>45</v>
      </c>
      <c r="P56" s="68"/>
      <c r="Q56" s="69"/>
      <c r="R56" s="68"/>
      <c r="S56" s="68"/>
      <c r="T56" s="71">
        <f t="shared" si="0"/>
        <v>0</v>
      </c>
      <c r="U56" s="2" t="str">
        <f t="shared" si="1"/>
        <v/>
      </c>
      <c r="V56" s="3">
        <f t="shared" ca="1" si="2"/>
        <v>43344</v>
      </c>
    </row>
    <row r="57" spans="1:22" customFormat="1" ht="9.75" customHeight="1" x14ac:dyDescent="0.25">
      <c r="A57" s="63"/>
      <c r="B57" s="257"/>
      <c r="C57" s="97">
        <v>47</v>
      </c>
      <c r="D57" s="72">
        <v>47</v>
      </c>
      <c r="E57" s="72">
        <v>47</v>
      </c>
      <c r="F57" s="72">
        <v>47</v>
      </c>
      <c r="G57" s="72">
        <v>47</v>
      </c>
      <c r="H57" s="72">
        <v>47</v>
      </c>
      <c r="I57" s="72">
        <v>47</v>
      </c>
      <c r="J57" s="72">
        <v>47</v>
      </c>
      <c r="K57" s="72">
        <v>47</v>
      </c>
      <c r="L57" s="73">
        <v>47</v>
      </c>
      <c r="M57" s="64"/>
      <c r="N57" s="70"/>
      <c r="O57" s="1">
        <v>46</v>
      </c>
      <c r="P57" s="68"/>
      <c r="Q57" s="69"/>
      <c r="R57" s="68"/>
      <c r="S57" s="68"/>
      <c r="T57" s="71">
        <f t="shared" si="0"/>
        <v>0</v>
      </c>
      <c r="U57" s="2" t="str">
        <f t="shared" si="1"/>
        <v/>
      </c>
      <c r="V57" s="3">
        <f t="shared" ca="1" si="2"/>
        <v>43344</v>
      </c>
    </row>
    <row r="58" spans="1:22" customFormat="1" ht="9.75" customHeight="1" x14ac:dyDescent="0.25">
      <c r="A58" s="63"/>
      <c r="B58" s="257"/>
      <c r="C58" s="97">
        <v>48</v>
      </c>
      <c r="D58" s="72">
        <v>48</v>
      </c>
      <c r="E58" s="72">
        <v>48</v>
      </c>
      <c r="F58" s="72">
        <v>48</v>
      </c>
      <c r="G58" s="72">
        <v>48</v>
      </c>
      <c r="H58" s="72">
        <v>48</v>
      </c>
      <c r="I58" s="72">
        <v>48</v>
      </c>
      <c r="J58" s="72">
        <v>48</v>
      </c>
      <c r="K58" s="72">
        <v>48</v>
      </c>
      <c r="L58" s="73">
        <v>48</v>
      </c>
      <c r="M58" s="64"/>
      <c r="N58" s="70"/>
      <c r="O58" s="1">
        <v>47</v>
      </c>
      <c r="P58" s="68"/>
      <c r="Q58" s="69"/>
      <c r="R58" s="68"/>
      <c r="S58" s="68"/>
      <c r="T58" s="71">
        <f t="shared" si="0"/>
        <v>0</v>
      </c>
      <c r="U58" s="2" t="str">
        <f t="shared" si="1"/>
        <v/>
      </c>
      <c r="V58" s="3">
        <f t="shared" ca="1" si="2"/>
        <v>43344</v>
      </c>
    </row>
    <row r="59" spans="1:22" customFormat="1" ht="9.75" customHeight="1" x14ac:dyDescent="0.25">
      <c r="A59" s="63"/>
      <c r="B59" s="257"/>
      <c r="C59" s="97">
        <v>49</v>
      </c>
      <c r="D59" s="72">
        <v>49</v>
      </c>
      <c r="E59" s="72">
        <v>49</v>
      </c>
      <c r="F59" s="72">
        <v>49</v>
      </c>
      <c r="G59" s="72">
        <v>49</v>
      </c>
      <c r="H59" s="72">
        <v>49</v>
      </c>
      <c r="I59" s="72">
        <v>49</v>
      </c>
      <c r="J59" s="72">
        <v>49</v>
      </c>
      <c r="K59" s="72">
        <v>49</v>
      </c>
      <c r="L59" s="73">
        <v>49</v>
      </c>
      <c r="M59" s="64"/>
      <c r="N59" s="70"/>
      <c r="O59" s="1">
        <v>48</v>
      </c>
      <c r="P59" s="68"/>
      <c r="Q59" s="69"/>
      <c r="R59" s="68"/>
      <c r="S59" s="68"/>
      <c r="T59" s="71">
        <f t="shared" si="0"/>
        <v>0</v>
      </c>
      <c r="U59" s="2" t="str">
        <f t="shared" si="1"/>
        <v/>
      </c>
      <c r="V59" s="3">
        <f t="shared" ca="1" si="2"/>
        <v>43344</v>
      </c>
    </row>
    <row r="60" spans="1:22" customFormat="1" ht="9.75" customHeight="1" x14ac:dyDescent="0.25">
      <c r="A60" s="63"/>
      <c r="B60" s="257"/>
      <c r="C60" s="97">
        <v>50</v>
      </c>
      <c r="D60" s="72">
        <v>50</v>
      </c>
      <c r="E60" s="72">
        <v>50</v>
      </c>
      <c r="F60" s="72">
        <v>50</v>
      </c>
      <c r="G60" s="72">
        <v>50</v>
      </c>
      <c r="H60" s="72">
        <v>50</v>
      </c>
      <c r="I60" s="72">
        <v>50</v>
      </c>
      <c r="J60" s="72">
        <v>50</v>
      </c>
      <c r="K60" s="72">
        <v>50</v>
      </c>
      <c r="L60" s="73">
        <v>50</v>
      </c>
      <c r="M60" s="64"/>
      <c r="N60" s="70"/>
      <c r="O60" s="1">
        <v>49</v>
      </c>
      <c r="P60" s="68"/>
      <c r="Q60" s="69"/>
      <c r="R60" s="68"/>
      <c r="S60" s="68"/>
      <c r="T60" s="71">
        <f t="shared" si="0"/>
        <v>0</v>
      </c>
      <c r="U60" s="2" t="str">
        <f t="shared" si="1"/>
        <v/>
      </c>
      <c r="V60" s="3">
        <f t="shared" ca="1" si="2"/>
        <v>43344</v>
      </c>
    </row>
    <row r="61" spans="1:22" customFormat="1" ht="9.75" customHeight="1" x14ac:dyDescent="0.25">
      <c r="A61" s="63"/>
      <c r="B61" s="257"/>
      <c r="C61" s="97">
        <v>51</v>
      </c>
      <c r="D61" s="72">
        <v>51</v>
      </c>
      <c r="E61" s="72">
        <v>51</v>
      </c>
      <c r="F61" s="72">
        <v>51</v>
      </c>
      <c r="G61" s="72">
        <v>51</v>
      </c>
      <c r="H61" s="72">
        <v>51</v>
      </c>
      <c r="I61" s="72">
        <v>51</v>
      </c>
      <c r="J61" s="72">
        <v>51</v>
      </c>
      <c r="K61" s="72">
        <v>51</v>
      </c>
      <c r="L61" s="73">
        <v>51</v>
      </c>
      <c r="M61" s="64"/>
      <c r="N61" s="70"/>
      <c r="O61" s="1">
        <v>50</v>
      </c>
      <c r="P61" s="68"/>
      <c r="Q61" s="69"/>
      <c r="R61" s="68"/>
      <c r="S61" s="68"/>
      <c r="T61" s="71">
        <f t="shared" si="0"/>
        <v>0</v>
      </c>
      <c r="U61" s="2" t="str">
        <f t="shared" si="1"/>
        <v/>
      </c>
      <c r="V61" s="3">
        <f t="shared" ca="1" si="2"/>
        <v>43344</v>
      </c>
    </row>
    <row r="62" spans="1:22" customFormat="1" ht="9.75" customHeight="1" x14ac:dyDescent="0.25">
      <c r="A62" s="63"/>
      <c r="B62" s="257"/>
      <c r="C62" s="97">
        <v>52</v>
      </c>
      <c r="D62" s="72">
        <v>52</v>
      </c>
      <c r="E62" s="72">
        <v>52</v>
      </c>
      <c r="F62" s="72">
        <v>52</v>
      </c>
      <c r="G62" s="72">
        <v>52</v>
      </c>
      <c r="H62" s="72">
        <v>52</v>
      </c>
      <c r="I62" s="72">
        <v>52</v>
      </c>
      <c r="J62" s="72">
        <v>52</v>
      </c>
      <c r="K62" s="72">
        <v>52</v>
      </c>
      <c r="L62" s="73">
        <v>52</v>
      </c>
      <c r="M62" s="64"/>
      <c r="N62" s="70"/>
      <c r="O62" s="1">
        <v>51</v>
      </c>
      <c r="P62" s="68"/>
      <c r="Q62" s="69"/>
      <c r="R62" s="68"/>
      <c r="S62" s="68"/>
      <c r="T62" s="71">
        <f t="shared" si="0"/>
        <v>0</v>
      </c>
      <c r="U62" s="2" t="str">
        <f t="shared" si="1"/>
        <v/>
      </c>
      <c r="V62" s="3">
        <f t="shared" ca="1" si="2"/>
        <v>43344</v>
      </c>
    </row>
    <row r="63" spans="1:22" customFormat="1" ht="9.75" customHeight="1" x14ac:dyDescent="0.25">
      <c r="A63" s="63"/>
      <c r="B63" s="257"/>
      <c r="C63" s="97">
        <v>53</v>
      </c>
      <c r="D63" s="72">
        <v>53</v>
      </c>
      <c r="E63" s="72">
        <v>53</v>
      </c>
      <c r="F63" s="72">
        <v>53</v>
      </c>
      <c r="G63" s="72">
        <v>53</v>
      </c>
      <c r="H63" s="72">
        <v>53</v>
      </c>
      <c r="I63" s="72">
        <v>53</v>
      </c>
      <c r="J63" s="72">
        <v>53</v>
      </c>
      <c r="K63" s="72">
        <v>53</v>
      </c>
      <c r="L63" s="73">
        <v>53</v>
      </c>
      <c r="M63" s="64"/>
      <c r="N63" s="70"/>
      <c r="O63" s="1">
        <v>52</v>
      </c>
      <c r="P63" s="68"/>
      <c r="Q63" s="69"/>
      <c r="R63" s="68"/>
      <c r="S63" s="68"/>
      <c r="T63" s="71">
        <f t="shared" si="0"/>
        <v>0</v>
      </c>
      <c r="U63" s="2" t="str">
        <f t="shared" si="1"/>
        <v/>
      </c>
      <c r="V63" s="3">
        <f t="shared" ca="1" si="2"/>
        <v>43344</v>
      </c>
    </row>
    <row r="64" spans="1:22" customFormat="1" ht="9.75" customHeight="1" x14ac:dyDescent="0.25">
      <c r="A64" s="63"/>
      <c r="B64" s="257"/>
      <c r="C64" s="97">
        <v>54</v>
      </c>
      <c r="D64" s="72">
        <v>54</v>
      </c>
      <c r="E64" s="72">
        <v>54</v>
      </c>
      <c r="F64" s="72">
        <v>54</v>
      </c>
      <c r="G64" s="72">
        <v>54</v>
      </c>
      <c r="H64" s="72">
        <v>54</v>
      </c>
      <c r="I64" s="72">
        <v>54</v>
      </c>
      <c r="J64" s="72">
        <v>54</v>
      </c>
      <c r="K64" s="72">
        <v>54</v>
      </c>
      <c r="L64" s="73">
        <v>54</v>
      </c>
      <c r="M64" s="64"/>
      <c r="N64" s="70"/>
      <c r="O64" s="1">
        <v>53</v>
      </c>
      <c r="P64" s="68"/>
      <c r="Q64" s="69"/>
      <c r="R64" s="68"/>
      <c r="S64" s="68"/>
      <c r="T64" s="71">
        <f t="shared" si="0"/>
        <v>0</v>
      </c>
      <c r="U64" s="2" t="str">
        <f t="shared" si="1"/>
        <v/>
      </c>
      <c r="V64" s="3">
        <f t="shared" ca="1" si="2"/>
        <v>43344</v>
      </c>
    </row>
    <row r="65" spans="1:22" customFormat="1" ht="9.75" customHeight="1" x14ac:dyDescent="0.25">
      <c r="A65" s="63"/>
      <c r="B65" s="257"/>
      <c r="C65" s="97">
        <v>55</v>
      </c>
      <c r="D65" s="72">
        <v>55</v>
      </c>
      <c r="E65" s="72">
        <v>55</v>
      </c>
      <c r="F65" s="72">
        <v>55</v>
      </c>
      <c r="G65" s="72">
        <v>55</v>
      </c>
      <c r="H65" s="72">
        <v>55</v>
      </c>
      <c r="I65" s="72">
        <v>55</v>
      </c>
      <c r="J65" s="72">
        <v>55</v>
      </c>
      <c r="K65" s="72">
        <v>55</v>
      </c>
      <c r="L65" s="73">
        <v>55</v>
      </c>
      <c r="M65" s="64"/>
      <c r="N65" s="70"/>
      <c r="O65" s="1">
        <v>54</v>
      </c>
      <c r="P65" s="68"/>
      <c r="Q65" s="69"/>
      <c r="R65" s="68"/>
      <c r="S65" s="68"/>
      <c r="T65" s="71">
        <f t="shared" si="0"/>
        <v>0</v>
      </c>
      <c r="U65" s="2" t="str">
        <f t="shared" si="1"/>
        <v/>
      </c>
      <c r="V65" s="3">
        <f t="shared" ca="1" si="2"/>
        <v>43344</v>
      </c>
    </row>
    <row r="66" spans="1:22" customFormat="1" ht="9.75" customHeight="1" x14ac:dyDescent="0.25">
      <c r="A66" s="63"/>
      <c r="B66" s="257"/>
      <c r="C66" s="97">
        <v>56</v>
      </c>
      <c r="D66" s="72">
        <v>56</v>
      </c>
      <c r="E66" s="72">
        <v>56</v>
      </c>
      <c r="F66" s="72">
        <v>56</v>
      </c>
      <c r="G66" s="72">
        <v>56</v>
      </c>
      <c r="H66" s="72">
        <v>56</v>
      </c>
      <c r="I66" s="72">
        <v>56</v>
      </c>
      <c r="J66" s="72">
        <v>56</v>
      </c>
      <c r="K66" s="72">
        <v>56</v>
      </c>
      <c r="L66" s="73">
        <v>56</v>
      </c>
      <c r="M66" s="64"/>
      <c r="N66" s="70"/>
      <c r="O66" s="1">
        <v>55</v>
      </c>
      <c r="P66" s="68"/>
      <c r="Q66" s="69"/>
      <c r="R66" s="68"/>
      <c r="S66" s="68"/>
      <c r="T66" s="71">
        <f t="shared" si="0"/>
        <v>0</v>
      </c>
      <c r="U66" s="2" t="str">
        <f t="shared" si="1"/>
        <v/>
      </c>
      <c r="V66" s="3">
        <f t="shared" ca="1" si="2"/>
        <v>43344</v>
      </c>
    </row>
    <row r="67" spans="1:22" customFormat="1" ht="9.75" customHeight="1" x14ac:dyDescent="0.25">
      <c r="A67" s="63"/>
      <c r="B67" s="257"/>
      <c r="C67" s="97">
        <v>57</v>
      </c>
      <c r="D67" s="72">
        <v>57</v>
      </c>
      <c r="E67" s="72">
        <v>57</v>
      </c>
      <c r="F67" s="72">
        <v>57</v>
      </c>
      <c r="G67" s="72">
        <v>57</v>
      </c>
      <c r="H67" s="72">
        <v>57</v>
      </c>
      <c r="I67" s="72">
        <v>57</v>
      </c>
      <c r="J67" s="72">
        <v>57</v>
      </c>
      <c r="K67" s="72">
        <v>57</v>
      </c>
      <c r="L67" s="73">
        <v>57</v>
      </c>
      <c r="M67" s="64"/>
      <c r="N67" s="70"/>
      <c r="O67" s="1">
        <v>56</v>
      </c>
      <c r="P67" s="68"/>
      <c r="Q67" s="69"/>
      <c r="R67" s="68"/>
      <c r="S67" s="68"/>
      <c r="T67" s="71">
        <f t="shared" si="0"/>
        <v>0</v>
      </c>
      <c r="U67" s="2" t="str">
        <f t="shared" si="1"/>
        <v/>
      </c>
      <c r="V67" s="3">
        <f t="shared" ca="1" si="2"/>
        <v>43344</v>
      </c>
    </row>
    <row r="68" spans="1:22" customFormat="1" ht="9.75" customHeight="1" x14ac:dyDescent="0.25">
      <c r="A68" s="63"/>
      <c r="B68" s="257"/>
      <c r="C68" s="97">
        <v>58</v>
      </c>
      <c r="D68" s="72">
        <v>58</v>
      </c>
      <c r="E68" s="72">
        <v>58</v>
      </c>
      <c r="F68" s="72">
        <v>58</v>
      </c>
      <c r="G68" s="72">
        <v>58</v>
      </c>
      <c r="H68" s="72">
        <v>58</v>
      </c>
      <c r="I68" s="72">
        <v>58</v>
      </c>
      <c r="J68" s="72">
        <v>58</v>
      </c>
      <c r="K68" s="72">
        <v>58</v>
      </c>
      <c r="L68" s="73">
        <v>58</v>
      </c>
      <c r="M68" s="64"/>
      <c r="N68" s="70"/>
      <c r="O68" s="1">
        <v>57</v>
      </c>
      <c r="P68" s="68"/>
      <c r="Q68" s="69"/>
      <c r="R68" s="68"/>
      <c r="S68" s="68"/>
      <c r="T68" s="71">
        <f t="shared" si="0"/>
        <v>0</v>
      </c>
      <c r="U68" s="2" t="str">
        <f t="shared" si="1"/>
        <v/>
      </c>
      <c r="V68" s="3">
        <f t="shared" ca="1" si="2"/>
        <v>43344</v>
      </c>
    </row>
    <row r="69" spans="1:22" customFormat="1" ht="9.75" customHeight="1" x14ac:dyDescent="0.25">
      <c r="A69" s="63"/>
      <c r="B69" s="257"/>
      <c r="C69" s="97">
        <v>59</v>
      </c>
      <c r="D69" s="72">
        <v>59</v>
      </c>
      <c r="E69" s="72">
        <v>59</v>
      </c>
      <c r="F69" s="72">
        <v>59</v>
      </c>
      <c r="G69" s="72">
        <v>59</v>
      </c>
      <c r="H69" s="72">
        <v>59</v>
      </c>
      <c r="I69" s="72">
        <v>59</v>
      </c>
      <c r="J69" s="72">
        <v>59</v>
      </c>
      <c r="K69" s="72">
        <v>59</v>
      </c>
      <c r="L69" s="73">
        <v>59</v>
      </c>
      <c r="M69" s="64"/>
      <c r="N69" s="70"/>
      <c r="O69" s="1">
        <v>58</v>
      </c>
      <c r="P69" s="68"/>
      <c r="Q69" s="69"/>
      <c r="R69" s="68"/>
      <c r="S69" s="68"/>
      <c r="T69" s="71">
        <f t="shared" si="0"/>
        <v>0</v>
      </c>
      <c r="U69" s="2" t="str">
        <f t="shared" si="1"/>
        <v/>
      </c>
      <c r="V69" s="3">
        <f t="shared" ca="1" si="2"/>
        <v>43344</v>
      </c>
    </row>
    <row r="70" spans="1:22" customFormat="1" ht="9.75" customHeight="1" x14ac:dyDescent="0.25">
      <c r="A70" s="63"/>
      <c r="B70" s="257"/>
      <c r="C70" s="97">
        <v>60</v>
      </c>
      <c r="D70" s="72">
        <v>60</v>
      </c>
      <c r="E70" s="72">
        <v>60</v>
      </c>
      <c r="F70" s="72">
        <v>60</v>
      </c>
      <c r="G70" s="72">
        <v>60</v>
      </c>
      <c r="H70" s="72">
        <v>60</v>
      </c>
      <c r="I70" s="72">
        <v>60</v>
      </c>
      <c r="J70" s="72">
        <v>60</v>
      </c>
      <c r="K70" s="72">
        <v>60</v>
      </c>
      <c r="L70" s="73">
        <v>60</v>
      </c>
      <c r="M70" s="64"/>
      <c r="N70" s="70"/>
      <c r="O70" s="1">
        <v>59</v>
      </c>
      <c r="P70" s="68"/>
      <c r="Q70" s="69"/>
      <c r="R70" s="68"/>
      <c r="S70" s="68"/>
      <c r="T70" s="71">
        <f t="shared" si="0"/>
        <v>0</v>
      </c>
      <c r="U70" s="2" t="str">
        <f t="shared" si="1"/>
        <v/>
      </c>
      <c r="V70" s="3">
        <f t="shared" ca="1" si="2"/>
        <v>43344</v>
      </c>
    </row>
    <row r="71" spans="1:22" customFormat="1" ht="9.75" customHeight="1" x14ac:dyDescent="0.25">
      <c r="A71" s="63"/>
      <c r="B71" s="257"/>
      <c r="C71" s="97">
        <v>61</v>
      </c>
      <c r="D71" s="72">
        <v>61</v>
      </c>
      <c r="E71" s="72">
        <v>61</v>
      </c>
      <c r="F71" s="72">
        <v>61</v>
      </c>
      <c r="G71" s="72">
        <v>61</v>
      </c>
      <c r="H71" s="72">
        <v>61</v>
      </c>
      <c r="I71" s="72">
        <v>61</v>
      </c>
      <c r="J71" s="72">
        <v>61</v>
      </c>
      <c r="K71" s="72">
        <v>61</v>
      </c>
      <c r="L71" s="73">
        <v>61</v>
      </c>
      <c r="M71" s="64"/>
      <c r="N71" s="70"/>
      <c r="O71" s="1">
        <v>60</v>
      </c>
      <c r="P71" s="68"/>
      <c r="Q71" s="69"/>
      <c r="R71" s="68"/>
      <c r="S71" s="68"/>
      <c r="T71" s="71">
        <f t="shared" si="0"/>
        <v>0</v>
      </c>
      <c r="U71" s="2" t="str">
        <f t="shared" si="1"/>
        <v/>
      </c>
      <c r="V71" s="3">
        <f t="shared" ca="1" si="2"/>
        <v>43344</v>
      </c>
    </row>
    <row r="72" spans="1:22" customFormat="1" ht="9.75" customHeight="1" x14ac:dyDescent="0.25">
      <c r="A72" s="63"/>
      <c r="B72" s="257"/>
      <c r="C72" s="97">
        <v>62</v>
      </c>
      <c r="D72" s="72">
        <v>62</v>
      </c>
      <c r="E72" s="72">
        <v>62</v>
      </c>
      <c r="F72" s="72">
        <v>62</v>
      </c>
      <c r="G72" s="72">
        <v>62</v>
      </c>
      <c r="H72" s="72">
        <v>62</v>
      </c>
      <c r="I72" s="72">
        <v>62</v>
      </c>
      <c r="J72" s="72">
        <v>62</v>
      </c>
      <c r="K72" s="72">
        <v>62</v>
      </c>
      <c r="L72" s="73">
        <v>62</v>
      </c>
      <c r="M72" s="64"/>
      <c r="N72" s="70"/>
      <c r="O72" s="1">
        <v>61</v>
      </c>
      <c r="P72" s="68"/>
      <c r="Q72" s="69"/>
      <c r="R72" s="68"/>
      <c r="S72" s="68"/>
      <c r="T72" s="71">
        <f t="shared" si="0"/>
        <v>0</v>
      </c>
      <c r="U72" s="2" t="str">
        <f t="shared" si="1"/>
        <v/>
      </c>
      <c r="V72" s="3">
        <f t="shared" ca="1" si="2"/>
        <v>43344</v>
      </c>
    </row>
    <row r="73" spans="1:22" customFormat="1" ht="9.75" customHeight="1" x14ac:dyDescent="0.25">
      <c r="A73" s="63"/>
      <c r="B73" s="257"/>
      <c r="C73" s="97">
        <v>63</v>
      </c>
      <c r="D73" s="72">
        <v>63</v>
      </c>
      <c r="E73" s="72">
        <v>63</v>
      </c>
      <c r="F73" s="72">
        <v>63</v>
      </c>
      <c r="G73" s="72">
        <v>63</v>
      </c>
      <c r="H73" s="72">
        <v>63</v>
      </c>
      <c r="I73" s="72">
        <v>63</v>
      </c>
      <c r="J73" s="72">
        <v>63</v>
      </c>
      <c r="K73" s="72">
        <v>63</v>
      </c>
      <c r="L73" s="73">
        <v>63</v>
      </c>
      <c r="M73" s="64"/>
      <c r="N73" s="70"/>
      <c r="O73" s="1">
        <v>62</v>
      </c>
      <c r="P73" s="68"/>
      <c r="Q73" s="69"/>
      <c r="R73" s="68"/>
      <c r="S73" s="68"/>
      <c r="T73" s="71">
        <f t="shared" si="0"/>
        <v>0</v>
      </c>
      <c r="U73" s="2" t="str">
        <f t="shared" si="1"/>
        <v/>
      </c>
      <c r="V73" s="3">
        <f t="shared" ca="1" si="2"/>
        <v>43344</v>
      </c>
    </row>
    <row r="74" spans="1:22" customFormat="1" ht="9.75" customHeight="1" x14ac:dyDescent="0.25">
      <c r="A74" s="63"/>
      <c r="B74" s="257"/>
      <c r="C74" s="97">
        <v>64</v>
      </c>
      <c r="D74" s="72">
        <v>64</v>
      </c>
      <c r="E74" s="72">
        <v>64</v>
      </c>
      <c r="F74" s="72">
        <v>64</v>
      </c>
      <c r="G74" s="72">
        <v>64</v>
      </c>
      <c r="H74" s="72">
        <v>64</v>
      </c>
      <c r="I74" s="72">
        <v>64</v>
      </c>
      <c r="J74" s="72">
        <v>64</v>
      </c>
      <c r="K74" s="72">
        <v>64</v>
      </c>
      <c r="L74" s="73">
        <v>64</v>
      </c>
      <c r="M74" s="64"/>
      <c r="N74" s="70"/>
      <c r="O74" s="1">
        <v>63</v>
      </c>
      <c r="P74" s="68"/>
      <c r="Q74" s="69"/>
      <c r="R74" s="68"/>
      <c r="S74" s="68"/>
      <c r="T74" s="71">
        <f t="shared" si="0"/>
        <v>0</v>
      </c>
      <c r="U74" s="2" t="str">
        <f t="shared" si="1"/>
        <v/>
      </c>
      <c r="V74" s="3">
        <f t="shared" ca="1" si="2"/>
        <v>43344</v>
      </c>
    </row>
    <row r="75" spans="1:22" customFormat="1" ht="9.75" customHeight="1" x14ac:dyDescent="0.25">
      <c r="A75" s="63"/>
      <c r="B75" s="257"/>
      <c r="C75" s="97">
        <v>65</v>
      </c>
      <c r="D75" s="72">
        <v>65</v>
      </c>
      <c r="E75" s="72">
        <v>65</v>
      </c>
      <c r="F75" s="72">
        <v>65</v>
      </c>
      <c r="G75" s="72">
        <v>65</v>
      </c>
      <c r="H75" s="72">
        <v>65</v>
      </c>
      <c r="I75" s="72">
        <v>65</v>
      </c>
      <c r="J75" s="72">
        <v>65</v>
      </c>
      <c r="K75" s="72">
        <v>65</v>
      </c>
      <c r="L75" s="73">
        <v>65</v>
      </c>
      <c r="M75" s="64"/>
      <c r="N75" s="70"/>
      <c r="O75" s="1">
        <v>64</v>
      </c>
      <c r="P75" s="68"/>
      <c r="Q75" s="69"/>
      <c r="R75" s="68"/>
      <c r="S75" s="68"/>
      <c r="T75" s="71">
        <f t="shared" ref="T75:T131" si="4">IF(P75&gt;=S75,0,"")</f>
        <v>0</v>
      </c>
      <c r="U75" s="2" t="str">
        <f t="shared" ref="U75:U131" si="5">IF(S75&lt;&gt;"",Q75,"")</f>
        <v/>
      </c>
      <c r="V75" s="3">
        <f t="shared" ref="V75:V131" ca="1" si="6">IF(U75&lt;&gt;"","pago",TODAY()-P75)</f>
        <v>43344</v>
      </c>
    </row>
    <row r="76" spans="1:22" customFormat="1" ht="9.75" customHeight="1" x14ac:dyDescent="0.25">
      <c r="A76" s="63"/>
      <c r="B76" s="257"/>
      <c r="C76" s="97">
        <v>66</v>
      </c>
      <c r="D76" s="72">
        <v>66</v>
      </c>
      <c r="E76" s="72">
        <v>66</v>
      </c>
      <c r="F76" s="72">
        <v>66</v>
      </c>
      <c r="G76" s="72">
        <v>66</v>
      </c>
      <c r="H76" s="72">
        <v>66</v>
      </c>
      <c r="I76" s="72">
        <v>66</v>
      </c>
      <c r="J76" s="72">
        <v>66</v>
      </c>
      <c r="K76" s="72">
        <v>66</v>
      </c>
      <c r="L76" s="73">
        <v>66</v>
      </c>
      <c r="M76" s="64"/>
      <c r="N76" s="70"/>
      <c r="O76" s="1">
        <v>65</v>
      </c>
      <c r="P76" s="68"/>
      <c r="Q76" s="69"/>
      <c r="R76" s="68"/>
      <c r="S76" s="68"/>
      <c r="T76" s="71">
        <f t="shared" si="4"/>
        <v>0</v>
      </c>
      <c r="U76" s="2" t="str">
        <f t="shared" si="5"/>
        <v/>
      </c>
      <c r="V76" s="3">
        <f t="shared" ca="1" si="6"/>
        <v>43344</v>
      </c>
    </row>
    <row r="77" spans="1:22" customFormat="1" ht="9.75" customHeight="1" x14ac:dyDescent="0.25">
      <c r="A77" s="63"/>
      <c r="B77" s="257"/>
      <c r="C77" s="97">
        <v>67</v>
      </c>
      <c r="D77" s="72">
        <v>67</v>
      </c>
      <c r="E77" s="72">
        <v>67</v>
      </c>
      <c r="F77" s="72">
        <v>67</v>
      </c>
      <c r="G77" s="72">
        <v>67</v>
      </c>
      <c r="H77" s="72">
        <v>67</v>
      </c>
      <c r="I77" s="72">
        <v>67</v>
      </c>
      <c r="J77" s="72">
        <v>67</v>
      </c>
      <c r="K77" s="72">
        <v>67</v>
      </c>
      <c r="L77" s="73">
        <v>67</v>
      </c>
      <c r="M77" s="64"/>
      <c r="N77" s="70"/>
      <c r="O77" s="1">
        <v>66</v>
      </c>
      <c r="P77" s="68"/>
      <c r="Q77" s="69"/>
      <c r="R77" s="68"/>
      <c r="S77" s="68"/>
      <c r="T77" s="71">
        <f t="shared" si="4"/>
        <v>0</v>
      </c>
      <c r="U77" s="2" t="str">
        <f t="shared" si="5"/>
        <v/>
      </c>
      <c r="V77" s="3">
        <f t="shared" ca="1" si="6"/>
        <v>43344</v>
      </c>
    </row>
    <row r="78" spans="1:22" customFormat="1" ht="9.75" customHeight="1" x14ac:dyDescent="0.25">
      <c r="A78" s="63"/>
      <c r="B78" s="257"/>
      <c r="C78" s="97">
        <v>68</v>
      </c>
      <c r="D78" s="72">
        <v>68</v>
      </c>
      <c r="E78" s="72">
        <v>68</v>
      </c>
      <c r="F78" s="72">
        <v>68</v>
      </c>
      <c r="G78" s="72">
        <v>68</v>
      </c>
      <c r="H78" s="72">
        <v>68</v>
      </c>
      <c r="I78" s="72">
        <v>68</v>
      </c>
      <c r="J78" s="72">
        <v>68</v>
      </c>
      <c r="K78" s="72">
        <v>68</v>
      </c>
      <c r="L78" s="73">
        <v>68</v>
      </c>
      <c r="M78" s="64"/>
      <c r="N78" s="70"/>
      <c r="O78" s="1">
        <v>67</v>
      </c>
      <c r="P78" s="68"/>
      <c r="Q78" s="69"/>
      <c r="R78" s="68"/>
      <c r="S78" s="68"/>
      <c r="T78" s="71">
        <f t="shared" si="4"/>
        <v>0</v>
      </c>
      <c r="U78" s="2" t="str">
        <f t="shared" si="5"/>
        <v/>
      </c>
      <c r="V78" s="3">
        <f t="shared" ca="1" si="6"/>
        <v>43344</v>
      </c>
    </row>
    <row r="79" spans="1:22" customFormat="1" ht="9.75" customHeight="1" x14ac:dyDescent="0.25">
      <c r="A79" s="63"/>
      <c r="B79" s="257"/>
      <c r="C79" s="97">
        <v>69</v>
      </c>
      <c r="D79" s="72">
        <v>69</v>
      </c>
      <c r="E79" s="72">
        <v>69</v>
      </c>
      <c r="F79" s="72">
        <v>69</v>
      </c>
      <c r="G79" s="72">
        <v>69</v>
      </c>
      <c r="H79" s="72">
        <v>69</v>
      </c>
      <c r="I79" s="72">
        <v>69</v>
      </c>
      <c r="J79" s="72">
        <v>69</v>
      </c>
      <c r="K79" s="72">
        <v>69</v>
      </c>
      <c r="L79" s="73">
        <v>69</v>
      </c>
      <c r="M79" s="64"/>
      <c r="N79" s="70"/>
      <c r="O79" s="1">
        <v>68</v>
      </c>
      <c r="P79" s="68"/>
      <c r="Q79" s="69"/>
      <c r="R79" s="68"/>
      <c r="S79" s="68"/>
      <c r="T79" s="71">
        <f t="shared" si="4"/>
        <v>0</v>
      </c>
      <c r="U79" s="2" t="str">
        <f t="shared" si="5"/>
        <v/>
      </c>
      <c r="V79" s="3">
        <f t="shared" ca="1" si="6"/>
        <v>43344</v>
      </c>
    </row>
    <row r="80" spans="1:22" customFormat="1" ht="9.75" customHeight="1" x14ac:dyDescent="0.25">
      <c r="A80" s="63"/>
      <c r="B80" s="257"/>
      <c r="C80" s="97">
        <v>70</v>
      </c>
      <c r="D80" s="72">
        <v>70</v>
      </c>
      <c r="E80" s="72">
        <v>70</v>
      </c>
      <c r="F80" s="72">
        <v>70</v>
      </c>
      <c r="G80" s="72">
        <v>70</v>
      </c>
      <c r="H80" s="72">
        <v>70</v>
      </c>
      <c r="I80" s="72">
        <v>70</v>
      </c>
      <c r="J80" s="72">
        <v>70</v>
      </c>
      <c r="K80" s="72">
        <v>70</v>
      </c>
      <c r="L80" s="73">
        <v>70</v>
      </c>
      <c r="M80" s="64"/>
      <c r="N80" s="70"/>
      <c r="O80" s="1">
        <v>69</v>
      </c>
      <c r="P80" s="68"/>
      <c r="Q80" s="69"/>
      <c r="R80" s="68"/>
      <c r="S80" s="68"/>
      <c r="T80" s="71">
        <f t="shared" si="4"/>
        <v>0</v>
      </c>
      <c r="U80" s="2" t="str">
        <f t="shared" si="5"/>
        <v/>
      </c>
      <c r="V80" s="3">
        <f t="shared" ca="1" si="6"/>
        <v>43344</v>
      </c>
    </row>
    <row r="81" spans="1:22" customFormat="1" ht="9.75" customHeight="1" x14ac:dyDescent="0.25">
      <c r="A81" s="63"/>
      <c r="B81" s="257"/>
      <c r="C81" s="97">
        <v>71</v>
      </c>
      <c r="D81" s="72">
        <v>71</v>
      </c>
      <c r="E81" s="72">
        <v>71</v>
      </c>
      <c r="F81" s="72">
        <v>71</v>
      </c>
      <c r="G81" s="72">
        <v>71</v>
      </c>
      <c r="H81" s="72">
        <v>71</v>
      </c>
      <c r="I81" s="72">
        <v>71</v>
      </c>
      <c r="J81" s="72">
        <v>71</v>
      </c>
      <c r="K81" s="72">
        <v>71</v>
      </c>
      <c r="L81" s="73">
        <v>71</v>
      </c>
      <c r="M81" s="64"/>
      <c r="N81" s="70"/>
      <c r="O81" s="1">
        <v>70</v>
      </c>
      <c r="P81" s="68"/>
      <c r="Q81" s="69"/>
      <c r="R81" s="68"/>
      <c r="S81" s="68"/>
      <c r="T81" s="71">
        <f t="shared" si="4"/>
        <v>0</v>
      </c>
      <c r="U81" s="2" t="str">
        <f t="shared" si="5"/>
        <v/>
      </c>
      <c r="V81" s="3">
        <f t="shared" ca="1" si="6"/>
        <v>43344</v>
      </c>
    </row>
    <row r="82" spans="1:22" customFormat="1" ht="9.75" customHeight="1" x14ac:dyDescent="0.25">
      <c r="A82" s="63"/>
      <c r="B82" s="257"/>
      <c r="C82" s="97">
        <v>72</v>
      </c>
      <c r="D82" s="72">
        <v>72</v>
      </c>
      <c r="E82" s="72">
        <v>72</v>
      </c>
      <c r="F82" s="72">
        <v>72</v>
      </c>
      <c r="G82" s="72">
        <v>72</v>
      </c>
      <c r="H82" s="72">
        <v>72</v>
      </c>
      <c r="I82" s="72">
        <v>72</v>
      </c>
      <c r="J82" s="72">
        <v>72</v>
      </c>
      <c r="K82" s="72">
        <v>72</v>
      </c>
      <c r="L82" s="73">
        <v>72</v>
      </c>
      <c r="M82" s="64"/>
      <c r="N82" s="70"/>
      <c r="O82" s="1">
        <v>71</v>
      </c>
      <c r="P82" s="68"/>
      <c r="Q82" s="69"/>
      <c r="R82" s="68"/>
      <c r="S82" s="68"/>
      <c r="T82" s="71">
        <f t="shared" si="4"/>
        <v>0</v>
      </c>
      <c r="U82" s="2" t="str">
        <f t="shared" si="5"/>
        <v/>
      </c>
      <c r="V82" s="3">
        <f t="shared" ca="1" si="6"/>
        <v>43344</v>
      </c>
    </row>
    <row r="83" spans="1:22" customFormat="1" ht="9.75" customHeight="1" x14ac:dyDescent="0.25">
      <c r="A83" s="63"/>
      <c r="B83" s="257"/>
      <c r="C83" s="97">
        <v>73</v>
      </c>
      <c r="D83" s="72">
        <v>73</v>
      </c>
      <c r="E83" s="72">
        <v>73</v>
      </c>
      <c r="F83" s="72">
        <v>73</v>
      </c>
      <c r="G83" s="72">
        <v>73</v>
      </c>
      <c r="H83" s="72">
        <v>73</v>
      </c>
      <c r="I83" s="72">
        <v>73</v>
      </c>
      <c r="J83" s="72">
        <v>73</v>
      </c>
      <c r="K83" s="72">
        <v>73</v>
      </c>
      <c r="L83" s="73">
        <v>73</v>
      </c>
      <c r="M83" s="64"/>
      <c r="N83" s="70"/>
      <c r="O83" s="1">
        <v>72</v>
      </c>
      <c r="P83" s="68"/>
      <c r="Q83" s="69"/>
      <c r="R83" s="68"/>
      <c r="S83" s="68"/>
      <c r="T83" s="71">
        <f t="shared" si="4"/>
        <v>0</v>
      </c>
      <c r="U83" s="2" t="str">
        <f t="shared" si="5"/>
        <v/>
      </c>
      <c r="V83" s="3">
        <f t="shared" ca="1" si="6"/>
        <v>43344</v>
      </c>
    </row>
    <row r="84" spans="1:22" customFormat="1" ht="9.75" customHeight="1" x14ac:dyDescent="0.25">
      <c r="A84" s="63"/>
      <c r="B84" s="257"/>
      <c r="C84" s="97">
        <v>74</v>
      </c>
      <c r="D84" s="72">
        <v>74</v>
      </c>
      <c r="E84" s="72">
        <v>74</v>
      </c>
      <c r="F84" s="72">
        <v>74</v>
      </c>
      <c r="G84" s="72">
        <v>74</v>
      </c>
      <c r="H84" s="72">
        <v>74</v>
      </c>
      <c r="I84" s="72">
        <v>74</v>
      </c>
      <c r="J84" s="72">
        <v>74</v>
      </c>
      <c r="K84" s="72">
        <v>74</v>
      </c>
      <c r="L84" s="73">
        <v>74</v>
      </c>
      <c r="M84" s="64"/>
      <c r="N84" s="70"/>
      <c r="O84" s="1">
        <v>73</v>
      </c>
      <c r="P84" s="68"/>
      <c r="Q84" s="69"/>
      <c r="R84" s="68"/>
      <c r="S84" s="68"/>
      <c r="T84" s="71">
        <f t="shared" si="4"/>
        <v>0</v>
      </c>
      <c r="U84" s="2" t="str">
        <f t="shared" si="5"/>
        <v/>
      </c>
      <c r="V84" s="3">
        <f t="shared" ca="1" si="6"/>
        <v>43344</v>
      </c>
    </row>
    <row r="85" spans="1:22" customFormat="1" ht="9.75" customHeight="1" x14ac:dyDescent="0.25">
      <c r="A85" s="63"/>
      <c r="B85" s="257"/>
      <c r="C85" s="97">
        <v>75</v>
      </c>
      <c r="D85" s="72">
        <v>75</v>
      </c>
      <c r="E85" s="72">
        <v>75</v>
      </c>
      <c r="F85" s="72">
        <v>75</v>
      </c>
      <c r="G85" s="72">
        <v>75</v>
      </c>
      <c r="H85" s="72">
        <v>75</v>
      </c>
      <c r="I85" s="72">
        <v>75</v>
      </c>
      <c r="J85" s="72">
        <v>75</v>
      </c>
      <c r="K85" s="72">
        <v>75</v>
      </c>
      <c r="L85" s="73">
        <v>75</v>
      </c>
      <c r="M85" s="64"/>
      <c r="N85" s="70"/>
      <c r="O85" s="1">
        <v>74</v>
      </c>
      <c r="P85" s="68"/>
      <c r="Q85" s="69"/>
      <c r="R85" s="68"/>
      <c r="S85" s="68"/>
      <c r="T85" s="71">
        <f t="shared" si="4"/>
        <v>0</v>
      </c>
      <c r="U85" s="2" t="str">
        <f t="shared" si="5"/>
        <v/>
      </c>
      <c r="V85" s="3">
        <f t="shared" ca="1" si="6"/>
        <v>43344</v>
      </c>
    </row>
    <row r="86" spans="1:22" customFormat="1" ht="9.75" customHeight="1" x14ac:dyDescent="0.25">
      <c r="A86" s="63"/>
      <c r="B86" s="257"/>
      <c r="C86" s="97">
        <v>76</v>
      </c>
      <c r="D86" s="72">
        <v>76</v>
      </c>
      <c r="E86" s="72">
        <v>76</v>
      </c>
      <c r="F86" s="72">
        <v>76</v>
      </c>
      <c r="G86" s="72">
        <v>76</v>
      </c>
      <c r="H86" s="72">
        <v>76</v>
      </c>
      <c r="I86" s="72">
        <v>76</v>
      </c>
      <c r="J86" s="72">
        <v>76</v>
      </c>
      <c r="K86" s="72">
        <v>76</v>
      </c>
      <c r="L86" s="73">
        <v>76</v>
      </c>
      <c r="M86" s="64"/>
      <c r="N86" s="70"/>
      <c r="O86" s="1">
        <v>75</v>
      </c>
      <c r="P86" s="68"/>
      <c r="Q86" s="69"/>
      <c r="R86" s="68"/>
      <c r="S86" s="68"/>
      <c r="T86" s="71">
        <f t="shared" si="4"/>
        <v>0</v>
      </c>
      <c r="U86" s="2" t="str">
        <f t="shared" si="5"/>
        <v/>
      </c>
      <c r="V86" s="3">
        <f t="shared" ca="1" si="6"/>
        <v>43344</v>
      </c>
    </row>
    <row r="87" spans="1:22" customFormat="1" ht="9.75" customHeight="1" x14ac:dyDescent="0.25">
      <c r="A87" s="63"/>
      <c r="B87" s="257"/>
      <c r="C87" s="97">
        <v>77</v>
      </c>
      <c r="D87" s="72">
        <v>77</v>
      </c>
      <c r="E87" s="72">
        <v>77</v>
      </c>
      <c r="F87" s="72">
        <v>77</v>
      </c>
      <c r="G87" s="72">
        <v>77</v>
      </c>
      <c r="H87" s="72">
        <v>77</v>
      </c>
      <c r="I87" s="72">
        <v>77</v>
      </c>
      <c r="J87" s="72">
        <v>77</v>
      </c>
      <c r="K87" s="72">
        <v>77</v>
      </c>
      <c r="L87" s="73">
        <v>77</v>
      </c>
      <c r="M87" s="64"/>
      <c r="N87" s="70"/>
      <c r="O87" s="1">
        <v>76</v>
      </c>
      <c r="P87" s="68"/>
      <c r="Q87" s="69"/>
      <c r="R87" s="68"/>
      <c r="S87" s="68"/>
      <c r="T87" s="71">
        <f t="shared" si="4"/>
        <v>0</v>
      </c>
      <c r="U87" s="2" t="str">
        <f t="shared" si="5"/>
        <v/>
      </c>
      <c r="V87" s="3">
        <f t="shared" ca="1" si="6"/>
        <v>43344</v>
      </c>
    </row>
    <row r="88" spans="1:22" customFormat="1" ht="9.75" customHeight="1" x14ac:dyDescent="0.25">
      <c r="A88" s="63"/>
      <c r="B88" s="257"/>
      <c r="C88" s="97">
        <v>78</v>
      </c>
      <c r="D88" s="72">
        <v>78</v>
      </c>
      <c r="E88" s="72">
        <v>78</v>
      </c>
      <c r="F88" s="72">
        <v>78</v>
      </c>
      <c r="G88" s="72">
        <v>78</v>
      </c>
      <c r="H88" s="72">
        <v>78</v>
      </c>
      <c r="I88" s="72">
        <v>78</v>
      </c>
      <c r="J88" s="72">
        <v>78</v>
      </c>
      <c r="K88" s="72">
        <v>78</v>
      </c>
      <c r="L88" s="73">
        <v>78</v>
      </c>
      <c r="M88" s="64"/>
      <c r="N88" s="70"/>
      <c r="O88" s="1">
        <v>77</v>
      </c>
      <c r="P88" s="68"/>
      <c r="Q88" s="69"/>
      <c r="R88" s="68"/>
      <c r="S88" s="68"/>
      <c r="T88" s="71">
        <f t="shared" si="4"/>
        <v>0</v>
      </c>
      <c r="U88" s="2" t="str">
        <f t="shared" si="5"/>
        <v/>
      </c>
      <c r="V88" s="3">
        <f t="shared" ca="1" si="6"/>
        <v>43344</v>
      </c>
    </row>
    <row r="89" spans="1:22" customFormat="1" ht="9.75" customHeight="1" x14ac:dyDescent="0.25">
      <c r="A89" s="63"/>
      <c r="B89" s="257"/>
      <c r="C89" s="97">
        <v>79</v>
      </c>
      <c r="D89" s="72">
        <v>79</v>
      </c>
      <c r="E89" s="72">
        <v>79</v>
      </c>
      <c r="F89" s="72">
        <v>79</v>
      </c>
      <c r="G89" s="72">
        <v>79</v>
      </c>
      <c r="H89" s="72">
        <v>79</v>
      </c>
      <c r="I89" s="72">
        <v>79</v>
      </c>
      <c r="J89" s="72">
        <v>79</v>
      </c>
      <c r="K89" s="72">
        <v>79</v>
      </c>
      <c r="L89" s="73">
        <v>79</v>
      </c>
      <c r="M89" s="64"/>
      <c r="N89" s="70"/>
      <c r="O89" s="1">
        <v>78</v>
      </c>
      <c r="P89" s="68"/>
      <c r="Q89" s="69"/>
      <c r="R89" s="68"/>
      <c r="S89" s="68"/>
      <c r="T89" s="71">
        <f t="shared" si="4"/>
        <v>0</v>
      </c>
      <c r="U89" s="2" t="str">
        <f t="shared" si="5"/>
        <v/>
      </c>
      <c r="V89" s="3">
        <f t="shared" ca="1" si="6"/>
        <v>43344</v>
      </c>
    </row>
    <row r="90" spans="1:22" customFormat="1" ht="9.75" customHeight="1" x14ac:dyDescent="0.25">
      <c r="A90" s="63"/>
      <c r="B90" s="257"/>
      <c r="C90" s="97">
        <v>80</v>
      </c>
      <c r="D90" s="72">
        <v>80</v>
      </c>
      <c r="E90" s="72">
        <v>80</v>
      </c>
      <c r="F90" s="72">
        <v>80</v>
      </c>
      <c r="G90" s="72">
        <v>80</v>
      </c>
      <c r="H90" s="72">
        <v>80</v>
      </c>
      <c r="I90" s="72">
        <v>80</v>
      </c>
      <c r="J90" s="72">
        <v>80</v>
      </c>
      <c r="K90" s="72">
        <v>80</v>
      </c>
      <c r="L90" s="73">
        <v>80</v>
      </c>
      <c r="M90" s="64"/>
      <c r="N90" s="70"/>
      <c r="O90" s="1">
        <v>79</v>
      </c>
      <c r="P90" s="68"/>
      <c r="Q90" s="69"/>
      <c r="R90" s="68"/>
      <c r="S90" s="68"/>
      <c r="T90" s="71">
        <f t="shared" si="4"/>
        <v>0</v>
      </c>
      <c r="U90" s="2" t="str">
        <f t="shared" si="5"/>
        <v/>
      </c>
      <c r="V90" s="3">
        <f t="shared" ca="1" si="6"/>
        <v>43344</v>
      </c>
    </row>
    <row r="91" spans="1:22" customFormat="1" ht="9.75" customHeight="1" x14ac:dyDescent="0.25">
      <c r="A91" s="63"/>
      <c r="B91" s="257"/>
      <c r="C91" s="97">
        <v>81</v>
      </c>
      <c r="D91" s="72">
        <v>81</v>
      </c>
      <c r="E91" s="72">
        <v>81</v>
      </c>
      <c r="F91" s="72">
        <v>81</v>
      </c>
      <c r="G91" s="72">
        <v>81</v>
      </c>
      <c r="H91" s="72">
        <v>81</v>
      </c>
      <c r="I91" s="72">
        <v>81</v>
      </c>
      <c r="J91" s="72">
        <v>81</v>
      </c>
      <c r="K91" s="72">
        <v>81</v>
      </c>
      <c r="L91" s="73">
        <v>81</v>
      </c>
      <c r="M91" s="64"/>
      <c r="N91" s="70"/>
      <c r="O91" s="1">
        <v>80</v>
      </c>
      <c r="P91" s="68"/>
      <c r="Q91" s="69"/>
      <c r="R91" s="68"/>
      <c r="S91" s="68"/>
      <c r="T91" s="71">
        <f t="shared" si="4"/>
        <v>0</v>
      </c>
      <c r="U91" s="2" t="str">
        <f t="shared" si="5"/>
        <v/>
      </c>
      <c r="V91" s="3">
        <f t="shared" ca="1" si="6"/>
        <v>43344</v>
      </c>
    </row>
    <row r="92" spans="1:22" customFormat="1" ht="9.75" customHeight="1" x14ac:dyDescent="0.25">
      <c r="A92" s="63"/>
      <c r="B92" s="257"/>
      <c r="C92" s="97">
        <v>82</v>
      </c>
      <c r="D92" s="72">
        <v>82</v>
      </c>
      <c r="E92" s="72">
        <v>82</v>
      </c>
      <c r="F92" s="72">
        <v>82</v>
      </c>
      <c r="G92" s="72">
        <v>82</v>
      </c>
      <c r="H92" s="72">
        <v>82</v>
      </c>
      <c r="I92" s="72">
        <v>82</v>
      </c>
      <c r="J92" s="72">
        <v>82</v>
      </c>
      <c r="K92" s="72">
        <v>82</v>
      </c>
      <c r="L92" s="73">
        <v>82</v>
      </c>
      <c r="M92" s="64"/>
      <c r="N92" s="70"/>
      <c r="O92" s="1">
        <v>81</v>
      </c>
      <c r="P92" s="68"/>
      <c r="Q92" s="69"/>
      <c r="R92" s="68"/>
      <c r="S92" s="68"/>
      <c r="T92" s="71">
        <f t="shared" si="4"/>
        <v>0</v>
      </c>
      <c r="U92" s="2" t="str">
        <f t="shared" si="5"/>
        <v/>
      </c>
      <c r="V92" s="3">
        <f t="shared" ca="1" si="6"/>
        <v>43344</v>
      </c>
    </row>
    <row r="93" spans="1:22" customFormat="1" ht="9.75" customHeight="1" x14ac:dyDescent="0.25">
      <c r="A93" s="63"/>
      <c r="B93" s="257"/>
      <c r="C93" s="97">
        <v>83</v>
      </c>
      <c r="D93" s="72">
        <v>83</v>
      </c>
      <c r="E93" s="72">
        <v>83</v>
      </c>
      <c r="F93" s="72">
        <v>83</v>
      </c>
      <c r="G93" s="72">
        <v>83</v>
      </c>
      <c r="H93" s="72">
        <v>83</v>
      </c>
      <c r="I93" s="72">
        <v>83</v>
      </c>
      <c r="J93" s="72">
        <v>83</v>
      </c>
      <c r="K93" s="72">
        <v>83</v>
      </c>
      <c r="L93" s="73">
        <v>83</v>
      </c>
      <c r="M93" s="64"/>
      <c r="N93" s="70"/>
      <c r="O93" s="1">
        <v>82</v>
      </c>
      <c r="P93" s="68"/>
      <c r="Q93" s="69"/>
      <c r="R93" s="68"/>
      <c r="S93" s="68"/>
      <c r="T93" s="71">
        <f t="shared" si="4"/>
        <v>0</v>
      </c>
      <c r="U93" s="2" t="str">
        <f t="shared" si="5"/>
        <v/>
      </c>
      <c r="V93" s="3">
        <f t="shared" ca="1" si="6"/>
        <v>43344</v>
      </c>
    </row>
    <row r="94" spans="1:22" customFormat="1" ht="9.75" customHeight="1" x14ac:dyDescent="0.25">
      <c r="A94" s="63"/>
      <c r="B94" s="257"/>
      <c r="C94" s="97">
        <v>84</v>
      </c>
      <c r="D94" s="72">
        <v>84</v>
      </c>
      <c r="E94" s="72">
        <v>84</v>
      </c>
      <c r="F94" s="72">
        <v>84</v>
      </c>
      <c r="G94" s="72">
        <v>84</v>
      </c>
      <c r="H94" s="72">
        <v>84</v>
      </c>
      <c r="I94" s="72">
        <v>84</v>
      </c>
      <c r="J94" s="72">
        <v>84</v>
      </c>
      <c r="K94" s="72">
        <v>84</v>
      </c>
      <c r="L94" s="73">
        <v>84</v>
      </c>
      <c r="M94" s="64"/>
      <c r="N94" s="70"/>
      <c r="O94" s="1">
        <v>83</v>
      </c>
      <c r="P94" s="68"/>
      <c r="Q94" s="69"/>
      <c r="R94" s="68"/>
      <c r="S94" s="68"/>
      <c r="T94" s="71">
        <f t="shared" si="4"/>
        <v>0</v>
      </c>
      <c r="U94" s="2" t="str">
        <f t="shared" si="5"/>
        <v/>
      </c>
      <c r="V94" s="3">
        <f t="shared" ca="1" si="6"/>
        <v>43344</v>
      </c>
    </row>
    <row r="95" spans="1:22" customFormat="1" ht="9.75" customHeight="1" x14ac:dyDescent="0.25">
      <c r="A95" s="63"/>
      <c r="B95" s="257"/>
      <c r="C95" s="97">
        <v>85</v>
      </c>
      <c r="D95" s="72">
        <v>85</v>
      </c>
      <c r="E95" s="72">
        <v>85</v>
      </c>
      <c r="F95" s="72">
        <v>85</v>
      </c>
      <c r="G95" s="72">
        <v>85</v>
      </c>
      <c r="H95" s="72">
        <v>85</v>
      </c>
      <c r="I95" s="72">
        <v>85</v>
      </c>
      <c r="J95" s="72">
        <v>85</v>
      </c>
      <c r="K95" s="72">
        <v>85</v>
      </c>
      <c r="L95" s="73">
        <v>85</v>
      </c>
      <c r="M95" s="64"/>
      <c r="N95" s="70"/>
      <c r="O95" s="1">
        <v>84</v>
      </c>
      <c r="P95" s="68"/>
      <c r="Q95" s="69"/>
      <c r="R95" s="68"/>
      <c r="S95" s="68"/>
      <c r="T95" s="71">
        <f t="shared" si="4"/>
        <v>0</v>
      </c>
      <c r="U95" s="2" t="str">
        <f t="shared" si="5"/>
        <v/>
      </c>
      <c r="V95" s="3">
        <f t="shared" ca="1" si="6"/>
        <v>43344</v>
      </c>
    </row>
    <row r="96" spans="1:22" customFormat="1" ht="9.75" customHeight="1" x14ac:dyDescent="0.25">
      <c r="A96" s="63"/>
      <c r="B96" s="257"/>
      <c r="C96" s="97">
        <v>86</v>
      </c>
      <c r="D96" s="72">
        <v>86</v>
      </c>
      <c r="E96" s="72">
        <v>86</v>
      </c>
      <c r="F96" s="72">
        <v>86</v>
      </c>
      <c r="G96" s="72">
        <v>86</v>
      </c>
      <c r="H96" s="72">
        <v>86</v>
      </c>
      <c r="I96" s="72">
        <v>86</v>
      </c>
      <c r="J96" s="72">
        <v>86</v>
      </c>
      <c r="K96" s="72">
        <v>86</v>
      </c>
      <c r="L96" s="73">
        <v>86</v>
      </c>
      <c r="M96" s="64"/>
      <c r="N96" s="70"/>
      <c r="O96" s="1">
        <v>85</v>
      </c>
      <c r="P96" s="68"/>
      <c r="Q96" s="69"/>
      <c r="R96" s="68"/>
      <c r="S96" s="68"/>
      <c r="T96" s="71">
        <f t="shared" si="4"/>
        <v>0</v>
      </c>
      <c r="U96" s="2" t="str">
        <f t="shared" si="5"/>
        <v/>
      </c>
      <c r="V96" s="3">
        <f t="shared" ca="1" si="6"/>
        <v>43344</v>
      </c>
    </row>
    <row r="97" spans="1:22" customFormat="1" ht="9.75" customHeight="1" x14ac:dyDescent="0.25">
      <c r="A97" s="63"/>
      <c r="B97" s="257"/>
      <c r="C97" s="97">
        <v>87</v>
      </c>
      <c r="D97" s="72">
        <v>87</v>
      </c>
      <c r="E97" s="72">
        <v>87</v>
      </c>
      <c r="F97" s="72">
        <v>87</v>
      </c>
      <c r="G97" s="72">
        <v>87</v>
      </c>
      <c r="H97" s="72">
        <v>87</v>
      </c>
      <c r="I97" s="72">
        <v>87</v>
      </c>
      <c r="J97" s="72">
        <v>87</v>
      </c>
      <c r="K97" s="72">
        <v>87</v>
      </c>
      <c r="L97" s="73">
        <v>87</v>
      </c>
      <c r="M97" s="64"/>
      <c r="N97" s="70"/>
      <c r="O97" s="1">
        <v>86</v>
      </c>
      <c r="P97" s="68"/>
      <c r="Q97" s="69"/>
      <c r="R97" s="68"/>
      <c r="S97" s="68"/>
      <c r="T97" s="71">
        <f t="shared" si="4"/>
        <v>0</v>
      </c>
      <c r="U97" s="2" t="str">
        <f t="shared" si="5"/>
        <v/>
      </c>
      <c r="V97" s="3">
        <f t="shared" ca="1" si="6"/>
        <v>43344</v>
      </c>
    </row>
    <row r="98" spans="1:22" customFormat="1" ht="9.75" customHeight="1" x14ac:dyDescent="0.25">
      <c r="A98" s="63"/>
      <c r="B98" s="257"/>
      <c r="C98" s="97">
        <v>88</v>
      </c>
      <c r="D98" s="72">
        <v>88</v>
      </c>
      <c r="E98" s="72">
        <v>88</v>
      </c>
      <c r="F98" s="72">
        <v>88</v>
      </c>
      <c r="G98" s="72">
        <v>88</v>
      </c>
      <c r="H98" s="72">
        <v>88</v>
      </c>
      <c r="I98" s="72">
        <v>88</v>
      </c>
      <c r="J98" s="72">
        <v>88</v>
      </c>
      <c r="K98" s="72">
        <v>88</v>
      </c>
      <c r="L98" s="73">
        <v>88</v>
      </c>
      <c r="M98" s="64"/>
      <c r="N98" s="70"/>
      <c r="O98" s="1">
        <v>87</v>
      </c>
      <c r="P98" s="68"/>
      <c r="Q98" s="69"/>
      <c r="R98" s="68"/>
      <c r="S98" s="68"/>
      <c r="T98" s="71">
        <f t="shared" si="4"/>
        <v>0</v>
      </c>
      <c r="U98" s="2" t="str">
        <f t="shared" si="5"/>
        <v/>
      </c>
      <c r="V98" s="3">
        <f t="shared" ca="1" si="6"/>
        <v>43344</v>
      </c>
    </row>
    <row r="99" spans="1:22" customFormat="1" ht="9.75" customHeight="1" x14ac:dyDescent="0.25">
      <c r="A99" s="63"/>
      <c r="B99" s="257"/>
      <c r="C99" s="97">
        <v>89</v>
      </c>
      <c r="D99" s="72">
        <v>89</v>
      </c>
      <c r="E99" s="72">
        <v>89</v>
      </c>
      <c r="F99" s="72">
        <v>89</v>
      </c>
      <c r="G99" s="72">
        <v>89</v>
      </c>
      <c r="H99" s="72">
        <v>89</v>
      </c>
      <c r="I99" s="72">
        <v>89</v>
      </c>
      <c r="J99" s="72">
        <v>89</v>
      </c>
      <c r="K99" s="72">
        <v>89</v>
      </c>
      <c r="L99" s="73">
        <v>89</v>
      </c>
      <c r="M99" s="64"/>
      <c r="N99" s="70"/>
      <c r="O99" s="1">
        <v>88</v>
      </c>
      <c r="P99" s="68"/>
      <c r="Q99" s="69"/>
      <c r="R99" s="68"/>
      <c r="S99" s="68"/>
      <c r="T99" s="71">
        <f t="shared" si="4"/>
        <v>0</v>
      </c>
      <c r="U99" s="2" t="str">
        <f t="shared" si="5"/>
        <v/>
      </c>
      <c r="V99" s="3">
        <f t="shared" ca="1" si="6"/>
        <v>43344</v>
      </c>
    </row>
    <row r="100" spans="1:22" customFormat="1" ht="9.75" customHeight="1" x14ac:dyDescent="0.25">
      <c r="A100" s="63"/>
      <c r="B100" s="257"/>
      <c r="C100" s="97">
        <v>90</v>
      </c>
      <c r="D100" s="72">
        <v>90</v>
      </c>
      <c r="E100" s="72">
        <v>90</v>
      </c>
      <c r="F100" s="72">
        <v>90</v>
      </c>
      <c r="G100" s="72">
        <v>90</v>
      </c>
      <c r="H100" s="72">
        <v>90</v>
      </c>
      <c r="I100" s="72">
        <v>90</v>
      </c>
      <c r="J100" s="72">
        <v>90</v>
      </c>
      <c r="K100" s="72">
        <v>90</v>
      </c>
      <c r="L100" s="73">
        <v>90</v>
      </c>
      <c r="M100" s="64"/>
      <c r="N100" s="70"/>
      <c r="O100" s="1">
        <v>89</v>
      </c>
      <c r="P100" s="68"/>
      <c r="Q100" s="69"/>
      <c r="R100" s="68"/>
      <c r="S100" s="68"/>
      <c r="T100" s="71">
        <f t="shared" si="4"/>
        <v>0</v>
      </c>
      <c r="U100" s="2" t="str">
        <f t="shared" si="5"/>
        <v/>
      </c>
      <c r="V100" s="3">
        <f t="shared" ca="1" si="6"/>
        <v>43344</v>
      </c>
    </row>
    <row r="101" spans="1:22" customFormat="1" ht="9.75" customHeight="1" x14ac:dyDescent="0.25">
      <c r="A101" s="63"/>
      <c r="B101" s="257"/>
      <c r="C101" s="97">
        <v>91</v>
      </c>
      <c r="D101" s="72">
        <v>91</v>
      </c>
      <c r="E101" s="72">
        <v>91</v>
      </c>
      <c r="F101" s="72">
        <v>91</v>
      </c>
      <c r="G101" s="72">
        <v>91</v>
      </c>
      <c r="H101" s="72">
        <v>91</v>
      </c>
      <c r="I101" s="72">
        <v>91</v>
      </c>
      <c r="J101" s="72">
        <v>91</v>
      </c>
      <c r="K101" s="72">
        <v>91</v>
      </c>
      <c r="L101" s="73">
        <v>91</v>
      </c>
      <c r="M101" s="64"/>
      <c r="N101" s="70"/>
      <c r="O101" s="1">
        <v>90</v>
      </c>
      <c r="P101" s="68"/>
      <c r="Q101" s="69"/>
      <c r="R101" s="68"/>
      <c r="S101" s="68"/>
      <c r="T101" s="71">
        <f t="shared" si="4"/>
        <v>0</v>
      </c>
      <c r="U101" s="2" t="str">
        <f t="shared" si="5"/>
        <v/>
      </c>
      <c r="V101" s="3">
        <f t="shared" ca="1" si="6"/>
        <v>43344</v>
      </c>
    </row>
    <row r="102" spans="1:22" customFormat="1" ht="9.75" customHeight="1" x14ac:dyDescent="0.25">
      <c r="A102" s="63"/>
      <c r="B102" s="257"/>
      <c r="C102" s="97">
        <v>92</v>
      </c>
      <c r="D102" s="72">
        <v>92</v>
      </c>
      <c r="E102" s="72">
        <v>92</v>
      </c>
      <c r="F102" s="72">
        <v>92</v>
      </c>
      <c r="G102" s="72">
        <v>92</v>
      </c>
      <c r="H102" s="72">
        <v>92</v>
      </c>
      <c r="I102" s="72">
        <v>92</v>
      </c>
      <c r="J102" s="72">
        <v>92</v>
      </c>
      <c r="K102" s="72">
        <v>92</v>
      </c>
      <c r="L102" s="73">
        <v>92</v>
      </c>
      <c r="M102" s="64"/>
      <c r="N102" s="70"/>
      <c r="O102" s="1">
        <v>91</v>
      </c>
      <c r="P102" s="68"/>
      <c r="Q102" s="69"/>
      <c r="R102" s="68"/>
      <c r="S102" s="68"/>
      <c r="T102" s="71">
        <f t="shared" si="4"/>
        <v>0</v>
      </c>
      <c r="U102" s="2" t="str">
        <f t="shared" si="5"/>
        <v/>
      </c>
      <c r="V102" s="3">
        <f t="shared" ca="1" si="6"/>
        <v>43344</v>
      </c>
    </row>
    <row r="103" spans="1:22" customFormat="1" ht="9.75" customHeight="1" x14ac:dyDescent="0.25">
      <c r="A103" s="63"/>
      <c r="B103" s="257"/>
      <c r="C103" s="97">
        <v>93</v>
      </c>
      <c r="D103" s="72">
        <v>93</v>
      </c>
      <c r="E103" s="72">
        <v>93</v>
      </c>
      <c r="F103" s="72">
        <v>93</v>
      </c>
      <c r="G103" s="72">
        <v>93</v>
      </c>
      <c r="H103" s="72">
        <v>93</v>
      </c>
      <c r="I103" s="72">
        <v>93</v>
      </c>
      <c r="J103" s="72">
        <v>93</v>
      </c>
      <c r="K103" s="72">
        <v>93</v>
      </c>
      <c r="L103" s="73">
        <v>93</v>
      </c>
      <c r="M103" s="64"/>
      <c r="N103" s="70"/>
      <c r="O103" s="1">
        <v>92</v>
      </c>
      <c r="P103" s="68"/>
      <c r="Q103" s="69"/>
      <c r="R103" s="68"/>
      <c r="S103" s="68"/>
      <c r="T103" s="71">
        <f t="shared" si="4"/>
        <v>0</v>
      </c>
      <c r="U103" s="2" t="str">
        <f t="shared" si="5"/>
        <v/>
      </c>
      <c r="V103" s="3">
        <f t="shared" ca="1" si="6"/>
        <v>43344</v>
      </c>
    </row>
    <row r="104" spans="1:22" customFormat="1" ht="9.75" customHeight="1" x14ac:dyDescent="0.25">
      <c r="A104" s="63"/>
      <c r="B104" s="257"/>
      <c r="C104" s="97">
        <v>94</v>
      </c>
      <c r="D104" s="72">
        <v>94</v>
      </c>
      <c r="E104" s="72">
        <v>94</v>
      </c>
      <c r="F104" s="72">
        <v>94</v>
      </c>
      <c r="G104" s="72">
        <v>94</v>
      </c>
      <c r="H104" s="72">
        <v>94</v>
      </c>
      <c r="I104" s="72">
        <v>94</v>
      </c>
      <c r="J104" s="72">
        <v>94</v>
      </c>
      <c r="K104" s="72">
        <v>94</v>
      </c>
      <c r="L104" s="73">
        <v>94</v>
      </c>
      <c r="M104" s="64"/>
      <c r="N104" s="70"/>
      <c r="O104" s="1">
        <v>93</v>
      </c>
      <c r="P104" s="68"/>
      <c r="Q104" s="69"/>
      <c r="R104" s="68"/>
      <c r="S104" s="68"/>
      <c r="T104" s="71">
        <f t="shared" si="4"/>
        <v>0</v>
      </c>
      <c r="U104" s="2" t="str">
        <f t="shared" si="5"/>
        <v/>
      </c>
      <c r="V104" s="3">
        <f t="shared" ca="1" si="6"/>
        <v>43344</v>
      </c>
    </row>
    <row r="105" spans="1:22" customFormat="1" ht="9.75" customHeight="1" x14ac:dyDescent="0.25">
      <c r="A105" s="63"/>
      <c r="B105" s="257"/>
      <c r="C105" s="97">
        <v>95</v>
      </c>
      <c r="D105" s="72">
        <v>95</v>
      </c>
      <c r="E105" s="72">
        <v>95</v>
      </c>
      <c r="F105" s="72">
        <v>95</v>
      </c>
      <c r="G105" s="72">
        <v>95</v>
      </c>
      <c r="H105" s="72">
        <v>95</v>
      </c>
      <c r="I105" s="72">
        <v>95</v>
      </c>
      <c r="J105" s="72">
        <v>95</v>
      </c>
      <c r="K105" s="72">
        <v>95</v>
      </c>
      <c r="L105" s="73">
        <v>95</v>
      </c>
      <c r="M105" s="64"/>
      <c r="N105" s="70"/>
      <c r="O105" s="1">
        <v>94</v>
      </c>
      <c r="P105" s="68"/>
      <c r="Q105" s="69"/>
      <c r="R105" s="68"/>
      <c r="S105" s="68"/>
      <c r="T105" s="71">
        <f t="shared" si="4"/>
        <v>0</v>
      </c>
      <c r="U105" s="2" t="str">
        <f t="shared" si="5"/>
        <v/>
      </c>
      <c r="V105" s="3">
        <f t="shared" ca="1" si="6"/>
        <v>43344</v>
      </c>
    </row>
    <row r="106" spans="1:22" customFormat="1" ht="9.75" customHeight="1" x14ac:dyDescent="0.25">
      <c r="A106" s="63"/>
      <c r="B106" s="257"/>
      <c r="C106" s="97">
        <v>96</v>
      </c>
      <c r="D106" s="72">
        <v>96</v>
      </c>
      <c r="E106" s="72">
        <v>96</v>
      </c>
      <c r="F106" s="72">
        <v>96</v>
      </c>
      <c r="G106" s="72">
        <v>96</v>
      </c>
      <c r="H106" s="72">
        <v>96</v>
      </c>
      <c r="I106" s="72">
        <v>96</v>
      </c>
      <c r="J106" s="72">
        <v>96</v>
      </c>
      <c r="K106" s="72">
        <v>96</v>
      </c>
      <c r="L106" s="73">
        <v>96</v>
      </c>
      <c r="M106" s="64"/>
      <c r="N106" s="70"/>
      <c r="O106" s="1">
        <v>95</v>
      </c>
      <c r="P106" s="68"/>
      <c r="Q106" s="69"/>
      <c r="R106" s="68"/>
      <c r="S106" s="68"/>
      <c r="T106" s="71">
        <f t="shared" si="4"/>
        <v>0</v>
      </c>
      <c r="U106" s="2" t="str">
        <f t="shared" si="5"/>
        <v/>
      </c>
      <c r="V106" s="3">
        <f t="shared" ca="1" si="6"/>
        <v>43344</v>
      </c>
    </row>
    <row r="107" spans="1:22" customFormat="1" ht="9.75" customHeight="1" x14ac:dyDescent="0.25">
      <c r="A107" s="63"/>
      <c r="B107" s="257"/>
      <c r="C107" s="97">
        <v>97</v>
      </c>
      <c r="D107" s="72">
        <v>97</v>
      </c>
      <c r="E107" s="72">
        <v>97</v>
      </c>
      <c r="F107" s="72">
        <v>97</v>
      </c>
      <c r="G107" s="72">
        <v>97</v>
      </c>
      <c r="H107" s="72">
        <v>97</v>
      </c>
      <c r="I107" s="72">
        <v>97</v>
      </c>
      <c r="J107" s="72">
        <v>97</v>
      </c>
      <c r="K107" s="72">
        <v>97</v>
      </c>
      <c r="L107" s="73">
        <v>97</v>
      </c>
      <c r="M107" s="64"/>
      <c r="N107" s="70"/>
      <c r="O107" s="1">
        <v>96</v>
      </c>
      <c r="P107" s="68"/>
      <c r="Q107" s="69"/>
      <c r="R107" s="68"/>
      <c r="S107" s="68"/>
      <c r="T107" s="71">
        <f t="shared" si="4"/>
        <v>0</v>
      </c>
      <c r="U107" s="2" t="str">
        <f t="shared" si="5"/>
        <v/>
      </c>
      <c r="V107" s="3">
        <f t="shared" ca="1" si="6"/>
        <v>43344</v>
      </c>
    </row>
    <row r="108" spans="1:22" customFormat="1" ht="9.75" customHeight="1" x14ac:dyDescent="0.25">
      <c r="A108" s="63"/>
      <c r="B108" s="257"/>
      <c r="C108" s="97">
        <v>98</v>
      </c>
      <c r="D108" s="72">
        <v>98</v>
      </c>
      <c r="E108" s="72">
        <v>98</v>
      </c>
      <c r="F108" s="72">
        <v>98</v>
      </c>
      <c r="G108" s="72">
        <v>98</v>
      </c>
      <c r="H108" s="72">
        <v>98</v>
      </c>
      <c r="I108" s="72">
        <v>98</v>
      </c>
      <c r="J108" s="72">
        <v>98</v>
      </c>
      <c r="K108" s="72">
        <v>98</v>
      </c>
      <c r="L108" s="73">
        <v>98</v>
      </c>
      <c r="M108" s="64"/>
      <c r="N108" s="70"/>
      <c r="O108" s="1">
        <v>97</v>
      </c>
      <c r="P108" s="68"/>
      <c r="Q108" s="69"/>
      <c r="R108" s="68"/>
      <c r="S108" s="68"/>
      <c r="T108" s="71">
        <f t="shared" si="4"/>
        <v>0</v>
      </c>
      <c r="U108" s="2" t="str">
        <f t="shared" si="5"/>
        <v/>
      </c>
      <c r="V108" s="3">
        <f t="shared" ca="1" si="6"/>
        <v>43344</v>
      </c>
    </row>
    <row r="109" spans="1:22" customFormat="1" ht="9.75" customHeight="1" thickBot="1" x14ac:dyDescent="0.3">
      <c r="A109" s="63"/>
      <c r="B109" s="258"/>
      <c r="C109" s="111">
        <v>99</v>
      </c>
      <c r="D109" s="74">
        <v>99</v>
      </c>
      <c r="E109" s="74">
        <v>99</v>
      </c>
      <c r="F109" s="74">
        <v>99</v>
      </c>
      <c r="G109" s="74">
        <v>99</v>
      </c>
      <c r="H109" s="74">
        <v>99</v>
      </c>
      <c r="I109" s="74">
        <v>99</v>
      </c>
      <c r="J109" s="74">
        <v>99</v>
      </c>
      <c r="K109" s="74">
        <v>99</v>
      </c>
      <c r="L109" s="75">
        <v>99</v>
      </c>
      <c r="M109" s="64"/>
      <c r="N109" s="70"/>
      <c r="O109" s="1">
        <v>98</v>
      </c>
      <c r="P109" s="68"/>
      <c r="Q109" s="69"/>
      <c r="R109" s="68"/>
      <c r="S109" s="68"/>
      <c r="T109" s="71">
        <f t="shared" si="4"/>
        <v>0</v>
      </c>
      <c r="U109" s="2" t="str">
        <f t="shared" si="5"/>
        <v/>
      </c>
      <c r="V109" s="3">
        <f t="shared" ca="1" si="6"/>
        <v>43344</v>
      </c>
    </row>
    <row r="110" spans="1:22" customFormat="1" ht="9.75" customHeight="1" x14ac:dyDescent="0.25">
      <c r="A110" s="63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70"/>
      <c r="O110" s="1">
        <v>99</v>
      </c>
      <c r="P110" s="68"/>
      <c r="Q110" s="69"/>
      <c r="R110" s="68"/>
      <c r="S110" s="68"/>
      <c r="T110" s="71">
        <f t="shared" si="4"/>
        <v>0</v>
      </c>
      <c r="U110" s="2" t="str">
        <f t="shared" si="5"/>
        <v/>
      </c>
      <c r="V110" s="3">
        <f t="shared" ca="1" si="6"/>
        <v>43344</v>
      </c>
    </row>
    <row r="111" spans="1:22" customFormat="1" ht="9.75" customHeight="1" x14ac:dyDescent="0.25">
      <c r="A111" s="63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70"/>
      <c r="O111" s="1">
        <v>100</v>
      </c>
      <c r="P111" s="68"/>
      <c r="Q111" s="69"/>
      <c r="R111" s="68"/>
      <c r="S111" s="68"/>
      <c r="T111" s="71">
        <f t="shared" si="4"/>
        <v>0</v>
      </c>
      <c r="U111" s="2" t="str">
        <f t="shared" si="5"/>
        <v/>
      </c>
      <c r="V111" s="3">
        <f t="shared" ca="1" si="6"/>
        <v>43344</v>
      </c>
    </row>
    <row r="112" spans="1:22" customFormat="1" ht="9.75" customHeight="1" x14ac:dyDescent="0.25">
      <c r="A112" s="63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70"/>
      <c r="O112" s="1">
        <v>101</v>
      </c>
      <c r="P112" s="68"/>
      <c r="Q112" s="69"/>
      <c r="R112" s="68"/>
      <c r="S112" s="68"/>
      <c r="T112" s="71">
        <f t="shared" si="4"/>
        <v>0</v>
      </c>
      <c r="U112" s="2" t="str">
        <f t="shared" si="5"/>
        <v/>
      </c>
      <c r="V112" s="3">
        <f t="shared" ca="1" si="6"/>
        <v>43344</v>
      </c>
    </row>
    <row r="113" spans="1:22" customFormat="1" ht="9.75" customHeight="1" x14ac:dyDescent="0.25">
      <c r="A113" s="63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70"/>
      <c r="O113" s="1">
        <v>102</v>
      </c>
      <c r="P113" s="68"/>
      <c r="Q113" s="69"/>
      <c r="R113" s="68"/>
      <c r="S113" s="68"/>
      <c r="T113" s="71">
        <f t="shared" si="4"/>
        <v>0</v>
      </c>
      <c r="U113" s="2" t="str">
        <f t="shared" si="5"/>
        <v/>
      </c>
      <c r="V113" s="3">
        <f t="shared" ca="1" si="6"/>
        <v>43344</v>
      </c>
    </row>
    <row r="114" spans="1:22" customFormat="1" ht="9.75" customHeight="1" x14ac:dyDescent="0.25">
      <c r="A114" s="63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70"/>
      <c r="O114" s="1">
        <v>103</v>
      </c>
      <c r="P114" s="68"/>
      <c r="Q114" s="69"/>
      <c r="R114" s="68"/>
      <c r="S114" s="68"/>
      <c r="T114" s="71">
        <f t="shared" si="4"/>
        <v>0</v>
      </c>
      <c r="U114" s="2" t="str">
        <f t="shared" si="5"/>
        <v/>
      </c>
      <c r="V114" s="3">
        <f t="shared" ca="1" si="6"/>
        <v>43344</v>
      </c>
    </row>
    <row r="115" spans="1:22" customFormat="1" ht="9.75" customHeight="1" x14ac:dyDescent="0.25">
      <c r="A115" s="63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70"/>
      <c r="O115" s="1">
        <v>104</v>
      </c>
      <c r="P115" s="68"/>
      <c r="Q115" s="69"/>
      <c r="R115" s="68"/>
      <c r="S115" s="68"/>
      <c r="T115" s="71">
        <f t="shared" si="4"/>
        <v>0</v>
      </c>
      <c r="U115" s="2" t="str">
        <f t="shared" si="5"/>
        <v/>
      </c>
      <c r="V115" s="3">
        <f t="shared" ca="1" si="6"/>
        <v>43344</v>
      </c>
    </row>
    <row r="116" spans="1:22" customFormat="1" ht="9.75" customHeight="1" x14ac:dyDescent="0.25">
      <c r="A116" s="63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70"/>
      <c r="O116" s="1">
        <v>105</v>
      </c>
      <c r="P116" s="68"/>
      <c r="Q116" s="69"/>
      <c r="R116" s="68"/>
      <c r="S116" s="68"/>
      <c r="T116" s="71">
        <f t="shared" si="4"/>
        <v>0</v>
      </c>
      <c r="U116" s="2" t="str">
        <f t="shared" si="5"/>
        <v/>
      </c>
      <c r="V116" s="3">
        <f t="shared" ca="1" si="6"/>
        <v>43344</v>
      </c>
    </row>
    <row r="117" spans="1:22" customFormat="1" ht="9.75" customHeight="1" x14ac:dyDescent="0.25">
      <c r="A117" s="63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70"/>
      <c r="O117" s="1">
        <v>106</v>
      </c>
      <c r="P117" s="68"/>
      <c r="Q117" s="69"/>
      <c r="R117" s="68"/>
      <c r="S117" s="68"/>
      <c r="T117" s="71">
        <f t="shared" si="4"/>
        <v>0</v>
      </c>
      <c r="U117" s="2" t="str">
        <f t="shared" si="5"/>
        <v/>
      </c>
      <c r="V117" s="3">
        <f t="shared" ca="1" si="6"/>
        <v>43344</v>
      </c>
    </row>
    <row r="118" spans="1:22" customFormat="1" ht="9.75" customHeight="1" x14ac:dyDescent="0.25">
      <c r="A118" s="63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70"/>
      <c r="O118" s="1">
        <v>107</v>
      </c>
      <c r="P118" s="68"/>
      <c r="Q118" s="69"/>
      <c r="R118" s="68"/>
      <c r="S118" s="68"/>
      <c r="T118" s="71">
        <f t="shared" si="4"/>
        <v>0</v>
      </c>
      <c r="U118" s="2" t="str">
        <f t="shared" si="5"/>
        <v/>
      </c>
      <c r="V118" s="3">
        <f t="shared" ca="1" si="6"/>
        <v>43344</v>
      </c>
    </row>
    <row r="119" spans="1:22" customFormat="1" ht="9.75" customHeight="1" x14ac:dyDescent="0.25">
      <c r="A119" s="63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70"/>
      <c r="O119" s="1">
        <v>108</v>
      </c>
      <c r="P119" s="68"/>
      <c r="Q119" s="69"/>
      <c r="R119" s="68"/>
      <c r="S119" s="68"/>
      <c r="T119" s="71">
        <f t="shared" si="4"/>
        <v>0</v>
      </c>
      <c r="U119" s="2" t="str">
        <f t="shared" si="5"/>
        <v/>
      </c>
      <c r="V119" s="3">
        <f t="shared" ca="1" si="6"/>
        <v>43344</v>
      </c>
    </row>
    <row r="120" spans="1:22" customFormat="1" ht="9.75" customHeight="1" x14ac:dyDescent="0.25">
      <c r="A120" s="63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70"/>
      <c r="O120" s="1">
        <v>109</v>
      </c>
      <c r="P120" s="68"/>
      <c r="Q120" s="69"/>
      <c r="R120" s="68"/>
      <c r="S120" s="68"/>
      <c r="T120" s="71">
        <f t="shared" si="4"/>
        <v>0</v>
      </c>
      <c r="U120" s="2" t="str">
        <f t="shared" si="5"/>
        <v/>
      </c>
      <c r="V120" s="3">
        <f t="shared" ca="1" si="6"/>
        <v>43344</v>
      </c>
    </row>
    <row r="121" spans="1:22" customFormat="1" ht="9.75" customHeight="1" x14ac:dyDescent="0.25">
      <c r="A121" s="63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70"/>
      <c r="O121" s="1">
        <v>110</v>
      </c>
      <c r="P121" s="68"/>
      <c r="Q121" s="69"/>
      <c r="R121" s="68"/>
      <c r="S121" s="68"/>
      <c r="T121" s="71">
        <f t="shared" si="4"/>
        <v>0</v>
      </c>
      <c r="U121" s="2" t="str">
        <f t="shared" si="5"/>
        <v/>
      </c>
      <c r="V121" s="3">
        <f t="shared" ca="1" si="6"/>
        <v>43344</v>
      </c>
    </row>
    <row r="122" spans="1:22" customFormat="1" ht="9.75" customHeight="1" x14ac:dyDescent="0.25">
      <c r="A122" s="63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70"/>
      <c r="O122" s="1">
        <v>111</v>
      </c>
      <c r="P122" s="68"/>
      <c r="Q122" s="69"/>
      <c r="R122" s="68"/>
      <c r="S122" s="68"/>
      <c r="T122" s="71">
        <f t="shared" si="4"/>
        <v>0</v>
      </c>
      <c r="U122" s="2" t="str">
        <f t="shared" si="5"/>
        <v/>
      </c>
      <c r="V122" s="3">
        <f t="shared" ca="1" si="6"/>
        <v>43344</v>
      </c>
    </row>
    <row r="123" spans="1:22" customFormat="1" ht="9.75" customHeight="1" x14ac:dyDescent="0.25">
      <c r="A123" s="63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70"/>
      <c r="O123" s="1">
        <v>112</v>
      </c>
      <c r="P123" s="68"/>
      <c r="Q123" s="69"/>
      <c r="R123" s="68"/>
      <c r="S123" s="68"/>
      <c r="T123" s="71">
        <f t="shared" si="4"/>
        <v>0</v>
      </c>
      <c r="U123" s="2" t="str">
        <f t="shared" si="5"/>
        <v/>
      </c>
      <c r="V123" s="3">
        <f t="shared" ca="1" si="6"/>
        <v>43344</v>
      </c>
    </row>
    <row r="124" spans="1:22" customFormat="1" ht="9.75" customHeight="1" x14ac:dyDescent="0.25">
      <c r="A124" s="63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70"/>
      <c r="O124" s="1">
        <v>113</v>
      </c>
      <c r="P124" s="68"/>
      <c r="Q124" s="69"/>
      <c r="R124" s="68"/>
      <c r="S124" s="68"/>
      <c r="T124" s="71">
        <f t="shared" si="4"/>
        <v>0</v>
      </c>
      <c r="U124" s="2" t="str">
        <f t="shared" si="5"/>
        <v/>
      </c>
      <c r="V124" s="3">
        <f t="shared" ca="1" si="6"/>
        <v>43344</v>
      </c>
    </row>
    <row r="125" spans="1:22" customFormat="1" ht="9.75" customHeight="1" x14ac:dyDescent="0.25">
      <c r="A125" s="63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70"/>
      <c r="O125" s="1">
        <v>114</v>
      </c>
      <c r="P125" s="68"/>
      <c r="Q125" s="69"/>
      <c r="R125" s="68"/>
      <c r="S125" s="68"/>
      <c r="T125" s="71">
        <f t="shared" si="4"/>
        <v>0</v>
      </c>
      <c r="U125" s="2" t="str">
        <f t="shared" si="5"/>
        <v/>
      </c>
      <c r="V125" s="3">
        <f t="shared" ca="1" si="6"/>
        <v>43344</v>
      </c>
    </row>
    <row r="126" spans="1:22" customFormat="1" ht="9.9499999999999993" customHeight="1" x14ac:dyDescent="0.25">
      <c r="A126" s="63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70"/>
      <c r="O126" s="1">
        <v>115</v>
      </c>
      <c r="P126" s="68"/>
      <c r="Q126" s="69"/>
      <c r="R126" s="68"/>
      <c r="S126" s="68"/>
      <c r="T126" s="71">
        <f t="shared" si="4"/>
        <v>0</v>
      </c>
      <c r="U126" s="2" t="str">
        <f t="shared" si="5"/>
        <v/>
      </c>
      <c r="V126" s="3">
        <f t="shared" ca="1" si="6"/>
        <v>43344</v>
      </c>
    </row>
    <row r="127" spans="1:22" customFormat="1" ht="9.9499999999999993" customHeight="1" x14ac:dyDescent="0.25">
      <c r="A127" s="63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70"/>
      <c r="O127" s="1">
        <v>116</v>
      </c>
      <c r="P127" s="68"/>
      <c r="Q127" s="69"/>
      <c r="R127" s="68"/>
      <c r="S127" s="68"/>
      <c r="T127" s="71">
        <f t="shared" si="4"/>
        <v>0</v>
      </c>
      <c r="U127" s="2" t="str">
        <f t="shared" si="5"/>
        <v/>
      </c>
      <c r="V127" s="3">
        <f t="shared" ca="1" si="6"/>
        <v>43344</v>
      </c>
    </row>
    <row r="128" spans="1:22" customFormat="1" ht="9.9499999999999993" customHeight="1" x14ac:dyDescent="0.25">
      <c r="A128" s="63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70"/>
      <c r="O128" s="1">
        <v>117</v>
      </c>
      <c r="P128" s="68"/>
      <c r="Q128" s="69"/>
      <c r="R128" s="68"/>
      <c r="S128" s="68"/>
      <c r="T128" s="71">
        <f t="shared" si="4"/>
        <v>0</v>
      </c>
      <c r="U128" s="2" t="str">
        <f t="shared" si="5"/>
        <v/>
      </c>
      <c r="V128" s="3">
        <f t="shared" ca="1" si="6"/>
        <v>43344</v>
      </c>
    </row>
    <row r="129" spans="1:22" customFormat="1" ht="9.9499999999999993" customHeight="1" x14ac:dyDescent="0.25">
      <c r="A129" s="63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70"/>
      <c r="O129" s="1">
        <v>118</v>
      </c>
      <c r="P129" s="68"/>
      <c r="Q129" s="69"/>
      <c r="R129" s="68"/>
      <c r="S129" s="68"/>
      <c r="T129" s="71">
        <f t="shared" si="4"/>
        <v>0</v>
      </c>
      <c r="U129" s="2" t="str">
        <f t="shared" si="5"/>
        <v/>
      </c>
      <c r="V129" s="3">
        <f t="shared" ca="1" si="6"/>
        <v>43344</v>
      </c>
    </row>
    <row r="130" spans="1:22" customFormat="1" ht="9.9499999999999993" customHeight="1" x14ac:dyDescent="0.25">
      <c r="A130" s="63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70"/>
      <c r="O130" s="1">
        <v>119</v>
      </c>
      <c r="P130" s="68"/>
      <c r="Q130" s="69"/>
      <c r="R130" s="68"/>
      <c r="S130" s="68"/>
      <c r="T130" s="71">
        <f t="shared" si="4"/>
        <v>0</v>
      </c>
      <c r="U130" s="2" t="str">
        <f t="shared" si="5"/>
        <v/>
      </c>
      <c r="V130" s="3">
        <f t="shared" ca="1" si="6"/>
        <v>43344</v>
      </c>
    </row>
    <row r="131" spans="1:22" customFormat="1" ht="9.9499999999999993" customHeight="1" thickBot="1" x14ac:dyDescent="0.3">
      <c r="A131" s="63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87"/>
      <c r="O131" s="88">
        <v>120</v>
      </c>
      <c r="P131" s="89"/>
      <c r="Q131" s="90"/>
      <c r="R131" s="89"/>
      <c r="S131" s="89"/>
      <c r="T131" s="91">
        <f t="shared" si="4"/>
        <v>0</v>
      </c>
      <c r="U131" s="92" t="str">
        <f t="shared" si="5"/>
        <v/>
      </c>
      <c r="V131" s="93">
        <f t="shared" ca="1" si="6"/>
        <v>43344</v>
      </c>
    </row>
    <row r="132" spans="1:22" customFormat="1" ht="15.75" thickBot="1" x14ac:dyDescent="0.3">
      <c r="A132" s="66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52" t="s">
        <v>19</v>
      </c>
      <c r="O132" s="53">
        <f ca="1">TODAY()</f>
        <v>43344</v>
      </c>
      <c r="P132" s="53" t="s">
        <v>20</v>
      </c>
      <c r="Q132" s="54">
        <f>SUM(Q11:Q131)-U132</f>
        <v>0</v>
      </c>
      <c r="R132" s="55">
        <f>MAX(R12:R131)</f>
        <v>0</v>
      </c>
      <c r="S132" s="56"/>
      <c r="T132" s="57" t="s">
        <v>21</v>
      </c>
      <c r="U132" s="54">
        <f>SUM(U11:U131)</f>
        <v>0</v>
      </c>
      <c r="V132" s="58">
        <f ca="1">SUMIF(V11:V131,"&gt;0")</f>
        <v>5244624</v>
      </c>
    </row>
    <row r="133" spans="1:22" ht="2.1" customHeight="1" x14ac:dyDescent="0.25"/>
  </sheetData>
  <mergeCells count="17">
    <mergeCell ref="N1:N2"/>
    <mergeCell ref="O1:T2"/>
    <mergeCell ref="U1:U2"/>
    <mergeCell ref="V1:V2"/>
    <mergeCell ref="B2:L6"/>
    <mergeCell ref="O3:P3"/>
    <mergeCell ref="S3:T3"/>
    <mergeCell ref="S4:V4"/>
    <mergeCell ref="O5:P5"/>
    <mergeCell ref="U5:V5"/>
    <mergeCell ref="B11:B109"/>
    <mergeCell ref="N6:Q6"/>
    <mergeCell ref="S6:V6"/>
    <mergeCell ref="N7:Q7"/>
    <mergeCell ref="B8:B10"/>
    <mergeCell ref="C8:L9"/>
    <mergeCell ref="N8:Q8"/>
  </mergeCells>
  <conditionalFormatting sqref="T8:V8 V3 R8">
    <cfRule type="cellIs" dxfId="285" priority="11" operator="equal">
      <formula>0</formula>
    </cfRule>
  </conditionalFormatting>
  <conditionalFormatting sqref="V10">
    <cfRule type="cellIs" dxfId="284" priority="7" operator="between">
      <formula>40000</formula>
      <formula>50000</formula>
    </cfRule>
    <cfRule type="cellIs" dxfId="283" priority="8" operator="between">
      <formula>30</formula>
      <formula>4000</formula>
    </cfRule>
    <cfRule type="containsText" dxfId="282" priority="9" operator="containsText" text="pago">
      <formula>NOT(ISERROR(SEARCH("pago",V10)))</formula>
    </cfRule>
    <cfRule type="cellIs" dxfId="281" priority="10" operator="between">
      <formula>1</formula>
      <formula>29</formula>
    </cfRule>
  </conditionalFormatting>
  <conditionalFormatting sqref="V11:V131">
    <cfRule type="cellIs" dxfId="280" priority="3" operator="between">
      <formula>40000</formula>
      <formula>50000</formula>
    </cfRule>
    <cfRule type="cellIs" dxfId="279" priority="4" operator="between">
      <formula>30</formula>
      <formula>4000</formula>
    </cfRule>
    <cfRule type="containsText" dxfId="278" priority="5" operator="containsText" text="pago">
      <formula>NOT(ISERROR(SEARCH("pago",V11)))</formula>
    </cfRule>
    <cfRule type="cellIs" dxfId="277" priority="6" operator="between">
      <formula>1</formula>
      <formula>29</formula>
    </cfRule>
  </conditionalFormatting>
  <conditionalFormatting sqref="V11:V131">
    <cfRule type="cellIs" dxfId="276" priority="2" operator="lessThan">
      <formula>0</formula>
    </cfRule>
  </conditionalFormatting>
  <conditionalFormatting sqref="T11:T131">
    <cfRule type="expression" dxfId="275" priority="1">
      <formula>S11=""</formula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Clientes!$A$3:$A$402</xm:f>
          </x14:formula1>
          <xm:sqref>V1:V2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3"/>
  <sheetViews>
    <sheetView workbookViewId="0">
      <selection activeCell="V1" sqref="V1:V2"/>
    </sheetView>
  </sheetViews>
  <sheetFormatPr defaultColWidth="0" defaultRowHeight="15" zeroHeight="1" x14ac:dyDescent="0.25"/>
  <cols>
    <col min="1" max="1" width="1.7109375" style="59" customWidth="1"/>
    <col min="2" max="12" width="2.7109375" style="59" customWidth="1"/>
    <col min="13" max="13" width="1.7109375" style="59" customWidth="1"/>
    <col min="14" max="14" width="19.140625" style="42" bestFit="1" customWidth="1"/>
    <col min="15" max="15" width="15" style="42" bestFit="1" customWidth="1"/>
    <col min="16" max="16" width="15" style="42" customWidth="1"/>
    <col min="17" max="17" width="9.28515625" style="42" bestFit="1" customWidth="1"/>
    <col min="18" max="18" width="18.7109375" style="43" hidden="1"/>
    <col min="19" max="19" width="15.5703125" style="42" bestFit="1" customWidth="1"/>
    <col min="20" max="20" width="17.85546875" style="42" customWidth="1"/>
    <col min="21" max="21" width="14.28515625" style="42" bestFit="1" customWidth="1"/>
    <col min="22" max="22" width="19" style="42" customWidth="1"/>
    <col min="23" max="23" width="1.7109375" style="59" customWidth="1"/>
    <col min="24" max="16384" width="19" style="59" hidden="1"/>
  </cols>
  <sheetData>
    <row r="1" spans="1:22" customFormat="1" ht="9.9499999999999993" customHeight="1" thickBot="1" x14ac:dyDescent="0.3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2"/>
      <c r="N1" s="222" t="str">
        <f ca="1">IF(V132&gt;5000,"Livre",IF(V132&lt;=30,"Em Dias","Atrasado"))</f>
        <v>Livre</v>
      </c>
      <c r="O1" s="224" t="s">
        <v>1</v>
      </c>
      <c r="P1" s="224"/>
      <c r="Q1" s="224"/>
      <c r="R1" s="224"/>
      <c r="S1" s="224"/>
      <c r="T1" s="224"/>
      <c r="U1" s="226" t="s">
        <v>22</v>
      </c>
      <c r="V1" s="228" t="s">
        <v>64</v>
      </c>
    </row>
    <row r="2" spans="1:22" customFormat="1" ht="9.9499999999999993" customHeight="1" thickBot="1" x14ac:dyDescent="0.3">
      <c r="A2" s="63"/>
      <c r="B2" s="230"/>
      <c r="C2" s="231"/>
      <c r="D2" s="231"/>
      <c r="E2" s="231"/>
      <c r="F2" s="231"/>
      <c r="G2" s="231"/>
      <c r="H2" s="231"/>
      <c r="I2" s="231"/>
      <c r="J2" s="231"/>
      <c r="K2" s="231"/>
      <c r="L2" s="232"/>
      <c r="M2" s="64"/>
      <c r="N2" s="223"/>
      <c r="O2" s="225"/>
      <c r="P2" s="225"/>
      <c r="Q2" s="225"/>
      <c r="R2" s="225"/>
      <c r="S2" s="225"/>
      <c r="T2" s="225"/>
      <c r="U2" s="227"/>
      <c r="V2" s="229"/>
    </row>
    <row r="3" spans="1:22" customFormat="1" ht="9.9499999999999993" customHeight="1" thickBot="1" x14ac:dyDescent="0.3">
      <c r="A3" s="63"/>
      <c r="B3" s="233"/>
      <c r="C3" s="234"/>
      <c r="D3" s="234"/>
      <c r="E3" s="234"/>
      <c r="F3" s="234"/>
      <c r="G3" s="234"/>
      <c r="H3" s="234"/>
      <c r="I3" s="234"/>
      <c r="J3" s="234"/>
      <c r="K3" s="234"/>
      <c r="L3" s="235"/>
      <c r="M3" s="64"/>
      <c r="N3" s="44" t="s">
        <v>4</v>
      </c>
      <c r="O3" s="239" t="e">
        <f>VLOOKUP(V1,bd,2,0)</f>
        <v>#N/A</v>
      </c>
      <c r="P3" s="240"/>
      <c r="Q3" s="45" t="s">
        <v>6</v>
      </c>
      <c r="R3" s="43"/>
      <c r="S3" s="241" t="e">
        <f>VLOOKUP(V1,bd,8,0)</f>
        <v>#N/A</v>
      </c>
      <c r="T3" s="242"/>
      <c r="U3" s="44" t="s">
        <v>23</v>
      </c>
      <c r="V3" s="13" t="e">
        <f>VLOOKUP(V1,bd,9,0)</f>
        <v>#N/A</v>
      </c>
    </row>
    <row r="4" spans="1:22" customFormat="1" ht="9.9499999999999993" customHeight="1" thickBot="1" x14ac:dyDescent="0.3">
      <c r="A4" s="63"/>
      <c r="B4" s="233"/>
      <c r="C4" s="234"/>
      <c r="D4" s="234"/>
      <c r="E4" s="234"/>
      <c r="F4" s="234"/>
      <c r="G4" s="234"/>
      <c r="H4" s="234"/>
      <c r="I4" s="234"/>
      <c r="J4" s="234"/>
      <c r="K4" s="234"/>
      <c r="L4" s="235"/>
      <c r="M4" s="64"/>
      <c r="N4" s="44" t="s">
        <v>30</v>
      </c>
      <c r="O4" s="41" t="e">
        <f>VLOOKUP(V1,bd,17,0)</f>
        <v>#N/A</v>
      </c>
      <c r="P4" s="41" t="e">
        <f>VLOOKUP(V1,bd,18,0)</f>
        <v>#N/A</v>
      </c>
      <c r="Q4" s="44" t="s">
        <v>8</v>
      </c>
      <c r="R4" s="43"/>
      <c r="S4" s="243" t="e">
        <f>VLOOKUP(V1,bd,19,0)</f>
        <v>#N/A</v>
      </c>
      <c r="T4" s="244"/>
      <c r="U4" s="244"/>
      <c r="V4" s="245"/>
    </row>
    <row r="5" spans="1:22" customFormat="1" ht="9.9499999999999993" customHeight="1" thickBot="1" x14ac:dyDescent="0.3">
      <c r="A5" s="63"/>
      <c r="B5" s="233"/>
      <c r="C5" s="234"/>
      <c r="D5" s="234"/>
      <c r="E5" s="234"/>
      <c r="F5" s="234"/>
      <c r="G5" s="234"/>
      <c r="H5" s="234"/>
      <c r="I5" s="234"/>
      <c r="J5" s="234"/>
      <c r="K5" s="234"/>
      <c r="L5" s="235"/>
      <c r="M5" s="64"/>
      <c r="N5" s="44" t="s">
        <v>24</v>
      </c>
      <c r="O5" s="246" t="e">
        <f>VLOOKUP(V1,bd,10,0)</f>
        <v>#N/A</v>
      </c>
      <c r="P5" s="247"/>
      <c r="Q5" s="46" t="s">
        <v>7</v>
      </c>
      <c r="R5" s="4"/>
      <c r="S5" s="41" t="e">
        <f>VLOOKUP(V1,bd,13,0)</f>
        <v>#N/A</v>
      </c>
      <c r="T5" s="44" t="s">
        <v>5</v>
      </c>
      <c r="U5" s="241" t="e">
        <f>VLOOKUP(V1,bd,20,0)</f>
        <v>#N/A</v>
      </c>
      <c r="V5" s="242"/>
    </row>
    <row r="6" spans="1:22" customFormat="1" ht="9.9499999999999993" customHeight="1" thickBot="1" x14ac:dyDescent="0.3">
      <c r="A6" s="63"/>
      <c r="B6" s="236"/>
      <c r="C6" s="237"/>
      <c r="D6" s="237"/>
      <c r="E6" s="237"/>
      <c r="F6" s="237"/>
      <c r="G6" s="237"/>
      <c r="H6" s="237"/>
      <c r="I6" s="237"/>
      <c r="J6" s="237"/>
      <c r="K6" s="237"/>
      <c r="L6" s="238"/>
      <c r="M6" s="64"/>
      <c r="N6" s="241"/>
      <c r="O6" s="248"/>
      <c r="P6" s="248"/>
      <c r="Q6" s="248"/>
      <c r="R6" s="7"/>
      <c r="S6" s="248"/>
      <c r="T6" s="248"/>
      <c r="U6" s="248"/>
      <c r="V6" s="242"/>
    </row>
    <row r="7" spans="1:22" customFormat="1" ht="9.9499999999999993" customHeight="1" thickBot="1" x14ac:dyDescent="0.3">
      <c r="A7" s="63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217" t="s">
        <v>25</v>
      </c>
      <c r="O7" s="215"/>
      <c r="P7" s="215"/>
      <c r="Q7" s="216"/>
      <c r="R7" s="65"/>
      <c r="S7" s="47" t="s">
        <v>26</v>
      </c>
      <c r="T7" s="48" t="s">
        <v>27</v>
      </c>
      <c r="U7" s="48" t="s">
        <v>28</v>
      </c>
      <c r="V7" s="48" t="s">
        <v>29</v>
      </c>
    </row>
    <row r="8" spans="1:22" customFormat="1" ht="9.9499999999999993" customHeight="1" thickBot="1" x14ac:dyDescent="0.3">
      <c r="A8" s="63"/>
      <c r="B8" s="249"/>
      <c r="C8" s="250" t="s">
        <v>31</v>
      </c>
      <c r="D8" s="251"/>
      <c r="E8" s="251"/>
      <c r="F8" s="251"/>
      <c r="G8" s="251"/>
      <c r="H8" s="251"/>
      <c r="I8" s="251"/>
      <c r="J8" s="251"/>
      <c r="K8" s="251"/>
      <c r="L8" s="252"/>
      <c r="M8" s="64"/>
      <c r="N8" s="241" t="e">
        <f>VLOOKUP(V1,bd,3,0)</f>
        <v>#N/A</v>
      </c>
      <c r="O8" s="248"/>
      <c r="P8" s="248"/>
      <c r="Q8" s="242"/>
      <c r="R8" s="6"/>
      <c r="S8" s="5" t="e">
        <f>VLOOKUP(V1,bd,4,0)</f>
        <v>#N/A</v>
      </c>
      <c r="T8" s="5" t="e">
        <f>VLOOKUP(V1,bd,5,0)</f>
        <v>#N/A</v>
      </c>
      <c r="U8" s="5" t="e">
        <f>VLOOKUP(V1,bd,7,0)</f>
        <v>#N/A</v>
      </c>
      <c r="V8" s="13" t="e">
        <f>VLOOKUP(V1,bd,6,0)</f>
        <v>#N/A</v>
      </c>
    </row>
    <row r="9" spans="1:22" customFormat="1" ht="9.9499999999999993" customHeight="1" thickBot="1" x14ac:dyDescent="0.3">
      <c r="A9" s="63"/>
      <c r="B9" s="249"/>
      <c r="C9" s="253"/>
      <c r="D9" s="254"/>
      <c r="E9" s="254"/>
      <c r="F9" s="254"/>
      <c r="G9" s="254"/>
      <c r="H9" s="254"/>
      <c r="I9" s="254"/>
      <c r="J9" s="254"/>
      <c r="K9" s="254"/>
      <c r="L9" s="255"/>
      <c r="M9" s="64"/>
      <c r="N9" s="49"/>
      <c r="O9" s="50"/>
      <c r="P9" s="50"/>
      <c r="Q9" s="50"/>
      <c r="R9" s="50"/>
      <c r="S9" s="50"/>
      <c r="T9" s="50"/>
      <c r="U9" s="50"/>
      <c r="V9" s="51"/>
    </row>
    <row r="10" spans="1:22" customFormat="1" ht="9.9499999999999993" customHeight="1" thickBot="1" x14ac:dyDescent="0.3">
      <c r="A10" s="63"/>
      <c r="B10" s="249"/>
      <c r="C10" s="115">
        <v>1</v>
      </c>
      <c r="D10" s="116">
        <v>2</v>
      </c>
      <c r="E10" s="116">
        <v>3</v>
      </c>
      <c r="F10" s="116">
        <v>4</v>
      </c>
      <c r="G10" s="116">
        <v>5</v>
      </c>
      <c r="H10" s="116">
        <v>6</v>
      </c>
      <c r="I10" s="116">
        <v>7</v>
      </c>
      <c r="J10" s="116">
        <v>8</v>
      </c>
      <c r="K10" s="116">
        <v>9</v>
      </c>
      <c r="L10" s="117">
        <v>10</v>
      </c>
      <c r="M10" s="64"/>
      <c r="N10" s="76" t="s">
        <v>9</v>
      </c>
      <c r="O10" s="77" t="s">
        <v>10</v>
      </c>
      <c r="P10" s="77" t="s">
        <v>11</v>
      </c>
      <c r="Q10" s="77" t="s">
        <v>12</v>
      </c>
      <c r="R10" s="78" t="s">
        <v>13</v>
      </c>
      <c r="S10" s="77" t="s">
        <v>14</v>
      </c>
      <c r="T10" s="77" t="s">
        <v>15</v>
      </c>
      <c r="U10" s="77" t="s">
        <v>16</v>
      </c>
      <c r="V10" s="79" t="s">
        <v>17</v>
      </c>
    </row>
    <row r="11" spans="1:22" customFormat="1" ht="9.9499999999999993" customHeight="1" x14ac:dyDescent="0.25">
      <c r="A11" s="63"/>
      <c r="B11" s="256" t="s">
        <v>3292</v>
      </c>
      <c r="C11" s="108">
        <v>1</v>
      </c>
      <c r="D11" s="112">
        <v>1</v>
      </c>
      <c r="E11" s="113">
        <v>1</v>
      </c>
      <c r="F11" s="113">
        <v>1</v>
      </c>
      <c r="G11" s="113">
        <v>1</v>
      </c>
      <c r="H11" s="113">
        <v>1</v>
      </c>
      <c r="I11" s="113">
        <v>1</v>
      </c>
      <c r="J11" s="113">
        <v>1</v>
      </c>
      <c r="K11" s="113">
        <v>1</v>
      </c>
      <c r="L11" s="114">
        <v>1</v>
      </c>
      <c r="M11" s="64"/>
      <c r="N11" s="80"/>
      <c r="O11" s="81" t="s">
        <v>18</v>
      </c>
      <c r="P11" s="82"/>
      <c r="Q11" s="83"/>
      <c r="R11" s="82"/>
      <c r="S11" s="82"/>
      <c r="T11" s="84">
        <f t="shared" ref="T11:T74" si="0">IF(P11&gt;=S11,0,"")</f>
        <v>0</v>
      </c>
      <c r="U11" s="85" t="str">
        <f t="shared" ref="U11:U74" si="1">IF(S11&lt;&gt;"",Q11,"")</f>
        <v/>
      </c>
      <c r="V11" s="86">
        <f t="shared" ref="V11:V74" ca="1" si="2">IF(U11&lt;&gt;"","pago",TODAY()-P11)</f>
        <v>43344</v>
      </c>
    </row>
    <row r="12" spans="1:22" customFormat="1" ht="9.9499999999999993" customHeight="1" x14ac:dyDescent="0.25">
      <c r="A12" s="63"/>
      <c r="B12" s="257"/>
      <c r="C12" s="109">
        <v>2</v>
      </c>
      <c r="D12" s="94">
        <v>2</v>
      </c>
      <c r="E12" s="72">
        <v>2</v>
      </c>
      <c r="F12" s="72">
        <v>2</v>
      </c>
      <c r="G12" s="72">
        <v>2</v>
      </c>
      <c r="H12" s="72">
        <v>2</v>
      </c>
      <c r="I12" s="72">
        <v>2</v>
      </c>
      <c r="J12" s="72">
        <v>2</v>
      </c>
      <c r="K12" s="72">
        <v>2</v>
      </c>
      <c r="L12" s="73">
        <v>2</v>
      </c>
      <c r="M12" s="64"/>
      <c r="N12" s="70"/>
      <c r="O12" s="1">
        <v>1</v>
      </c>
      <c r="P12" s="68"/>
      <c r="Q12" s="69"/>
      <c r="R12" s="68" t="str">
        <f t="shared" ref="R12:R51" si="3">IF(N12&lt;&gt;"",P12,"")</f>
        <v/>
      </c>
      <c r="S12" s="68"/>
      <c r="T12" s="71">
        <f t="shared" si="0"/>
        <v>0</v>
      </c>
      <c r="U12" s="2" t="str">
        <f t="shared" si="1"/>
        <v/>
      </c>
      <c r="V12" s="3">
        <f t="shared" ca="1" si="2"/>
        <v>43344</v>
      </c>
    </row>
    <row r="13" spans="1:22" customFormat="1" ht="9.9499999999999993" customHeight="1" x14ac:dyDescent="0.25">
      <c r="A13" s="63"/>
      <c r="B13" s="257"/>
      <c r="C13" s="109">
        <v>3</v>
      </c>
      <c r="D13" s="94">
        <v>3</v>
      </c>
      <c r="E13" s="72">
        <v>3</v>
      </c>
      <c r="F13" s="72">
        <v>3</v>
      </c>
      <c r="G13" s="72">
        <v>3</v>
      </c>
      <c r="H13" s="72">
        <v>3</v>
      </c>
      <c r="I13" s="72">
        <v>3</v>
      </c>
      <c r="J13" s="72">
        <v>3</v>
      </c>
      <c r="K13" s="72">
        <v>3</v>
      </c>
      <c r="L13" s="73">
        <v>3</v>
      </c>
      <c r="M13" s="64"/>
      <c r="N13" s="70"/>
      <c r="O13" s="1">
        <v>2</v>
      </c>
      <c r="P13" s="68"/>
      <c r="Q13" s="69"/>
      <c r="R13" s="68" t="str">
        <f t="shared" si="3"/>
        <v/>
      </c>
      <c r="S13" s="68"/>
      <c r="T13" s="71">
        <f t="shared" si="0"/>
        <v>0</v>
      </c>
      <c r="U13" s="2" t="str">
        <f t="shared" si="1"/>
        <v/>
      </c>
      <c r="V13" s="3">
        <f t="shared" ca="1" si="2"/>
        <v>43344</v>
      </c>
    </row>
    <row r="14" spans="1:22" customFormat="1" ht="9.9499999999999993" customHeight="1" x14ac:dyDescent="0.25">
      <c r="A14" s="63"/>
      <c r="B14" s="257"/>
      <c r="C14" s="109">
        <v>4</v>
      </c>
      <c r="D14" s="94">
        <v>4</v>
      </c>
      <c r="E14" s="72">
        <v>4</v>
      </c>
      <c r="F14" s="72">
        <v>4</v>
      </c>
      <c r="G14" s="72">
        <v>4</v>
      </c>
      <c r="H14" s="72">
        <v>4</v>
      </c>
      <c r="I14" s="72">
        <v>4</v>
      </c>
      <c r="J14" s="72">
        <v>4</v>
      </c>
      <c r="K14" s="72">
        <v>4</v>
      </c>
      <c r="L14" s="73">
        <v>4</v>
      </c>
      <c r="M14" s="64"/>
      <c r="N14" s="70"/>
      <c r="O14" s="1">
        <v>3</v>
      </c>
      <c r="P14" s="68"/>
      <c r="Q14" s="69"/>
      <c r="R14" s="68" t="str">
        <f t="shared" si="3"/>
        <v/>
      </c>
      <c r="S14" s="68"/>
      <c r="T14" s="71">
        <f t="shared" si="0"/>
        <v>0</v>
      </c>
      <c r="U14" s="2" t="str">
        <f t="shared" si="1"/>
        <v/>
      </c>
      <c r="V14" s="3">
        <f t="shared" ca="1" si="2"/>
        <v>43344</v>
      </c>
    </row>
    <row r="15" spans="1:22" customFormat="1" ht="9.9499999999999993" customHeight="1" x14ac:dyDescent="0.25">
      <c r="A15" s="63"/>
      <c r="B15" s="257"/>
      <c r="C15" s="109">
        <v>5</v>
      </c>
      <c r="D15" s="94">
        <v>5</v>
      </c>
      <c r="E15" s="72">
        <v>5</v>
      </c>
      <c r="F15" s="72">
        <v>5</v>
      </c>
      <c r="G15" s="72">
        <v>5</v>
      </c>
      <c r="H15" s="72">
        <v>5</v>
      </c>
      <c r="I15" s="72">
        <v>5</v>
      </c>
      <c r="J15" s="72">
        <v>5</v>
      </c>
      <c r="K15" s="72">
        <v>5</v>
      </c>
      <c r="L15" s="73">
        <v>5</v>
      </c>
      <c r="M15" s="64"/>
      <c r="N15" s="70"/>
      <c r="O15" s="1">
        <v>4</v>
      </c>
      <c r="P15" s="68"/>
      <c r="Q15" s="69"/>
      <c r="R15" s="68" t="str">
        <f t="shared" si="3"/>
        <v/>
      </c>
      <c r="S15" s="68"/>
      <c r="T15" s="71">
        <f t="shared" si="0"/>
        <v>0</v>
      </c>
      <c r="U15" s="2" t="str">
        <f t="shared" si="1"/>
        <v/>
      </c>
      <c r="V15" s="3">
        <f t="shared" ca="1" si="2"/>
        <v>43344</v>
      </c>
    </row>
    <row r="16" spans="1:22" customFormat="1" ht="9.9499999999999993" customHeight="1" x14ac:dyDescent="0.25">
      <c r="A16" s="63"/>
      <c r="B16" s="257"/>
      <c r="C16" s="109">
        <v>6</v>
      </c>
      <c r="D16" s="94">
        <v>6</v>
      </c>
      <c r="E16" s="72">
        <v>6</v>
      </c>
      <c r="F16" s="72">
        <v>6</v>
      </c>
      <c r="G16" s="72">
        <v>6</v>
      </c>
      <c r="H16" s="72">
        <v>6</v>
      </c>
      <c r="I16" s="72">
        <v>6</v>
      </c>
      <c r="J16" s="72">
        <v>6</v>
      </c>
      <c r="K16" s="72">
        <v>6</v>
      </c>
      <c r="L16" s="73">
        <v>6</v>
      </c>
      <c r="M16" s="64"/>
      <c r="N16" s="70"/>
      <c r="O16" s="1">
        <v>5</v>
      </c>
      <c r="P16" s="68"/>
      <c r="Q16" s="69"/>
      <c r="R16" s="68" t="str">
        <f t="shared" si="3"/>
        <v/>
      </c>
      <c r="S16" s="68"/>
      <c r="T16" s="71">
        <f t="shared" si="0"/>
        <v>0</v>
      </c>
      <c r="U16" s="2" t="str">
        <f t="shared" si="1"/>
        <v/>
      </c>
      <c r="V16" s="3">
        <f t="shared" ca="1" si="2"/>
        <v>43344</v>
      </c>
    </row>
    <row r="17" spans="1:22" customFormat="1" ht="9.9499999999999993" customHeight="1" x14ac:dyDescent="0.25">
      <c r="A17" s="63"/>
      <c r="B17" s="257"/>
      <c r="C17" s="109">
        <v>7</v>
      </c>
      <c r="D17" s="94">
        <v>7</v>
      </c>
      <c r="E17" s="72">
        <v>7</v>
      </c>
      <c r="F17" s="72">
        <v>7</v>
      </c>
      <c r="G17" s="72">
        <v>7</v>
      </c>
      <c r="H17" s="72">
        <v>7</v>
      </c>
      <c r="I17" s="72">
        <v>7</v>
      </c>
      <c r="J17" s="72">
        <v>7</v>
      </c>
      <c r="K17" s="72">
        <v>7</v>
      </c>
      <c r="L17" s="73">
        <v>7</v>
      </c>
      <c r="M17" s="64"/>
      <c r="N17" s="70"/>
      <c r="O17" s="1">
        <v>6</v>
      </c>
      <c r="P17" s="68"/>
      <c r="Q17" s="69"/>
      <c r="R17" s="68" t="str">
        <f t="shared" si="3"/>
        <v/>
      </c>
      <c r="S17" s="68"/>
      <c r="T17" s="71">
        <f t="shared" si="0"/>
        <v>0</v>
      </c>
      <c r="U17" s="2" t="str">
        <f t="shared" si="1"/>
        <v/>
      </c>
      <c r="V17" s="3">
        <f t="shared" ca="1" si="2"/>
        <v>43344</v>
      </c>
    </row>
    <row r="18" spans="1:22" customFormat="1" ht="9.9499999999999993" customHeight="1" x14ac:dyDescent="0.25">
      <c r="A18" s="63"/>
      <c r="B18" s="257"/>
      <c r="C18" s="109">
        <v>8</v>
      </c>
      <c r="D18" s="94">
        <v>8</v>
      </c>
      <c r="E18" s="72">
        <v>8</v>
      </c>
      <c r="F18" s="72">
        <v>8</v>
      </c>
      <c r="G18" s="72">
        <v>8</v>
      </c>
      <c r="H18" s="72">
        <v>8</v>
      </c>
      <c r="I18" s="72">
        <v>8</v>
      </c>
      <c r="J18" s="72">
        <v>8</v>
      </c>
      <c r="K18" s="72">
        <v>8</v>
      </c>
      <c r="L18" s="73">
        <v>8</v>
      </c>
      <c r="M18" s="64"/>
      <c r="N18" s="70"/>
      <c r="O18" s="1">
        <v>7</v>
      </c>
      <c r="P18" s="68"/>
      <c r="Q18" s="69"/>
      <c r="R18" s="68" t="str">
        <f t="shared" si="3"/>
        <v/>
      </c>
      <c r="S18" s="68"/>
      <c r="T18" s="71">
        <f t="shared" si="0"/>
        <v>0</v>
      </c>
      <c r="U18" s="2" t="str">
        <f t="shared" si="1"/>
        <v/>
      </c>
      <c r="V18" s="3">
        <f t="shared" ca="1" si="2"/>
        <v>43344</v>
      </c>
    </row>
    <row r="19" spans="1:22" customFormat="1" ht="9.9499999999999993" customHeight="1" x14ac:dyDescent="0.25">
      <c r="A19" s="63"/>
      <c r="B19" s="257"/>
      <c r="C19" s="109">
        <v>9</v>
      </c>
      <c r="D19" s="94">
        <v>9</v>
      </c>
      <c r="E19" s="72">
        <v>9</v>
      </c>
      <c r="F19" s="72">
        <v>9</v>
      </c>
      <c r="G19" s="72">
        <v>9</v>
      </c>
      <c r="H19" s="72">
        <v>9</v>
      </c>
      <c r="I19" s="72">
        <v>9</v>
      </c>
      <c r="J19" s="72">
        <v>9</v>
      </c>
      <c r="K19" s="72">
        <v>9</v>
      </c>
      <c r="L19" s="73">
        <v>9</v>
      </c>
      <c r="M19" s="64"/>
      <c r="N19" s="70"/>
      <c r="O19" s="1">
        <v>8</v>
      </c>
      <c r="P19" s="68"/>
      <c r="Q19" s="69"/>
      <c r="R19" s="68" t="str">
        <f t="shared" si="3"/>
        <v/>
      </c>
      <c r="S19" s="68"/>
      <c r="T19" s="71">
        <f t="shared" si="0"/>
        <v>0</v>
      </c>
      <c r="U19" s="2" t="str">
        <f t="shared" si="1"/>
        <v/>
      </c>
      <c r="V19" s="3">
        <f t="shared" ca="1" si="2"/>
        <v>43344</v>
      </c>
    </row>
    <row r="20" spans="1:22" customFormat="1" ht="9.9499999999999993" customHeight="1" x14ac:dyDescent="0.25">
      <c r="A20" s="63"/>
      <c r="B20" s="257"/>
      <c r="C20" s="109">
        <v>10</v>
      </c>
      <c r="D20" s="94">
        <v>10</v>
      </c>
      <c r="E20" s="72">
        <v>10</v>
      </c>
      <c r="F20" s="72">
        <v>10</v>
      </c>
      <c r="G20" s="72">
        <v>10</v>
      </c>
      <c r="H20" s="72">
        <v>10</v>
      </c>
      <c r="I20" s="72">
        <v>10</v>
      </c>
      <c r="J20" s="72">
        <v>10</v>
      </c>
      <c r="K20" s="72">
        <v>10</v>
      </c>
      <c r="L20" s="73">
        <v>10</v>
      </c>
      <c r="M20" s="64"/>
      <c r="N20" s="70"/>
      <c r="O20" s="1">
        <v>9</v>
      </c>
      <c r="P20" s="68"/>
      <c r="Q20" s="69"/>
      <c r="R20" s="68" t="str">
        <f t="shared" si="3"/>
        <v/>
      </c>
      <c r="S20" s="68"/>
      <c r="T20" s="71">
        <f t="shared" si="0"/>
        <v>0</v>
      </c>
      <c r="U20" s="2" t="str">
        <f t="shared" si="1"/>
        <v/>
      </c>
      <c r="V20" s="3">
        <f t="shared" ca="1" si="2"/>
        <v>43344</v>
      </c>
    </row>
    <row r="21" spans="1:22" customFormat="1" ht="9.9499999999999993" customHeight="1" x14ac:dyDescent="0.25">
      <c r="A21" s="63"/>
      <c r="B21" s="257"/>
      <c r="C21" s="109">
        <v>11</v>
      </c>
      <c r="D21" s="94">
        <v>11</v>
      </c>
      <c r="E21" s="72">
        <v>11</v>
      </c>
      <c r="F21" s="72">
        <v>11</v>
      </c>
      <c r="G21" s="72">
        <v>11</v>
      </c>
      <c r="H21" s="72">
        <v>11</v>
      </c>
      <c r="I21" s="72">
        <v>11</v>
      </c>
      <c r="J21" s="72">
        <v>11</v>
      </c>
      <c r="K21" s="72">
        <v>11</v>
      </c>
      <c r="L21" s="73">
        <v>11</v>
      </c>
      <c r="M21" s="64"/>
      <c r="N21" s="70"/>
      <c r="O21" s="1">
        <v>10</v>
      </c>
      <c r="P21" s="68"/>
      <c r="Q21" s="69"/>
      <c r="R21" s="68" t="str">
        <f t="shared" si="3"/>
        <v/>
      </c>
      <c r="S21" s="68"/>
      <c r="T21" s="71">
        <f t="shared" si="0"/>
        <v>0</v>
      </c>
      <c r="U21" s="2" t="str">
        <f t="shared" si="1"/>
        <v/>
      </c>
      <c r="V21" s="3">
        <f t="shared" ca="1" si="2"/>
        <v>43344</v>
      </c>
    </row>
    <row r="22" spans="1:22" customFormat="1" ht="9.9499999999999993" customHeight="1" x14ac:dyDescent="0.25">
      <c r="A22" s="63"/>
      <c r="B22" s="257"/>
      <c r="C22" s="110">
        <v>12</v>
      </c>
      <c r="D22" s="72">
        <v>12</v>
      </c>
      <c r="E22" s="72">
        <v>12</v>
      </c>
      <c r="F22" s="72">
        <v>12</v>
      </c>
      <c r="G22" s="72">
        <v>12</v>
      </c>
      <c r="H22" s="72">
        <v>12</v>
      </c>
      <c r="I22" s="72">
        <v>12</v>
      </c>
      <c r="J22" s="72">
        <v>12</v>
      </c>
      <c r="K22" s="72">
        <v>12</v>
      </c>
      <c r="L22" s="73">
        <v>12</v>
      </c>
      <c r="M22" s="64"/>
      <c r="N22" s="70"/>
      <c r="O22" s="1">
        <v>11</v>
      </c>
      <c r="P22" s="68"/>
      <c r="Q22" s="69"/>
      <c r="R22" s="68" t="str">
        <f t="shared" si="3"/>
        <v/>
      </c>
      <c r="S22" s="68"/>
      <c r="T22" s="71">
        <f t="shared" si="0"/>
        <v>0</v>
      </c>
      <c r="U22" s="2" t="str">
        <f t="shared" si="1"/>
        <v/>
      </c>
      <c r="V22" s="3">
        <f t="shared" ca="1" si="2"/>
        <v>43344</v>
      </c>
    </row>
    <row r="23" spans="1:22" customFormat="1" ht="9.9499999999999993" customHeight="1" x14ac:dyDescent="0.25">
      <c r="A23" s="63"/>
      <c r="B23" s="257"/>
      <c r="C23" s="110">
        <v>13</v>
      </c>
      <c r="D23" s="72">
        <v>13</v>
      </c>
      <c r="E23" s="72">
        <v>13</v>
      </c>
      <c r="F23" s="72">
        <v>13</v>
      </c>
      <c r="G23" s="72">
        <v>13</v>
      </c>
      <c r="H23" s="72">
        <v>13</v>
      </c>
      <c r="I23" s="72">
        <v>13</v>
      </c>
      <c r="J23" s="72">
        <v>13</v>
      </c>
      <c r="K23" s="72">
        <v>13</v>
      </c>
      <c r="L23" s="73">
        <v>13</v>
      </c>
      <c r="M23" s="64"/>
      <c r="N23" s="70"/>
      <c r="O23" s="1">
        <v>12</v>
      </c>
      <c r="P23" s="68"/>
      <c r="Q23" s="69"/>
      <c r="R23" s="68" t="str">
        <f t="shared" si="3"/>
        <v/>
      </c>
      <c r="S23" s="68"/>
      <c r="T23" s="71">
        <f t="shared" si="0"/>
        <v>0</v>
      </c>
      <c r="U23" s="2" t="str">
        <f t="shared" si="1"/>
        <v/>
      </c>
      <c r="V23" s="3">
        <f t="shared" ca="1" si="2"/>
        <v>43344</v>
      </c>
    </row>
    <row r="24" spans="1:22" customFormat="1" ht="9.9499999999999993" customHeight="1" x14ac:dyDescent="0.25">
      <c r="A24" s="63"/>
      <c r="B24" s="257"/>
      <c r="C24" s="97">
        <v>14</v>
      </c>
      <c r="D24" s="72">
        <v>14</v>
      </c>
      <c r="E24" s="72">
        <v>14</v>
      </c>
      <c r="F24" s="72">
        <v>14</v>
      </c>
      <c r="G24" s="72">
        <v>14</v>
      </c>
      <c r="H24" s="72">
        <v>14</v>
      </c>
      <c r="I24" s="72">
        <v>14</v>
      </c>
      <c r="J24" s="72">
        <v>14</v>
      </c>
      <c r="K24" s="72">
        <v>14</v>
      </c>
      <c r="L24" s="73">
        <v>14</v>
      </c>
      <c r="M24" s="64"/>
      <c r="N24" s="70"/>
      <c r="O24" s="1">
        <v>13</v>
      </c>
      <c r="P24" s="68"/>
      <c r="Q24" s="69"/>
      <c r="R24" s="68" t="str">
        <f t="shared" si="3"/>
        <v/>
      </c>
      <c r="S24" s="68"/>
      <c r="T24" s="71">
        <f t="shared" si="0"/>
        <v>0</v>
      </c>
      <c r="U24" s="2" t="str">
        <f t="shared" si="1"/>
        <v/>
      </c>
      <c r="V24" s="3">
        <f t="shared" ca="1" si="2"/>
        <v>43344</v>
      </c>
    </row>
    <row r="25" spans="1:22" customFormat="1" ht="9.9499999999999993" customHeight="1" x14ac:dyDescent="0.25">
      <c r="A25" s="63"/>
      <c r="B25" s="257"/>
      <c r="C25" s="97">
        <v>15</v>
      </c>
      <c r="D25" s="72">
        <v>15</v>
      </c>
      <c r="E25" s="72">
        <v>15</v>
      </c>
      <c r="F25" s="72">
        <v>15</v>
      </c>
      <c r="G25" s="72">
        <v>15</v>
      </c>
      <c r="H25" s="72">
        <v>15</v>
      </c>
      <c r="I25" s="72">
        <v>15</v>
      </c>
      <c r="J25" s="72">
        <v>15</v>
      </c>
      <c r="K25" s="72">
        <v>15</v>
      </c>
      <c r="L25" s="73">
        <v>15</v>
      </c>
      <c r="M25" s="64"/>
      <c r="N25" s="70"/>
      <c r="O25" s="1">
        <v>14</v>
      </c>
      <c r="P25" s="68"/>
      <c r="Q25" s="69"/>
      <c r="R25" s="68" t="str">
        <f t="shared" si="3"/>
        <v/>
      </c>
      <c r="S25" s="68"/>
      <c r="T25" s="71">
        <f t="shared" si="0"/>
        <v>0</v>
      </c>
      <c r="U25" s="2" t="str">
        <f t="shared" si="1"/>
        <v/>
      </c>
      <c r="V25" s="3">
        <f t="shared" ca="1" si="2"/>
        <v>43344</v>
      </c>
    </row>
    <row r="26" spans="1:22" customFormat="1" ht="9.9499999999999993" customHeight="1" x14ac:dyDescent="0.25">
      <c r="A26" s="63"/>
      <c r="B26" s="257"/>
      <c r="C26" s="97">
        <v>16</v>
      </c>
      <c r="D26" s="72">
        <v>16</v>
      </c>
      <c r="E26" s="72">
        <v>16</v>
      </c>
      <c r="F26" s="72">
        <v>16</v>
      </c>
      <c r="G26" s="72">
        <v>16</v>
      </c>
      <c r="H26" s="72">
        <v>16</v>
      </c>
      <c r="I26" s="72">
        <v>16</v>
      </c>
      <c r="J26" s="72">
        <v>16</v>
      </c>
      <c r="K26" s="72">
        <v>16</v>
      </c>
      <c r="L26" s="73">
        <v>16</v>
      </c>
      <c r="M26" s="64"/>
      <c r="N26" s="70"/>
      <c r="O26" s="1">
        <v>15</v>
      </c>
      <c r="P26" s="68"/>
      <c r="Q26" s="69"/>
      <c r="R26" s="68" t="str">
        <f t="shared" si="3"/>
        <v/>
      </c>
      <c r="S26" s="68"/>
      <c r="T26" s="71">
        <f t="shared" si="0"/>
        <v>0</v>
      </c>
      <c r="U26" s="2" t="str">
        <f t="shared" si="1"/>
        <v/>
      </c>
      <c r="V26" s="3">
        <f t="shared" ca="1" si="2"/>
        <v>43344</v>
      </c>
    </row>
    <row r="27" spans="1:22" customFormat="1" ht="9.9499999999999993" customHeight="1" x14ac:dyDescent="0.25">
      <c r="A27" s="63"/>
      <c r="B27" s="257"/>
      <c r="C27" s="97">
        <v>17</v>
      </c>
      <c r="D27" s="72">
        <v>17</v>
      </c>
      <c r="E27" s="72">
        <v>17</v>
      </c>
      <c r="F27" s="72">
        <v>17</v>
      </c>
      <c r="G27" s="72">
        <v>17</v>
      </c>
      <c r="H27" s="72">
        <v>17</v>
      </c>
      <c r="I27" s="72">
        <v>17</v>
      </c>
      <c r="J27" s="72">
        <v>17</v>
      </c>
      <c r="K27" s="72">
        <v>17</v>
      </c>
      <c r="L27" s="73">
        <v>17</v>
      </c>
      <c r="M27" s="64"/>
      <c r="N27" s="70"/>
      <c r="O27" s="1">
        <v>16</v>
      </c>
      <c r="P27" s="68"/>
      <c r="Q27" s="69"/>
      <c r="R27" s="68" t="str">
        <f t="shared" si="3"/>
        <v/>
      </c>
      <c r="S27" s="68"/>
      <c r="T27" s="71">
        <f t="shared" si="0"/>
        <v>0</v>
      </c>
      <c r="U27" s="2" t="str">
        <f t="shared" si="1"/>
        <v/>
      </c>
      <c r="V27" s="3">
        <f t="shared" ca="1" si="2"/>
        <v>43344</v>
      </c>
    </row>
    <row r="28" spans="1:22" customFormat="1" ht="9.9499999999999993" customHeight="1" x14ac:dyDescent="0.25">
      <c r="A28" s="63"/>
      <c r="B28" s="257"/>
      <c r="C28" s="97">
        <v>18</v>
      </c>
      <c r="D28" s="72">
        <v>18</v>
      </c>
      <c r="E28" s="72">
        <v>18</v>
      </c>
      <c r="F28" s="72">
        <v>18</v>
      </c>
      <c r="G28" s="72">
        <v>18</v>
      </c>
      <c r="H28" s="72">
        <v>18</v>
      </c>
      <c r="I28" s="72">
        <v>18</v>
      </c>
      <c r="J28" s="72">
        <v>18</v>
      </c>
      <c r="K28" s="72">
        <v>18</v>
      </c>
      <c r="L28" s="73">
        <v>18</v>
      </c>
      <c r="M28" s="64"/>
      <c r="N28" s="70"/>
      <c r="O28" s="1">
        <v>17</v>
      </c>
      <c r="P28" s="68"/>
      <c r="Q28" s="69"/>
      <c r="R28" s="68" t="str">
        <f t="shared" si="3"/>
        <v/>
      </c>
      <c r="S28" s="68"/>
      <c r="T28" s="71">
        <f t="shared" si="0"/>
        <v>0</v>
      </c>
      <c r="U28" s="2" t="str">
        <f t="shared" si="1"/>
        <v/>
      </c>
      <c r="V28" s="3">
        <f t="shared" ca="1" si="2"/>
        <v>43344</v>
      </c>
    </row>
    <row r="29" spans="1:22" customFormat="1" ht="9.9499999999999993" customHeight="1" x14ac:dyDescent="0.25">
      <c r="A29" s="63"/>
      <c r="B29" s="257"/>
      <c r="C29" s="97">
        <v>19</v>
      </c>
      <c r="D29" s="72">
        <v>19</v>
      </c>
      <c r="E29" s="72">
        <v>19</v>
      </c>
      <c r="F29" s="72">
        <v>19</v>
      </c>
      <c r="G29" s="72">
        <v>19</v>
      </c>
      <c r="H29" s="72">
        <v>19</v>
      </c>
      <c r="I29" s="72">
        <v>19</v>
      </c>
      <c r="J29" s="72">
        <v>19</v>
      </c>
      <c r="K29" s="72">
        <v>19</v>
      </c>
      <c r="L29" s="73">
        <v>19</v>
      </c>
      <c r="M29" s="64"/>
      <c r="N29" s="70"/>
      <c r="O29" s="1">
        <v>18</v>
      </c>
      <c r="P29" s="68"/>
      <c r="Q29" s="69"/>
      <c r="R29" s="68" t="str">
        <f t="shared" si="3"/>
        <v/>
      </c>
      <c r="S29" s="68"/>
      <c r="T29" s="71">
        <f t="shared" si="0"/>
        <v>0</v>
      </c>
      <c r="U29" s="2" t="str">
        <f t="shared" si="1"/>
        <v/>
      </c>
      <c r="V29" s="3">
        <f t="shared" ca="1" si="2"/>
        <v>43344</v>
      </c>
    </row>
    <row r="30" spans="1:22" customFormat="1" ht="9.9499999999999993" customHeight="1" x14ac:dyDescent="0.25">
      <c r="A30" s="63"/>
      <c r="B30" s="257"/>
      <c r="C30" s="97">
        <v>20</v>
      </c>
      <c r="D30" s="72">
        <v>20</v>
      </c>
      <c r="E30" s="72">
        <v>20</v>
      </c>
      <c r="F30" s="72">
        <v>20</v>
      </c>
      <c r="G30" s="72">
        <v>20</v>
      </c>
      <c r="H30" s="72">
        <v>20</v>
      </c>
      <c r="I30" s="72">
        <v>20</v>
      </c>
      <c r="J30" s="72">
        <v>20</v>
      </c>
      <c r="K30" s="72">
        <v>20</v>
      </c>
      <c r="L30" s="73">
        <v>20</v>
      </c>
      <c r="M30" s="64"/>
      <c r="N30" s="70"/>
      <c r="O30" s="1">
        <v>19</v>
      </c>
      <c r="P30" s="68"/>
      <c r="Q30" s="69"/>
      <c r="R30" s="68" t="str">
        <f t="shared" si="3"/>
        <v/>
      </c>
      <c r="S30" s="68"/>
      <c r="T30" s="71">
        <f t="shared" si="0"/>
        <v>0</v>
      </c>
      <c r="U30" s="2" t="str">
        <f t="shared" si="1"/>
        <v/>
      </c>
      <c r="V30" s="3">
        <f t="shared" ca="1" si="2"/>
        <v>43344</v>
      </c>
    </row>
    <row r="31" spans="1:22" customFormat="1" ht="9.9499999999999993" customHeight="1" x14ac:dyDescent="0.25">
      <c r="A31" s="63"/>
      <c r="B31" s="257"/>
      <c r="C31" s="97">
        <v>21</v>
      </c>
      <c r="D31" s="72">
        <v>21</v>
      </c>
      <c r="E31" s="72">
        <v>21</v>
      </c>
      <c r="F31" s="72">
        <v>21</v>
      </c>
      <c r="G31" s="72">
        <v>21</v>
      </c>
      <c r="H31" s="72">
        <v>21</v>
      </c>
      <c r="I31" s="72">
        <v>21</v>
      </c>
      <c r="J31" s="72">
        <v>21</v>
      </c>
      <c r="K31" s="72">
        <v>21</v>
      </c>
      <c r="L31" s="73">
        <v>21</v>
      </c>
      <c r="M31" s="64"/>
      <c r="N31" s="70"/>
      <c r="O31" s="1">
        <v>20</v>
      </c>
      <c r="P31" s="68"/>
      <c r="Q31" s="69"/>
      <c r="R31" s="68" t="str">
        <f t="shared" si="3"/>
        <v/>
      </c>
      <c r="S31" s="68"/>
      <c r="T31" s="71">
        <f t="shared" si="0"/>
        <v>0</v>
      </c>
      <c r="U31" s="2" t="str">
        <f t="shared" si="1"/>
        <v/>
      </c>
      <c r="V31" s="3">
        <f t="shared" ca="1" si="2"/>
        <v>43344</v>
      </c>
    </row>
    <row r="32" spans="1:22" customFormat="1" ht="9.9499999999999993" customHeight="1" x14ac:dyDescent="0.25">
      <c r="A32" s="63"/>
      <c r="B32" s="257"/>
      <c r="C32" s="97">
        <v>22</v>
      </c>
      <c r="D32" s="72">
        <v>22</v>
      </c>
      <c r="E32" s="72">
        <v>22</v>
      </c>
      <c r="F32" s="72">
        <v>22</v>
      </c>
      <c r="G32" s="72">
        <v>22</v>
      </c>
      <c r="H32" s="72">
        <v>22</v>
      </c>
      <c r="I32" s="72">
        <v>22</v>
      </c>
      <c r="J32" s="72">
        <v>22</v>
      </c>
      <c r="K32" s="72">
        <v>22</v>
      </c>
      <c r="L32" s="73">
        <v>22</v>
      </c>
      <c r="M32" s="64"/>
      <c r="N32" s="70"/>
      <c r="O32" s="1">
        <v>21</v>
      </c>
      <c r="P32" s="68"/>
      <c r="Q32" s="69"/>
      <c r="R32" s="68" t="str">
        <f t="shared" si="3"/>
        <v/>
      </c>
      <c r="S32" s="68"/>
      <c r="T32" s="71">
        <f t="shared" si="0"/>
        <v>0</v>
      </c>
      <c r="U32" s="2" t="str">
        <f t="shared" si="1"/>
        <v/>
      </c>
      <c r="V32" s="3">
        <f t="shared" ca="1" si="2"/>
        <v>43344</v>
      </c>
    </row>
    <row r="33" spans="1:22" customFormat="1" ht="9.9499999999999993" customHeight="1" x14ac:dyDescent="0.25">
      <c r="A33" s="63"/>
      <c r="B33" s="257"/>
      <c r="C33" s="97">
        <v>23</v>
      </c>
      <c r="D33" s="72">
        <v>23</v>
      </c>
      <c r="E33" s="72">
        <v>23</v>
      </c>
      <c r="F33" s="72">
        <v>23</v>
      </c>
      <c r="G33" s="72">
        <v>23</v>
      </c>
      <c r="H33" s="72">
        <v>23</v>
      </c>
      <c r="I33" s="72">
        <v>23</v>
      </c>
      <c r="J33" s="72">
        <v>23</v>
      </c>
      <c r="K33" s="72">
        <v>23</v>
      </c>
      <c r="L33" s="73">
        <v>23</v>
      </c>
      <c r="M33" s="64"/>
      <c r="N33" s="70"/>
      <c r="O33" s="1">
        <v>22</v>
      </c>
      <c r="P33" s="68"/>
      <c r="Q33" s="69"/>
      <c r="R33" s="68" t="str">
        <f t="shared" si="3"/>
        <v/>
      </c>
      <c r="S33" s="68"/>
      <c r="T33" s="71">
        <f t="shared" si="0"/>
        <v>0</v>
      </c>
      <c r="U33" s="2" t="str">
        <f t="shared" si="1"/>
        <v/>
      </c>
      <c r="V33" s="3">
        <f t="shared" ca="1" si="2"/>
        <v>43344</v>
      </c>
    </row>
    <row r="34" spans="1:22" customFormat="1" ht="9.9499999999999993" customHeight="1" x14ac:dyDescent="0.25">
      <c r="A34" s="63"/>
      <c r="B34" s="257"/>
      <c r="C34" s="97">
        <v>24</v>
      </c>
      <c r="D34" s="72">
        <v>24</v>
      </c>
      <c r="E34" s="72">
        <v>24</v>
      </c>
      <c r="F34" s="72">
        <v>24</v>
      </c>
      <c r="G34" s="72">
        <v>24</v>
      </c>
      <c r="H34" s="72">
        <v>24</v>
      </c>
      <c r="I34" s="72">
        <v>24</v>
      </c>
      <c r="J34" s="72">
        <v>24</v>
      </c>
      <c r="K34" s="72">
        <v>24</v>
      </c>
      <c r="L34" s="73">
        <v>24</v>
      </c>
      <c r="M34" s="64"/>
      <c r="N34" s="70"/>
      <c r="O34" s="1">
        <v>23</v>
      </c>
      <c r="P34" s="68"/>
      <c r="Q34" s="69"/>
      <c r="R34" s="68" t="str">
        <f t="shared" si="3"/>
        <v/>
      </c>
      <c r="S34" s="68"/>
      <c r="T34" s="71">
        <f t="shared" si="0"/>
        <v>0</v>
      </c>
      <c r="U34" s="2" t="str">
        <f t="shared" si="1"/>
        <v/>
      </c>
      <c r="V34" s="3">
        <f t="shared" ca="1" si="2"/>
        <v>43344</v>
      </c>
    </row>
    <row r="35" spans="1:22" customFormat="1" ht="9.9499999999999993" customHeight="1" x14ac:dyDescent="0.25">
      <c r="A35" s="63"/>
      <c r="B35" s="257"/>
      <c r="C35" s="97">
        <v>25</v>
      </c>
      <c r="D35" s="72">
        <v>25</v>
      </c>
      <c r="E35" s="72">
        <v>25</v>
      </c>
      <c r="F35" s="72">
        <v>25</v>
      </c>
      <c r="G35" s="72">
        <v>25</v>
      </c>
      <c r="H35" s="72">
        <v>25</v>
      </c>
      <c r="I35" s="72">
        <v>25</v>
      </c>
      <c r="J35" s="72">
        <v>25</v>
      </c>
      <c r="K35" s="72">
        <v>25</v>
      </c>
      <c r="L35" s="73">
        <v>25</v>
      </c>
      <c r="M35" s="64"/>
      <c r="N35" s="70"/>
      <c r="O35" s="1">
        <v>24</v>
      </c>
      <c r="P35" s="68"/>
      <c r="Q35" s="69"/>
      <c r="R35" s="68" t="str">
        <f t="shared" si="3"/>
        <v/>
      </c>
      <c r="S35" s="68"/>
      <c r="T35" s="71">
        <f t="shared" si="0"/>
        <v>0</v>
      </c>
      <c r="U35" s="2" t="str">
        <f t="shared" si="1"/>
        <v/>
      </c>
      <c r="V35" s="3">
        <f t="shared" ca="1" si="2"/>
        <v>43344</v>
      </c>
    </row>
    <row r="36" spans="1:22" customFormat="1" ht="9.9499999999999993" customHeight="1" x14ac:dyDescent="0.25">
      <c r="A36" s="63"/>
      <c r="B36" s="257"/>
      <c r="C36" s="97">
        <v>26</v>
      </c>
      <c r="D36" s="72">
        <v>26</v>
      </c>
      <c r="E36" s="72">
        <v>26</v>
      </c>
      <c r="F36" s="72">
        <v>26</v>
      </c>
      <c r="G36" s="72">
        <v>26</v>
      </c>
      <c r="H36" s="72">
        <v>26</v>
      </c>
      <c r="I36" s="72">
        <v>26</v>
      </c>
      <c r="J36" s="72">
        <v>26</v>
      </c>
      <c r="K36" s="72">
        <v>26</v>
      </c>
      <c r="L36" s="73">
        <v>26</v>
      </c>
      <c r="M36" s="64"/>
      <c r="N36" s="70"/>
      <c r="O36" s="1">
        <v>25</v>
      </c>
      <c r="P36" s="68"/>
      <c r="Q36" s="69"/>
      <c r="R36" s="68" t="str">
        <f t="shared" si="3"/>
        <v/>
      </c>
      <c r="S36" s="68"/>
      <c r="T36" s="71">
        <f t="shared" si="0"/>
        <v>0</v>
      </c>
      <c r="U36" s="2" t="str">
        <f t="shared" si="1"/>
        <v/>
      </c>
      <c r="V36" s="3">
        <f t="shared" ca="1" si="2"/>
        <v>43344</v>
      </c>
    </row>
    <row r="37" spans="1:22" customFormat="1" ht="9.9499999999999993" customHeight="1" x14ac:dyDescent="0.25">
      <c r="A37" s="63"/>
      <c r="B37" s="257"/>
      <c r="C37" s="97">
        <v>27</v>
      </c>
      <c r="D37" s="72">
        <v>27</v>
      </c>
      <c r="E37" s="72">
        <v>27</v>
      </c>
      <c r="F37" s="72">
        <v>27</v>
      </c>
      <c r="G37" s="72">
        <v>27</v>
      </c>
      <c r="H37" s="72">
        <v>27</v>
      </c>
      <c r="I37" s="72">
        <v>27</v>
      </c>
      <c r="J37" s="72">
        <v>27</v>
      </c>
      <c r="K37" s="72">
        <v>27</v>
      </c>
      <c r="L37" s="73">
        <v>27</v>
      </c>
      <c r="M37" s="64"/>
      <c r="N37" s="70"/>
      <c r="O37" s="1">
        <v>26</v>
      </c>
      <c r="P37" s="68"/>
      <c r="Q37" s="69"/>
      <c r="R37" s="68" t="str">
        <f t="shared" si="3"/>
        <v/>
      </c>
      <c r="S37" s="68"/>
      <c r="T37" s="71">
        <f t="shared" si="0"/>
        <v>0</v>
      </c>
      <c r="U37" s="2" t="str">
        <f t="shared" si="1"/>
        <v/>
      </c>
      <c r="V37" s="3">
        <f t="shared" ca="1" si="2"/>
        <v>43344</v>
      </c>
    </row>
    <row r="38" spans="1:22" customFormat="1" ht="9.9499999999999993" customHeight="1" x14ac:dyDescent="0.25">
      <c r="A38" s="63"/>
      <c r="B38" s="257"/>
      <c r="C38" s="97">
        <v>28</v>
      </c>
      <c r="D38" s="72">
        <v>28</v>
      </c>
      <c r="E38" s="72">
        <v>28</v>
      </c>
      <c r="F38" s="72">
        <v>28</v>
      </c>
      <c r="G38" s="72">
        <v>28</v>
      </c>
      <c r="H38" s="72">
        <v>28</v>
      </c>
      <c r="I38" s="72">
        <v>28</v>
      </c>
      <c r="J38" s="72">
        <v>28</v>
      </c>
      <c r="K38" s="72">
        <v>28</v>
      </c>
      <c r="L38" s="73">
        <v>28</v>
      </c>
      <c r="M38" s="64"/>
      <c r="N38" s="70"/>
      <c r="O38" s="1">
        <v>27</v>
      </c>
      <c r="P38" s="68"/>
      <c r="Q38" s="69"/>
      <c r="R38" s="68" t="str">
        <f t="shared" si="3"/>
        <v/>
      </c>
      <c r="S38" s="68"/>
      <c r="T38" s="71">
        <f t="shared" si="0"/>
        <v>0</v>
      </c>
      <c r="U38" s="2" t="str">
        <f t="shared" si="1"/>
        <v/>
      </c>
      <c r="V38" s="3">
        <f t="shared" ca="1" si="2"/>
        <v>43344</v>
      </c>
    </row>
    <row r="39" spans="1:22" customFormat="1" ht="9.9499999999999993" customHeight="1" x14ac:dyDescent="0.25">
      <c r="A39" s="63"/>
      <c r="B39" s="257"/>
      <c r="C39" s="97">
        <v>29</v>
      </c>
      <c r="D39" s="72">
        <v>29</v>
      </c>
      <c r="E39" s="72">
        <v>29</v>
      </c>
      <c r="F39" s="72">
        <v>29</v>
      </c>
      <c r="G39" s="72">
        <v>29</v>
      </c>
      <c r="H39" s="72">
        <v>29</v>
      </c>
      <c r="I39" s="72">
        <v>29</v>
      </c>
      <c r="J39" s="72">
        <v>29</v>
      </c>
      <c r="K39" s="72">
        <v>29</v>
      </c>
      <c r="L39" s="73">
        <v>29</v>
      </c>
      <c r="M39" s="64"/>
      <c r="N39" s="70"/>
      <c r="O39" s="1">
        <v>28</v>
      </c>
      <c r="P39" s="68"/>
      <c r="Q39" s="69"/>
      <c r="R39" s="68" t="str">
        <f t="shared" si="3"/>
        <v/>
      </c>
      <c r="S39" s="68"/>
      <c r="T39" s="71">
        <f t="shared" si="0"/>
        <v>0</v>
      </c>
      <c r="U39" s="2" t="str">
        <f t="shared" si="1"/>
        <v/>
      </c>
      <c r="V39" s="3">
        <f t="shared" ca="1" si="2"/>
        <v>43344</v>
      </c>
    </row>
    <row r="40" spans="1:22" customFormat="1" ht="9.9499999999999993" customHeight="1" x14ac:dyDescent="0.25">
      <c r="A40" s="63"/>
      <c r="B40" s="257"/>
      <c r="C40" s="97">
        <v>30</v>
      </c>
      <c r="D40" s="72">
        <v>30</v>
      </c>
      <c r="E40" s="72">
        <v>30</v>
      </c>
      <c r="F40" s="72">
        <v>30</v>
      </c>
      <c r="G40" s="72">
        <v>30</v>
      </c>
      <c r="H40" s="72">
        <v>30</v>
      </c>
      <c r="I40" s="72">
        <v>30</v>
      </c>
      <c r="J40" s="72">
        <v>30</v>
      </c>
      <c r="K40" s="72">
        <v>30</v>
      </c>
      <c r="L40" s="73">
        <v>30</v>
      </c>
      <c r="M40" s="64"/>
      <c r="N40" s="70"/>
      <c r="O40" s="1">
        <v>29</v>
      </c>
      <c r="P40" s="68"/>
      <c r="Q40" s="69"/>
      <c r="R40" s="68" t="str">
        <f t="shared" si="3"/>
        <v/>
      </c>
      <c r="S40" s="68"/>
      <c r="T40" s="71">
        <f t="shared" si="0"/>
        <v>0</v>
      </c>
      <c r="U40" s="2" t="str">
        <f t="shared" si="1"/>
        <v/>
      </c>
      <c r="V40" s="3">
        <f t="shared" ca="1" si="2"/>
        <v>43344</v>
      </c>
    </row>
    <row r="41" spans="1:22" customFormat="1" ht="9.9499999999999993" customHeight="1" x14ac:dyDescent="0.25">
      <c r="A41" s="63"/>
      <c r="B41" s="257"/>
      <c r="C41" s="97">
        <v>31</v>
      </c>
      <c r="D41" s="72">
        <v>31</v>
      </c>
      <c r="E41" s="72">
        <v>31</v>
      </c>
      <c r="F41" s="72">
        <v>31</v>
      </c>
      <c r="G41" s="72">
        <v>31</v>
      </c>
      <c r="H41" s="72">
        <v>31</v>
      </c>
      <c r="I41" s="72">
        <v>31</v>
      </c>
      <c r="J41" s="72">
        <v>31</v>
      </c>
      <c r="K41" s="72">
        <v>31</v>
      </c>
      <c r="L41" s="73">
        <v>31</v>
      </c>
      <c r="M41" s="64"/>
      <c r="N41" s="70"/>
      <c r="O41" s="1">
        <v>30</v>
      </c>
      <c r="P41" s="68"/>
      <c r="Q41" s="69"/>
      <c r="R41" s="68" t="str">
        <f t="shared" si="3"/>
        <v/>
      </c>
      <c r="S41" s="68"/>
      <c r="T41" s="71">
        <f t="shared" si="0"/>
        <v>0</v>
      </c>
      <c r="U41" s="2" t="str">
        <f t="shared" si="1"/>
        <v/>
      </c>
      <c r="V41" s="3">
        <f t="shared" ca="1" si="2"/>
        <v>43344</v>
      </c>
    </row>
    <row r="42" spans="1:22" customFormat="1" ht="9.9499999999999993" customHeight="1" x14ac:dyDescent="0.25">
      <c r="A42" s="63"/>
      <c r="B42" s="257"/>
      <c r="C42" s="97">
        <v>32</v>
      </c>
      <c r="D42" s="72">
        <v>32</v>
      </c>
      <c r="E42" s="72">
        <v>32</v>
      </c>
      <c r="F42" s="72">
        <v>32</v>
      </c>
      <c r="G42" s="72">
        <v>32</v>
      </c>
      <c r="H42" s="72">
        <v>32</v>
      </c>
      <c r="I42" s="72">
        <v>32</v>
      </c>
      <c r="J42" s="72">
        <v>32</v>
      </c>
      <c r="K42" s="72">
        <v>32</v>
      </c>
      <c r="L42" s="73">
        <v>32</v>
      </c>
      <c r="M42" s="64"/>
      <c r="N42" s="70"/>
      <c r="O42" s="1">
        <v>31</v>
      </c>
      <c r="P42" s="68"/>
      <c r="Q42" s="69"/>
      <c r="R42" s="68" t="str">
        <f t="shared" si="3"/>
        <v/>
      </c>
      <c r="S42" s="68"/>
      <c r="T42" s="71">
        <f t="shared" si="0"/>
        <v>0</v>
      </c>
      <c r="U42" s="2" t="str">
        <f t="shared" si="1"/>
        <v/>
      </c>
      <c r="V42" s="3">
        <f t="shared" ca="1" si="2"/>
        <v>43344</v>
      </c>
    </row>
    <row r="43" spans="1:22" customFormat="1" ht="9.9499999999999993" customHeight="1" x14ac:dyDescent="0.25">
      <c r="A43" s="63"/>
      <c r="B43" s="257"/>
      <c r="C43" s="97">
        <v>33</v>
      </c>
      <c r="D43" s="72">
        <v>33</v>
      </c>
      <c r="E43" s="72">
        <v>33</v>
      </c>
      <c r="F43" s="72">
        <v>33</v>
      </c>
      <c r="G43" s="72">
        <v>33</v>
      </c>
      <c r="H43" s="72">
        <v>33</v>
      </c>
      <c r="I43" s="72">
        <v>33</v>
      </c>
      <c r="J43" s="72">
        <v>33</v>
      </c>
      <c r="K43" s="72">
        <v>33</v>
      </c>
      <c r="L43" s="73">
        <v>33</v>
      </c>
      <c r="M43" s="64"/>
      <c r="N43" s="70"/>
      <c r="O43" s="1">
        <v>32</v>
      </c>
      <c r="P43" s="68"/>
      <c r="Q43" s="69"/>
      <c r="R43" s="68" t="str">
        <f t="shared" si="3"/>
        <v/>
      </c>
      <c r="S43" s="68"/>
      <c r="T43" s="71">
        <f t="shared" si="0"/>
        <v>0</v>
      </c>
      <c r="U43" s="2" t="str">
        <f t="shared" si="1"/>
        <v/>
      </c>
      <c r="V43" s="3">
        <f t="shared" ca="1" si="2"/>
        <v>43344</v>
      </c>
    </row>
    <row r="44" spans="1:22" customFormat="1" ht="9.9499999999999993" customHeight="1" x14ac:dyDescent="0.25">
      <c r="A44" s="63"/>
      <c r="B44" s="257"/>
      <c r="C44" s="97">
        <v>34</v>
      </c>
      <c r="D44" s="72">
        <v>34</v>
      </c>
      <c r="E44" s="72">
        <v>34</v>
      </c>
      <c r="F44" s="72">
        <v>34</v>
      </c>
      <c r="G44" s="72">
        <v>34</v>
      </c>
      <c r="H44" s="72">
        <v>34</v>
      </c>
      <c r="I44" s="72">
        <v>34</v>
      </c>
      <c r="J44" s="72">
        <v>34</v>
      </c>
      <c r="K44" s="72">
        <v>34</v>
      </c>
      <c r="L44" s="73">
        <v>34</v>
      </c>
      <c r="M44" s="64"/>
      <c r="N44" s="70"/>
      <c r="O44" s="1">
        <v>33</v>
      </c>
      <c r="P44" s="68"/>
      <c r="Q44" s="69"/>
      <c r="R44" s="68" t="str">
        <f t="shared" si="3"/>
        <v/>
      </c>
      <c r="S44" s="68"/>
      <c r="T44" s="71">
        <f t="shared" si="0"/>
        <v>0</v>
      </c>
      <c r="U44" s="2" t="str">
        <f t="shared" si="1"/>
        <v/>
      </c>
      <c r="V44" s="3">
        <f t="shared" ca="1" si="2"/>
        <v>43344</v>
      </c>
    </row>
    <row r="45" spans="1:22" customFormat="1" ht="9.9499999999999993" customHeight="1" x14ac:dyDescent="0.25">
      <c r="A45" s="63"/>
      <c r="B45" s="257"/>
      <c r="C45" s="97">
        <v>35</v>
      </c>
      <c r="D45" s="72">
        <v>35</v>
      </c>
      <c r="E45" s="72">
        <v>35</v>
      </c>
      <c r="F45" s="72">
        <v>35</v>
      </c>
      <c r="G45" s="72">
        <v>35</v>
      </c>
      <c r="H45" s="72">
        <v>35</v>
      </c>
      <c r="I45" s="72">
        <v>35</v>
      </c>
      <c r="J45" s="72">
        <v>35</v>
      </c>
      <c r="K45" s="72">
        <v>35</v>
      </c>
      <c r="L45" s="73">
        <v>35</v>
      </c>
      <c r="M45" s="64"/>
      <c r="N45" s="70"/>
      <c r="O45" s="1">
        <v>34</v>
      </c>
      <c r="P45" s="68"/>
      <c r="Q45" s="69"/>
      <c r="R45" s="68" t="str">
        <f t="shared" si="3"/>
        <v/>
      </c>
      <c r="S45" s="68"/>
      <c r="T45" s="71">
        <f t="shared" si="0"/>
        <v>0</v>
      </c>
      <c r="U45" s="2" t="str">
        <f t="shared" si="1"/>
        <v/>
      </c>
      <c r="V45" s="3">
        <f t="shared" ca="1" si="2"/>
        <v>43344</v>
      </c>
    </row>
    <row r="46" spans="1:22" customFormat="1" ht="9.9499999999999993" customHeight="1" x14ac:dyDescent="0.25">
      <c r="A46" s="63"/>
      <c r="B46" s="257"/>
      <c r="C46" s="97">
        <v>36</v>
      </c>
      <c r="D46" s="72">
        <v>36</v>
      </c>
      <c r="E46" s="72">
        <v>36</v>
      </c>
      <c r="F46" s="72">
        <v>36</v>
      </c>
      <c r="G46" s="72">
        <v>36</v>
      </c>
      <c r="H46" s="72">
        <v>36</v>
      </c>
      <c r="I46" s="72">
        <v>36</v>
      </c>
      <c r="J46" s="72">
        <v>36</v>
      </c>
      <c r="K46" s="72">
        <v>36</v>
      </c>
      <c r="L46" s="73">
        <v>36</v>
      </c>
      <c r="M46" s="64"/>
      <c r="N46" s="70"/>
      <c r="O46" s="1">
        <v>35</v>
      </c>
      <c r="P46" s="68"/>
      <c r="Q46" s="69"/>
      <c r="R46" s="68" t="str">
        <f t="shared" si="3"/>
        <v/>
      </c>
      <c r="S46" s="68"/>
      <c r="T46" s="71">
        <f t="shared" si="0"/>
        <v>0</v>
      </c>
      <c r="U46" s="2" t="str">
        <f t="shared" si="1"/>
        <v/>
      </c>
      <c r="V46" s="3">
        <f t="shared" ca="1" si="2"/>
        <v>43344</v>
      </c>
    </row>
    <row r="47" spans="1:22" customFormat="1" ht="9.9499999999999993" customHeight="1" x14ac:dyDescent="0.25">
      <c r="A47" s="63"/>
      <c r="B47" s="257"/>
      <c r="C47" s="97">
        <v>37</v>
      </c>
      <c r="D47" s="72">
        <v>37</v>
      </c>
      <c r="E47" s="72">
        <v>37</v>
      </c>
      <c r="F47" s="72">
        <v>37</v>
      </c>
      <c r="G47" s="72">
        <v>37</v>
      </c>
      <c r="H47" s="72">
        <v>37</v>
      </c>
      <c r="I47" s="72">
        <v>37</v>
      </c>
      <c r="J47" s="72">
        <v>37</v>
      </c>
      <c r="K47" s="72">
        <v>37</v>
      </c>
      <c r="L47" s="73">
        <v>37</v>
      </c>
      <c r="M47" s="64"/>
      <c r="N47" s="70"/>
      <c r="O47" s="1">
        <v>36</v>
      </c>
      <c r="P47" s="68"/>
      <c r="Q47" s="69"/>
      <c r="R47" s="68" t="str">
        <f t="shared" si="3"/>
        <v/>
      </c>
      <c r="S47" s="68"/>
      <c r="T47" s="71">
        <f t="shared" si="0"/>
        <v>0</v>
      </c>
      <c r="U47" s="2" t="str">
        <f t="shared" si="1"/>
        <v/>
      </c>
      <c r="V47" s="3">
        <f t="shared" ca="1" si="2"/>
        <v>43344</v>
      </c>
    </row>
    <row r="48" spans="1:22" customFormat="1" ht="9.9499999999999993" customHeight="1" x14ac:dyDescent="0.25">
      <c r="A48" s="63"/>
      <c r="B48" s="257"/>
      <c r="C48" s="97">
        <v>38</v>
      </c>
      <c r="D48" s="72">
        <v>38</v>
      </c>
      <c r="E48" s="72">
        <v>38</v>
      </c>
      <c r="F48" s="72">
        <v>38</v>
      </c>
      <c r="G48" s="72">
        <v>38</v>
      </c>
      <c r="H48" s="72">
        <v>38</v>
      </c>
      <c r="I48" s="72">
        <v>38</v>
      </c>
      <c r="J48" s="72">
        <v>38</v>
      </c>
      <c r="K48" s="72">
        <v>38</v>
      </c>
      <c r="L48" s="73">
        <v>38</v>
      </c>
      <c r="M48" s="64"/>
      <c r="N48" s="70"/>
      <c r="O48" s="1">
        <v>37</v>
      </c>
      <c r="P48" s="68"/>
      <c r="Q48" s="69"/>
      <c r="R48" s="68" t="str">
        <f t="shared" si="3"/>
        <v/>
      </c>
      <c r="S48" s="68"/>
      <c r="T48" s="71">
        <f t="shared" si="0"/>
        <v>0</v>
      </c>
      <c r="U48" s="2" t="str">
        <f t="shared" si="1"/>
        <v/>
      </c>
      <c r="V48" s="3">
        <f t="shared" ca="1" si="2"/>
        <v>43344</v>
      </c>
    </row>
    <row r="49" spans="1:22" customFormat="1" ht="9.9499999999999993" customHeight="1" x14ac:dyDescent="0.25">
      <c r="A49" s="63"/>
      <c r="B49" s="257"/>
      <c r="C49" s="97">
        <v>39</v>
      </c>
      <c r="D49" s="72">
        <v>39</v>
      </c>
      <c r="E49" s="72">
        <v>39</v>
      </c>
      <c r="F49" s="72">
        <v>39</v>
      </c>
      <c r="G49" s="72">
        <v>39</v>
      </c>
      <c r="H49" s="72">
        <v>39</v>
      </c>
      <c r="I49" s="72">
        <v>39</v>
      </c>
      <c r="J49" s="72">
        <v>39</v>
      </c>
      <c r="K49" s="72">
        <v>39</v>
      </c>
      <c r="L49" s="73">
        <v>39</v>
      </c>
      <c r="M49" s="64"/>
      <c r="N49" s="70"/>
      <c r="O49" s="1">
        <v>38</v>
      </c>
      <c r="P49" s="68"/>
      <c r="Q49" s="69"/>
      <c r="R49" s="68" t="str">
        <f t="shared" si="3"/>
        <v/>
      </c>
      <c r="S49" s="68"/>
      <c r="T49" s="71">
        <f t="shared" si="0"/>
        <v>0</v>
      </c>
      <c r="U49" s="2" t="str">
        <f t="shared" si="1"/>
        <v/>
      </c>
      <c r="V49" s="3">
        <f t="shared" ca="1" si="2"/>
        <v>43344</v>
      </c>
    </row>
    <row r="50" spans="1:22" customFormat="1" ht="9.9499999999999993" customHeight="1" x14ac:dyDescent="0.25">
      <c r="A50" s="63"/>
      <c r="B50" s="257"/>
      <c r="C50" s="98">
        <v>40</v>
      </c>
      <c r="D50" s="95">
        <v>40</v>
      </c>
      <c r="E50" s="95">
        <v>40</v>
      </c>
      <c r="F50" s="95">
        <v>40</v>
      </c>
      <c r="G50" s="95">
        <v>40</v>
      </c>
      <c r="H50" s="95">
        <v>40</v>
      </c>
      <c r="I50" s="95">
        <v>40</v>
      </c>
      <c r="J50" s="95">
        <v>40</v>
      </c>
      <c r="K50" s="95">
        <v>40</v>
      </c>
      <c r="L50" s="96">
        <v>40</v>
      </c>
      <c r="M50" s="64"/>
      <c r="N50" s="70"/>
      <c r="O50" s="1">
        <v>39</v>
      </c>
      <c r="P50" s="68"/>
      <c r="Q50" s="69"/>
      <c r="R50" s="68" t="str">
        <f t="shared" si="3"/>
        <v/>
      </c>
      <c r="S50" s="68"/>
      <c r="T50" s="71">
        <f t="shared" si="0"/>
        <v>0</v>
      </c>
      <c r="U50" s="2" t="str">
        <f t="shared" si="1"/>
        <v/>
      </c>
      <c r="V50" s="3">
        <f t="shared" ca="1" si="2"/>
        <v>43344</v>
      </c>
    </row>
    <row r="51" spans="1:22" customFormat="1" ht="9.75" customHeight="1" x14ac:dyDescent="0.25">
      <c r="A51" s="63"/>
      <c r="B51" s="257"/>
      <c r="C51" s="97">
        <v>41</v>
      </c>
      <c r="D51" s="72">
        <v>41</v>
      </c>
      <c r="E51" s="72">
        <v>41</v>
      </c>
      <c r="F51" s="72">
        <v>41</v>
      </c>
      <c r="G51" s="72">
        <v>41</v>
      </c>
      <c r="H51" s="72">
        <v>41</v>
      </c>
      <c r="I51" s="72">
        <v>41</v>
      </c>
      <c r="J51" s="72">
        <v>41</v>
      </c>
      <c r="K51" s="72">
        <v>41</v>
      </c>
      <c r="L51" s="73">
        <v>41</v>
      </c>
      <c r="M51" s="64"/>
      <c r="N51" s="70"/>
      <c r="O51" s="1">
        <v>40</v>
      </c>
      <c r="P51" s="68"/>
      <c r="Q51" s="69"/>
      <c r="R51" s="68" t="str">
        <f t="shared" si="3"/>
        <v/>
      </c>
      <c r="S51" s="68"/>
      <c r="T51" s="71">
        <f t="shared" si="0"/>
        <v>0</v>
      </c>
      <c r="U51" s="2" t="str">
        <f t="shared" si="1"/>
        <v/>
      </c>
      <c r="V51" s="3">
        <f t="shared" ca="1" si="2"/>
        <v>43344</v>
      </c>
    </row>
    <row r="52" spans="1:22" customFormat="1" ht="9.75" customHeight="1" x14ac:dyDescent="0.25">
      <c r="A52" s="63"/>
      <c r="B52" s="257"/>
      <c r="C52" s="97">
        <v>42</v>
      </c>
      <c r="D52" s="72">
        <v>42</v>
      </c>
      <c r="E52" s="72">
        <v>42</v>
      </c>
      <c r="F52" s="72">
        <v>42</v>
      </c>
      <c r="G52" s="72">
        <v>42</v>
      </c>
      <c r="H52" s="72">
        <v>42</v>
      </c>
      <c r="I52" s="72">
        <v>42</v>
      </c>
      <c r="J52" s="72">
        <v>42</v>
      </c>
      <c r="K52" s="72">
        <v>42</v>
      </c>
      <c r="L52" s="73">
        <v>42</v>
      </c>
      <c r="M52" s="64"/>
      <c r="N52" s="70"/>
      <c r="O52" s="1">
        <v>41</v>
      </c>
      <c r="P52" s="68"/>
      <c r="Q52" s="69"/>
      <c r="R52" s="68"/>
      <c r="S52" s="68"/>
      <c r="T52" s="71">
        <f t="shared" si="0"/>
        <v>0</v>
      </c>
      <c r="U52" s="2" t="str">
        <f t="shared" si="1"/>
        <v/>
      </c>
      <c r="V52" s="3">
        <f t="shared" ca="1" si="2"/>
        <v>43344</v>
      </c>
    </row>
    <row r="53" spans="1:22" customFormat="1" ht="9.75" customHeight="1" x14ac:dyDescent="0.25">
      <c r="A53" s="63"/>
      <c r="B53" s="257"/>
      <c r="C53" s="97">
        <v>43</v>
      </c>
      <c r="D53" s="72">
        <v>43</v>
      </c>
      <c r="E53" s="72">
        <v>43</v>
      </c>
      <c r="F53" s="72">
        <v>43</v>
      </c>
      <c r="G53" s="72">
        <v>43</v>
      </c>
      <c r="H53" s="72">
        <v>43</v>
      </c>
      <c r="I53" s="72">
        <v>43</v>
      </c>
      <c r="J53" s="72">
        <v>43</v>
      </c>
      <c r="K53" s="72">
        <v>43</v>
      </c>
      <c r="L53" s="73">
        <v>43</v>
      </c>
      <c r="M53" s="64"/>
      <c r="N53" s="70"/>
      <c r="O53" s="1">
        <v>42</v>
      </c>
      <c r="P53" s="68"/>
      <c r="Q53" s="69"/>
      <c r="R53" s="68"/>
      <c r="S53" s="68"/>
      <c r="T53" s="71">
        <f t="shared" si="0"/>
        <v>0</v>
      </c>
      <c r="U53" s="2" t="str">
        <f t="shared" si="1"/>
        <v/>
      </c>
      <c r="V53" s="3">
        <f t="shared" ca="1" si="2"/>
        <v>43344</v>
      </c>
    </row>
    <row r="54" spans="1:22" customFormat="1" ht="9.75" customHeight="1" x14ac:dyDescent="0.25">
      <c r="A54" s="63"/>
      <c r="B54" s="257"/>
      <c r="C54" s="97">
        <v>44</v>
      </c>
      <c r="D54" s="72">
        <v>44</v>
      </c>
      <c r="E54" s="72">
        <v>44</v>
      </c>
      <c r="F54" s="72">
        <v>44</v>
      </c>
      <c r="G54" s="72">
        <v>44</v>
      </c>
      <c r="H54" s="72">
        <v>44</v>
      </c>
      <c r="I54" s="72">
        <v>44</v>
      </c>
      <c r="J54" s="72">
        <v>44</v>
      </c>
      <c r="K54" s="72">
        <v>44</v>
      </c>
      <c r="L54" s="73">
        <v>44</v>
      </c>
      <c r="M54" s="64"/>
      <c r="N54" s="70"/>
      <c r="O54" s="1">
        <v>43</v>
      </c>
      <c r="P54" s="68"/>
      <c r="Q54" s="69"/>
      <c r="R54" s="68"/>
      <c r="S54" s="68"/>
      <c r="T54" s="71">
        <f t="shared" si="0"/>
        <v>0</v>
      </c>
      <c r="U54" s="2" t="str">
        <f t="shared" si="1"/>
        <v/>
      </c>
      <c r="V54" s="3">
        <f t="shared" ca="1" si="2"/>
        <v>43344</v>
      </c>
    </row>
    <row r="55" spans="1:22" customFormat="1" ht="9.75" customHeight="1" x14ac:dyDescent="0.25">
      <c r="A55" s="63"/>
      <c r="B55" s="257"/>
      <c r="C55" s="97">
        <v>45</v>
      </c>
      <c r="D55" s="72">
        <v>45</v>
      </c>
      <c r="E55" s="72">
        <v>45</v>
      </c>
      <c r="F55" s="72">
        <v>45</v>
      </c>
      <c r="G55" s="72">
        <v>45</v>
      </c>
      <c r="H55" s="72">
        <v>45</v>
      </c>
      <c r="I55" s="72">
        <v>45</v>
      </c>
      <c r="J55" s="72">
        <v>45</v>
      </c>
      <c r="K55" s="72">
        <v>45</v>
      </c>
      <c r="L55" s="73">
        <v>45</v>
      </c>
      <c r="M55" s="64"/>
      <c r="N55" s="70"/>
      <c r="O55" s="1">
        <v>44</v>
      </c>
      <c r="P55" s="68"/>
      <c r="Q55" s="69"/>
      <c r="R55" s="68"/>
      <c r="S55" s="68"/>
      <c r="T55" s="71">
        <f t="shared" si="0"/>
        <v>0</v>
      </c>
      <c r="U55" s="2" t="str">
        <f t="shared" si="1"/>
        <v/>
      </c>
      <c r="V55" s="3">
        <f t="shared" ca="1" si="2"/>
        <v>43344</v>
      </c>
    </row>
    <row r="56" spans="1:22" customFormat="1" ht="9.75" customHeight="1" x14ac:dyDescent="0.25">
      <c r="A56" s="63"/>
      <c r="B56" s="257"/>
      <c r="C56" s="97">
        <v>46</v>
      </c>
      <c r="D56" s="72">
        <v>46</v>
      </c>
      <c r="E56" s="72">
        <v>46</v>
      </c>
      <c r="F56" s="72">
        <v>46</v>
      </c>
      <c r="G56" s="72">
        <v>46</v>
      </c>
      <c r="H56" s="72">
        <v>46</v>
      </c>
      <c r="I56" s="72">
        <v>46</v>
      </c>
      <c r="J56" s="72">
        <v>46</v>
      </c>
      <c r="K56" s="72">
        <v>46</v>
      </c>
      <c r="L56" s="73">
        <v>46</v>
      </c>
      <c r="M56" s="64"/>
      <c r="N56" s="70"/>
      <c r="O56" s="1">
        <v>45</v>
      </c>
      <c r="P56" s="68"/>
      <c r="Q56" s="69"/>
      <c r="R56" s="68"/>
      <c r="S56" s="68"/>
      <c r="T56" s="71">
        <f t="shared" si="0"/>
        <v>0</v>
      </c>
      <c r="U56" s="2" t="str">
        <f t="shared" si="1"/>
        <v/>
      </c>
      <c r="V56" s="3">
        <f t="shared" ca="1" si="2"/>
        <v>43344</v>
      </c>
    </row>
    <row r="57" spans="1:22" customFormat="1" ht="9.75" customHeight="1" x14ac:dyDescent="0.25">
      <c r="A57" s="63"/>
      <c r="B57" s="257"/>
      <c r="C57" s="97">
        <v>47</v>
      </c>
      <c r="D57" s="72">
        <v>47</v>
      </c>
      <c r="E57" s="72">
        <v>47</v>
      </c>
      <c r="F57" s="72">
        <v>47</v>
      </c>
      <c r="G57" s="72">
        <v>47</v>
      </c>
      <c r="H57" s="72">
        <v>47</v>
      </c>
      <c r="I57" s="72">
        <v>47</v>
      </c>
      <c r="J57" s="72">
        <v>47</v>
      </c>
      <c r="K57" s="72">
        <v>47</v>
      </c>
      <c r="L57" s="73">
        <v>47</v>
      </c>
      <c r="M57" s="64"/>
      <c r="N57" s="70"/>
      <c r="O57" s="1">
        <v>46</v>
      </c>
      <c r="P57" s="68"/>
      <c r="Q57" s="69"/>
      <c r="R57" s="68"/>
      <c r="S57" s="68"/>
      <c r="T57" s="71">
        <f t="shared" si="0"/>
        <v>0</v>
      </c>
      <c r="U57" s="2" t="str">
        <f t="shared" si="1"/>
        <v/>
      </c>
      <c r="V57" s="3">
        <f t="shared" ca="1" si="2"/>
        <v>43344</v>
      </c>
    </row>
    <row r="58" spans="1:22" customFormat="1" ht="9.75" customHeight="1" x14ac:dyDescent="0.25">
      <c r="A58" s="63"/>
      <c r="B58" s="257"/>
      <c r="C58" s="97">
        <v>48</v>
      </c>
      <c r="D58" s="72">
        <v>48</v>
      </c>
      <c r="E58" s="72">
        <v>48</v>
      </c>
      <c r="F58" s="72">
        <v>48</v>
      </c>
      <c r="G58" s="72">
        <v>48</v>
      </c>
      <c r="H58" s="72">
        <v>48</v>
      </c>
      <c r="I58" s="72">
        <v>48</v>
      </c>
      <c r="J58" s="72">
        <v>48</v>
      </c>
      <c r="K58" s="72">
        <v>48</v>
      </c>
      <c r="L58" s="73">
        <v>48</v>
      </c>
      <c r="M58" s="64"/>
      <c r="N58" s="70"/>
      <c r="O58" s="1">
        <v>47</v>
      </c>
      <c r="P58" s="68"/>
      <c r="Q58" s="69"/>
      <c r="R58" s="68"/>
      <c r="S58" s="68"/>
      <c r="T58" s="71">
        <f t="shared" si="0"/>
        <v>0</v>
      </c>
      <c r="U58" s="2" t="str">
        <f t="shared" si="1"/>
        <v/>
      </c>
      <c r="V58" s="3">
        <f t="shared" ca="1" si="2"/>
        <v>43344</v>
      </c>
    </row>
    <row r="59" spans="1:22" customFormat="1" ht="9.75" customHeight="1" x14ac:dyDescent="0.25">
      <c r="A59" s="63"/>
      <c r="B59" s="257"/>
      <c r="C59" s="97">
        <v>49</v>
      </c>
      <c r="D59" s="72">
        <v>49</v>
      </c>
      <c r="E59" s="72">
        <v>49</v>
      </c>
      <c r="F59" s="72">
        <v>49</v>
      </c>
      <c r="G59" s="72">
        <v>49</v>
      </c>
      <c r="H59" s="72">
        <v>49</v>
      </c>
      <c r="I59" s="72">
        <v>49</v>
      </c>
      <c r="J59" s="72">
        <v>49</v>
      </c>
      <c r="K59" s="72">
        <v>49</v>
      </c>
      <c r="L59" s="73">
        <v>49</v>
      </c>
      <c r="M59" s="64"/>
      <c r="N59" s="70"/>
      <c r="O59" s="1">
        <v>48</v>
      </c>
      <c r="P59" s="68"/>
      <c r="Q59" s="69"/>
      <c r="R59" s="68"/>
      <c r="S59" s="68"/>
      <c r="T59" s="71">
        <f t="shared" si="0"/>
        <v>0</v>
      </c>
      <c r="U59" s="2" t="str">
        <f t="shared" si="1"/>
        <v/>
      </c>
      <c r="V59" s="3">
        <f t="shared" ca="1" si="2"/>
        <v>43344</v>
      </c>
    </row>
    <row r="60" spans="1:22" customFormat="1" ht="9.75" customHeight="1" x14ac:dyDescent="0.25">
      <c r="A60" s="63"/>
      <c r="B60" s="257"/>
      <c r="C60" s="97">
        <v>50</v>
      </c>
      <c r="D60" s="72">
        <v>50</v>
      </c>
      <c r="E60" s="72">
        <v>50</v>
      </c>
      <c r="F60" s="72">
        <v>50</v>
      </c>
      <c r="G60" s="72">
        <v>50</v>
      </c>
      <c r="H60" s="72">
        <v>50</v>
      </c>
      <c r="I60" s="72">
        <v>50</v>
      </c>
      <c r="J60" s="72">
        <v>50</v>
      </c>
      <c r="K60" s="72">
        <v>50</v>
      </c>
      <c r="L60" s="73">
        <v>50</v>
      </c>
      <c r="M60" s="64"/>
      <c r="N60" s="70"/>
      <c r="O60" s="1">
        <v>49</v>
      </c>
      <c r="P60" s="68"/>
      <c r="Q60" s="69"/>
      <c r="R60" s="68"/>
      <c r="S60" s="68"/>
      <c r="T60" s="71">
        <f t="shared" si="0"/>
        <v>0</v>
      </c>
      <c r="U60" s="2" t="str">
        <f t="shared" si="1"/>
        <v/>
      </c>
      <c r="V60" s="3">
        <f t="shared" ca="1" si="2"/>
        <v>43344</v>
      </c>
    </row>
    <row r="61" spans="1:22" customFormat="1" ht="9.75" customHeight="1" x14ac:dyDescent="0.25">
      <c r="A61" s="63"/>
      <c r="B61" s="257"/>
      <c r="C61" s="97">
        <v>51</v>
      </c>
      <c r="D61" s="72">
        <v>51</v>
      </c>
      <c r="E61" s="72">
        <v>51</v>
      </c>
      <c r="F61" s="72">
        <v>51</v>
      </c>
      <c r="G61" s="72">
        <v>51</v>
      </c>
      <c r="H61" s="72">
        <v>51</v>
      </c>
      <c r="I61" s="72">
        <v>51</v>
      </c>
      <c r="J61" s="72">
        <v>51</v>
      </c>
      <c r="K61" s="72">
        <v>51</v>
      </c>
      <c r="L61" s="73">
        <v>51</v>
      </c>
      <c r="M61" s="64"/>
      <c r="N61" s="70"/>
      <c r="O61" s="1">
        <v>50</v>
      </c>
      <c r="P61" s="68"/>
      <c r="Q61" s="69"/>
      <c r="R61" s="68"/>
      <c r="S61" s="68"/>
      <c r="T61" s="71">
        <f t="shared" si="0"/>
        <v>0</v>
      </c>
      <c r="U61" s="2" t="str">
        <f t="shared" si="1"/>
        <v/>
      </c>
      <c r="V61" s="3">
        <f t="shared" ca="1" si="2"/>
        <v>43344</v>
      </c>
    </row>
    <row r="62" spans="1:22" customFormat="1" ht="9.75" customHeight="1" x14ac:dyDescent="0.25">
      <c r="A62" s="63"/>
      <c r="B62" s="257"/>
      <c r="C62" s="97">
        <v>52</v>
      </c>
      <c r="D62" s="72">
        <v>52</v>
      </c>
      <c r="E62" s="72">
        <v>52</v>
      </c>
      <c r="F62" s="72">
        <v>52</v>
      </c>
      <c r="G62" s="72">
        <v>52</v>
      </c>
      <c r="H62" s="72">
        <v>52</v>
      </c>
      <c r="I62" s="72">
        <v>52</v>
      </c>
      <c r="J62" s="72">
        <v>52</v>
      </c>
      <c r="K62" s="72">
        <v>52</v>
      </c>
      <c r="L62" s="73">
        <v>52</v>
      </c>
      <c r="M62" s="64"/>
      <c r="N62" s="70"/>
      <c r="O62" s="1">
        <v>51</v>
      </c>
      <c r="P62" s="68"/>
      <c r="Q62" s="69"/>
      <c r="R62" s="68"/>
      <c r="S62" s="68"/>
      <c r="T62" s="71">
        <f t="shared" si="0"/>
        <v>0</v>
      </c>
      <c r="U62" s="2" t="str">
        <f t="shared" si="1"/>
        <v/>
      </c>
      <c r="V62" s="3">
        <f t="shared" ca="1" si="2"/>
        <v>43344</v>
      </c>
    </row>
    <row r="63" spans="1:22" customFormat="1" ht="9.75" customHeight="1" x14ac:dyDescent="0.25">
      <c r="A63" s="63"/>
      <c r="B63" s="257"/>
      <c r="C63" s="97">
        <v>53</v>
      </c>
      <c r="D63" s="72">
        <v>53</v>
      </c>
      <c r="E63" s="72">
        <v>53</v>
      </c>
      <c r="F63" s="72">
        <v>53</v>
      </c>
      <c r="G63" s="72">
        <v>53</v>
      </c>
      <c r="H63" s="72">
        <v>53</v>
      </c>
      <c r="I63" s="72">
        <v>53</v>
      </c>
      <c r="J63" s="72">
        <v>53</v>
      </c>
      <c r="K63" s="72">
        <v>53</v>
      </c>
      <c r="L63" s="73">
        <v>53</v>
      </c>
      <c r="M63" s="64"/>
      <c r="N63" s="70"/>
      <c r="O63" s="1">
        <v>52</v>
      </c>
      <c r="P63" s="68"/>
      <c r="Q63" s="69"/>
      <c r="R63" s="68"/>
      <c r="S63" s="68"/>
      <c r="T63" s="71">
        <f t="shared" si="0"/>
        <v>0</v>
      </c>
      <c r="U63" s="2" t="str">
        <f t="shared" si="1"/>
        <v/>
      </c>
      <c r="V63" s="3">
        <f t="shared" ca="1" si="2"/>
        <v>43344</v>
      </c>
    </row>
    <row r="64" spans="1:22" customFormat="1" ht="9.75" customHeight="1" x14ac:dyDescent="0.25">
      <c r="A64" s="63"/>
      <c r="B64" s="257"/>
      <c r="C64" s="97">
        <v>54</v>
      </c>
      <c r="D64" s="72">
        <v>54</v>
      </c>
      <c r="E64" s="72">
        <v>54</v>
      </c>
      <c r="F64" s="72">
        <v>54</v>
      </c>
      <c r="G64" s="72">
        <v>54</v>
      </c>
      <c r="H64" s="72">
        <v>54</v>
      </c>
      <c r="I64" s="72">
        <v>54</v>
      </c>
      <c r="J64" s="72">
        <v>54</v>
      </c>
      <c r="K64" s="72">
        <v>54</v>
      </c>
      <c r="L64" s="73">
        <v>54</v>
      </c>
      <c r="M64" s="64"/>
      <c r="N64" s="70"/>
      <c r="O64" s="1">
        <v>53</v>
      </c>
      <c r="P64" s="68"/>
      <c r="Q64" s="69"/>
      <c r="R64" s="68"/>
      <c r="S64" s="68"/>
      <c r="T64" s="71">
        <f t="shared" si="0"/>
        <v>0</v>
      </c>
      <c r="U64" s="2" t="str">
        <f t="shared" si="1"/>
        <v/>
      </c>
      <c r="V64" s="3">
        <f t="shared" ca="1" si="2"/>
        <v>43344</v>
      </c>
    </row>
    <row r="65" spans="1:22" customFormat="1" ht="9.75" customHeight="1" x14ac:dyDescent="0.25">
      <c r="A65" s="63"/>
      <c r="B65" s="257"/>
      <c r="C65" s="97">
        <v>55</v>
      </c>
      <c r="D65" s="72">
        <v>55</v>
      </c>
      <c r="E65" s="72">
        <v>55</v>
      </c>
      <c r="F65" s="72">
        <v>55</v>
      </c>
      <c r="G65" s="72">
        <v>55</v>
      </c>
      <c r="H65" s="72">
        <v>55</v>
      </c>
      <c r="I65" s="72">
        <v>55</v>
      </c>
      <c r="J65" s="72">
        <v>55</v>
      </c>
      <c r="K65" s="72">
        <v>55</v>
      </c>
      <c r="L65" s="73">
        <v>55</v>
      </c>
      <c r="M65" s="64"/>
      <c r="N65" s="70"/>
      <c r="O65" s="1">
        <v>54</v>
      </c>
      <c r="P65" s="68"/>
      <c r="Q65" s="69"/>
      <c r="R65" s="68"/>
      <c r="S65" s="68"/>
      <c r="T65" s="71">
        <f t="shared" si="0"/>
        <v>0</v>
      </c>
      <c r="U65" s="2" t="str">
        <f t="shared" si="1"/>
        <v/>
      </c>
      <c r="V65" s="3">
        <f t="shared" ca="1" si="2"/>
        <v>43344</v>
      </c>
    </row>
    <row r="66" spans="1:22" customFormat="1" ht="9.75" customHeight="1" x14ac:dyDescent="0.25">
      <c r="A66" s="63"/>
      <c r="B66" s="257"/>
      <c r="C66" s="97">
        <v>56</v>
      </c>
      <c r="D66" s="72">
        <v>56</v>
      </c>
      <c r="E66" s="72">
        <v>56</v>
      </c>
      <c r="F66" s="72">
        <v>56</v>
      </c>
      <c r="G66" s="72">
        <v>56</v>
      </c>
      <c r="H66" s="72">
        <v>56</v>
      </c>
      <c r="I66" s="72">
        <v>56</v>
      </c>
      <c r="J66" s="72">
        <v>56</v>
      </c>
      <c r="K66" s="72">
        <v>56</v>
      </c>
      <c r="L66" s="73">
        <v>56</v>
      </c>
      <c r="M66" s="64"/>
      <c r="N66" s="70"/>
      <c r="O66" s="1">
        <v>55</v>
      </c>
      <c r="P66" s="68"/>
      <c r="Q66" s="69"/>
      <c r="R66" s="68"/>
      <c r="S66" s="68"/>
      <c r="T66" s="71">
        <f t="shared" si="0"/>
        <v>0</v>
      </c>
      <c r="U66" s="2" t="str">
        <f t="shared" si="1"/>
        <v/>
      </c>
      <c r="V66" s="3">
        <f t="shared" ca="1" si="2"/>
        <v>43344</v>
      </c>
    </row>
    <row r="67" spans="1:22" customFormat="1" ht="9.75" customHeight="1" x14ac:dyDescent="0.25">
      <c r="A67" s="63"/>
      <c r="B67" s="257"/>
      <c r="C67" s="97">
        <v>57</v>
      </c>
      <c r="D67" s="72">
        <v>57</v>
      </c>
      <c r="E67" s="72">
        <v>57</v>
      </c>
      <c r="F67" s="72">
        <v>57</v>
      </c>
      <c r="G67" s="72">
        <v>57</v>
      </c>
      <c r="H67" s="72">
        <v>57</v>
      </c>
      <c r="I67" s="72">
        <v>57</v>
      </c>
      <c r="J67" s="72">
        <v>57</v>
      </c>
      <c r="K67" s="72">
        <v>57</v>
      </c>
      <c r="L67" s="73">
        <v>57</v>
      </c>
      <c r="M67" s="64"/>
      <c r="N67" s="70"/>
      <c r="O67" s="1">
        <v>56</v>
      </c>
      <c r="P67" s="68"/>
      <c r="Q67" s="69"/>
      <c r="R67" s="68"/>
      <c r="S67" s="68"/>
      <c r="T67" s="71">
        <f t="shared" si="0"/>
        <v>0</v>
      </c>
      <c r="U67" s="2" t="str">
        <f t="shared" si="1"/>
        <v/>
      </c>
      <c r="V67" s="3">
        <f t="shared" ca="1" si="2"/>
        <v>43344</v>
      </c>
    </row>
    <row r="68" spans="1:22" customFormat="1" ht="9.75" customHeight="1" x14ac:dyDescent="0.25">
      <c r="A68" s="63"/>
      <c r="B68" s="257"/>
      <c r="C68" s="97">
        <v>58</v>
      </c>
      <c r="D68" s="72">
        <v>58</v>
      </c>
      <c r="E68" s="72">
        <v>58</v>
      </c>
      <c r="F68" s="72">
        <v>58</v>
      </c>
      <c r="G68" s="72">
        <v>58</v>
      </c>
      <c r="H68" s="72">
        <v>58</v>
      </c>
      <c r="I68" s="72">
        <v>58</v>
      </c>
      <c r="J68" s="72">
        <v>58</v>
      </c>
      <c r="K68" s="72">
        <v>58</v>
      </c>
      <c r="L68" s="73">
        <v>58</v>
      </c>
      <c r="M68" s="64"/>
      <c r="N68" s="70"/>
      <c r="O68" s="1">
        <v>57</v>
      </c>
      <c r="P68" s="68"/>
      <c r="Q68" s="69"/>
      <c r="R68" s="68"/>
      <c r="S68" s="68"/>
      <c r="T68" s="71">
        <f t="shared" si="0"/>
        <v>0</v>
      </c>
      <c r="U68" s="2" t="str">
        <f t="shared" si="1"/>
        <v/>
      </c>
      <c r="V68" s="3">
        <f t="shared" ca="1" si="2"/>
        <v>43344</v>
      </c>
    </row>
    <row r="69" spans="1:22" customFormat="1" ht="9.75" customHeight="1" x14ac:dyDescent="0.25">
      <c r="A69" s="63"/>
      <c r="B69" s="257"/>
      <c r="C69" s="97">
        <v>59</v>
      </c>
      <c r="D69" s="72">
        <v>59</v>
      </c>
      <c r="E69" s="72">
        <v>59</v>
      </c>
      <c r="F69" s="72">
        <v>59</v>
      </c>
      <c r="G69" s="72">
        <v>59</v>
      </c>
      <c r="H69" s="72">
        <v>59</v>
      </c>
      <c r="I69" s="72">
        <v>59</v>
      </c>
      <c r="J69" s="72">
        <v>59</v>
      </c>
      <c r="K69" s="72">
        <v>59</v>
      </c>
      <c r="L69" s="73">
        <v>59</v>
      </c>
      <c r="M69" s="64"/>
      <c r="N69" s="70"/>
      <c r="O69" s="1">
        <v>58</v>
      </c>
      <c r="P69" s="68"/>
      <c r="Q69" s="69"/>
      <c r="R69" s="68"/>
      <c r="S69" s="68"/>
      <c r="T69" s="71">
        <f t="shared" si="0"/>
        <v>0</v>
      </c>
      <c r="U69" s="2" t="str">
        <f t="shared" si="1"/>
        <v/>
      </c>
      <c r="V69" s="3">
        <f t="shared" ca="1" si="2"/>
        <v>43344</v>
      </c>
    </row>
    <row r="70" spans="1:22" customFormat="1" ht="9.75" customHeight="1" x14ac:dyDescent="0.25">
      <c r="A70" s="63"/>
      <c r="B70" s="257"/>
      <c r="C70" s="97">
        <v>60</v>
      </c>
      <c r="D70" s="72">
        <v>60</v>
      </c>
      <c r="E70" s="72">
        <v>60</v>
      </c>
      <c r="F70" s="72">
        <v>60</v>
      </c>
      <c r="G70" s="72">
        <v>60</v>
      </c>
      <c r="H70" s="72">
        <v>60</v>
      </c>
      <c r="I70" s="72">
        <v>60</v>
      </c>
      <c r="J70" s="72">
        <v>60</v>
      </c>
      <c r="K70" s="72">
        <v>60</v>
      </c>
      <c r="L70" s="73">
        <v>60</v>
      </c>
      <c r="M70" s="64"/>
      <c r="N70" s="70"/>
      <c r="O70" s="1">
        <v>59</v>
      </c>
      <c r="P70" s="68"/>
      <c r="Q70" s="69"/>
      <c r="R70" s="68"/>
      <c r="S70" s="68"/>
      <c r="T70" s="71">
        <f t="shared" si="0"/>
        <v>0</v>
      </c>
      <c r="U70" s="2" t="str">
        <f t="shared" si="1"/>
        <v/>
      </c>
      <c r="V70" s="3">
        <f t="shared" ca="1" si="2"/>
        <v>43344</v>
      </c>
    </row>
    <row r="71" spans="1:22" customFormat="1" ht="9.75" customHeight="1" x14ac:dyDescent="0.25">
      <c r="A71" s="63"/>
      <c r="B71" s="257"/>
      <c r="C71" s="97">
        <v>61</v>
      </c>
      <c r="D71" s="72">
        <v>61</v>
      </c>
      <c r="E71" s="72">
        <v>61</v>
      </c>
      <c r="F71" s="72">
        <v>61</v>
      </c>
      <c r="G71" s="72">
        <v>61</v>
      </c>
      <c r="H71" s="72">
        <v>61</v>
      </c>
      <c r="I71" s="72">
        <v>61</v>
      </c>
      <c r="J71" s="72">
        <v>61</v>
      </c>
      <c r="K71" s="72">
        <v>61</v>
      </c>
      <c r="L71" s="73">
        <v>61</v>
      </c>
      <c r="M71" s="64"/>
      <c r="N71" s="70"/>
      <c r="O71" s="1">
        <v>60</v>
      </c>
      <c r="P71" s="68"/>
      <c r="Q71" s="69"/>
      <c r="R71" s="68"/>
      <c r="S71" s="68"/>
      <c r="T71" s="71">
        <f t="shared" si="0"/>
        <v>0</v>
      </c>
      <c r="U71" s="2" t="str">
        <f t="shared" si="1"/>
        <v/>
      </c>
      <c r="V71" s="3">
        <f t="shared" ca="1" si="2"/>
        <v>43344</v>
      </c>
    </row>
    <row r="72" spans="1:22" customFormat="1" ht="9.75" customHeight="1" x14ac:dyDescent="0.25">
      <c r="A72" s="63"/>
      <c r="B72" s="257"/>
      <c r="C72" s="97">
        <v>62</v>
      </c>
      <c r="D72" s="72">
        <v>62</v>
      </c>
      <c r="E72" s="72">
        <v>62</v>
      </c>
      <c r="F72" s="72">
        <v>62</v>
      </c>
      <c r="G72" s="72">
        <v>62</v>
      </c>
      <c r="H72" s="72">
        <v>62</v>
      </c>
      <c r="I72" s="72">
        <v>62</v>
      </c>
      <c r="J72" s="72">
        <v>62</v>
      </c>
      <c r="K72" s="72">
        <v>62</v>
      </c>
      <c r="L72" s="73">
        <v>62</v>
      </c>
      <c r="M72" s="64"/>
      <c r="N72" s="70"/>
      <c r="O72" s="1">
        <v>61</v>
      </c>
      <c r="P72" s="68"/>
      <c r="Q72" s="69"/>
      <c r="R72" s="68"/>
      <c r="S72" s="68"/>
      <c r="T72" s="71">
        <f t="shared" si="0"/>
        <v>0</v>
      </c>
      <c r="U72" s="2" t="str">
        <f t="shared" si="1"/>
        <v/>
      </c>
      <c r="V72" s="3">
        <f t="shared" ca="1" si="2"/>
        <v>43344</v>
      </c>
    </row>
    <row r="73" spans="1:22" customFormat="1" ht="9.75" customHeight="1" x14ac:dyDescent="0.25">
      <c r="A73" s="63"/>
      <c r="B73" s="257"/>
      <c r="C73" s="97">
        <v>63</v>
      </c>
      <c r="D73" s="72">
        <v>63</v>
      </c>
      <c r="E73" s="72">
        <v>63</v>
      </c>
      <c r="F73" s="72">
        <v>63</v>
      </c>
      <c r="G73" s="72">
        <v>63</v>
      </c>
      <c r="H73" s="72">
        <v>63</v>
      </c>
      <c r="I73" s="72">
        <v>63</v>
      </c>
      <c r="J73" s="72">
        <v>63</v>
      </c>
      <c r="K73" s="72">
        <v>63</v>
      </c>
      <c r="L73" s="73">
        <v>63</v>
      </c>
      <c r="M73" s="64"/>
      <c r="N73" s="70"/>
      <c r="O73" s="1">
        <v>62</v>
      </c>
      <c r="P73" s="68"/>
      <c r="Q73" s="69"/>
      <c r="R73" s="68"/>
      <c r="S73" s="68"/>
      <c r="T73" s="71">
        <f t="shared" si="0"/>
        <v>0</v>
      </c>
      <c r="U73" s="2" t="str">
        <f t="shared" si="1"/>
        <v/>
      </c>
      <c r="V73" s="3">
        <f t="shared" ca="1" si="2"/>
        <v>43344</v>
      </c>
    </row>
    <row r="74" spans="1:22" customFormat="1" ht="9.75" customHeight="1" x14ac:dyDescent="0.25">
      <c r="A74" s="63"/>
      <c r="B74" s="257"/>
      <c r="C74" s="97">
        <v>64</v>
      </c>
      <c r="D74" s="72">
        <v>64</v>
      </c>
      <c r="E74" s="72">
        <v>64</v>
      </c>
      <c r="F74" s="72">
        <v>64</v>
      </c>
      <c r="G74" s="72">
        <v>64</v>
      </c>
      <c r="H74" s="72">
        <v>64</v>
      </c>
      <c r="I74" s="72">
        <v>64</v>
      </c>
      <c r="J74" s="72">
        <v>64</v>
      </c>
      <c r="K74" s="72">
        <v>64</v>
      </c>
      <c r="L74" s="73">
        <v>64</v>
      </c>
      <c r="M74" s="64"/>
      <c r="N74" s="70"/>
      <c r="O74" s="1">
        <v>63</v>
      </c>
      <c r="P74" s="68"/>
      <c r="Q74" s="69"/>
      <c r="R74" s="68"/>
      <c r="S74" s="68"/>
      <c r="T74" s="71">
        <f t="shared" si="0"/>
        <v>0</v>
      </c>
      <c r="U74" s="2" t="str">
        <f t="shared" si="1"/>
        <v/>
      </c>
      <c r="V74" s="3">
        <f t="shared" ca="1" si="2"/>
        <v>43344</v>
      </c>
    </row>
    <row r="75" spans="1:22" customFormat="1" ht="9.75" customHeight="1" x14ac:dyDescent="0.25">
      <c r="A75" s="63"/>
      <c r="B75" s="257"/>
      <c r="C75" s="97">
        <v>65</v>
      </c>
      <c r="D75" s="72">
        <v>65</v>
      </c>
      <c r="E75" s="72">
        <v>65</v>
      </c>
      <c r="F75" s="72">
        <v>65</v>
      </c>
      <c r="G75" s="72">
        <v>65</v>
      </c>
      <c r="H75" s="72">
        <v>65</v>
      </c>
      <c r="I75" s="72">
        <v>65</v>
      </c>
      <c r="J75" s="72">
        <v>65</v>
      </c>
      <c r="K75" s="72">
        <v>65</v>
      </c>
      <c r="L75" s="73">
        <v>65</v>
      </c>
      <c r="M75" s="64"/>
      <c r="N75" s="70"/>
      <c r="O75" s="1">
        <v>64</v>
      </c>
      <c r="P75" s="68"/>
      <c r="Q75" s="69"/>
      <c r="R75" s="68"/>
      <c r="S75" s="68"/>
      <c r="T75" s="71">
        <f t="shared" ref="T75:T131" si="4">IF(P75&gt;=S75,0,"")</f>
        <v>0</v>
      </c>
      <c r="U75" s="2" t="str">
        <f t="shared" ref="U75:U131" si="5">IF(S75&lt;&gt;"",Q75,"")</f>
        <v/>
      </c>
      <c r="V75" s="3">
        <f t="shared" ref="V75:V131" ca="1" si="6">IF(U75&lt;&gt;"","pago",TODAY()-P75)</f>
        <v>43344</v>
      </c>
    </row>
    <row r="76" spans="1:22" customFormat="1" ht="9.75" customHeight="1" x14ac:dyDescent="0.25">
      <c r="A76" s="63"/>
      <c r="B76" s="257"/>
      <c r="C76" s="97">
        <v>66</v>
      </c>
      <c r="D76" s="72">
        <v>66</v>
      </c>
      <c r="E76" s="72">
        <v>66</v>
      </c>
      <c r="F76" s="72">
        <v>66</v>
      </c>
      <c r="G76" s="72">
        <v>66</v>
      </c>
      <c r="H76" s="72">
        <v>66</v>
      </c>
      <c r="I76" s="72">
        <v>66</v>
      </c>
      <c r="J76" s="72">
        <v>66</v>
      </c>
      <c r="K76" s="72">
        <v>66</v>
      </c>
      <c r="L76" s="73">
        <v>66</v>
      </c>
      <c r="M76" s="64"/>
      <c r="N76" s="70"/>
      <c r="O76" s="1">
        <v>65</v>
      </c>
      <c r="P76" s="68"/>
      <c r="Q76" s="69"/>
      <c r="R76" s="68"/>
      <c r="S76" s="68"/>
      <c r="T76" s="71">
        <f t="shared" si="4"/>
        <v>0</v>
      </c>
      <c r="U76" s="2" t="str">
        <f t="shared" si="5"/>
        <v/>
      </c>
      <c r="V76" s="3">
        <f t="shared" ca="1" si="6"/>
        <v>43344</v>
      </c>
    </row>
    <row r="77" spans="1:22" customFormat="1" ht="9.75" customHeight="1" x14ac:dyDescent="0.25">
      <c r="A77" s="63"/>
      <c r="B77" s="257"/>
      <c r="C77" s="97">
        <v>67</v>
      </c>
      <c r="D77" s="72">
        <v>67</v>
      </c>
      <c r="E77" s="72">
        <v>67</v>
      </c>
      <c r="F77" s="72">
        <v>67</v>
      </c>
      <c r="G77" s="72">
        <v>67</v>
      </c>
      <c r="H77" s="72">
        <v>67</v>
      </c>
      <c r="I77" s="72">
        <v>67</v>
      </c>
      <c r="J77" s="72">
        <v>67</v>
      </c>
      <c r="K77" s="72">
        <v>67</v>
      </c>
      <c r="L77" s="73">
        <v>67</v>
      </c>
      <c r="M77" s="64"/>
      <c r="N77" s="70"/>
      <c r="O77" s="1">
        <v>66</v>
      </c>
      <c r="P77" s="68"/>
      <c r="Q77" s="69"/>
      <c r="R77" s="68"/>
      <c r="S77" s="68"/>
      <c r="T77" s="71">
        <f t="shared" si="4"/>
        <v>0</v>
      </c>
      <c r="U77" s="2" t="str">
        <f t="shared" si="5"/>
        <v/>
      </c>
      <c r="V77" s="3">
        <f t="shared" ca="1" si="6"/>
        <v>43344</v>
      </c>
    </row>
    <row r="78" spans="1:22" customFormat="1" ht="9.75" customHeight="1" x14ac:dyDescent="0.25">
      <c r="A78" s="63"/>
      <c r="B78" s="257"/>
      <c r="C78" s="97">
        <v>68</v>
      </c>
      <c r="D78" s="72">
        <v>68</v>
      </c>
      <c r="E78" s="72">
        <v>68</v>
      </c>
      <c r="F78" s="72">
        <v>68</v>
      </c>
      <c r="G78" s="72">
        <v>68</v>
      </c>
      <c r="H78" s="72">
        <v>68</v>
      </c>
      <c r="I78" s="72">
        <v>68</v>
      </c>
      <c r="J78" s="72">
        <v>68</v>
      </c>
      <c r="K78" s="72">
        <v>68</v>
      </c>
      <c r="L78" s="73">
        <v>68</v>
      </c>
      <c r="M78" s="64"/>
      <c r="N78" s="70"/>
      <c r="O78" s="1">
        <v>67</v>
      </c>
      <c r="P78" s="68"/>
      <c r="Q78" s="69"/>
      <c r="R78" s="68"/>
      <c r="S78" s="68"/>
      <c r="T78" s="71">
        <f t="shared" si="4"/>
        <v>0</v>
      </c>
      <c r="U78" s="2" t="str">
        <f t="shared" si="5"/>
        <v/>
      </c>
      <c r="V78" s="3">
        <f t="shared" ca="1" si="6"/>
        <v>43344</v>
      </c>
    </row>
    <row r="79" spans="1:22" customFormat="1" ht="9.75" customHeight="1" x14ac:dyDescent="0.25">
      <c r="A79" s="63"/>
      <c r="B79" s="257"/>
      <c r="C79" s="97">
        <v>69</v>
      </c>
      <c r="D79" s="72">
        <v>69</v>
      </c>
      <c r="E79" s="72">
        <v>69</v>
      </c>
      <c r="F79" s="72">
        <v>69</v>
      </c>
      <c r="G79" s="72">
        <v>69</v>
      </c>
      <c r="H79" s="72">
        <v>69</v>
      </c>
      <c r="I79" s="72">
        <v>69</v>
      </c>
      <c r="J79" s="72">
        <v>69</v>
      </c>
      <c r="K79" s="72">
        <v>69</v>
      </c>
      <c r="L79" s="73">
        <v>69</v>
      </c>
      <c r="M79" s="64"/>
      <c r="N79" s="70"/>
      <c r="O79" s="1">
        <v>68</v>
      </c>
      <c r="P79" s="68"/>
      <c r="Q79" s="69"/>
      <c r="R79" s="68"/>
      <c r="S79" s="68"/>
      <c r="T79" s="71">
        <f t="shared" si="4"/>
        <v>0</v>
      </c>
      <c r="U79" s="2" t="str">
        <f t="shared" si="5"/>
        <v/>
      </c>
      <c r="V79" s="3">
        <f t="shared" ca="1" si="6"/>
        <v>43344</v>
      </c>
    </row>
    <row r="80" spans="1:22" customFormat="1" ht="9.75" customHeight="1" x14ac:dyDescent="0.25">
      <c r="A80" s="63"/>
      <c r="B80" s="257"/>
      <c r="C80" s="97">
        <v>70</v>
      </c>
      <c r="D80" s="72">
        <v>70</v>
      </c>
      <c r="E80" s="72">
        <v>70</v>
      </c>
      <c r="F80" s="72">
        <v>70</v>
      </c>
      <c r="G80" s="72">
        <v>70</v>
      </c>
      <c r="H80" s="72">
        <v>70</v>
      </c>
      <c r="I80" s="72">
        <v>70</v>
      </c>
      <c r="J80" s="72">
        <v>70</v>
      </c>
      <c r="K80" s="72">
        <v>70</v>
      </c>
      <c r="L80" s="73">
        <v>70</v>
      </c>
      <c r="M80" s="64"/>
      <c r="N80" s="70"/>
      <c r="O80" s="1">
        <v>69</v>
      </c>
      <c r="P80" s="68"/>
      <c r="Q80" s="69"/>
      <c r="R80" s="68"/>
      <c r="S80" s="68"/>
      <c r="T80" s="71">
        <f t="shared" si="4"/>
        <v>0</v>
      </c>
      <c r="U80" s="2" t="str">
        <f t="shared" si="5"/>
        <v/>
      </c>
      <c r="V80" s="3">
        <f t="shared" ca="1" si="6"/>
        <v>43344</v>
      </c>
    </row>
    <row r="81" spans="1:22" customFormat="1" ht="9.75" customHeight="1" x14ac:dyDescent="0.25">
      <c r="A81" s="63"/>
      <c r="B81" s="257"/>
      <c r="C81" s="97">
        <v>71</v>
      </c>
      <c r="D81" s="72">
        <v>71</v>
      </c>
      <c r="E81" s="72">
        <v>71</v>
      </c>
      <c r="F81" s="72">
        <v>71</v>
      </c>
      <c r="G81" s="72">
        <v>71</v>
      </c>
      <c r="H81" s="72">
        <v>71</v>
      </c>
      <c r="I81" s="72">
        <v>71</v>
      </c>
      <c r="J81" s="72">
        <v>71</v>
      </c>
      <c r="K81" s="72">
        <v>71</v>
      </c>
      <c r="L81" s="73">
        <v>71</v>
      </c>
      <c r="M81" s="64"/>
      <c r="N81" s="70"/>
      <c r="O81" s="1">
        <v>70</v>
      </c>
      <c r="P81" s="68"/>
      <c r="Q81" s="69"/>
      <c r="R81" s="68"/>
      <c r="S81" s="68"/>
      <c r="T81" s="71">
        <f t="shared" si="4"/>
        <v>0</v>
      </c>
      <c r="U81" s="2" t="str">
        <f t="shared" si="5"/>
        <v/>
      </c>
      <c r="V81" s="3">
        <f t="shared" ca="1" si="6"/>
        <v>43344</v>
      </c>
    </row>
    <row r="82" spans="1:22" customFormat="1" ht="9.75" customHeight="1" x14ac:dyDescent="0.25">
      <c r="A82" s="63"/>
      <c r="B82" s="257"/>
      <c r="C82" s="97">
        <v>72</v>
      </c>
      <c r="D82" s="72">
        <v>72</v>
      </c>
      <c r="E82" s="72">
        <v>72</v>
      </c>
      <c r="F82" s="72">
        <v>72</v>
      </c>
      <c r="G82" s="72">
        <v>72</v>
      </c>
      <c r="H82" s="72">
        <v>72</v>
      </c>
      <c r="I82" s="72">
        <v>72</v>
      </c>
      <c r="J82" s="72">
        <v>72</v>
      </c>
      <c r="K82" s="72">
        <v>72</v>
      </c>
      <c r="L82" s="73">
        <v>72</v>
      </c>
      <c r="M82" s="64"/>
      <c r="N82" s="70"/>
      <c r="O82" s="1">
        <v>71</v>
      </c>
      <c r="P82" s="68"/>
      <c r="Q82" s="69"/>
      <c r="R82" s="68"/>
      <c r="S82" s="68"/>
      <c r="T82" s="71">
        <f t="shared" si="4"/>
        <v>0</v>
      </c>
      <c r="U82" s="2" t="str">
        <f t="shared" si="5"/>
        <v/>
      </c>
      <c r="V82" s="3">
        <f t="shared" ca="1" si="6"/>
        <v>43344</v>
      </c>
    </row>
    <row r="83" spans="1:22" customFormat="1" ht="9.75" customHeight="1" x14ac:dyDescent="0.25">
      <c r="A83" s="63"/>
      <c r="B83" s="257"/>
      <c r="C83" s="97">
        <v>73</v>
      </c>
      <c r="D83" s="72">
        <v>73</v>
      </c>
      <c r="E83" s="72">
        <v>73</v>
      </c>
      <c r="F83" s="72">
        <v>73</v>
      </c>
      <c r="G83" s="72">
        <v>73</v>
      </c>
      <c r="H83" s="72">
        <v>73</v>
      </c>
      <c r="I83" s="72">
        <v>73</v>
      </c>
      <c r="J83" s="72">
        <v>73</v>
      </c>
      <c r="K83" s="72">
        <v>73</v>
      </c>
      <c r="L83" s="73">
        <v>73</v>
      </c>
      <c r="M83" s="64"/>
      <c r="N83" s="70"/>
      <c r="O83" s="1">
        <v>72</v>
      </c>
      <c r="P83" s="68"/>
      <c r="Q83" s="69"/>
      <c r="R83" s="68"/>
      <c r="S83" s="68"/>
      <c r="T83" s="71">
        <f t="shared" si="4"/>
        <v>0</v>
      </c>
      <c r="U83" s="2" t="str">
        <f t="shared" si="5"/>
        <v/>
      </c>
      <c r="V83" s="3">
        <f t="shared" ca="1" si="6"/>
        <v>43344</v>
      </c>
    </row>
    <row r="84" spans="1:22" customFormat="1" ht="9.75" customHeight="1" x14ac:dyDescent="0.25">
      <c r="A84" s="63"/>
      <c r="B84" s="257"/>
      <c r="C84" s="97">
        <v>74</v>
      </c>
      <c r="D84" s="72">
        <v>74</v>
      </c>
      <c r="E84" s="72">
        <v>74</v>
      </c>
      <c r="F84" s="72">
        <v>74</v>
      </c>
      <c r="G84" s="72">
        <v>74</v>
      </c>
      <c r="H84" s="72">
        <v>74</v>
      </c>
      <c r="I84" s="72">
        <v>74</v>
      </c>
      <c r="J84" s="72">
        <v>74</v>
      </c>
      <c r="K84" s="72">
        <v>74</v>
      </c>
      <c r="L84" s="73">
        <v>74</v>
      </c>
      <c r="M84" s="64"/>
      <c r="N84" s="70"/>
      <c r="O84" s="1">
        <v>73</v>
      </c>
      <c r="P84" s="68"/>
      <c r="Q84" s="69"/>
      <c r="R84" s="68"/>
      <c r="S84" s="68"/>
      <c r="T84" s="71">
        <f t="shared" si="4"/>
        <v>0</v>
      </c>
      <c r="U84" s="2" t="str">
        <f t="shared" si="5"/>
        <v/>
      </c>
      <c r="V84" s="3">
        <f t="shared" ca="1" si="6"/>
        <v>43344</v>
      </c>
    </row>
    <row r="85" spans="1:22" customFormat="1" ht="9.75" customHeight="1" x14ac:dyDescent="0.25">
      <c r="A85" s="63"/>
      <c r="B85" s="257"/>
      <c r="C85" s="97">
        <v>75</v>
      </c>
      <c r="D85" s="72">
        <v>75</v>
      </c>
      <c r="E85" s="72">
        <v>75</v>
      </c>
      <c r="F85" s="72">
        <v>75</v>
      </c>
      <c r="G85" s="72">
        <v>75</v>
      </c>
      <c r="H85" s="72">
        <v>75</v>
      </c>
      <c r="I85" s="72">
        <v>75</v>
      </c>
      <c r="J85" s="72">
        <v>75</v>
      </c>
      <c r="K85" s="72">
        <v>75</v>
      </c>
      <c r="L85" s="73">
        <v>75</v>
      </c>
      <c r="M85" s="64"/>
      <c r="N85" s="70"/>
      <c r="O85" s="1">
        <v>74</v>
      </c>
      <c r="P85" s="68"/>
      <c r="Q85" s="69"/>
      <c r="R85" s="68"/>
      <c r="S85" s="68"/>
      <c r="T85" s="71">
        <f t="shared" si="4"/>
        <v>0</v>
      </c>
      <c r="U85" s="2" t="str">
        <f t="shared" si="5"/>
        <v/>
      </c>
      <c r="V85" s="3">
        <f t="shared" ca="1" si="6"/>
        <v>43344</v>
      </c>
    </row>
    <row r="86" spans="1:22" customFormat="1" ht="9.75" customHeight="1" x14ac:dyDescent="0.25">
      <c r="A86" s="63"/>
      <c r="B86" s="257"/>
      <c r="C86" s="97">
        <v>76</v>
      </c>
      <c r="D86" s="72">
        <v>76</v>
      </c>
      <c r="E86" s="72">
        <v>76</v>
      </c>
      <c r="F86" s="72">
        <v>76</v>
      </c>
      <c r="G86" s="72">
        <v>76</v>
      </c>
      <c r="H86" s="72">
        <v>76</v>
      </c>
      <c r="I86" s="72">
        <v>76</v>
      </c>
      <c r="J86" s="72">
        <v>76</v>
      </c>
      <c r="K86" s="72">
        <v>76</v>
      </c>
      <c r="L86" s="73">
        <v>76</v>
      </c>
      <c r="M86" s="64"/>
      <c r="N86" s="70"/>
      <c r="O86" s="1">
        <v>75</v>
      </c>
      <c r="P86" s="68"/>
      <c r="Q86" s="69"/>
      <c r="R86" s="68"/>
      <c r="S86" s="68"/>
      <c r="T86" s="71">
        <f t="shared" si="4"/>
        <v>0</v>
      </c>
      <c r="U86" s="2" t="str">
        <f t="shared" si="5"/>
        <v/>
      </c>
      <c r="V86" s="3">
        <f t="shared" ca="1" si="6"/>
        <v>43344</v>
      </c>
    </row>
    <row r="87" spans="1:22" customFormat="1" ht="9.75" customHeight="1" x14ac:dyDescent="0.25">
      <c r="A87" s="63"/>
      <c r="B87" s="257"/>
      <c r="C87" s="97">
        <v>77</v>
      </c>
      <c r="D87" s="72">
        <v>77</v>
      </c>
      <c r="E87" s="72">
        <v>77</v>
      </c>
      <c r="F87" s="72">
        <v>77</v>
      </c>
      <c r="G87" s="72">
        <v>77</v>
      </c>
      <c r="H87" s="72">
        <v>77</v>
      </c>
      <c r="I87" s="72">
        <v>77</v>
      </c>
      <c r="J87" s="72">
        <v>77</v>
      </c>
      <c r="K87" s="72">
        <v>77</v>
      </c>
      <c r="L87" s="73">
        <v>77</v>
      </c>
      <c r="M87" s="64"/>
      <c r="N87" s="70"/>
      <c r="O87" s="1">
        <v>76</v>
      </c>
      <c r="P87" s="68"/>
      <c r="Q87" s="69"/>
      <c r="R87" s="68"/>
      <c r="S87" s="68"/>
      <c r="T87" s="71">
        <f t="shared" si="4"/>
        <v>0</v>
      </c>
      <c r="U87" s="2" t="str">
        <f t="shared" si="5"/>
        <v/>
      </c>
      <c r="V87" s="3">
        <f t="shared" ca="1" si="6"/>
        <v>43344</v>
      </c>
    </row>
    <row r="88" spans="1:22" customFormat="1" ht="9.75" customHeight="1" x14ac:dyDescent="0.25">
      <c r="A88" s="63"/>
      <c r="B88" s="257"/>
      <c r="C88" s="97">
        <v>78</v>
      </c>
      <c r="D88" s="72">
        <v>78</v>
      </c>
      <c r="E88" s="72">
        <v>78</v>
      </c>
      <c r="F88" s="72">
        <v>78</v>
      </c>
      <c r="G88" s="72">
        <v>78</v>
      </c>
      <c r="H88" s="72">
        <v>78</v>
      </c>
      <c r="I88" s="72">
        <v>78</v>
      </c>
      <c r="J88" s="72">
        <v>78</v>
      </c>
      <c r="K88" s="72">
        <v>78</v>
      </c>
      <c r="L88" s="73">
        <v>78</v>
      </c>
      <c r="M88" s="64"/>
      <c r="N88" s="70"/>
      <c r="O88" s="1">
        <v>77</v>
      </c>
      <c r="P88" s="68"/>
      <c r="Q88" s="69"/>
      <c r="R88" s="68"/>
      <c r="S88" s="68"/>
      <c r="T88" s="71">
        <f t="shared" si="4"/>
        <v>0</v>
      </c>
      <c r="U88" s="2" t="str">
        <f t="shared" si="5"/>
        <v/>
      </c>
      <c r="V88" s="3">
        <f t="shared" ca="1" si="6"/>
        <v>43344</v>
      </c>
    </row>
    <row r="89" spans="1:22" customFormat="1" ht="9.75" customHeight="1" x14ac:dyDescent="0.25">
      <c r="A89" s="63"/>
      <c r="B89" s="257"/>
      <c r="C89" s="97">
        <v>79</v>
      </c>
      <c r="D89" s="72">
        <v>79</v>
      </c>
      <c r="E89" s="72">
        <v>79</v>
      </c>
      <c r="F89" s="72">
        <v>79</v>
      </c>
      <c r="G89" s="72">
        <v>79</v>
      </c>
      <c r="H89" s="72">
        <v>79</v>
      </c>
      <c r="I89" s="72">
        <v>79</v>
      </c>
      <c r="J89" s="72">
        <v>79</v>
      </c>
      <c r="K89" s="72">
        <v>79</v>
      </c>
      <c r="L89" s="73">
        <v>79</v>
      </c>
      <c r="M89" s="64"/>
      <c r="N89" s="70"/>
      <c r="O89" s="1">
        <v>78</v>
      </c>
      <c r="P89" s="68"/>
      <c r="Q89" s="69"/>
      <c r="R89" s="68"/>
      <c r="S89" s="68"/>
      <c r="T89" s="71">
        <f t="shared" si="4"/>
        <v>0</v>
      </c>
      <c r="U89" s="2" t="str">
        <f t="shared" si="5"/>
        <v/>
      </c>
      <c r="V89" s="3">
        <f t="shared" ca="1" si="6"/>
        <v>43344</v>
      </c>
    </row>
    <row r="90" spans="1:22" customFormat="1" ht="9.75" customHeight="1" x14ac:dyDescent="0.25">
      <c r="A90" s="63"/>
      <c r="B90" s="257"/>
      <c r="C90" s="97">
        <v>80</v>
      </c>
      <c r="D90" s="72">
        <v>80</v>
      </c>
      <c r="E90" s="72">
        <v>80</v>
      </c>
      <c r="F90" s="72">
        <v>80</v>
      </c>
      <c r="G90" s="72">
        <v>80</v>
      </c>
      <c r="H90" s="72">
        <v>80</v>
      </c>
      <c r="I90" s="72">
        <v>80</v>
      </c>
      <c r="J90" s="72">
        <v>80</v>
      </c>
      <c r="K90" s="72">
        <v>80</v>
      </c>
      <c r="L90" s="73">
        <v>80</v>
      </c>
      <c r="M90" s="64"/>
      <c r="N90" s="70"/>
      <c r="O90" s="1">
        <v>79</v>
      </c>
      <c r="P90" s="68"/>
      <c r="Q90" s="69"/>
      <c r="R90" s="68"/>
      <c r="S90" s="68"/>
      <c r="T90" s="71">
        <f t="shared" si="4"/>
        <v>0</v>
      </c>
      <c r="U90" s="2" t="str">
        <f t="shared" si="5"/>
        <v/>
      </c>
      <c r="V90" s="3">
        <f t="shared" ca="1" si="6"/>
        <v>43344</v>
      </c>
    </row>
    <row r="91" spans="1:22" customFormat="1" ht="9.75" customHeight="1" x14ac:dyDescent="0.25">
      <c r="A91" s="63"/>
      <c r="B91" s="257"/>
      <c r="C91" s="97">
        <v>81</v>
      </c>
      <c r="D91" s="72">
        <v>81</v>
      </c>
      <c r="E91" s="72">
        <v>81</v>
      </c>
      <c r="F91" s="72">
        <v>81</v>
      </c>
      <c r="G91" s="72">
        <v>81</v>
      </c>
      <c r="H91" s="72">
        <v>81</v>
      </c>
      <c r="I91" s="72">
        <v>81</v>
      </c>
      <c r="J91" s="72">
        <v>81</v>
      </c>
      <c r="K91" s="72">
        <v>81</v>
      </c>
      <c r="L91" s="73">
        <v>81</v>
      </c>
      <c r="M91" s="64"/>
      <c r="N91" s="70"/>
      <c r="O91" s="1">
        <v>80</v>
      </c>
      <c r="P91" s="68"/>
      <c r="Q91" s="69"/>
      <c r="R91" s="68"/>
      <c r="S91" s="68"/>
      <c r="T91" s="71">
        <f t="shared" si="4"/>
        <v>0</v>
      </c>
      <c r="U91" s="2" t="str">
        <f t="shared" si="5"/>
        <v/>
      </c>
      <c r="V91" s="3">
        <f t="shared" ca="1" si="6"/>
        <v>43344</v>
      </c>
    </row>
    <row r="92" spans="1:22" customFormat="1" ht="9.75" customHeight="1" x14ac:dyDescent="0.25">
      <c r="A92" s="63"/>
      <c r="B92" s="257"/>
      <c r="C92" s="97">
        <v>82</v>
      </c>
      <c r="D92" s="72">
        <v>82</v>
      </c>
      <c r="E92" s="72">
        <v>82</v>
      </c>
      <c r="F92" s="72">
        <v>82</v>
      </c>
      <c r="G92" s="72">
        <v>82</v>
      </c>
      <c r="H92" s="72">
        <v>82</v>
      </c>
      <c r="I92" s="72">
        <v>82</v>
      </c>
      <c r="J92" s="72">
        <v>82</v>
      </c>
      <c r="K92" s="72">
        <v>82</v>
      </c>
      <c r="L92" s="73">
        <v>82</v>
      </c>
      <c r="M92" s="64"/>
      <c r="N92" s="70"/>
      <c r="O92" s="1">
        <v>81</v>
      </c>
      <c r="P92" s="68"/>
      <c r="Q92" s="69"/>
      <c r="R92" s="68"/>
      <c r="S92" s="68"/>
      <c r="T92" s="71">
        <f t="shared" si="4"/>
        <v>0</v>
      </c>
      <c r="U92" s="2" t="str">
        <f t="shared" si="5"/>
        <v/>
      </c>
      <c r="V92" s="3">
        <f t="shared" ca="1" si="6"/>
        <v>43344</v>
      </c>
    </row>
    <row r="93" spans="1:22" customFormat="1" ht="9.75" customHeight="1" x14ac:dyDescent="0.25">
      <c r="A93" s="63"/>
      <c r="B93" s="257"/>
      <c r="C93" s="97">
        <v>83</v>
      </c>
      <c r="D93" s="72">
        <v>83</v>
      </c>
      <c r="E93" s="72">
        <v>83</v>
      </c>
      <c r="F93" s="72">
        <v>83</v>
      </c>
      <c r="G93" s="72">
        <v>83</v>
      </c>
      <c r="H93" s="72">
        <v>83</v>
      </c>
      <c r="I93" s="72">
        <v>83</v>
      </c>
      <c r="J93" s="72">
        <v>83</v>
      </c>
      <c r="K93" s="72">
        <v>83</v>
      </c>
      <c r="L93" s="73">
        <v>83</v>
      </c>
      <c r="M93" s="64"/>
      <c r="N93" s="70"/>
      <c r="O93" s="1">
        <v>82</v>
      </c>
      <c r="P93" s="68"/>
      <c r="Q93" s="69"/>
      <c r="R93" s="68"/>
      <c r="S93" s="68"/>
      <c r="T93" s="71">
        <f t="shared" si="4"/>
        <v>0</v>
      </c>
      <c r="U93" s="2" t="str">
        <f t="shared" si="5"/>
        <v/>
      </c>
      <c r="V93" s="3">
        <f t="shared" ca="1" si="6"/>
        <v>43344</v>
      </c>
    </row>
    <row r="94" spans="1:22" customFormat="1" ht="9.75" customHeight="1" x14ac:dyDescent="0.25">
      <c r="A94" s="63"/>
      <c r="B94" s="257"/>
      <c r="C94" s="97">
        <v>84</v>
      </c>
      <c r="D94" s="72">
        <v>84</v>
      </c>
      <c r="E94" s="72">
        <v>84</v>
      </c>
      <c r="F94" s="72">
        <v>84</v>
      </c>
      <c r="G94" s="72">
        <v>84</v>
      </c>
      <c r="H94" s="72">
        <v>84</v>
      </c>
      <c r="I94" s="72">
        <v>84</v>
      </c>
      <c r="J94" s="72">
        <v>84</v>
      </c>
      <c r="K94" s="72">
        <v>84</v>
      </c>
      <c r="L94" s="73">
        <v>84</v>
      </c>
      <c r="M94" s="64"/>
      <c r="N94" s="70"/>
      <c r="O94" s="1">
        <v>83</v>
      </c>
      <c r="P94" s="68"/>
      <c r="Q94" s="69"/>
      <c r="R94" s="68"/>
      <c r="S94" s="68"/>
      <c r="T94" s="71">
        <f t="shared" si="4"/>
        <v>0</v>
      </c>
      <c r="U94" s="2" t="str">
        <f t="shared" si="5"/>
        <v/>
      </c>
      <c r="V94" s="3">
        <f t="shared" ca="1" si="6"/>
        <v>43344</v>
      </c>
    </row>
    <row r="95" spans="1:22" customFormat="1" ht="9.75" customHeight="1" x14ac:dyDescent="0.25">
      <c r="A95" s="63"/>
      <c r="B95" s="257"/>
      <c r="C95" s="97">
        <v>85</v>
      </c>
      <c r="D95" s="72">
        <v>85</v>
      </c>
      <c r="E95" s="72">
        <v>85</v>
      </c>
      <c r="F95" s="72">
        <v>85</v>
      </c>
      <c r="G95" s="72">
        <v>85</v>
      </c>
      <c r="H95" s="72">
        <v>85</v>
      </c>
      <c r="I95" s="72">
        <v>85</v>
      </c>
      <c r="J95" s="72">
        <v>85</v>
      </c>
      <c r="K95" s="72">
        <v>85</v>
      </c>
      <c r="L95" s="73">
        <v>85</v>
      </c>
      <c r="M95" s="64"/>
      <c r="N95" s="70"/>
      <c r="O95" s="1">
        <v>84</v>
      </c>
      <c r="P95" s="68"/>
      <c r="Q95" s="69"/>
      <c r="R95" s="68"/>
      <c r="S95" s="68"/>
      <c r="T95" s="71">
        <f t="shared" si="4"/>
        <v>0</v>
      </c>
      <c r="U95" s="2" t="str">
        <f t="shared" si="5"/>
        <v/>
      </c>
      <c r="V95" s="3">
        <f t="shared" ca="1" si="6"/>
        <v>43344</v>
      </c>
    </row>
    <row r="96" spans="1:22" customFormat="1" ht="9.75" customHeight="1" x14ac:dyDescent="0.25">
      <c r="A96" s="63"/>
      <c r="B96" s="257"/>
      <c r="C96" s="97">
        <v>86</v>
      </c>
      <c r="D96" s="72">
        <v>86</v>
      </c>
      <c r="E96" s="72">
        <v>86</v>
      </c>
      <c r="F96" s="72">
        <v>86</v>
      </c>
      <c r="G96" s="72">
        <v>86</v>
      </c>
      <c r="H96" s="72">
        <v>86</v>
      </c>
      <c r="I96" s="72">
        <v>86</v>
      </c>
      <c r="J96" s="72">
        <v>86</v>
      </c>
      <c r="K96" s="72">
        <v>86</v>
      </c>
      <c r="L96" s="73">
        <v>86</v>
      </c>
      <c r="M96" s="64"/>
      <c r="N96" s="70"/>
      <c r="O96" s="1">
        <v>85</v>
      </c>
      <c r="P96" s="68"/>
      <c r="Q96" s="69"/>
      <c r="R96" s="68"/>
      <c r="S96" s="68"/>
      <c r="T96" s="71">
        <f t="shared" si="4"/>
        <v>0</v>
      </c>
      <c r="U96" s="2" t="str">
        <f t="shared" si="5"/>
        <v/>
      </c>
      <c r="V96" s="3">
        <f t="shared" ca="1" si="6"/>
        <v>43344</v>
      </c>
    </row>
    <row r="97" spans="1:22" customFormat="1" ht="9.75" customHeight="1" x14ac:dyDescent="0.25">
      <c r="A97" s="63"/>
      <c r="B97" s="257"/>
      <c r="C97" s="97">
        <v>87</v>
      </c>
      <c r="D97" s="72">
        <v>87</v>
      </c>
      <c r="E97" s="72">
        <v>87</v>
      </c>
      <c r="F97" s="72">
        <v>87</v>
      </c>
      <c r="G97" s="72">
        <v>87</v>
      </c>
      <c r="H97" s="72">
        <v>87</v>
      </c>
      <c r="I97" s="72">
        <v>87</v>
      </c>
      <c r="J97" s="72">
        <v>87</v>
      </c>
      <c r="K97" s="72">
        <v>87</v>
      </c>
      <c r="L97" s="73">
        <v>87</v>
      </c>
      <c r="M97" s="64"/>
      <c r="N97" s="70"/>
      <c r="O97" s="1">
        <v>86</v>
      </c>
      <c r="P97" s="68"/>
      <c r="Q97" s="69"/>
      <c r="R97" s="68"/>
      <c r="S97" s="68"/>
      <c r="T97" s="71">
        <f t="shared" si="4"/>
        <v>0</v>
      </c>
      <c r="U97" s="2" t="str">
        <f t="shared" si="5"/>
        <v/>
      </c>
      <c r="V97" s="3">
        <f t="shared" ca="1" si="6"/>
        <v>43344</v>
      </c>
    </row>
    <row r="98" spans="1:22" customFormat="1" ht="9.75" customHeight="1" x14ac:dyDescent="0.25">
      <c r="A98" s="63"/>
      <c r="B98" s="257"/>
      <c r="C98" s="97">
        <v>88</v>
      </c>
      <c r="D98" s="72">
        <v>88</v>
      </c>
      <c r="E98" s="72">
        <v>88</v>
      </c>
      <c r="F98" s="72">
        <v>88</v>
      </c>
      <c r="G98" s="72">
        <v>88</v>
      </c>
      <c r="H98" s="72">
        <v>88</v>
      </c>
      <c r="I98" s="72">
        <v>88</v>
      </c>
      <c r="J98" s="72">
        <v>88</v>
      </c>
      <c r="K98" s="72">
        <v>88</v>
      </c>
      <c r="L98" s="73">
        <v>88</v>
      </c>
      <c r="M98" s="64"/>
      <c r="N98" s="70"/>
      <c r="O98" s="1">
        <v>87</v>
      </c>
      <c r="P98" s="68"/>
      <c r="Q98" s="69"/>
      <c r="R98" s="68"/>
      <c r="S98" s="68"/>
      <c r="T98" s="71">
        <f t="shared" si="4"/>
        <v>0</v>
      </c>
      <c r="U98" s="2" t="str">
        <f t="shared" si="5"/>
        <v/>
      </c>
      <c r="V98" s="3">
        <f t="shared" ca="1" si="6"/>
        <v>43344</v>
      </c>
    </row>
    <row r="99" spans="1:22" customFormat="1" ht="9.75" customHeight="1" x14ac:dyDescent="0.25">
      <c r="A99" s="63"/>
      <c r="B99" s="257"/>
      <c r="C99" s="97">
        <v>89</v>
      </c>
      <c r="D99" s="72">
        <v>89</v>
      </c>
      <c r="E99" s="72">
        <v>89</v>
      </c>
      <c r="F99" s="72">
        <v>89</v>
      </c>
      <c r="G99" s="72">
        <v>89</v>
      </c>
      <c r="H99" s="72">
        <v>89</v>
      </c>
      <c r="I99" s="72">
        <v>89</v>
      </c>
      <c r="J99" s="72">
        <v>89</v>
      </c>
      <c r="K99" s="72">
        <v>89</v>
      </c>
      <c r="L99" s="73">
        <v>89</v>
      </c>
      <c r="M99" s="64"/>
      <c r="N99" s="70"/>
      <c r="O99" s="1">
        <v>88</v>
      </c>
      <c r="P99" s="68"/>
      <c r="Q99" s="69"/>
      <c r="R99" s="68"/>
      <c r="S99" s="68"/>
      <c r="T99" s="71">
        <f t="shared" si="4"/>
        <v>0</v>
      </c>
      <c r="U99" s="2" t="str">
        <f t="shared" si="5"/>
        <v/>
      </c>
      <c r="V99" s="3">
        <f t="shared" ca="1" si="6"/>
        <v>43344</v>
      </c>
    </row>
    <row r="100" spans="1:22" customFormat="1" ht="9.75" customHeight="1" x14ac:dyDescent="0.25">
      <c r="A100" s="63"/>
      <c r="B100" s="257"/>
      <c r="C100" s="97">
        <v>90</v>
      </c>
      <c r="D100" s="72">
        <v>90</v>
      </c>
      <c r="E100" s="72">
        <v>90</v>
      </c>
      <c r="F100" s="72">
        <v>90</v>
      </c>
      <c r="G100" s="72">
        <v>90</v>
      </c>
      <c r="H100" s="72">
        <v>90</v>
      </c>
      <c r="I100" s="72">
        <v>90</v>
      </c>
      <c r="J100" s="72">
        <v>90</v>
      </c>
      <c r="K100" s="72">
        <v>90</v>
      </c>
      <c r="L100" s="73">
        <v>90</v>
      </c>
      <c r="M100" s="64"/>
      <c r="N100" s="70"/>
      <c r="O100" s="1">
        <v>89</v>
      </c>
      <c r="P100" s="68"/>
      <c r="Q100" s="69"/>
      <c r="R100" s="68"/>
      <c r="S100" s="68"/>
      <c r="T100" s="71">
        <f t="shared" si="4"/>
        <v>0</v>
      </c>
      <c r="U100" s="2" t="str">
        <f t="shared" si="5"/>
        <v/>
      </c>
      <c r="V100" s="3">
        <f t="shared" ca="1" si="6"/>
        <v>43344</v>
      </c>
    </row>
    <row r="101" spans="1:22" customFormat="1" ht="9.75" customHeight="1" x14ac:dyDescent="0.25">
      <c r="A101" s="63"/>
      <c r="B101" s="257"/>
      <c r="C101" s="97">
        <v>91</v>
      </c>
      <c r="D101" s="72">
        <v>91</v>
      </c>
      <c r="E101" s="72">
        <v>91</v>
      </c>
      <c r="F101" s="72">
        <v>91</v>
      </c>
      <c r="G101" s="72">
        <v>91</v>
      </c>
      <c r="H101" s="72">
        <v>91</v>
      </c>
      <c r="I101" s="72">
        <v>91</v>
      </c>
      <c r="J101" s="72">
        <v>91</v>
      </c>
      <c r="K101" s="72">
        <v>91</v>
      </c>
      <c r="L101" s="73">
        <v>91</v>
      </c>
      <c r="M101" s="64"/>
      <c r="N101" s="70"/>
      <c r="O101" s="1">
        <v>90</v>
      </c>
      <c r="P101" s="68"/>
      <c r="Q101" s="69"/>
      <c r="R101" s="68"/>
      <c r="S101" s="68"/>
      <c r="T101" s="71">
        <f t="shared" si="4"/>
        <v>0</v>
      </c>
      <c r="U101" s="2" t="str">
        <f t="shared" si="5"/>
        <v/>
      </c>
      <c r="V101" s="3">
        <f t="shared" ca="1" si="6"/>
        <v>43344</v>
      </c>
    </row>
    <row r="102" spans="1:22" customFormat="1" ht="9.75" customHeight="1" x14ac:dyDescent="0.25">
      <c r="A102" s="63"/>
      <c r="B102" s="257"/>
      <c r="C102" s="97">
        <v>92</v>
      </c>
      <c r="D102" s="72">
        <v>92</v>
      </c>
      <c r="E102" s="72">
        <v>92</v>
      </c>
      <c r="F102" s="72">
        <v>92</v>
      </c>
      <c r="G102" s="72">
        <v>92</v>
      </c>
      <c r="H102" s="72">
        <v>92</v>
      </c>
      <c r="I102" s="72">
        <v>92</v>
      </c>
      <c r="J102" s="72">
        <v>92</v>
      </c>
      <c r="K102" s="72">
        <v>92</v>
      </c>
      <c r="L102" s="73">
        <v>92</v>
      </c>
      <c r="M102" s="64"/>
      <c r="N102" s="70"/>
      <c r="O102" s="1">
        <v>91</v>
      </c>
      <c r="P102" s="68"/>
      <c r="Q102" s="69"/>
      <c r="R102" s="68"/>
      <c r="S102" s="68"/>
      <c r="T102" s="71">
        <f t="shared" si="4"/>
        <v>0</v>
      </c>
      <c r="U102" s="2" t="str">
        <f t="shared" si="5"/>
        <v/>
      </c>
      <c r="V102" s="3">
        <f t="shared" ca="1" si="6"/>
        <v>43344</v>
      </c>
    </row>
    <row r="103" spans="1:22" customFormat="1" ht="9.75" customHeight="1" x14ac:dyDescent="0.25">
      <c r="A103" s="63"/>
      <c r="B103" s="257"/>
      <c r="C103" s="97">
        <v>93</v>
      </c>
      <c r="D103" s="72">
        <v>93</v>
      </c>
      <c r="E103" s="72">
        <v>93</v>
      </c>
      <c r="F103" s="72">
        <v>93</v>
      </c>
      <c r="G103" s="72">
        <v>93</v>
      </c>
      <c r="H103" s="72">
        <v>93</v>
      </c>
      <c r="I103" s="72">
        <v>93</v>
      </c>
      <c r="J103" s="72">
        <v>93</v>
      </c>
      <c r="K103" s="72">
        <v>93</v>
      </c>
      <c r="L103" s="73">
        <v>93</v>
      </c>
      <c r="M103" s="64"/>
      <c r="N103" s="70"/>
      <c r="O103" s="1">
        <v>92</v>
      </c>
      <c r="P103" s="68"/>
      <c r="Q103" s="69"/>
      <c r="R103" s="68"/>
      <c r="S103" s="68"/>
      <c r="T103" s="71">
        <f t="shared" si="4"/>
        <v>0</v>
      </c>
      <c r="U103" s="2" t="str">
        <f t="shared" si="5"/>
        <v/>
      </c>
      <c r="V103" s="3">
        <f t="shared" ca="1" si="6"/>
        <v>43344</v>
      </c>
    </row>
    <row r="104" spans="1:22" customFormat="1" ht="9.75" customHeight="1" x14ac:dyDescent="0.25">
      <c r="A104" s="63"/>
      <c r="B104" s="257"/>
      <c r="C104" s="97">
        <v>94</v>
      </c>
      <c r="D104" s="72">
        <v>94</v>
      </c>
      <c r="E104" s="72">
        <v>94</v>
      </c>
      <c r="F104" s="72">
        <v>94</v>
      </c>
      <c r="G104" s="72">
        <v>94</v>
      </c>
      <c r="H104" s="72">
        <v>94</v>
      </c>
      <c r="I104" s="72">
        <v>94</v>
      </c>
      <c r="J104" s="72">
        <v>94</v>
      </c>
      <c r="K104" s="72">
        <v>94</v>
      </c>
      <c r="L104" s="73">
        <v>94</v>
      </c>
      <c r="M104" s="64"/>
      <c r="N104" s="70"/>
      <c r="O104" s="1">
        <v>93</v>
      </c>
      <c r="P104" s="68"/>
      <c r="Q104" s="69"/>
      <c r="R104" s="68"/>
      <c r="S104" s="68"/>
      <c r="T104" s="71">
        <f t="shared" si="4"/>
        <v>0</v>
      </c>
      <c r="U104" s="2" t="str">
        <f t="shared" si="5"/>
        <v/>
      </c>
      <c r="V104" s="3">
        <f t="shared" ca="1" si="6"/>
        <v>43344</v>
      </c>
    </row>
    <row r="105" spans="1:22" customFormat="1" ht="9.75" customHeight="1" x14ac:dyDescent="0.25">
      <c r="A105" s="63"/>
      <c r="B105" s="257"/>
      <c r="C105" s="97">
        <v>95</v>
      </c>
      <c r="D105" s="72">
        <v>95</v>
      </c>
      <c r="E105" s="72">
        <v>95</v>
      </c>
      <c r="F105" s="72">
        <v>95</v>
      </c>
      <c r="G105" s="72">
        <v>95</v>
      </c>
      <c r="H105" s="72">
        <v>95</v>
      </c>
      <c r="I105" s="72">
        <v>95</v>
      </c>
      <c r="J105" s="72">
        <v>95</v>
      </c>
      <c r="K105" s="72">
        <v>95</v>
      </c>
      <c r="L105" s="73">
        <v>95</v>
      </c>
      <c r="M105" s="64"/>
      <c r="N105" s="70"/>
      <c r="O105" s="1">
        <v>94</v>
      </c>
      <c r="P105" s="68"/>
      <c r="Q105" s="69"/>
      <c r="R105" s="68"/>
      <c r="S105" s="68"/>
      <c r="T105" s="71">
        <f t="shared" si="4"/>
        <v>0</v>
      </c>
      <c r="U105" s="2" t="str">
        <f t="shared" si="5"/>
        <v/>
      </c>
      <c r="V105" s="3">
        <f t="shared" ca="1" si="6"/>
        <v>43344</v>
      </c>
    </row>
    <row r="106" spans="1:22" customFormat="1" ht="9.75" customHeight="1" x14ac:dyDescent="0.25">
      <c r="A106" s="63"/>
      <c r="B106" s="257"/>
      <c r="C106" s="97">
        <v>96</v>
      </c>
      <c r="D106" s="72">
        <v>96</v>
      </c>
      <c r="E106" s="72">
        <v>96</v>
      </c>
      <c r="F106" s="72">
        <v>96</v>
      </c>
      <c r="G106" s="72">
        <v>96</v>
      </c>
      <c r="H106" s="72">
        <v>96</v>
      </c>
      <c r="I106" s="72">
        <v>96</v>
      </c>
      <c r="J106" s="72">
        <v>96</v>
      </c>
      <c r="K106" s="72">
        <v>96</v>
      </c>
      <c r="L106" s="73">
        <v>96</v>
      </c>
      <c r="M106" s="64"/>
      <c r="N106" s="70"/>
      <c r="O106" s="1">
        <v>95</v>
      </c>
      <c r="P106" s="68"/>
      <c r="Q106" s="69"/>
      <c r="R106" s="68"/>
      <c r="S106" s="68"/>
      <c r="T106" s="71">
        <f t="shared" si="4"/>
        <v>0</v>
      </c>
      <c r="U106" s="2" t="str">
        <f t="shared" si="5"/>
        <v/>
      </c>
      <c r="V106" s="3">
        <f t="shared" ca="1" si="6"/>
        <v>43344</v>
      </c>
    </row>
    <row r="107" spans="1:22" customFormat="1" ht="9.75" customHeight="1" x14ac:dyDescent="0.25">
      <c r="A107" s="63"/>
      <c r="B107" s="257"/>
      <c r="C107" s="97">
        <v>97</v>
      </c>
      <c r="D107" s="72">
        <v>97</v>
      </c>
      <c r="E107" s="72">
        <v>97</v>
      </c>
      <c r="F107" s="72">
        <v>97</v>
      </c>
      <c r="G107" s="72">
        <v>97</v>
      </c>
      <c r="H107" s="72">
        <v>97</v>
      </c>
      <c r="I107" s="72">
        <v>97</v>
      </c>
      <c r="J107" s="72">
        <v>97</v>
      </c>
      <c r="K107" s="72">
        <v>97</v>
      </c>
      <c r="L107" s="73">
        <v>97</v>
      </c>
      <c r="M107" s="64"/>
      <c r="N107" s="70"/>
      <c r="O107" s="1">
        <v>96</v>
      </c>
      <c r="P107" s="68"/>
      <c r="Q107" s="69"/>
      <c r="R107" s="68"/>
      <c r="S107" s="68"/>
      <c r="T107" s="71">
        <f t="shared" si="4"/>
        <v>0</v>
      </c>
      <c r="U107" s="2" t="str">
        <f t="shared" si="5"/>
        <v/>
      </c>
      <c r="V107" s="3">
        <f t="shared" ca="1" si="6"/>
        <v>43344</v>
      </c>
    </row>
    <row r="108" spans="1:22" customFormat="1" ht="9.75" customHeight="1" x14ac:dyDescent="0.25">
      <c r="A108" s="63"/>
      <c r="B108" s="257"/>
      <c r="C108" s="97">
        <v>98</v>
      </c>
      <c r="D108" s="72">
        <v>98</v>
      </c>
      <c r="E108" s="72">
        <v>98</v>
      </c>
      <c r="F108" s="72">
        <v>98</v>
      </c>
      <c r="G108" s="72">
        <v>98</v>
      </c>
      <c r="H108" s="72">
        <v>98</v>
      </c>
      <c r="I108" s="72">
        <v>98</v>
      </c>
      <c r="J108" s="72">
        <v>98</v>
      </c>
      <c r="K108" s="72">
        <v>98</v>
      </c>
      <c r="L108" s="73">
        <v>98</v>
      </c>
      <c r="M108" s="64"/>
      <c r="N108" s="70"/>
      <c r="O108" s="1">
        <v>97</v>
      </c>
      <c r="P108" s="68"/>
      <c r="Q108" s="69"/>
      <c r="R108" s="68"/>
      <c r="S108" s="68"/>
      <c r="T108" s="71">
        <f t="shared" si="4"/>
        <v>0</v>
      </c>
      <c r="U108" s="2" t="str">
        <f t="shared" si="5"/>
        <v/>
      </c>
      <c r="V108" s="3">
        <f t="shared" ca="1" si="6"/>
        <v>43344</v>
      </c>
    </row>
    <row r="109" spans="1:22" customFormat="1" ht="9.75" customHeight="1" thickBot="1" x14ac:dyDescent="0.3">
      <c r="A109" s="63"/>
      <c r="B109" s="258"/>
      <c r="C109" s="111">
        <v>99</v>
      </c>
      <c r="D109" s="74">
        <v>99</v>
      </c>
      <c r="E109" s="74">
        <v>99</v>
      </c>
      <c r="F109" s="74">
        <v>99</v>
      </c>
      <c r="G109" s="74">
        <v>99</v>
      </c>
      <c r="H109" s="74">
        <v>99</v>
      </c>
      <c r="I109" s="74">
        <v>99</v>
      </c>
      <c r="J109" s="74">
        <v>99</v>
      </c>
      <c r="K109" s="74">
        <v>99</v>
      </c>
      <c r="L109" s="75">
        <v>99</v>
      </c>
      <c r="M109" s="64"/>
      <c r="N109" s="70"/>
      <c r="O109" s="1">
        <v>98</v>
      </c>
      <c r="P109" s="68"/>
      <c r="Q109" s="69"/>
      <c r="R109" s="68"/>
      <c r="S109" s="68"/>
      <c r="T109" s="71">
        <f t="shared" si="4"/>
        <v>0</v>
      </c>
      <c r="U109" s="2" t="str">
        <f t="shared" si="5"/>
        <v/>
      </c>
      <c r="V109" s="3">
        <f t="shared" ca="1" si="6"/>
        <v>43344</v>
      </c>
    </row>
    <row r="110" spans="1:22" customFormat="1" ht="9.75" customHeight="1" x14ac:dyDescent="0.25">
      <c r="A110" s="63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70"/>
      <c r="O110" s="1">
        <v>99</v>
      </c>
      <c r="P110" s="68"/>
      <c r="Q110" s="69"/>
      <c r="R110" s="68"/>
      <c r="S110" s="68"/>
      <c r="T110" s="71">
        <f t="shared" si="4"/>
        <v>0</v>
      </c>
      <c r="U110" s="2" t="str">
        <f t="shared" si="5"/>
        <v/>
      </c>
      <c r="V110" s="3">
        <f t="shared" ca="1" si="6"/>
        <v>43344</v>
      </c>
    </row>
    <row r="111" spans="1:22" customFormat="1" ht="9.75" customHeight="1" x14ac:dyDescent="0.25">
      <c r="A111" s="63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70"/>
      <c r="O111" s="1">
        <v>100</v>
      </c>
      <c r="P111" s="68"/>
      <c r="Q111" s="69"/>
      <c r="R111" s="68"/>
      <c r="S111" s="68"/>
      <c r="T111" s="71">
        <f t="shared" si="4"/>
        <v>0</v>
      </c>
      <c r="U111" s="2" t="str">
        <f t="shared" si="5"/>
        <v/>
      </c>
      <c r="V111" s="3">
        <f t="shared" ca="1" si="6"/>
        <v>43344</v>
      </c>
    </row>
    <row r="112" spans="1:22" customFormat="1" ht="9.75" customHeight="1" x14ac:dyDescent="0.25">
      <c r="A112" s="63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70"/>
      <c r="O112" s="1">
        <v>101</v>
      </c>
      <c r="P112" s="68"/>
      <c r="Q112" s="69"/>
      <c r="R112" s="68"/>
      <c r="S112" s="68"/>
      <c r="T112" s="71">
        <f t="shared" si="4"/>
        <v>0</v>
      </c>
      <c r="U112" s="2" t="str">
        <f t="shared" si="5"/>
        <v/>
      </c>
      <c r="V112" s="3">
        <f t="shared" ca="1" si="6"/>
        <v>43344</v>
      </c>
    </row>
    <row r="113" spans="1:22" customFormat="1" ht="9.75" customHeight="1" x14ac:dyDescent="0.25">
      <c r="A113" s="63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70"/>
      <c r="O113" s="1">
        <v>102</v>
      </c>
      <c r="P113" s="68"/>
      <c r="Q113" s="69"/>
      <c r="R113" s="68"/>
      <c r="S113" s="68"/>
      <c r="T113" s="71">
        <f t="shared" si="4"/>
        <v>0</v>
      </c>
      <c r="U113" s="2" t="str">
        <f t="shared" si="5"/>
        <v/>
      </c>
      <c r="V113" s="3">
        <f t="shared" ca="1" si="6"/>
        <v>43344</v>
      </c>
    </row>
    <row r="114" spans="1:22" customFormat="1" ht="9.75" customHeight="1" x14ac:dyDescent="0.25">
      <c r="A114" s="63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70"/>
      <c r="O114" s="1">
        <v>103</v>
      </c>
      <c r="P114" s="68"/>
      <c r="Q114" s="69"/>
      <c r="R114" s="68"/>
      <c r="S114" s="68"/>
      <c r="T114" s="71">
        <f t="shared" si="4"/>
        <v>0</v>
      </c>
      <c r="U114" s="2" t="str">
        <f t="shared" si="5"/>
        <v/>
      </c>
      <c r="V114" s="3">
        <f t="shared" ca="1" si="6"/>
        <v>43344</v>
      </c>
    </row>
    <row r="115" spans="1:22" customFormat="1" ht="9.75" customHeight="1" x14ac:dyDescent="0.25">
      <c r="A115" s="63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70"/>
      <c r="O115" s="1">
        <v>104</v>
      </c>
      <c r="P115" s="68"/>
      <c r="Q115" s="69"/>
      <c r="R115" s="68"/>
      <c r="S115" s="68"/>
      <c r="T115" s="71">
        <f t="shared" si="4"/>
        <v>0</v>
      </c>
      <c r="U115" s="2" t="str">
        <f t="shared" si="5"/>
        <v/>
      </c>
      <c r="V115" s="3">
        <f t="shared" ca="1" si="6"/>
        <v>43344</v>
      </c>
    </row>
    <row r="116" spans="1:22" customFormat="1" ht="9.75" customHeight="1" x14ac:dyDescent="0.25">
      <c r="A116" s="63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70"/>
      <c r="O116" s="1">
        <v>105</v>
      </c>
      <c r="P116" s="68"/>
      <c r="Q116" s="69"/>
      <c r="R116" s="68"/>
      <c r="S116" s="68"/>
      <c r="T116" s="71">
        <f t="shared" si="4"/>
        <v>0</v>
      </c>
      <c r="U116" s="2" t="str">
        <f t="shared" si="5"/>
        <v/>
      </c>
      <c r="V116" s="3">
        <f t="shared" ca="1" si="6"/>
        <v>43344</v>
      </c>
    </row>
    <row r="117" spans="1:22" customFormat="1" ht="9.75" customHeight="1" x14ac:dyDescent="0.25">
      <c r="A117" s="63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70"/>
      <c r="O117" s="1">
        <v>106</v>
      </c>
      <c r="P117" s="68"/>
      <c r="Q117" s="69"/>
      <c r="R117" s="68"/>
      <c r="S117" s="68"/>
      <c r="T117" s="71">
        <f t="shared" si="4"/>
        <v>0</v>
      </c>
      <c r="U117" s="2" t="str">
        <f t="shared" si="5"/>
        <v/>
      </c>
      <c r="V117" s="3">
        <f t="shared" ca="1" si="6"/>
        <v>43344</v>
      </c>
    </row>
    <row r="118" spans="1:22" customFormat="1" ht="9.75" customHeight="1" x14ac:dyDescent="0.25">
      <c r="A118" s="63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70"/>
      <c r="O118" s="1">
        <v>107</v>
      </c>
      <c r="P118" s="68"/>
      <c r="Q118" s="69"/>
      <c r="R118" s="68"/>
      <c r="S118" s="68"/>
      <c r="T118" s="71">
        <f t="shared" si="4"/>
        <v>0</v>
      </c>
      <c r="U118" s="2" t="str">
        <f t="shared" si="5"/>
        <v/>
      </c>
      <c r="V118" s="3">
        <f t="shared" ca="1" si="6"/>
        <v>43344</v>
      </c>
    </row>
    <row r="119" spans="1:22" customFormat="1" ht="9.75" customHeight="1" x14ac:dyDescent="0.25">
      <c r="A119" s="63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70"/>
      <c r="O119" s="1">
        <v>108</v>
      </c>
      <c r="P119" s="68"/>
      <c r="Q119" s="69"/>
      <c r="R119" s="68"/>
      <c r="S119" s="68"/>
      <c r="T119" s="71">
        <f t="shared" si="4"/>
        <v>0</v>
      </c>
      <c r="U119" s="2" t="str">
        <f t="shared" si="5"/>
        <v/>
      </c>
      <c r="V119" s="3">
        <f t="shared" ca="1" si="6"/>
        <v>43344</v>
      </c>
    </row>
    <row r="120" spans="1:22" customFormat="1" ht="9.75" customHeight="1" x14ac:dyDescent="0.25">
      <c r="A120" s="63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70"/>
      <c r="O120" s="1">
        <v>109</v>
      </c>
      <c r="P120" s="68"/>
      <c r="Q120" s="69"/>
      <c r="R120" s="68"/>
      <c r="S120" s="68"/>
      <c r="T120" s="71">
        <f t="shared" si="4"/>
        <v>0</v>
      </c>
      <c r="U120" s="2" t="str">
        <f t="shared" si="5"/>
        <v/>
      </c>
      <c r="V120" s="3">
        <f t="shared" ca="1" si="6"/>
        <v>43344</v>
      </c>
    </row>
    <row r="121" spans="1:22" customFormat="1" ht="9.75" customHeight="1" x14ac:dyDescent="0.25">
      <c r="A121" s="63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70"/>
      <c r="O121" s="1">
        <v>110</v>
      </c>
      <c r="P121" s="68"/>
      <c r="Q121" s="69"/>
      <c r="R121" s="68"/>
      <c r="S121" s="68"/>
      <c r="T121" s="71">
        <f t="shared" si="4"/>
        <v>0</v>
      </c>
      <c r="U121" s="2" t="str">
        <f t="shared" si="5"/>
        <v/>
      </c>
      <c r="V121" s="3">
        <f t="shared" ca="1" si="6"/>
        <v>43344</v>
      </c>
    </row>
    <row r="122" spans="1:22" customFormat="1" ht="9.75" customHeight="1" x14ac:dyDescent="0.25">
      <c r="A122" s="63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70"/>
      <c r="O122" s="1">
        <v>111</v>
      </c>
      <c r="P122" s="68"/>
      <c r="Q122" s="69"/>
      <c r="R122" s="68"/>
      <c r="S122" s="68"/>
      <c r="T122" s="71">
        <f t="shared" si="4"/>
        <v>0</v>
      </c>
      <c r="U122" s="2" t="str">
        <f t="shared" si="5"/>
        <v/>
      </c>
      <c r="V122" s="3">
        <f t="shared" ca="1" si="6"/>
        <v>43344</v>
      </c>
    </row>
    <row r="123" spans="1:22" customFormat="1" ht="9.75" customHeight="1" x14ac:dyDescent="0.25">
      <c r="A123" s="63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70"/>
      <c r="O123" s="1">
        <v>112</v>
      </c>
      <c r="P123" s="68"/>
      <c r="Q123" s="69"/>
      <c r="R123" s="68"/>
      <c r="S123" s="68"/>
      <c r="T123" s="71">
        <f t="shared" si="4"/>
        <v>0</v>
      </c>
      <c r="U123" s="2" t="str">
        <f t="shared" si="5"/>
        <v/>
      </c>
      <c r="V123" s="3">
        <f t="shared" ca="1" si="6"/>
        <v>43344</v>
      </c>
    </row>
    <row r="124" spans="1:22" customFormat="1" ht="9.75" customHeight="1" x14ac:dyDescent="0.25">
      <c r="A124" s="63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70"/>
      <c r="O124" s="1">
        <v>113</v>
      </c>
      <c r="P124" s="68"/>
      <c r="Q124" s="69"/>
      <c r="R124" s="68"/>
      <c r="S124" s="68"/>
      <c r="T124" s="71">
        <f t="shared" si="4"/>
        <v>0</v>
      </c>
      <c r="U124" s="2" t="str">
        <f t="shared" si="5"/>
        <v/>
      </c>
      <c r="V124" s="3">
        <f t="shared" ca="1" si="6"/>
        <v>43344</v>
      </c>
    </row>
    <row r="125" spans="1:22" customFormat="1" ht="9.75" customHeight="1" x14ac:dyDescent="0.25">
      <c r="A125" s="63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70"/>
      <c r="O125" s="1">
        <v>114</v>
      </c>
      <c r="P125" s="68"/>
      <c r="Q125" s="69"/>
      <c r="R125" s="68"/>
      <c r="S125" s="68"/>
      <c r="T125" s="71">
        <f t="shared" si="4"/>
        <v>0</v>
      </c>
      <c r="U125" s="2" t="str">
        <f t="shared" si="5"/>
        <v/>
      </c>
      <c r="V125" s="3">
        <f t="shared" ca="1" si="6"/>
        <v>43344</v>
      </c>
    </row>
    <row r="126" spans="1:22" customFormat="1" ht="9.9499999999999993" customHeight="1" x14ac:dyDescent="0.25">
      <c r="A126" s="63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70"/>
      <c r="O126" s="1">
        <v>115</v>
      </c>
      <c r="P126" s="68"/>
      <c r="Q126" s="69"/>
      <c r="R126" s="68"/>
      <c r="S126" s="68"/>
      <c r="T126" s="71">
        <f t="shared" si="4"/>
        <v>0</v>
      </c>
      <c r="U126" s="2" t="str">
        <f t="shared" si="5"/>
        <v/>
      </c>
      <c r="V126" s="3">
        <f t="shared" ca="1" si="6"/>
        <v>43344</v>
      </c>
    </row>
    <row r="127" spans="1:22" customFormat="1" ht="9.9499999999999993" customHeight="1" x14ac:dyDescent="0.25">
      <c r="A127" s="63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70"/>
      <c r="O127" s="1">
        <v>116</v>
      </c>
      <c r="P127" s="68"/>
      <c r="Q127" s="69"/>
      <c r="R127" s="68"/>
      <c r="S127" s="68"/>
      <c r="T127" s="71">
        <f t="shared" si="4"/>
        <v>0</v>
      </c>
      <c r="U127" s="2" t="str">
        <f t="shared" si="5"/>
        <v/>
      </c>
      <c r="V127" s="3">
        <f t="shared" ca="1" si="6"/>
        <v>43344</v>
      </c>
    </row>
    <row r="128" spans="1:22" customFormat="1" ht="9.9499999999999993" customHeight="1" x14ac:dyDescent="0.25">
      <c r="A128" s="63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70"/>
      <c r="O128" s="1">
        <v>117</v>
      </c>
      <c r="P128" s="68"/>
      <c r="Q128" s="69"/>
      <c r="R128" s="68"/>
      <c r="S128" s="68"/>
      <c r="T128" s="71">
        <f t="shared" si="4"/>
        <v>0</v>
      </c>
      <c r="U128" s="2" t="str">
        <f t="shared" si="5"/>
        <v/>
      </c>
      <c r="V128" s="3">
        <f t="shared" ca="1" si="6"/>
        <v>43344</v>
      </c>
    </row>
    <row r="129" spans="1:22" customFormat="1" ht="9.9499999999999993" customHeight="1" x14ac:dyDescent="0.25">
      <c r="A129" s="63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70"/>
      <c r="O129" s="1">
        <v>118</v>
      </c>
      <c r="P129" s="68"/>
      <c r="Q129" s="69"/>
      <c r="R129" s="68"/>
      <c r="S129" s="68"/>
      <c r="T129" s="71">
        <f t="shared" si="4"/>
        <v>0</v>
      </c>
      <c r="U129" s="2" t="str">
        <f t="shared" si="5"/>
        <v/>
      </c>
      <c r="V129" s="3">
        <f t="shared" ca="1" si="6"/>
        <v>43344</v>
      </c>
    </row>
    <row r="130" spans="1:22" customFormat="1" ht="9.9499999999999993" customHeight="1" x14ac:dyDescent="0.25">
      <c r="A130" s="63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70"/>
      <c r="O130" s="1">
        <v>119</v>
      </c>
      <c r="P130" s="68"/>
      <c r="Q130" s="69"/>
      <c r="R130" s="68"/>
      <c r="S130" s="68"/>
      <c r="T130" s="71">
        <f t="shared" si="4"/>
        <v>0</v>
      </c>
      <c r="U130" s="2" t="str">
        <f t="shared" si="5"/>
        <v/>
      </c>
      <c r="V130" s="3">
        <f t="shared" ca="1" si="6"/>
        <v>43344</v>
      </c>
    </row>
    <row r="131" spans="1:22" customFormat="1" ht="9.9499999999999993" customHeight="1" thickBot="1" x14ac:dyDescent="0.3">
      <c r="A131" s="63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87"/>
      <c r="O131" s="88">
        <v>120</v>
      </c>
      <c r="P131" s="89"/>
      <c r="Q131" s="90"/>
      <c r="R131" s="89"/>
      <c r="S131" s="89"/>
      <c r="T131" s="91">
        <f t="shared" si="4"/>
        <v>0</v>
      </c>
      <c r="U131" s="92" t="str">
        <f t="shared" si="5"/>
        <v/>
      </c>
      <c r="V131" s="93">
        <f t="shared" ca="1" si="6"/>
        <v>43344</v>
      </c>
    </row>
    <row r="132" spans="1:22" customFormat="1" ht="15.75" thickBot="1" x14ac:dyDescent="0.3">
      <c r="A132" s="66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52" t="s">
        <v>19</v>
      </c>
      <c r="O132" s="53">
        <f ca="1">TODAY()</f>
        <v>43344</v>
      </c>
      <c r="P132" s="53" t="s">
        <v>20</v>
      </c>
      <c r="Q132" s="54">
        <f>SUM(Q11:Q131)-U132</f>
        <v>0</v>
      </c>
      <c r="R132" s="55">
        <f>MAX(R12:R131)</f>
        <v>0</v>
      </c>
      <c r="S132" s="56"/>
      <c r="T132" s="57" t="s">
        <v>21</v>
      </c>
      <c r="U132" s="54">
        <f>SUM(U11:U131)</f>
        <v>0</v>
      </c>
      <c r="V132" s="58">
        <f ca="1">SUMIF(V11:V131,"&gt;0")</f>
        <v>5244624</v>
      </c>
    </row>
    <row r="133" spans="1:22" ht="2.1" customHeight="1" x14ac:dyDescent="0.25"/>
  </sheetData>
  <mergeCells count="17">
    <mergeCell ref="N1:N2"/>
    <mergeCell ref="O1:T2"/>
    <mergeCell ref="U1:U2"/>
    <mergeCell ref="V1:V2"/>
    <mergeCell ref="B2:L6"/>
    <mergeCell ref="O3:P3"/>
    <mergeCell ref="S3:T3"/>
    <mergeCell ref="S4:V4"/>
    <mergeCell ref="O5:P5"/>
    <mergeCell ref="U5:V5"/>
    <mergeCell ref="B11:B109"/>
    <mergeCell ref="N6:Q6"/>
    <mergeCell ref="S6:V6"/>
    <mergeCell ref="N7:Q7"/>
    <mergeCell ref="B8:B10"/>
    <mergeCell ref="C8:L9"/>
    <mergeCell ref="N8:Q8"/>
  </mergeCells>
  <conditionalFormatting sqref="T8:V8 V3 R8">
    <cfRule type="cellIs" dxfId="274" priority="11" operator="equal">
      <formula>0</formula>
    </cfRule>
  </conditionalFormatting>
  <conditionalFormatting sqref="V10">
    <cfRule type="cellIs" dxfId="273" priority="7" operator="between">
      <formula>40000</formula>
      <formula>50000</formula>
    </cfRule>
    <cfRule type="cellIs" dxfId="272" priority="8" operator="between">
      <formula>30</formula>
      <formula>4000</formula>
    </cfRule>
    <cfRule type="containsText" dxfId="271" priority="9" operator="containsText" text="pago">
      <formula>NOT(ISERROR(SEARCH("pago",V10)))</formula>
    </cfRule>
    <cfRule type="cellIs" dxfId="270" priority="10" operator="between">
      <formula>1</formula>
      <formula>29</formula>
    </cfRule>
  </conditionalFormatting>
  <conditionalFormatting sqref="V11:V131">
    <cfRule type="cellIs" dxfId="269" priority="3" operator="between">
      <formula>40000</formula>
      <formula>50000</formula>
    </cfRule>
    <cfRule type="cellIs" dxfId="268" priority="4" operator="between">
      <formula>30</formula>
      <formula>4000</formula>
    </cfRule>
    <cfRule type="containsText" dxfId="267" priority="5" operator="containsText" text="pago">
      <formula>NOT(ISERROR(SEARCH("pago",V11)))</formula>
    </cfRule>
    <cfRule type="cellIs" dxfId="266" priority="6" operator="between">
      <formula>1</formula>
      <formula>29</formula>
    </cfRule>
  </conditionalFormatting>
  <conditionalFormatting sqref="V11:V131">
    <cfRule type="cellIs" dxfId="265" priority="2" operator="lessThan">
      <formula>0</formula>
    </cfRule>
  </conditionalFormatting>
  <conditionalFormatting sqref="T11:T131">
    <cfRule type="expression" dxfId="264" priority="1">
      <formula>S11=""</formula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Clientes!$A$3:$A$402</xm:f>
          </x14:formula1>
          <xm:sqref>V1:V2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3"/>
  <sheetViews>
    <sheetView workbookViewId="0">
      <selection activeCell="T22" sqref="T22"/>
    </sheetView>
  </sheetViews>
  <sheetFormatPr defaultColWidth="0" defaultRowHeight="15" zeroHeight="1" x14ac:dyDescent="0.25"/>
  <cols>
    <col min="1" max="1" width="1.7109375" style="59" customWidth="1"/>
    <col min="2" max="12" width="2.7109375" style="59" customWidth="1"/>
    <col min="13" max="13" width="1.7109375" style="59" customWidth="1"/>
    <col min="14" max="14" width="19.140625" style="42" bestFit="1" customWidth="1"/>
    <col min="15" max="15" width="15" style="42" bestFit="1" customWidth="1"/>
    <col min="16" max="16" width="15" style="42" customWidth="1"/>
    <col min="17" max="17" width="9.28515625" style="42" bestFit="1" customWidth="1"/>
    <col min="18" max="18" width="18.7109375" style="43" hidden="1"/>
    <col min="19" max="19" width="15.5703125" style="42" bestFit="1" customWidth="1"/>
    <col min="20" max="20" width="17.85546875" style="42" customWidth="1"/>
    <col min="21" max="21" width="14.28515625" style="42" bestFit="1" customWidth="1"/>
    <col min="22" max="22" width="19" style="42" customWidth="1"/>
    <col min="23" max="23" width="1.7109375" style="59" customWidth="1"/>
    <col min="24" max="16384" width="19" style="59" hidden="1"/>
  </cols>
  <sheetData>
    <row r="1" spans="1:22" customFormat="1" ht="9.9499999999999993" customHeight="1" thickBot="1" x14ac:dyDescent="0.3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2"/>
      <c r="N1" s="222" t="str">
        <f ca="1">IF(V132&gt;5000,"Livre",IF(V132&lt;=30,"Em Dias","Atrasado"))</f>
        <v>Livre</v>
      </c>
      <c r="O1" s="224" t="s">
        <v>1</v>
      </c>
      <c r="P1" s="224"/>
      <c r="Q1" s="224"/>
      <c r="R1" s="224"/>
      <c r="S1" s="224"/>
      <c r="T1" s="224"/>
      <c r="U1" s="226" t="s">
        <v>22</v>
      </c>
      <c r="V1" s="228" t="s">
        <v>65</v>
      </c>
    </row>
    <row r="2" spans="1:22" customFormat="1" ht="9.9499999999999993" customHeight="1" thickBot="1" x14ac:dyDescent="0.3">
      <c r="A2" s="63"/>
      <c r="B2" s="230"/>
      <c r="C2" s="231"/>
      <c r="D2" s="231"/>
      <c r="E2" s="231"/>
      <c r="F2" s="231"/>
      <c r="G2" s="231"/>
      <c r="H2" s="231"/>
      <c r="I2" s="231"/>
      <c r="J2" s="231"/>
      <c r="K2" s="231"/>
      <c r="L2" s="232"/>
      <c r="M2" s="64"/>
      <c r="N2" s="223"/>
      <c r="O2" s="225"/>
      <c r="P2" s="225"/>
      <c r="Q2" s="225"/>
      <c r="R2" s="225"/>
      <c r="S2" s="225"/>
      <c r="T2" s="225"/>
      <c r="U2" s="227"/>
      <c r="V2" s="229"/>
    </row>
    <row r="3" spans="1:22" customFormat="1" ht="9.9499999999999993" customHeight="1" thickBot="1" x14ac:dyDescent="0.3">
      <c r="A3" s="63"/>
      <c r="B3" s="233"/>
      <c r="C3" s="234"/>
      <c r="D3" s="234"/>
      <c r="E3" s="234"/>
      <c r="F3" s="234"/>
      <c r="G3" s="234"/>
      <c r="H3" s="234"/>
      <c r="I3" s="234"/>
      <c r="J3" s="234"/>
      <c r="K3" s="234"/>
      <c r="L3" s="235"/>
      <c r="M3" s="64"/>
      <c r="N3" s="44" t="s">
        <v>4</v>
      </c>
      <c r="O3" s="239" t="e">
        <f>VLOOKUP(V1,bd,2,0)</f>
        <v>#N/A</v>
      </c>
      <c r="P3" s="240"/>
      <c r="Q3" s="45" t="s">
        <v>6</v>
      </c>
      <c r="R3" s="43"/>
      <c r="S3" s="241" t="e">
        <f>VLOOKUP(V1,bd,8,0)</f>
        <v>#N/A</v>
      </c>
      <c r="T3" s="242"/>
      <c r="U3" s="44" t="s">
        <v>23</v>
      </c>
      <c r="V3" s="13" t="e">
        <f>VLOOKUP(V1,bd,9,0)</f>
        <v>#N/A</v>
      </c>
    </row>
    <row r="4" spans="1:22" customFormat="1" ht="9.9499999999999993" customHeight="1" thickBot="1" x14ac:dyDescent="0.3">
      <c r="A4" s="63"/>
      <c r="B4" s="233"/>
      <c r="C4" s="234"/>
      <c r="D4" s="234"/>
      <c r="E4" s="234"/>
      <c r="F4" s="234"/>
      <c r="G4" s="234"/>
      <c r="H4" s="234"/>
      <c r="I4" s="234"/>
      <c r="J4" s="234"/>
      <c r="K4" s="234"/>
      <c r="L4" s="235"/>
      <c r="M4" s="64"/>
      <c r="N4" s="44" t="s">
        <v>30</v>
      </c>
      <c r="O4" s="41" t="e">
        <f>VLOOKUP(V1,bd,17,0)</f>
        <v>#N/A</v>
      </c>
      <c r="P4" s="41" t="e">
        <f>VLOOKUP(V1,bd,18,0)</f>
        <v>#N/A</v>
      </c>
      <c r="Q4" s="44" t="s">
        <v>8</v>
      </c>
      <c r="R4" s="43"/>
      <c r="S4" s="243" t="e">
        <f>VLOOKUP(V1,bd,19,0)</f>
        <v>#N/A</v>
      </c>
      <c r="T4" s="244"/>
      <c r="U4" s="244"/>
      <c r="V4" s="245"/>
    </row>
    <row r="5" spans="1:22" customFormat="1" ht="9.9499999999999993" customHeight="1" thickBot="1" x14ac:dyDescent="0.3">
      <c r="A5" s="63"/>
      <c r="B5" s="233"/>
      <c r="C5" s="234"/>
      <c r="D5" s="234"/>
      <c r="E5" s="234"/>
      <c r="F5" s="234"/>
      <c r="G5" s="234"/>
      <c r="H5" s="234"/>
      <c r="I5" s="234"/>
      <c r="J5" s="234"/>
      <c r="K5" s="234"/>
      <c r="L5" s="235"/>
      <c r="M5" s="64"/>
      <c r="N5" s="44" t="s">
        <v>24</v>
      </c>
      <c r="O5" s="246" t="e">
        <f>VLOOKUP(V1,bd,10,0)</f>
        <v>#N/A</v>
      </c>
      <c r="P5" s="247"/>
      <c r="Q5" s="46" t="s">
        <v>7</v>
      </c>
      <c r="R5" s="4"/>
      <c r="S5" s="41" t="e">
        <f>VLOOKUP(V1,bd,13,0)</f>
        <v>#N/A</v>
      </c>
      <c r="T5" s="44" t="s">
        <v>5</v>
      </c>
      <c r="U5" s="241" t="e">
        <f>VLOOKUP(V1,bd,20,0)</f>
        <v>#N/A</v>
      </c>
      <c r="V5" s="242"/>
    </row>
    <row r="6" spans="1:22" customFormat="1" ht="9.9499999999999993" customHeight="1" thickBot="1" x14ac:dyDescent="0.3">
      <c r="A6" s="63"/>
      <c r="B6" s="236"/>
      <c r="C6" s="237"/>
      <c r="D6" s="237"/>
      <c r="E6" s="237"/>
      <c r="F6" s="237"/>
      <c r="G6" s="237"/>
      <c r="H6" s="237"/>
      <c r="I6" s="237"/>
      <c r="J6" s="237"/>
      <c r="K6" s="237"/>
      <c r="L6" s="238"/>
      <c r="M6" s="64"/>
      <c r="N6" s="241"/>
      <c r="O6" s="248"/>
      <c r="P6" s="248"/>
      <c r="Q6" s="248"/>
      <c r="R6" s="7"/>
      <c r="S6" s="248"/>
      <c r="T6" s="248"/>
      <c r="U6" s="248"/>
      <c r="V6" s="242"/>
    </row>
    <row r="7" spans="1:22" customFormat="1" ht="9.9499999999999993" customHeight="1" thickBot="1" x14ac:dyDescent="0.3">
      <c r="A7" s="63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217" t="s">
        <v>25</v>
      </c>
      <c r="O7" s="215"/>
      <c r="P7" s="215"/>
      <c r="Q7" s="216"/>
      <c r="R7" s="65"/>
      <c r="S7" s="47" t="s">
        <v>26</v>
      </c>
      <c r="T7" s="48" t="s">
        <v>27</v>
      </c>
      <c r="U7" s="48" t="s">
        <v>28</v>
      </c>
      <c r="V7" s="48" t="s">
        <v>29</v>
      </c>
    </row>
    <row r="8" spans="1:22" customFormat="1" ht="9.9499999999999993" customHeight="1" thickBot="1" x14ac:dyDescent="0.3">
      <c r="A8" s="63"/>
      <c r="B8" s="249"/>
      <c r="C8" s="250" t="s">
        <v>31</v>
      </c>
      <c r="D8" s="251"/>
      <c r="E8" s="251"/>
      <c r="F8" s="251"/>
      <c r="G8" s="251"/>
      <c r="H8" s="251"/>
      <c r="I8" s="251"/>
      <c r="J8" s="251"/>
      <c r="K8" s="251"/>
      <c r="L8" s="252"/>
      <c r="M8" s="64"/>
      <c r="N8" s="241" t="e">
        <f>VLOOKUP(V1,bd,3,0)</f>
        <v>#N/A</v>
      </c>
      <c r="O8" s="248"/>
      <c r="P8" s="248"/>
      <c r="Q8" s="242"/>
      <c r="R8" s="6"/>
      <c r="S8" s="5" t="e">
        <f>VLOOKUP(V1,bd,4,0)</f>
        <v>#N/A</v>
      </c>
      <c r="T8" s="5" t="e">
        <f>VLOOKUP(V1,bd,5,0)</f>
        <v>#N/A</v>
      </c>
      <c r="U8" s="5" t="e">
        <f>VLOOKUP(V1,bd,7,0)</f>
        <v>#N/A</v>
      </c>
      <c r="V8" s="13" t="e">
        <f>VLOOKUP(V1,bd,6,0)</f>
        <v>#N/A</v>
      </c>
    </row>
    <row r="9" spans="1:22" customFormat="1" ht="9.9499999999999993" customHeight="1" thickBot="1" x14ac:dyDescent="0.3">
      <c r="A9" s="63"/>
      <c r="B9" s="249"/>
      <c r="C9" s="253"/>
      <c r="D9" s="254"/>
      <c r="E9" s="254"/>
      <c r="F9" s="254"/>
      <c r="G9" s="254"/>
      <c r="H9" s="254"/>
      <c r="I9" s="254"/>
      <c r="J9" s="254"/>
      <c r="K9" s="254"/>
      <c r="L9" s="255"/>
      <c r="M9" s="64"/>
      <c r="N9" s="49"/>
      <c r="O9" s="50"/>
      <c r="P9" s="50"/>
      <c r="Q9" s="50"/>
      <c r="R9" s="50"/>
      <c r="S9" s="50"/>
      <c r="T9" s="50"/>
      <c r="U9" s="50"/>
      <c r="V9" s="51"/>
    </row>
    <row r="10" spans="1:22" customFormat="1" ht="9.9499999999999993" customHeight="1" thickBot="1" x14ac:dyDescent="0.3">
      <c r="A10" s="63"/>
      <c r="B10" s="249"/>
      <c r="C10" s="115">
        <v>1</v>
      </c>
      <c r="D10" s="116">
        <v>2</v>
      </c>
      <c r="E10" s="116">
        <v>3</v>
      </c>
      <c r="F10" s="116">
        <v>4</v>
      </c>
      <c r="G10" s="116">
        <v>5</v>
      </c>
      <c r="H10" s="116">
        <v>6</v>
      </c>
      <c r="I10" s="116">
        <v>7</v>
      </c>
      <c r="J10" s="116">
        <v>8</v>
      </c>
      <c r="K10" s="116">
        <v>9</v>
      </c>
      <c r="L10" s="117">
        <v>10</v>
      </c>
      <c r="M10" s="64"/>
      <c r="N10" s="76" t="s">
        <v>9</v>
      </c>
      <c r="O10" s="77" t="s">
        <v>10</v>
      </c>
      <c r="P10" s="77" t="s">
        <v>11</v>
      </c>
      <c r="Q10" s="77" t="s">
        <v>12</v>
      </c>
      <c r="R10" s="78" t="s">
        <v>13</v>
      </c>
      <c r="S10" s="77" t="s">
        <v>14</v>
      </c>
      <c r="T10" s="77" t="s">
        <v>15</v>
      </c>
      <c r="U10" s="77" t="s">
        <v>16</v>
      </c>
      <c r="V10" s="79" t="s">
        <v>17</v>
      </c>
    </row>
    <row r="11" spans="1:22" customFormat="1" ht="9.9499999999999993" customHeight="1" x14ac:dyDescent="0.25">
      <c r="A11" s="63"/>
      <c r="B11" s="256" t="s">
        <v>3292</v>
      </c>
      <c r="C11" s="108">
        <v>1</v>
      </c>
      <c r="D11" s="112">
        <v>1</v>
      </c>
      <c r="E11" s="113">
        <v>1</v>
      </c>
      <c r="F11" s="113">
        <v>1</v>
      </c>
      <c r="G11" s="113">
        <v>1</v>
      </c>
      <c r="H11" s="113">
        <v>1</v>
      </c>
      <c r="I11" s="113">
        <v>1</v>
      </c>
      <c r="J11" s="113">
        <v>1</v>
      </c>
      <c r="K11" s="113">
        <v>1</v>
      </c>
      <c r="L11" s="114">
        <v>1</v>
      </c>
      <c r="M11" s="64"/>
      <c r="N11" s="80"/>
      <c r="O11" s="81" t="s">
        <v>18</v>
      </c>
      <c r="P11" s="82"/>
      <c r="Q11" s="83"/>
      <c r="R11" s="82"/>
      <c r="S11" s="82"/>
      <c r="T11" s="84">
        <f t="shared" ref="T11:T74" si="0">IF(P11&gt;=S11,0,"")</f>
        <v>0</v>
      </c>
      <c r="U11" s="85" t="str">
        <f t="shared" ref="U11:U74" si="1">IF(S11&lt;&gt;"",Q11,"")</f>
        <v/>
      </c>
      <c r="V11" s="86">
        <f t="shared" ref="V11:V74" ca="1" si="2">IF(U11&lt;&gt;"","pago",TODAY()-P11)</f>
        <v>43344</v>
      </c>
    </row>
    <row r="12" spans="1:22" customFormat="1" ht="9.9499999999999993" customHeight="1" x14ac:dyDescent="0.25">
      <c r="A12" s="63"/>
      <c r="B12" s="257"/>
      <c r="C12" s="109">
        <v>2</v>
      </c>
      <c r="D12" s="94">
        <v>2</v>
      </c>
      <c r="E12" s="72">
        <v>2</v>
      </c>
      <c r="F12" s="72">
        <v>2</v>
      </c>
      <c r="G12" s="72">
        <v>2</v>
      </c>
      <c r="H12" s="72">
        <v>2</v>
      </c>
      <c r="I12" s="72">
        <v>2</v>
      </c>
      <c r="J12" s="72">
        <v>2</v>
      </c>
      <c r="K12" s="72">
        <v>2</v>
      </c>
      <c r="L12" s="73">
        <v>2</v>
      </c>
      <c r="M12" s="64"/>
      <c r="N12" s="70"/>
      <c r="O12" s="1">
        <v>1</v>
      </c>
      <c r="P12" s="68"/>
      <c r="Q12" s="69"/>
      <c r="R12" s="68" t="str">
        <f t="shared" ref="R12:R51" si="3">IF(N12&lt;&gt;"",P12,"")</f>
        <v/>
      </c>
      <c r="S12" s="68"/>
      <c r="T12" s="71">
        <f t="shared" si="0"/>
        <v>0</v>
      </c>
      <c r="U12" s="2" t="str">
        <f t="shared" si="1"/>
        <v/>
      </c>
      <c r="V12" s="3">
        <f t="shared" ca="1" si="2"/>
        <v>43344</v>
      </c>
    </row>
    <row r="13" spans="1:22" customFormat="1" ht="9.9499999999999993" customHeight="1" x14ac:dyDescent="0.25">
      <c r="A13" s="63"/>
      <c r="B13" s="257"/>
      <c r="C13" s="109">
        <v>3</v>
      </c>
      <c r="D13" s="94">
        <v>3</v>
      </c>
      <c r="E13" s="72">
        <v>3</v>
      </c>
      <c r="F13" s="72">
        <v>3</v>
      </c>
      <c r="G13" s="72">
        <v>3</v>
      </c>
      <c r="H13" s="72">
        <v>3</v>
      </c>
      <c r="I13" s="72">
        <v>3</v>
      </c>
      <c r="J13" s="72">
        <v>3</v>
      </c>
      <c r="K13" s="72">
        <v>3</v>
      </c>
      <c r="L13" s="73">
        <v>3</v>
      </c>
      <c r="M13" s="64"/>
      <c r="N13" s="70"/>
      <c r="O13" s="1">
        <v>2</v>
      </c>
      <c r="P13" s="68"/>
      <c r="Q13" s="69"/>
      <c r="R13" s="68" t="str">
        <f t="shared" si="3"/>
        <v/>
      </c>
      <c r="S13" s="68"/>
      <c r="T13" s="71">
        <f t="shared" si="0"/>
        <v>0</v>
      </c>
      <c r="U13" s="2" t="str">
        <f t="shared" si="1"/>
        <v/>
      </c>
      <c r="V13" s="3">
        <f t="shared" ca="1" si="2"/>
        <v>43344</v>
      </c>
    </row>
    <row r="14" spans="1:22" customFormat="1" ht="9.9499999999999993" customHeight="1" x14ac:dyDescent="0.25">
      <c r="A14" s="63"/>
      <c r="B14" s="257"/>
      <c r="C14" s="109">
        <v>4</v>
      </c>
      <c r="D14" s="94">
        <v>4</v>
      </c>
      <c r="E14" s="72">
        <v>4</v>
      </c>
      <c r="F14" s="72">
        <v>4</v>
      </c>
      <c r="G14" s="72">
        <v>4</v>
      </c>
      <c r="H14" s="72">
        <v>4</v>
      </c>
      <c r="I14" s="72">
        <v>4</v>
      </c>
      <c r="J14" s="72">
        <v>4</v>
      </c>
      <c r="K14" s="72">
        <v>4</v>
      </c>
      <c r="L14" s="73">
        <v>4</v>
      </c>
      <c r="M14" s="64"/>
      <c r="N14" s="70"/>
      <c r="O14" s="1">
        <v>3</v>
      </c>
      <c r="P14" s="68"/>
      <c r="Q14" s="69"/>
      <c r="R14" s="68" t="str">
        <f t="shared" si="3"/>
        <v/>
      </c>
      <c r="S14" s="68"/>
      <c r="T14" s="71">
        <f t="shared" si="0"/>
        <v>0</v>
      </c>
      <c r="U14" s="2" t="str">
        <f t="shared" si="1"/>
        <v/>
      </c>
      <c r="V14" s="3">
        <f t="shared" ca="1" si="2"/>
        <v>43344</v>
      </c>
    </row>
    <row r="15" spans="1:22" customFormat="1" ht="9.9499999999999993" customHeight="1" x14ac:dyDescent="0.25">
      <c r="A15" s="63"/>
      <c r="B15" s="257"/>
      <c r="C15" s="109">
        <v>5</v>
      </c>
      <c r="D15" s="94">
        <v>5</v>
      </c>
      <c r="E15" s="72">
        <v>5</v>
      </c>
      <c r="F15" s="72">
        <v>5</v>
      </c>
      <c r="G15" s="72">
        <v>5</v>
      </c>
      <c r="H15" s="72">
        <v>5</v>
      </c>
      <c r="I15" s="72">
        <v>5</v>
      </c>
      <c r="J15" s="72">
        <v>5</v>
      </c>
      <c r="K15" s="72">
        <v>5</v>
      </c>
      <c r="L15" s="73">
        <v>5</v>
      </c>
      <c r="M15" s="64"/>
      <c r="N15" s="70"/>
      <c r="O15" s="1">
        <v>4</v>
      </c>
      <c r="P15" s="68"/>
      <c r="Q15" s="69"/>
      <c r="R15" s="68" t="str">
        <f t="shared" si="3"/>
        <v/>
      </c>
      <c r="S15" s="68"/>
      <c r="T15" s="71">
        <f t="shared" si="0"/>
        <v>0</v>
      </c>
      <c r="U15" s="2" t="str">
        <f t="shared" si="1"/>
        <v/>
      </c>
      <c r="V15" s="3">
        <f t="shared" ca="1" si="2"/>
        <v>43344</v>
      </c>
    </row>
    <row r="16" spans="1:22" customFormat="1" ht="9.9499999999999993" customHeight="1" x14ac:dyDescent="0.25">
      <c r="A16" s="63"/>
      <c r="B16" s="257"/>
      <c r="C16" s="109">
        <v>6</v>
      </c>
      <c r="D16" s="94">
        <v>6</v>
      </c>
      <c r="E16" s="72">
        <v>6</v>
      </c>
      <c r="F16" s="72">
        <v>6</v>
      </c>
      <c r="G16" s="72">
        <v>6</v>
      </c>
      <c r="H16" s="72">
        <v>6</v>
      </c>
      <c r="I16" s="72">
        <v>6</v>
      </c>
      <c r="J16" s="72">
        <v>6</v>
      </c>
      <c r="K16" s="72">
        <v>6</v>
      </c>
      <c r="L16" s="73">
        <v>6</v>
      </c>
      <c r="M16" s="64"/>
      <c r="N16" s="70"/>
      <c r="O16" s="1">
        <v>5</v>
      </c>
      <c r="P16" s="68"/>
      <c r="Q16" s="69"/>
      <c r="R16" s="68" t="str">
        <f t="shared" si="3"/>
        <v/>
      </c>
      <c r="S16" s="68"/>
      <c r="T16" s="71">
        <f t="shared" si="0"/>
        <v>0</v>
      </c>
      <c r="U16" s="2" t="str">
        <f t="shared" si="1"/>
        <v/>
      </c>
      <c r="V16" s="3">
        <f t="shared" ca="1" si="2"/>
        <v>43344</v>
      </c>
    </row>
    <row r="17" spans="1:22" customFormat="1" ht="9.9499999999999993" customHeight="1" x14ac:dyDescent="0.25">
      <c r="A17" s="63"/>
      <c r="B17" s="257"/>
      <c r="C17" s="109">
        <v>7</v>
      </c>
      <c r="D17" s="94">
        <v>7</v>
      </c>
      <c r="E17" s="72">
        <v>7</v>
      </c>
      <c r="F17" s="72">
        <v>7</v>
      </c>
      <c r="G17" s="72">
        <v>7</v>
      </c>
      <c r="H17" s="72">
        <v>7</v>
      </c>
      <c r="I17" s="72">
        <v>7</v>
      </c>
      <c r="J17" s="72">
        <v>7</v>
      </c>
      <c r="K17" s="72">
        <v>7</v>
      </c>
      <c r="L17" s="73">
        <v>7</v>
      </c>
      <c r="M17" s="64"/>
      <c r="N17" s="70"/>
      <c r="O17" s="1">
        <v>6</v>
      </c>
      <c r="P17" s="68"/>
      <c r="Q17" s="69"/>
      <c r="R17" s="68" t="str">
        <f t="shared" si="3"/>
        <v/>
      </c>
      <c r="S17" s="68"/>
      <c r="T17" s="71">
        <f t="shared" si="0"/>
        <v>0</v>
      </c>
      <c r="U17" s="2" t="str">
        <f t="shared" si="1"/>
        <v/>
      </c>
      <c r="V17" s="3">
        <f t="shared" ca="1" si="2"/>
        <v>43344</v>
      </c>
    </row>
    <row r="18" spans="1:22" customFormat="1" ht="9.9499999999999993" customHeight="1" x14ac:dyDescent="0.25">
      <c r="A18" s="63"/>
      <c r="B18" s="257"/>
      <c r="C18" s="109">
        <v>8</v>
      </c>
      <c r="D18" s="94">
        <v>8</v>
      </c>
      <c r="E18" s="72">
        <v>8</v>
      </c>
      <c r="F18" s="72">
        <v>8</v>
      </c>
      <c r="G18" s="72">
        <v>8</v>
      </c>
      <c r="H18" s="72">
        <v>8</v>
      </c>
      <c r="I18" s="72">
        <v>8</v>
      </c>
      <c r="J18" s="72">
        <v>8</v>
      </c>
      <c r="K18" s="72">
        <v>8</v>
      </c>
      <c r="L18" s="73">
        <v>8</v>
      </c>
      <c r="M18" s="64"/>
      <c r="N18" s="70"/>
      <c r="O18" s="1">
        <v>7</v>
      </c>
      <c r="P18" s="68"/>
      <c r="Q18" s="69"/>
      <c r="R18" s="68" t="str">
        <f t="shared" si="3"/>
        <v/>
      </c>
      <c r="S18" s="68"/>
      <c r="T18" s="71">
        <f t="shared" si="0"/>
        <v>0</v>
      </c>
      <c r="U18" s="2" t="str">
        <f t="shared" si="1"/>
        <v/>
      </c>
      <c r="V18" s="3">
        <f t="shared" ca="1" si="2"/>
        <v>43344</v>
      </c>
    </row>
    <row r="19" spans="1:22" customFormat="1" ht="9.9499999999999993" customHeight="1" x14ac:dyDescent="0.25">
      <c r="A19" s="63"/>
      <c r="B19" s="257"/>
      <c r="C19" s="109">
        <v>9</v>
      </c>
      <c r="D19" s="94">
        <v>9</v>
      </c>
      <c r="E19" s="72">
        <v>9</v>
      </c>
      <c r="F19" s="72">
        <v>9</v>
      </c>
      <c r="G19" s="72">
        <v>9</v>
      </c>
      <c r="H19" s="72">
        <v>9</v>
      </c>
      <c r="I19" s="72">
        <v>9</v>
      </c>
      <c r="J19" s="72">
        <v>9</v>
      </c>
      <c r="K19" s="72">
        <v>9</v>
      </c>
      <c r="L19" s="73">
        <v>9</v>
      </c>
      <c r="M19" s="64"/>
      <c r="N19" s="70"/>
      <c r="O19" s="1">
        <v>8</v>
      </c>
      <c r="P19" s="68"/>
      <c r="Q19" s="69"/>
      <c r="R19" s="68" t="str">
        <f t="shared" si="3"/>
        <v/>
      </c>
      <c r="S19" s="68"/>
      <c r="T19" s="71">
        <f t="shared" si="0"/>
        <v>0</v>
      </c>
      <c r="U19" s="2" t="str">
        <f t="shared" si="1"/>
        <v/>
      </c>
      <c r="V19" s="3">
        <f t="shared" ca="1" si="2"/>
        <v>43344</v>
      </c>
    </row>
    <row r="20" spans="1:22" customFormat="1" ht="9.9499999999999993" customHeight="1" x14ac:dyDescent="0.25">
      <c r="A20" s="63"/>
      <c r="B20" s="257"/>
      <c r="C20" s="109">
        <v>10</v>
      </c>
      <c r="D20" s="94">
        <v>10</v>
      </c>
      <c r="E20" s="72">
        <v>10</v>
      </c>
      <c r="F20" s="72">
        <v>10</v>
      </c>
      <c r="G20" s="72">
        <v>10</v>
      </c>
      <c r="H20" s="72">
        <v>10</v>
      </c>
      <c r="I20" s="72">
        <v>10</v>
      </c>
      <c r="J20" s="72">
        <v>10</v>
      </c>
      <c r="K20" s="72">
        <v>10</v>
      </c>
      <c r="L20" s="73">
        <v>10</v>
      </c>
      <c r="M20" s="64"/>
      <c r="N20" s="70"/>
      <c r="O20" s="1">
        <v>9</v>
      </c>
      <c r="P20" s="68"/>
      <c r="Q20" s="69"/>
      <c r="R20" s="68" t="str">
        <f t="shared" si="3"/>
        <v/>
      </c>
      <c r="S20" s="68"/>
      <c r="T20" s="71">
        <f t="shared" si="0"/>
        <v>0</v>
      </c>
      <c r="U20" s="2" t="str">
        <f t="shared" si="1"/>
        <v/>
      </c>
      <c r="V20" s="3">
        <f t="shared" ca="1" si="2"/>
        <v>43344</v>
      </c>
    </row>
    <row r="21" spans="1:22" customFormat="1" ht="9.9499999999999993" customHeight="1" x14ac:dyDescent="0.25">
      <c r="A21" s="63"/>
      <c r="B21" s="257"/>
      <c r="C21" s="109">
        <v>11</v>
      </c>
      <c r="D21" s="94">
        <v>11</v>
      </c>
      <c r="E21" s="72">
        <v>11</v>
      </c>
      <c r="F21" s="72">
        <v>11</v>
      </c>
      <c r="G21" s="72">
        <v>11</v>
      </c>
      <c r="H21" s="72">
        <v>11</v>
      </c>
      <c r="I21" s="72">
        <v>11</v>
      </c>
      <c r="J21" s="72">
        <v>11</v>
      </c>
      <c r="K21" s="72">
        <v>11</v>
      </c>
      <c r="L21" s="73">
        <v>11</v>
      </c>
      <c r="M21" s="64"/>
      <c r="N21" s="70"/>
      <c r="O21" s="1">
        <v>10</v>
      </c>
      <c r="P21" s="68"/>
      <c r="Q21" s="69"/>
      <c r="R21" s="68" t="str">
        <f t="shared" si="3"/>
        <v/>
      </c>
      <c r="S21" s="68"/>
      <c r="T21" s="71">
        <f t="shared" si="0"/>
        <v>0</v>
      </c>
      <c r="U21" s="2" t="str">
        <f t="shared" si="1"/>
        <v/>
      </c>
      <c r="V21" s="3">
        <f t="shared" ca="1" si="2"/>
        <v>43344</v>
      </c>
    </row>
    <row r="22" spans="1:22" customFormat="1" ht="9.9499999999999993" customHeight="1" x14ac:dyDescent="0.25">
      <c r="A22" s="63"/>
      <c r="B22" s="257"/>
      <c r="C22" s="110">
        <v>12</v>
      </c>
      <c r="D22" s="72">
        <v>12</v>
      </c>
      <c r="E22" s="72">
        <v>12</v>
      </c>
      <c r="F22" s="72">
        <v>12</v>
      </c>
      <c r="G22" s="72">
        <v>12</v>
      </c>
      <c r="H22" s="72">
        <v>12</v>
      </c>
      <c r="I22" s="72">
        <v>12</v>
      </c>
      <c r="J22" s="72">
        <v>12</v>
      </c>
      <c r="K22" s="72">
        <v>12</v>
      </c>
      <c r="L22" s="73">
        <v>12</v>
      </c>
      <c r="M22" s="64"/>
      <c r="N22" s="70"/>
      <c r="O22" s="1">
        <v>11</v>
      </c>
      <c r="P22" s="68"/>
      <c r="Q22" s="69"/>
      <c r="R22" s="68" t="str">
        <f t="shared" si="3"/>
        <v/>
      </c>
      <c r="S22" s="68"/>
      <c r="T22" s="71">
        <f t="shared" si="0"/>
        <v>0</v>
      </c>
      <c r="U22" s="2" t="str">
        <f t="shared" si="1"/>
        <v/>
      </c>
      <c r="V22" s="3">
        <f t="shared" ca="1" si="2"/>
        <v>43344</v>
      </c>
    </row>
    <row r="23" spans="1:22" customFormat="1" ht="9.9499999999999993" customHeight="1" x14ac:dyDescent="0.25">
      <c r="A23" s="63"/>
      <c r="B23" s="257"/>
      <c r="C23" s="110">
        <v>13</v>
      </c>
      <c r="D23" s="72">
        <v>13</v>
      </c>
      <c r="E23" s="72">
        <v>13</v>
      </c>
      <c r="F23" s="72">
        <v>13</v>
      </c>
      <c r="G23" s="72">
        <v>13</v>
      </c>
      <c r="H23" s="72">
        <v>13</v>
      </c>
      <c r="I23" s="72">
        <v>13</v>
      </c>
      <c r="J23" s="72">
        <v>13</v>
      </c>
      <c r="K23" s="72">
        <v>13</v>
      </c>
      <c r="L23" s="73">
        <v>13</v>
      </c>
      <c r="M23" s="64"/>
      <c r="N23" s="70"/>
      <c r="O23" s="1">
        <v>12</v>
      </c>
      <c r="P23" s="68"/>
      <c r="Q23" s="69"/>
      <c r="R23" s="68" t="str">
        <f t="shared" si="3"/>
        <v/>
      </c>
      <c r="S23" s="68"/>
      <c r="T23" s="71">
        <f t="shared" si="0"/>
        <v>0</v>
      </c>
      <c r="U23" s="2" t="str">
        <f t="shared" si="1"/>
        <v/>
      </c>
      <c r="V23" s="3">
        <f t="shared" ca="1" si="2"/>
        <v>43344</v>
      </c>
    </row>
    <row r="24" spans="1:22" customFormat="1" ht="9.9499999999999993" customHeight="1" x14ac:dyDescent="0.25">
      <c r="A24" s="63"/>
      <c r="B24" s="257"/>
      <c r="C24" s="97">
        <v>14</v>
      </c>
      <c r="D24" s="72">
        <v>14</v>
      </c>
      <c r="E24" s="72">
        <v>14</v>
      </c>
      <c r="F24" s="72">
        <v>14</v>
      </c>
      <c r="G24" s="72">
        <v>14</v>
      </c>
      <c r="H24" s="72">
        <v>14</v>
      </c>
      <c r="I24" s="72">
        <v>14</v>
      </c>
      <c r="J24" s="72">
        <v>14</v>
      </c>
      <c r="K24" s="72">
        <v>14</v>
      </c>
      <c r="L24" s="73">
        <v>14</v>
      </c>
      <c r="M24" s="64"/>
      <c r="N24" s="70"/>
      <c r="O24" s="1">
        <v>13</v>
      </c>
      <c r="P24" s="68"/>
      <c r="Q24" s="69"/>
      <c r="R24" s="68" t="str">
        <f t="shared" si="3"/>
        <v/>
      </c>
      <c r="S24" s="68"/>
      <c r="T24" s="71">
        <f t="shared" si="0"/>
        <v>0</v>
      </c>
      <c r="U24" s="2" t="str">
        <f t="shared" si="1"/>
        <v/>
      </c>
      <c r="V24" s="3">
        <f t="shared" ca="1" si="2"/>
        <v>43344</v>
      </c>
    </row>
    <row r="25" spans="1:22" customFormat="1" ht="9.9499999999999993" customHeight="1" x14ac:dyDescent="0.25">
      <c r="A25" s="63"/>
      <c r="B25" s="257"/>
      <c r="C25" s="97">
        <v>15</v>
      </c>
      <c r="D25" s="72">
        <v>15</v>
      </c>
      <c r="E25" s="72">
        <v>15</v>
      </c>
      <c r="F25" s="72">
        <v>15</v>
      </c>
      <c r="G25" s="72">
        <v>15</v>
      </c>
      <c r="H25" s="72">
        <v>15</v>
      </c>
      <c r="I25" s="72">
        <v>15</v>
      </c>
      <c r="J25" s="72">
        <v>15</v>
      </c>
      <c r="K25" s="72">
        <v>15</v>
      </c>
      <c r="L25" s="73">
        <v>15</v>
      </c>
      <c r="M25" s="64"/>
      <c r="N25" s="70"/>
      <c r="O25" s="1">
        <v>14</v>
      </c>
      <c r="P25" s="68"/>
      <c r="Q25" s="69"/>
      <c r="R25" s="68" t="str">
        <f t="shared" si="3"/>
        <v/>
      </c>
      <c r="S25" s="68"/>
      <c r="T25" s="71">
        <f t="shared" si="0"/>
        <v>0</v>
      </c>
      <c r="U25" s="2" t="str">
        <f t="shared" si="1"/>
        <v/>
      </c>
      <c r="V25" s="3">
        <f t="shared" ca="1" si="2"/>
        <v>43344</v>
      </c>
    </row>
    <row r="26" spans="1:22" customFormat="1" ht="9.9499999999999993" customHeight="1" x14ac:dyDescent="0.25">
      <c r="A26" s="63"/>
      <c r="B26" s="257"/>
      <c r="C26" s="97">
        <v>16</v>
      </c>
      <c r="D26" s="72">
        <v>16</v>
      </c>
      <c r="E26" s="72">
        <v>16</v>
      </c>
      <c r="F26" s="72">
        <v>16</v>
      </c>
      <c r="G26" s="72">
        <v>16</v>
      </c>
      <c r="H26" s="72">
        <v>16</v>
      </c>
      <c r="I26" s="72">
        <v>16</v>
      </c>
      <c r="J26" s="72">
        <v>16</v>
      </c>
      <c r="K26" s="72">
        <v>16</v>
      </c>
      <c r="L26" s="73">
        <v>16</v>
      </c>
      <c r="M26" s="64"/>
      <c r="N26" s="70"/>
      <c r="O26" s="1">
        <v>15</v>
      </c>
      <c r="P26" s="68"/>
      <c r="Q26" s="69"/>
      <c r="R26" s="68" t="str">
        <f t="shared" si="3"/>
        <v/>
      </c>
      <c r="S26" s="68"/>
      <c r="T26" s="71">
        <f t="shared" si="0"/>
        <v>0</v>
      </c>
      <c r="U26" s="2" t="str">
        <f t="shared" si="1"/>
        <v/>
      </c>
      <c r="V26" s="3">
        <f t="shared" ca="1" si="2"/>
        <v>43344</v>
      </c>
    </row>
    <row r="27" spans="1:22" customFormat="1" ht="9.9499999999999993" customHeight="1" x14ac:dyDescent="0.25">
      <c r="A27" s="63"/>
      <c r="B27" s="257"/>
      <c r="C27" s="97">
        <v>17</v>
      </c>
      <c r="D27" s="72">
        <v>17</v>
      </c>
      <c r="E27" s="72">
        <v>17</v>
      </c>
      <c r="F27" s="72">
        <v>17</v>
      </c>
      <c r="G27" s="72">
        <v>17</v>
      </c>
      <c r="H27" s="72">
        <v>17</v>
      </c>
      <c r="I27" s="72">
        <v>17</v>
      </c>
      <c r="J27" s="72">
        <v>17</v>
      </c>
      <c r="K27" s="72">
        <v>17</v>
      </c>
      <c r="L27" s="73">
        <v>17</v>
      </c>
      <c r="M27" s="64"/>
      <c r="N27" s="70"/>
      <c r="O27" s="1">
        <v>16</v>
      </c>
      <c r="P27" s="68"/>
      <c r="Q27" s="69"/>
      <c r="R27" s="68" t="str">
        <f t="shared" si="3"/>
        <v/>
      </c>
      <c r="S27" s="68"/>
      <c r="T27" s="71">
        <f t="shared" si="0"/>
        <v>0</v>
      </c>
      <c r="U27" s="2" t="str">
        <f t="shared" si="1"/>
        <v/>
      </c>
      <c r="V27" s="3">
        <f t="shared" ca="1" si="2"/>
        <v>43344</v>
      </c>
    </row>
    <row r="28" spans="1:22" customFormat="1" ht="9.9499999999999993" customHeight="1" x14ac:dyDescent="0.25">
      <c r="A28" s="63"/>
      <c r="B28" s="257"/>
      <c r="C28" s="97">
        <v>18</v>
      </c>
      <c r="D28" s="72">
        <v>18</v>
      </c>
      <c r="E28" s="72">
        <v>18</v>
      </c>
      <c r="F28" s="72">
        <v>18</v>
      </c>
      <c r="G28" s="72">
        <v>18</v>
      </c>
      <c r="H28" s="72">
        <v>18</v>
      </c>
      <c r="I28" s="72">
        <v>18</v>
      </c>
      <c r="J28" s="72">
        <v>18</v>
      </c>
      <c r="K28" s="72">
        <v>18</v>
      </c>
      <c r="L28" s="73">
        <v>18</v>
      </c>
      <c r="M28" s="64"/>
      <c r="N28" s="70"/>
      <c r="O28" s="1">
        <v>17</v>
      </c>
      <c r="P28" s="68"/>
      <c r="Q28" s="69"/>
      <c r="R28" s="68" t="str">
        <f t="shared" si="3"/>
        <v/>
      </c>
      <c r="S28" s="68"/>
      <c r="T28" s="71">
        <f t="shared" si="0"/>
        <v>0</v>
      </c>
      <c r="U28" s="2" t="str">
        <f t="shared" si="1"/>
        <v/>
      </c>
      <c r="V28" s="3">
        <f t="shared" ca="1" si="2"/>
        <v>43344</v>
      </c>
    </row>
    <row r="29" spans="1:22" customFormat="1" ht="9.9499999999999993" customHeight="1" x14ac:dyDescent="0.25">
      <c r="A29" s="63"/>
      <c r="B29" s="257"/>
      <c r="C29" s="97">
        <v>19</v>
      </c>
      <c r="D29" s="72">
        <v>19</v>
      </c>
      <c r="E29" s="72">
        <v>19</v>
      </c>
      <c r="F29" s="72">
        <v>19</v>
      </c>
      <c r="G29" s="72">
        <v>19</v>
      </c>
      <c r="H29" s="72">
        <v>19</v>
      </c>
      <c r="I29" s="72">
        <v>19</v>
      </c>
      <c r="J29" s="72">
        <v>19</v>
      </c>
      <c r="K29" s="72">
        <v>19</v>
      </c>
      <c r="L29" s="73">
        <v>19</v>
      </c>
      <c r="M29" s="64"/>
      <c r="N29" s="70"/>
      <c r="O29" s="1">
        <v>18</v>
      </c>
      <c r="P29" s="68"/>
      <c r="Q29" s="69"/>
      <c r="R29" s="68" t="str">
        <f t="shared" si="3"/>
        <v/>
      </c>
      <c r="S29" s="68"/>
      <c r="T29" s="71">
        <f t="shared" si="0"/>
        <v>0</v>
      </c>
      <c r="U29" s="2" t="str">
        <f t="shared" si="1"/>
        <v/>
      </c>
      <c r="V29" s="3">
        <f t="shared" ca="1" si="2"/>
        <v>43344</v>
      </c>
    </row>
    <row r="30" spans="1:22" customFormat="1" ht="9.9499999999999993" customHeight="1" x14ac:dyDescent="0.25">
      <c r="A30" s="63"/>
      <c r="B30" s="257"/>
      <c r="C30" s="97">
        <v>20</v>
      </c>
      <c r="D30" s="72">
        <v>20</v>
      </c>
      <c r="E30" s="72">
        <v>20</v>
      </c>
      <c r="F30" s="72">
        <v>20</v>
      </c>
      <c r="G30" s="72">
        <v>20</v>
      </c>
      <c r="H30" s="72">
        <v>20</v>
      </c>
      <c r="I30" s="72">
        <v>20</v>
      </c>
      <c r="J30" s="72">
        <v>20</v>
      </c>
      <c r="K30" s="72">
        <v>20</v>
      </c>
      <c r="L30" s="73">
        <v>20</v>
      </c>
      <c r="M30" s="64"/>
      <c r="N30" s="70"/>
      <c r="O30" s="1">
        <v>19</v>
      </c>
      <c r="P30" s="68"/>
      <c r="Q30" s="69"/>
      <c r="R30" s="68" t="str">
        <f t="shared" si="3"/>
        <v/>
      </c>
      <c r="S30" s="68"/>
      <c r="T30" s="71">
        <f t="shared" si="0"/>
        <v>0</v>
      </c>
      <c r="U30" s="2" t="str">
        <f t="shared" si="1"/>
        <v/>
      </c>
      <c r="V30" s="3">
        <f t="shared" ca="1" si="2"/>
        <v>43344</v>
      </c>
    </row>
    <row r="31" spans="1:22" customFormat="1" ht="9.9499999999999993" customHeight="1" x14ac:dyDescent="0.25">
      <c r="A31" s="63"/>
      <c r="B31" s="257"/>
      <c r="C31" s="97">
        <v>21</v>
      </c>
      <c r="D31" s="72">
        <v>21</v>
      </c>
      <c r="E31" s="72">
        <v>21</v>
      </c>
      <c r="F31" s="72">
        <v>21</v>
      </c>
      <c r="G31" s="72">
        <v>21</v>
      </c>
      <c r="H31" s="72">
        <v>21</v>
      </c>
      <c r="I31" s="72">
        <v>21</v>
      </c>
      <c r="J31" s="72">
        <v>21</v>
      </c>
      <c r="K31" s="72">
        <v>21</v>
      </c>
      <c r="L31" s="73">
        <v>21</v>
      </c>
      <c r="M31" s="64"/>
      <c r="N31" s="70"/>
      <c r="O31" s="1">
        <v>20</v>
      </c>
      <c r="P31" s="68"/>
      <c r="Q31" s="69"/>
      <c r="R31" s="68" t="str">
        <f t="shared" si="3"/>
        <v/>
      </c>
      <c r="S31" s="68"/>
      <c r="T31" s="71">
        <f t="shared" si="0"/>
        <v>0</v>
      </c>
      <c r="U31" s="2" t="str">
        <f t="shared" si="1"/>
        <v/>
      </c>
      <c r="V31" s="3">
        <f t="shared" ca="1" si="2"/>
        <v>43344</v>
      </c>
    </row>
    <row r="32" spans="1:22" customFormat="1" ht="9.9499999999999993" customHeight="1" x14ac:dyDescent="0.25">
      <c r="A32" s="63"/>
      <c r="B32" s="257"/>
      <c r="C32" s="97">
        <v>22</v>
      </c>
      <c r="D32" s="72">
        <v>22</v>
      </c>
      <c r="E32" s="72">
        <v>22</v>
      </c>
      <c r="F32" s="72">
        <v>22</v>
      </c>
      <c r="G32" s="72">
        <v>22</v>
      </c>
      <c r="H32" s="72">
        <v>22</v>
      </c>
      <c r="I32" s="72">
        <v>22</v>
      </c>
      <c r="J32" s="72">
        <v>22</v>
      </c>
      <c r="K32" s="72">
        <v>22</v>
      </c>
      <c r="L32" s="73">
        <v>22</v>
      </c>
      <c r="M32" s="64"/>
      <c r="N32" s="70"/>
      <c r="O32" s="1">
        <v>21</v>
      </c>
      <c r="P32" s="68"/>
      <c r="Q32" s="69"/>
      <c r="R32" s="68" t="str">
        <f t="shared" si="3"/>
        <v/>
      </c>
      <c r="S32" s="68"/>
      <c r="T32" s="71">
        <f t="shared" si="0"/>
        <v>0</v>
      </c>
      <c r="U32" s="2" t="str">
        <f t="shared" si="1"/>
        <v/>
      </c>
      <c r="V32" s="3">
        <f t="shared" ca="1" si="2"/>
        <v>43344</v>
      </c>
    </row>
    <row r="33" spans="1:22" customFormat="1" ht="9.9499999999999993" customHeight="1" x14ac:dyDescent="0.25">
      <c r="A33" s="63"/>
      <c r="B33" s="257"/>
      <c r="C33" s="97">
        <v>23</v>
      </c>
      <c r="D33" s="72">
        <v>23</v>
      </c>
      <c r="E33" s="72">
        <v>23</v>
      </c>
      <c r="F33" s="72">
        <v>23</v>
      </c>
      <c r="G33" s="72">
        <v>23</v>
      </c>
      <c r="H33" s="72">
        <v>23</v>
      </c>
      <c r="I33" s="72">
        <v>23</v>
      </c>
      <c r="J33" s="72">
        <v>23</v>
      </c>
      <c r="K33" s="72">
        <v>23</v>
      </c>
      <c r="L33" s="73">
        <v>23</v>
      </c>
      <c r="M33" s="64"/>
      <c r="N33" s="70"/>
      <c r="O33" s="1">
        <v>22</v>
      </c>
      <c r="P33" s="68"/>
      <c r="Q33" s="69"/>
      <c r="R33" s="68" t="str">
        <f t="shared" si="3"/>
        <v/>
      </c>
      <c r="S33" s="68"/>
      <c r="T33" s="71">
        <f t="shared" si="0"/>
        <v>0</v>
      </c>
      <c r="U33" s="2" t="str">
        <f t="shared" si="1"/>
        <v/>
      </c>
      <c r="V33" s="3">
        <f t="shared" ca="1" si="2"/>
        <v>43344</v>
      </c>
    </row>
    <row r="34" spans="1:22" customFormat="1" ht="9.9499999999999993" customHeight="1" x14ac:dyDescent="0.25">
      <c r="A34" s="63"/>
      <c r="B34" s="257"/>
      <c r="C34" s="97">
        <v>24</v>
      </c>
      <c r="D34" s="72">
        <v>24</v>
      </c>
      <c r="E34" s="72">
        <v>24</v>
      </c>
      <c r="F34" s="72">
        <v>24</v>
      </c>
      <c r="G34" s="72">
        <v>24</v>
      </c>
      <c r="H34" s="72">
        <v>24</v>
      </c>
      <c r="I34" s="72">
        <v>24</v>
      </c>
      <c r="J34" s="72">
        <v>24</v>
      </c>
      <c r="K34" s="72">
        <v>24</v>
      </c>
      <c r="L34" s="73">
        <v>24</v>
      </c>
      <c r="M34" s="64"/>
      <c r="N34" s="70"/>
      <c r="O34" s="1">
        <v>23</v>
      </c>
      <c r="P34" s="68"/>
      <c r="Q34" s="69"/>
      <c r="R34" s="68" t="str">
        <f t="shared" si="3"/>
        <v/>
      </c>
      <c r="S34" s="68"/>
      <c r="T34" s="71">
        <f t="shared" si="0"/>
        <v>0</v>
      </c>
      <c r="U34" s="2" t="str">
        <f t="shared" si="1"/>
        <v/>
      </c>
      <c r="V34" s="3">
        <f t="shared" ca="1" si="2"/>
        <v>43344</v>
      </c>
    </row>
    <row r="35" spans="1:22" customFormat="1" ht="9.9499999999999993" customHeight="1" x14ac:dyDescent="0.25">
      <c r="A35" s="63"/>
      <c r="B35" s="257"/>
      <c r="C35" s="97">
        <v>25</v>
      </c>
      <c r="D35" s="72">
        <v>25</v>
      </c>
      <c r="E35" s="72">
        <v>25</v>
      </c>
      <c r="F35" s="72">
        <v>25</v>
      </c>
      <c r="G35" s="72">
        <v>25</v>
      </c>
      <c r="H35" s="72">
        <v>25</v>
      </c>
      <c r="I35" s="72">
        <v>25</v>
      </c>
      <c r="J35" s="72">
        <v>25</v>
      </c>
      <c r="K35" s="72">
        <v>25</v>
      </c>
      <c r="L35" s="73">
        <v>25</v>
      </c>
      <c r="M35" s="64"/>
      <c r="N35" s="70"/>
      <c r="O35" s="1">
        <v>24</v>
      </c>
      <c r="P35" s="68"/>
      <c r="Q35" s="69"/>
      <c r="R35" s="68" t="str">
        <f t="shared" si="3"/>
        <v/>
      </c>
      <c r="S35" s="68"/>
      <c r="T35" s="71">
        <f t="shared" si="0"/>
        <v>0</v>
      </c>
      <c r="U35" s="2" t="str">
        <f t="shared" si="1"/>
        <v/>
      </c>
      <c r="V35" s="3">
        <f t="shared" ca="1" si="2"/>
        <v>43344</v>
      </c>
    </row>
    <row r="36" spans="1:22" customFormat="1" ht="9.9499999999999993" customHeight="1" x14ac:dyDescent="0.25">
      <c r="A36" s="63"/>
      <c r="B36" s="257"/>
      <c r="C36" s="97">
        <v>26</v>
      </c>
      <c r="D36" s="72">
        <v>26</v>
      </c>
      <c r="E36" s="72">
        <v>26</v>
      </c>
      <c r="F36" s="72">
        <v>26</v>
      </c>
      <c r="G36" s="72">
        <v>26</v>
      </c>
      <c r="H36" s="72">
        <v>26</v>
      </c>
      <c r="I36" s="72">
        <v>26</v>
      </c>
      <c r="J36" s="72">
        <v>26</v>
      </c>
      <c r="K36" s="72">
        <v>26</v>
      </c>
      <c r="L36" s="73">
        <v>26</v>
      </c>
      <c r="M36" s="64"/>
      <c r="N36" s="70"/>
      <c r="O36" s="1">
        <v>25</v>
      </c>
      <c r="P36" s="68"/>
      <c r="Q36" s="69"/>
      <c r="R36" s="68" t="str">
        <f t="shared" si="3"/>
        <v/>
      </c>
      <c r="S36" s="68"/>
      <c r="T36" s="71">
        <f t="shared" si="0"/>
        <v>0</v>
      </c>
      <c r="U36" s="2" t="str">
        <f t="shared" si="1"/>
        <v/>
      </c>
      <c r="V36" s="3">
        <f t="shared" ca="1" si="2"/>
        <v>43344</v>
      </c>
    </row>
    <row r="37" spans="1:22" customFormat="1" ht="9.9499999999999993" customHeight="1" x14ac:dyDescent="0.25">
      <c r="A37" s="63"/>
      <c r="B37" s="257"/>
      <c r="C37" s="97">
        <v>27</v>
      </c>
      <c r="D37" s="72">
        <v>27</v>
      </c>
      <c r="E37" s="72">
        <v>27</v>
      </c>
      <c r="F37" s="72">
        <v>27</v>
      </c>
      <c r="G37" s="72">
        <v>27</v>
      </c>
      <c r="H37" s="72">
        <v>27</v>
      </c>
      <c r="I37" s="72">
        <v>27</v>
      </c>
      <c r="J37" s="72">
        <v>27</v>
      </c>
      <c r="K37" s="72">
        <v>27</v>
      </c>
      <c r="L37" s="73">
        <v>27</v>
      </c>
      <c r="M37" s="64"/>
      <c r="N37" s="70"/>
      <c r="O37" s="1">
        <v>26</v>
      </c>
      <c r="P37" s="68"/>
      <c r="Q37" s="69"/>
      <c r="R37" s="68" t="str">
        <f t="shared" si="3"/>
        <v/>
      </c>
      <c r="S37" s="68"/>
      <c r="T37" s="71">
        <f t="shared" si="0"/>
        <v>0</v>
      </c>
      <c r="U37" s="2" t="str">
        <f t="shared" si="1"/>
        <v/>
      </c>
      <c r="V37" s="3">
        <f t="shared" ca="1" si="2"/>
        <v>43344</v>
      </c>
    </row>
    <row r="38" spans="1:22" customFormat="1" ht="9.9499999999999993" customHeight="1" x14ac:dyDescent="0.25">
      <c r="A38" s="63"/>
      <c r="B38" s="257"/>
      <c r="C38" s="97">
        <v>28</v>
      </c>
      <c r="D38" s="72">
        <v>28</v>
      </c>
      <c r="E38" s="72">
        <v>28</v>
      </c>
      <c r="F38" s="72">
        <v>28</v>
      </c>
      <c r="G38" s="72">
        <v>28</v>
      </c>
      <c r="H38" s="72">
        <v>28</v>
      </c>
      <c r="I38" s="72">
        <v>28</v>
      </c>
      <c r="J38" s="72">
        <v>28</v>
      </c>
      <c r="K38" s="72">
        <v>28</v>
      </c>
      <c r="L38" s="73">
        <v>28</v>
      </c>
      <c r="M38" s="64"/>
      <c r="N38" s="70"/>
      <c r="O38" s="1">
        <v>27</v>
      </c>
      <c r="P38" s="68"/>
      <c r="Q38" s="69"/>
      <c r="R38" s="68" t="str">
        <f t="shared" si="3"/>
        <v/>
      </c>
      <c r="S38" s="68"/>
      <c r="T38" s="71">
        <f t="shared" si="0"/>
        <v>0</v>
      </c>
      <c r="U38" s="2" t="str">
        <f t="shared" si="1"/>
        <v/>
      </c>
      <c r="V38" s="3">
        <f t="shared" ca="1" si="2"/>
        <v>43344</v>
      </c>
    </row>
    <row r="39" spans="1:22" customFormat="1" ht="9.9499999999999993" customHeight="1" x14ac:dyDescent="0.25">
      <c r="A39" s="63"/>
      <c r="B39" s="257"/>
      <c r="C39" s="97">
        <v>29</v>
      </c>
      <c r="D39" s="72">
        <v>29</v>
      </c>
      <c r="E39" s="72">
        <v>29</v>
      </c>
      <c r="F39" s="72">
        <v>29</v>
      </c>
      <c r="G39" s="72">
        <v>29</v>
      </c>
      <c r="H39" s="72">
        <v>29</v>
      </c>
      <c r="I39" s="72">
        <v>29</v>
      </c>
      <c r="J39" s="72">
        <v>29</v>
      </c>
      <c r="K39" s="72">
        <v>29</v>
      </c>
      <c r="L39" s="73">
        <v>29</v>
      </c>
      <c r="M39" s="64"/>
      <c r="N39" s="70"/>
      <c r="O39" s="1">
        <v>28</v>
      </c>
      <c r="P39" s="68"/>
      <c r="Q39" s="69"/>
      <c r="R39" s="68" t="str">
        <f t="shared" si="3"/>
        <v/>
      </c>
      <c r="S39" s="68"/>
      <c r="T39" s="71">
        <f t="shared" si="0"/>
        <v>0</v>
      </c>
      <c r="U39" s="2" t="str">
        <f t="shared" si="1"/>
        <v/>
      </c>
      <c r="V39" s="3">
        <f t="shared" ca="1" si="2"/>
        <v>43344</v>
      </c>
    </row>
    <row r="40" spans="1:22" customFormat="1" ht="9.9499999999999993" customHeight="1" x14ac:dyDescent="0.25">
      <c r="A40" s="63"/>
      <c r="B40" s="257"/>
      <c r="C40" s="97">
        <v>30</v>
      </c>
      <c r="D40" s="72">
        <v>30</v>
      </c>
      <c r="E40" s="72">
        <v>30</v>
      </c>
      <c r="F40" s="72">
        <v>30</v>
      </c>
      <c r="G40" s="72">
        <v>30</v>
      </c>
      <c r="H40" s="72">
        <v>30</v>
      </c>
      <c r="I40" s="72">
        <v>30</v>
      </c>
      <c r="J40" s="72">
        <v>30</v>
      </c>
      <c r="K40" s="72">
        <v>30</v>
      </c>
      <c r="L40" s="73">
        <v>30</v>
      </c>
      <c r="M40" s="64"/>
      <c r="N40" s="70"/>
      <c r="O40" s="1">
        <v>29</v>
      </c>
      <c r="P40" s="68"/>
      <c r="Q40" s="69"/>
      <c r="R40" s="68" t="str">
        <f t="shared" si="3"/>
        <v/>
      </c>
      <c r="S40" s="68"/>
      <c r="T40" s="71">
        <f t="shared" si="0"/>
        <v>0</v>
      </c>
      <c r="U40" s="2" t="str">
        <f t="shared" si="1"/>
        <v/>
      </c>
      <c r="V40" s="3">
        <f t="shared" ca="1" si="2"/>
        <v>43344</v>
      </c>
    </row>
    <row r="41" spans="1:22" customFormat="1" ht="9.9499999999999993" customHeight="1" x14ac:dyDescent="0.25">
      <c r="A41" s="63"/>
      <c r="B41" s="257"/>
      <c r="C41" s="97">
        <v>31</v>
      </c>
      <c r="D41" s="72">
        <v>31</v>
      </c>
      <c r="E41" s="72">
        <v>31</v>
      </c>
      <c r="F41" s="72">
        <v>31</v>
      </c>
      <c r="G41" s="72">
        <v>31</v>
      </c>
      <c r="H41" s="72">
        <v>31</v>
      </c>
      <c r="I41" s="72">
        <v>31</v>
      </c>
      <c r="J41" s="72">
        <v>31</v>
      </c>
      <c r="K41" s="72">
        <v>31</v>
      </c>
      <c r="L41" s="73">
        <v>31</v>
      </c>
      <c r="M41" s="64"/>
      <c r="N41" s="70"/>
      <c r="O41" s="1">
        <v>30</v>
      </c>
      <c r="P41" s="68"/>
      <c r="Q41" s="69"/>
      <c r="R41" s="68" t="str">
        <f t="shared" si="3"/>
        <v/>
      </c>
      <c r="S41" s="68"/>
      <c r="T41" s="71">
        <f t="shared" si="0"/>
        <v>0</v>
      </c>
      <c r="U41" s="2" t="str">
        <f t="shared" si="1"/>
        <v/>
      </c>
      <c r="V41" s="3">
        <f t="shared" ca="1" si="2"/>
        <v>43344</v>
      </c>
    </row>
    <row r="42" spans="1:22" customFormat="1" ht="9.9499999999999993" customHeight="1" x14ac:dyDescent="0.25">
      <c r="A42" s="63"/>
      <c r="B42" s="257"/>
      <c r="C42" s="97">
        <v>32</v>
      </c>
      <c r="D42" s="72">
        <v>32</v>
      </c>
      <c r="E42" s="72">
        <v>32</v>
      </c>
      <c r="F42" s="72">
        <v>32</v>
      </c>
      <c r="G42" s="72">
        <v>32</v>
      </c>
      <c r="H42" s="72">
        <v>32</v>
      </c>
      <c r="I42" s="72">
        <v>32</v>
      </c>
      <c r="J42" s="72">
        <v>32</v>
      </c>
      <c r="K42" s="72">
        <v>32</v>
      </c>
      <c r="L42" s="73">
        <v>32</v>
      </c>
      <c r="M42" s="64"/>
      <c r="N42" s="70"/>
      <c r="O42" s="1">
        <v>31</v>
      </c>
      <c r="P42" s="68"/>
      <c r="Q42" s="69"/>
      <c r="R42" s="68" t="str">
        <f t="shared" si="3"/>
        <v/>
      </c>
      <c r="S42" s="68"/>
      <c r="T42" s="71">
        <f t="shared" si="0"/>
        <v>0</v>
      </c>
      <c r="U42" s="2" t="str">
        <f t="shared" si="1"/>
        <v/>
      </c>
      <c r="V42" s="3">
        <f t="shared" ca="1" si="2"/>
        <v>43344</v>
      </c>
    </row>
    <row r="43" spans="1:22" customFormat="1" ht="9.9499999999999993" customHeight="1" x14ac:dyDescent="0.25">
      <c r="A43" s="63"/>
      <c r="B43" s="257"/>
      <c r="C43" s="97">
        <v>33</v>
      </c>
      <c r="D43" s="72">
        <v>33</v>
      </c>
      <c r="E43" s="72">
        <v>33</v>
      </c>
      <c r="F43" s="72">
        <v>33</v>
      </c>
      <c r="G43" s="72">
        <v>33</v>
      </c>
      <c r="H43" s="72">
        <v>33</v>
      </c>
      <c r="I43" s="72">
        <v>33</v>
      </c>
      <c r="J43" s="72">
        <v>33</v>
      </c>
      <c r="K43" s="72">
        <v>33</v>
      </c>
      <c r="L43" s="73">
        <v>33</v>
      </c>
      <c r="M43" s="64"/>
      <c r="N43" s="70"/>
      <c r="O43" s="1">
        <v>32</v>
      </c>
      <c r="P43" s="68"/>
      <c r="Q43" s="69"/>
      <c r="R43" s="68" t="str">
        <f t="shared" si="3"/>
        <v/>
      </c>
      <c r="S43" s="68"/>
      <c r="T43" s="71">
        <f t="shared" si="0"/>
        <v>0</v>
      </c>
      <c r="U43" s="2" t="str">
        <f t="shared" si="1"/>
        <v/>
      </c>
      <c r="V43" s="3">
        <f t="shared" ca="1" si="2"/>
        <v>43344</v>
      </c>
    </row>
    <row r="44" spans="1:22" customFormat="1" ht="9.9499999999999993" customHeight="1" x14ac:dyDescent="0.25">
      <c r="A44" s="63"/>
      <c r="B44" s="257"/>
      <c r="C44" s="97">
        <v>34</v>
      </c>
      <c r="D44" s="72">
        <v>34</v>
      </c>
      <c r="E44" s="72">
        <v>34</v>
      </c>
      <c r="F44" s="72">
        <v>34</v>
      </c>
      <c r="G44" s="72">
        <v>34</v>
      </c>
      <c r="H44" s="72">
        <v>34</v>
      </c>
      <c r="I44" s="72">
        <v>34</v>
      </c>
      <c r="J44" s="72">
        <v>34</v>
      </c>
      <c r="K44" s="72">
        <v>34</v>
      </c>
      <c r="L44" s="73">
        <v>34</v>
      </c>
      <c r="M44" s="64"/>
      <c r="N44" s="70"/>
      <c r="O44" s="1">
        <v>33</v>
      </c>
      <c r="P44" s="68"/>
      <c r="Q44" s="69"/>
      <c r="R44" s="68" t="str">
        <f t="shared" si="3"/>
        <v/>
      </c>
      <c r="S44" s="68"/>
      <c r="T44" s="71">
        <f t="shared" si="0"/>
        <v>0</v>
      </c>
      <c r="U44" s="2" t="str">
        <f t="shared" si="1"/>
        <v/>
      </c>
      <c r="V44" s="3">
        <f t="shared" ca="1" si="2"/>
        <v>43344</v>
      </c>
    </row>
    <row r="45" spans="1:22" customFormat="1" ht="9.9499999999999993" customHeight="1" x14ac:dyDescent="0.25">
      <c r="A45" s="63"/>
      <c r="B45" s="257"/>
      <c r="C45" s="97">
        <v>35</v>
      </c>
      <c r="D45" s="72">
        <v>35</v>
      </c>
      <c r="E45" s="72">
        <v>35</v>
      </c>
      <c r="F45" s="72">
        <v>35</v>
      </c>
      <c r="G45" s="72">
        <v>35</v>
      </c>
      <c r="H45" s="72">
        <v>35</v>
      </c>
      <c r="I45" s="72">
        <v>35</v>
      </c>
      <c r="J45" s="72">
        <v>35</v>
      </c>
      <c r="K45" s="72">
        <v>35</v>
      </c>
      <c r="L45" s="73">
        <v>35</v>
      </c>
      <c r="M45" s="64"/>
      <c r="N45" s="70"/>
      <c r="O45" s="1">
        <v>34</v>
      </c>
      <c r="P45" s="68"/>
      <c r="Q45" s="69"/>
      <c r="R45" s="68" t="str">
        <f t="shared" si="3"/>
        <v/>
      </c>
      <c r="S45" s="68"/>
      <c r="T45" s="71">
        <f t="shared" si="0"/>
        <v>0</v>
      </c>
      <c r="U45" s="2" t="str">
        <f t="shared" si="1"/>
        <v/>
      </c>
      <c r="V45" s="3">
        <f t="shared" ca="1" si="2"/>
        <v>43344</v>
      </c>
    </row>
    <row r="46" spans="1:22" customFormat="1" ht="9.9499999999999993" customHeight="1" x14ac:dyDescent="0.25">
      <c r="A46" s="63"/>
      <c r="B46" s="257"/>
      <c r="C46" s="97">
        <v>36</v>
      </c>
      <c r="D46" s="72">
        <v>36</v>
      </c>
      <c r="E46" s="72">
        <v>36</v>
      </c>
      <c r="F46" s="72">
        <v>36</v>
      </c>
      <c r="G46" s="72">
        <v>36</v>
      </c>
      <c r="H46" s="72">
        <v>36</v>
      </c>
      <c r="I46" s="72">
        <v>36</v>
      </c>
      <c r="J46" s="72">
        <v>36</v>
      </c>
      <c r="K46" s="72">
        <v>36</v>
      </c>
      <c r="L46" s="73">
        <v>36</v>
      </c>
      <c r="M46" s="64"/>
      <c r="N46" s="70"/>
      <c r="O46" s="1">
        <v>35</v>
      </c>
      <c r="P46" s="68"/>
      <c r="Q46" s="69"/>
      <c r="R46" s="68" t="str">
        <f t="shared" si="3"/>
        <v/>
      </c>
      <c r="S46" s="68"/>
      <c r="T46" s="71">
        <f t="shared" si="0"/>
        <v>0</v>
      </c>
      <c r="U46" s="2" t="str">
        <f t="shared" si="1"/>
        <v/>
      </c>
      <c r="V46" s="3">
        <f t="shared" ca="1" si="2"/>
        <v>43344</v>
      </c>
    </row>
    <row r="47" spans="1:22" customFormat="1" ht="9.9499999999999993" customHeight="1" x14ac:dyDescent="0.25">
      <c r="A47" s="63"/>
      <c r="B47" s="257"/>
      <c r="C47" s="97">
        <v>37</v>
      </c>
      <c r="D47" s="72">
        <v>37</v>
      </c>
      <c r="E47" s="72">
        <v>37</v>
      </c>
      <c r="F47" s="72">
        <v>37</v>
      </c>
      <c r="G47" s="72">
        <v>37</v>
      </c>
      <c r="H47" s="72">
        <v>37</v>
      </c>
      <c r="I47" s="72">
        <v>37</v>
      </c>
      <c r="J47" s="72">
        <v>37</v>
      </c>
      <c r="K47" s="72">
        <v>37</v>
      </c>
      <c r="L47" s="73">
        <v>37</v>
      </c>
      <c r="M47" s="64"/>
      <c r="N47" s="70"/>
      <c r="O47" s="1">
        <v>36</v>
      </c>
      <c r="P47" s="68"/>
      <c r="Q47" s="69"/>
      <c r="R47" s="68" t="str">
        <f t="shared" si="3"/>
        <v/>
      </c>
      <c r="S47" s="68"/>
      <c r="T47" s="71">
        <f t="shared" si="0"/>
        <v>0</v>
      </c>
      <c r="U47" s="2" t="str">
        <f t="shared" si="1"/>
        <v/>
      </c>
      <c r="V47" s="3">
        <f t="shared" ca="1" si="2"/>
        <v>43344</v>
      </c>
    </row>
    <row r="48" spans="1:22" customFormat="1" ht="9.9499999999999993" customHeight="1" x14ac:dyDescent="0.25">
      <c r="A48" s="63"/>
      <c r="B48" s="257"/>
      <c r="C48" s="97">
        <v>38</v>
      </c>
      <c r="D48" s="72">
        <v>38</v>
      </c>
      <c r="E48" s="72">
        <v>38</v>
      </c>
      <c r="F48" s="72">
        <v>38</v>
      </c>
      <c r="G48" s="72">
        <v>38</v>
      </c>
      <c r="H48" s="72">
        <v>38</v>
      </c>
      <c r="I48" s="72">
        <v>38</v>
      </c>
      <c r="J48" s="72">
        <v>38</v>
      </c>
      <c r="K48" s="72">
        <v>38</v>
      </c>
      <c r="L48" s="73">
        <v>38</v>
      </c>
      <c r="M48" s="64"/>
      <c r="N48" s="70"/>
      <c r="O48" s="1">
        <v>37</v>
      </c>
      <c r="P48" s="68"/>
      <c r="Q48" s="69"/>
      <c r="R48" s="68" t="str">
        <f t="shared" si="3"/>
        <v/>
      </c>
      <c r="S48" s="68"/>
      <c r="T48" s="71">
        <f t="shared" si="0"/>
        <v>0</v>
      </c>
      <c r="U48" s="2" t="str">
        <f t="shared" si="1"/>
        <v/>
      </c>
      <c r="V48" s="3">
        <f t="shared" ca="1" si="2"/>
        <v>43344</v>
      </c>
    </row>
    <row r="49" spans="1:22" customFormat="1" ht="9.9499999999999993" customHeight="1" x14ac:dyDescent="0.25">
      <c r="A49" s="63"/>
      <c r="B49" s="257"/>
      <c r="C49" s="97">
        <v>39</v>
      </c>
      <c r="D49" s="72">
        <v>39</v>
      </c>
      <c r="E49" s="72">
        <v>39</v>
      </c>
      <c r="F49" s="72">
        <v>39</v>
      </c>
      <c r="G49" s="72">
        <v>39</v>
      </c>
      <c r="H49" s="72">
        <v>39</v>
      </c>
      <c r="I49" s="72">
        <v>39</v>
      </c>
      <c r="J49" s="72">
        <v>39</v>
      </c>
      <c r="K49" s="72">
        <v>39</v>
      </c>
      <c r="L49" s="73">
        <v>39</v>
      </c>
      <c r="M49" s="64"/>
      <c r="N49" s="70"/>
      <c r="O49" s="1">
        <v>38</v>
      </c>
      <c r="P49" s="68"/>
      <c r="Q49" s="69"/>
      <c r="R49" s="68" t="str">
        <f t="shared" si="3"/>
        <v/>
      </c>
      <c r="S49" s="68"/>
      <c r="T49" s="71">
        <f t="shared" si="0"/>
        <v>0</v>
      </c>
      <c r="U49" s="2" t="str">
        <f t="shared" si="1"/>
        <v/>
      </c>
      <c r="V49" s="3">
        <f t="shared" ca="1" si="2"/>
        <v>43344</v>
      </c>
    </row>
    <row r="50" spans="1:22" customFormat="1" ht="9.9499999999999993" customHeight="1" x14ac:dyDescent="0.25">
      <c r="A50" s="63"/>
      <c r="B50" s="257"/>
      <c r="C50" s="98">
        <v>40</v>
      </c>
      <c r="D50" s="95">
        <v>40</v>
      </c>
      <c r="E50" s="95">
        <v>40</v>
      </c>
      <c r="F50" s="95">
        <v>40</v>
      </c>
      <c r="G50" s="95">
        <v>40</v>
      </c>
      <c r="H50" s="95">
        <v>40</v>
      </c>
      <c r="I50" s="95">
        <v>40</v>
      </c>
      <c r="J50" s="95">
        <v>40</v>
      </c>
      <c r="K50" s="95">
        <v>40</v>
      </c>
      <c r="L50" s="96">
        <v>40</v>
      </c>
      <c r="M50" s="64"/>
      <c r="N50" s="70"/>
      <c r="O50" s="1">
        <v>39</v>
      </c>
      <c r="P50" s="68"/>
      <c r="Q50" s="69"/>
      <c r="R50" s="68" t="str">
        <f t="shared" si="3"/>
        <v/>
      </c>
      <c r="S50" s="68"/>
      <c r="T50" s="71">
        <f t="shared" si="0"/>
        <v>0</v>
      </c>
      <c r="U50" s="2" t="str">
        <f t="shared" si="1"/>
        <v/>
      </c>
      <c r="V50" s="3">
        <f t="shared" ca="1" si="2"/>
        <v>43344</v>
      </c>
    </row>
    <row r="51" spans="1:22" customFormat="1" ht="9.75" customHeight="1" x14ac:dyDescent="0.25">
      <c r="A51" s="63"/>
      <c r="B51" s="257"/>
      <c r="C51" s="97">
        <v>41</v>
      </c>
      <c r="D51" s="72">
        <v>41</v>
      </c>
      <c r="E51" s="72">
        <v>41</v>
      </c>
      <c r="F51" s="72">
        <v>41</v>
      </c>
      <c r="G51" s="72">
        <v>41</v>
      </c>
      <c r="H51" s="72">
        <v>41</v>
      </c>
      <c r="I51" s="72">
        <v>41</v>
      </c>
      <c r="J51" s="72">
        <v>41</v>
      </c>
      <c r="K51" s="72">
        <v>41</v>
      </c>
      <c r="L51" s="73">
        <v>41</v>
      </c>
      <c r="M51" s="64"/>
      <c r="N51" s="70"/>
      <c r="O51" s="1">
        <v>40</v>
      </c>
      <c r="P51" s="68"/>
      <c r="Q51" s="69"/>
      <c r="R51" s="68" t="str">
        <f t="shared" si="3"/>
        <v/>
      </c>
      <c r="S51" s="68"/>
      <c r="T51" s="71">
        <f t="shared" si="0"/>
        <v>0</v>
      </c>
      <c r="U51" s="2" t="str">
        <f t="shared" si="1"/>
        <v/>
      </c>
      <c r="V51" s="3">
        <f t="shared" ca="1" si="2"/>
        <v>43344</v>
      </c>
    </row>
    <row r="52" spans="1:22" customFormat="1" ht="9.75" customHeight="1" x14ac:dyDescent="0.25">
      <c r="A52" s="63"/>
      <c r="B52" s="257"/>
      <c r="C52" s="97">
        <v>42</v>
      </c>
      <c r="D52" s="72">
        <v>42</v>
      </c>
      <c r="E52" s="72">
        <v>42</v>
      </c>
      <c r="F52" s="72">
        <v>42</v>
      </c>
      <c r="G52" s="72">
        <v>42</v>
      </c>
      <c r="H52" s="72">
        <v>42</v>
      </c>
      <c r="I52" s="72">
        <v>42</v>
      </c>
      <c r="J52" s="72">
        <v>42</v>
      </c>
      <c r="K52" s="72">
        <v>42</v>
      </c>
      <c r="L52" s="73">
        <v>42</v>
      </c>
      <c r="M52" s="64"/>
      <c r="N52" s="70"/>
      <c r="O52" s="1">
        <v>41</v>
      </c>
      <c r="P52" s="68"/>
      <c r="Q52" s="69"/>
      <c r="R52" s="68"/>
      <c r="S52" s="68"/>
      <c r="T52" s="71">
        <f t="shared" si="0"/>
        <v>0</v>
      </c>
      <c r="U52" s="2" t="str">
        <f t="shared" si="1"/>
        <v/>
      </c>
      <c r="V52" s="3">
        <f t="shared" ca="1" si="2"/>
        <v>43344</v>
      </c>
    </row>
    <row r="53" spans="1:22" customFormat="1" ht="9.75" customHeight="1" x14ac:dyDescent="0.25">
      <c r="A53" s="63"/>
      <c r="B53" s="257"/>
      <c r="C53" s="97">
        <v>43</v>
      </c>
      <c r="D53" s="72">
        <v>43</v>
      </c>
      <c r="E53" s="72">
        <v>43</v>
      </c>
      <c r="F53" s="72">
        <v>43</v>
      </c>
      <c r="G53" s="72">
        <v>43</v>
      </c>
      <c r="H53" s="72">
        <v>43</v>
      </c>
      <c r="I53" s="72">
        <v>43</v>
      </c>
      <c r="J53" s="72">
        <v>43</v>
      </c>
      <c r="K53" s="72">
        <v>43</v>
      </c>
      <c r="L53" s="73">
        <v>43</v>
      </c>
      <c r="M53" s="64"/>
      <c r="N53" s="70"/>
      <c r="O53" s="1">
        <v>42</v>
      </c>
      <c r="P53" s="68"/>
      <c r="Q53" s="69"/>
      <c r="R53" s="68"/>
      <c r="S53" s="68"/>
      <c r="T53" s="71">
        <f t="shared" si="0"/>
        <v>0</v>
      </c>
      <c r="U53" s="2" t="str">
        <f t="shared" si="1"/>
        <v/>
      </c>
      <c r="V53" s="3">
        <f t="shared" ca="1" si="2"/>
        <v>43344</v>
      </c>
    </row>
    <row r="54" spans="1:22" customFormat="1" ht="9.75" customHeight="1" x14ac:dyDescent="0.25">
      <c r="A54" s="63"/>
      <c r="B54" s="257"/>
      <c r="C54" s="97">
        <v>44</v>
      </c>
      <c r="D54" s="72">
        <v>44</v>
      </c>
      <c r="E54" s="72">
        <v>44</v>
      </c>
      <c r="F54" s="72">
        <v>44</v>
      </c>
      <c r="G54" s="72">
        <v>44</v>
      </c>
      <c r="H54" s="72">
        <v>44</v>
      </c>
      <c r="I54" s="72">
        <v>44</v>
      </c>
      <c r="J54" s="72">
        <v>44</v>
      </c>
      <c r="K54" s="72">
        <v>44</v>
      </c>
      <c r="L54" s="73">
        <v>44</v>
      </c>
      <c r="M54" s="64"/>
      <c r="N54" s="70"/>
      <c r="O54" s="1">
        <v>43</v>
      </c>
      <c r="P54" s="68"/>
      <c r="Q54" s="69"/>
      <c r="R54" s="68"/>
      <c r="S54" s="68"/>
      <c r="T54" s="71">
        <f t="shared" si="0"/>
        <v>0</v>
      </c>
      <c r="U54" s="2" t="str">
        <f t="shared" si="1"/>
        <v/>
      </c>
      <c r="V54" s="3">
        <f t="shared" ca="1" si="2"/>
        <v>43344</v>
      </c>
    </row>
    <row r="55" spans="1:22" customFormat="1" ht="9.75" customHeight="1" x14ac:dyDescent="0.25">
      <c r="A55" s="63"/>
      <c r="B55" s="257"/>
      <c r="C55" s="97">
        <v>45</v>
      </c>
      <c r="D55" s="72">
        <v>45</v>
      </c>
      <c r="E55" s="72">
        <v>45</v>
      </c>
      <c r="F55" s="72">
        <v>45</v>
      </c>
      <c r="G55" s="72">
        <v>45</v>
      </c>
      <c r="H55" s="72">
        <v>45</v>
      </c>
      <c r="I55" s="72">
        <v>45</v>
      </c>
      <c r="J55" s="72">
        <v>45</v>
      </c>
      <c r="K55" s="72">
        <v>45</v>
      </c>
      <c r="L55" s="73">
        <v>45</v>
      </c>
      <c r="M55" s="64"/>
      <c r="N55" s="70"/>
      <c r="O55" s="1">
        <v>44</v>
      </c>
      <c r="P55" s="68"/>
      <c r="Q55" s="69"/>
      <c r="R55" s="68"/>
      <c r="S55" s="68"/>
      <c r="T55" s="71">
        <f t="shared" si="0"/>
        <v>0</v>
      </c>
      <c r="U55" s="2" t="str">
        <f t="shared" si="1"/>
        <v/>
      </c>
      <c r="V55" s="3">
        <f t="shared" ca="1" si="2"/>
        <v>43344</v>
      </c>
    </row>
    <row r="56" spans="1:22" customFormat="1" ht="9.75" customHeight="1" x14ac:dyDescent="0.25">
      <c r="A56" s="63"/>
      <c r="B56" s="257"/>
      <c r="C56" s="97">
        <v>46</v>
      </c>
      <c r="D56" s="72">
        <v>46</v>
      </c>
      <c r="E56" s="72">
        <v>46</v>
      </c>
      <c r="F56" s="72">
        <v>46</v>
      </c>
      <c r="G56" s="72">
        <v>46</v>
      </c>
      <c r="H56" s="72">
        <v>46</v>
      </c>
      <c r="I56" s="72">
        <v>46</v>
      </c>
      <c r="J56" s="72">
        <v>46</v>
      </c>
      <c r="K56" s="72">
        <v>46</v>
      </c>
      <c r="L56" s="73">
        <v>46</v>
      </c>
      <c r="M56" s="64"/>
      <c r="N56" s="70"/>
      <c r="O56" s="1">
        <v>45</v>
      </c>
      <c r="P56" s="68"/>
      <c r="Q56" s="69"/>
      <c r="R56" s="68"/>
      <c r="S56" s="68"/>
      <c r="T56" s="71">
        <f t="shared" si="0"/>
        <v>0</v>
      </c>
      <c r="U56" s="2" t="str">
        <f t="shared" si="1"/>
        <v/>
      </c>
      <c r="V56" s="3">
        <f t="shared" ca="1" si="2"/>
        <v>43344</v>
      </c>
    </row>
    <row r="57" spans="1:22" customFormat="1" ht="9.75" customHeight="1" x14ac:dyDescent="0.25">
      <c r="A57" s="63"/>
      <c r="B57" s="257"/>
      <c r="C57" s="97">
        <v>47</v>
      </c>
      <c r="D57" s="72">
        <v>47</v>
      </c>
      <c r="E57" s="72">
        <v>47</v>
      </c>
      <c r="F57" s="72">
        <v>47</v>
      </c>
      <c r="G57" s="72">
        <v>47</v>
      </c>
      <c r="H57" s="72">
        <v>47</v>
      </c>
      <c r="I57" s="72">
        <v>47</v>
      </c>
      <c r="J57" s="72">
        <v>47</v>
      </c>
      <c r="K57" s="72">
        <v>47</v>
      </c>
      <c r="L57" s="73">
        <v>47</v>
      </c>
      <c r="M57" s="64"/>
      <c r="N57" s="70"/>
      <c r="O57" s="1">
        <v>46</v>
      </c>
      <c r="P57" s="68"/>
      <c r="Q57" s="69"/>
      <c r="R57" s="68"/>
      <c r="S57" s="68"/>
      <c r="T57" s="71">
        <f t="shared" si="0"/>
        <v>0</v>
      </c>
      <c r="U57" s="2" t="str">
        <f t="shared" si="1"/>
        <v/>
      </c>
      <c r="V57" s="3">
        <f t="shared" ca="1" si="2"/>
        <v>43344</v>
      </c>
    </row>
    <row r="58" spans="1:22" customFormat="1" ht="9.75" customHeight="1" x14ac:dyDescent="0.25">
      <c r="A58" s="63"/>
      <c r="B58" s="257"/>
      <c r="C58" s="97">
        <v>48</v>
      </c>
      <c r="D58" s="72">
        <v>48</v>
      </c>
      <c r="E58" s="72">
        <v>48</v>
      </c>
      <c r="F58" s="72">
        <v>48</v>
      </c>
      <c r="G58" s="72">
        <v>48</v>
      </c>
      <c r="H58" s="72">
        <v>48</v>
      </c>
      <c r="I58" s="72">
        <v>48</v>
      </c>
      <c r="J58" s="72">
        <v>48</v>
      </c>
      <c r="K58" s="72">
        <v>48</v>
      </c>
      <c r="L58" s="73">
        <v>48</v>
      </c>
      <c r="M58" s="64"/>
      <c r="N58" s="70"/>
      <c r="O58" s="1">
        <v>47</v>
      </c>
      <c r="P58" s="68"/>
      <c r="Q58" s="69"/>
      <c r="R58" s="68"/>
      <c r="S58" s="68"/>
      <c r="T58" s="71">
        <f t="shared" si="0"/>
        <v>0</v>
      </c>
      <c r="U58" s="2" t="str">
        <f t="shared" si="1"/>
        <v/>
      </c>
      <c r="V58" s="3">
        <f t="shared" ca="1" si="2"/>
        <v>43344</v>
      </c>
    </row>
    <row r="59" spans="1:22" customFormat="1" ht="9.75" customHeight="1" x14ac:dyDescent="0.25">
      <c r="A59" s="63"/>
      <c r="B59" s="257"/>
      <c r="C59" s="97">
        <v>49</v>
      </c>
      <c r="D59" s="72">
        <v>49</v>
      </c>
      <c r="E59" s="72">
        <v>49</v>
      </c>
      <c r="F59" s="72">
        <v>49</v>
      </c>
      <c r="G59" s="72">
        <v>49</v>
      </c>
      <c r="H59" s="72">
        <v>49</v>
      </c>
      <c r="I59" s="72">
        <v>49</v>
      </c>
      <c r="J59" s="72">
        <v>49</v>
      </c>
      <c r="K59" s="72">
        <v>49</v>
      </c>
      <c r="L59" s="73">
        <v>49</v>
      </c>
      <c r="M59" s="64"/>
      <c r="N59" s="70"/>
      <c r="O59" s="1">
        <v>48</v>
      </c>
      <c r="P59" s="68"/>
      <c r="Q59" s="69"/>
      <c r="R59" s="68"/>
      <c r="S59" s="68"/>
      <c r="T59" s="71">
        <f t="shared" si="0"/>
        <v>0</v>
      </c>
      <c r="U59" s="2" t="str">
        <f t="shared" si="1"/>
        <v/>
      </c>
      <c r="V59" s="3">
        <f t="shared" ca="1" si="2"/>
        <v>43344</v>
      </c>
    </row>
    <row r="60" spans="1:22" customFormat="1" ht="9.75" customHeight="1" x14ac:dyDescent="0.25">
      <c r="A60" s="63"/>
      <c r="B60" s="257"/>
      <c r="C60" s="97">
        <v>50</v>
      </c>
      <c r="D60" s="72">
        <v>50</v>
      </c>
      <c r="E60" s="72">
        <v>50</v>
      </c>
      <c r="F60" s="72">
        <v>50</v>
      </c>
      <c r="G60" s="72">
        <v>50</v>
      </c>
      <c r="H60" s="72">
        <v>50</v>
      </c>
      <c r="I60" s="72">
        <v>50</v>
      </c>
      <c r="J60" s="72">
        <v>50</v>
      </c>
      <c r="K60" s="72">
        <v>50</v>
      </c>
      <c r="L60" s="73">
        <v>50</v>
      </c>
      <c r="M60" s="64"/>
      <c r="N60" s="70"/>
      <c r="O60" s="1">
        <v>49</v>
      </c>
      <c r="P60" s="68"/>
      <c r="Q60" s="69"/>
      <c r="R60" s="68"/>
      <c r="S60" s="68"/>
      <c r="T60" s="71">
        <f t="shared" si="0"/>
        <v>0</v>
      </c>
      <c r="U60" s="2" t="str">
        <f t="shared" si="1"/>
        <v/>
      </c>
      <c r="V60" s="3">
        <f t="shared" ca="1" si="2"/>
        <v>43344</v>
      </c>
    </row>
    <row r="61" spans="1:22" customFormat="1" ht="9.75" customHeight="1" x14ac:dyDescent="0.25">
      <c r="A61" s="63"/>
      <c r="B61" s="257"/>
      <c r="C61" s="97">
        <v>51</v>
      </c>
      <c r="D61" s="72">
        <v>51</v>
      </c>
      <c r="E61" s="72">
        <v>51</v>
      </c>
      <c r="F61" s="72">
        <v>51</v>
      </c>
      <c r="G61" s="72">
        <v>51</v>
      </c>
      <c r="H61" s="72">
        <v>51</v>
      </c>
      <c r="I61" s="72">
        <v>51</v>
      </c>
      <c r="J61" s="72">
        <v>51</v>
      </c>
      <c r="K61" s="72">
        <v>51</v>
      </c>
      <c r="L61" s="73">
        <v>51</v>
      </c>
      <c r="M61" s="64"/>
      <c r="N61" s="70"/>
      <c r="O61" s="1">
        <v>50</v>
      </c>
      <c r="P61" s="68"/>
      <c r="Q61" s="69"/>
      <c r="R61" s="68"/>
      <c r="S61" s="68"/>
      <c r="T61" s="71">
        <f t="shared" si="0"/>
        <v>0</v>
      </c>
      <c r="U61" s="2" t="str">
        <f t="shared" si="1"/>
        <v/>
      </c>
      <c r="V61" s="3">
        <f t="shared" ca="1" si="2"/>
        <v>43344</v>
      </c>
    </row>
    <row r="62" spans="1:22" customFormat="1" ht="9.75" customHeight="1" x14ac:dyDescent="0.25">
      <c r="A62" s="63"/>
      <c r="B62" s="257"/>
      <c r="C62" s="97">
        <v>52</v>
      </c>
      <c r="D62" s="72">
        <v>52</v>
      </c>
      <c r="E62" s="72">
        <v>52</v>
      </c>
      <c r="F62" s="72">
        <v>52</v>
      </c>
      <c r="G62" s="72">
        <v>52</v>
      </c>
      <c r="H62" s="72">
        <v>52</v>
      </c>
      <c r="I62" s="72">
        <v>52</v>
      </c>
      <c r="J62" s="72">
        <v>52</v>
      </c>
      <c r="K62" s="72">
        <v>52</v>
      </c>
      <c r="L62" s="73">
        <v>52</v>
      </c>
      <c r="M62" s="64"/>
      <c r="N62" s="70"/>
      <c r="O62" s="1">
        <v>51</v>
      </c>
      <c r="P62" s="68"/>
      <c r="Q62" s="69"/>
      <c r="R62" s="68"/>
      <c r="S62" s="68"/>
      <c r="T62" s="71">
        <f t="shared" si="0"/>
        <v>0</v>
      </c>
      <c r="U62" s="2" t="str">
        <f t="shared" si="1"/>
        <v/>
      </c>
      <c r="V62" s="3">
        <f t="shared" ca="1" si="2"/>
        <v>43344</v>
      </c>
    </row>
    <row r="63" spans="1:22" customFormat="1" ht="9.75" customHeight="1" x14ac:dyDescent="0.25">
      <c r="A63" s="63"/>
      <c r="B63" s="257"/>
      <c r="C63" s="97">
        <v>53</v>
      </c>
      <c r="D63" s="72">
        <v>53</v>
      </c>
      <c r="E63" s="72">
        <v>53</v>
      </c>
      <c r="F63" s="72">
        <v>53</v>
      </c>
      <c r="G63" s="72">
        <v>53</v>
      </c>
      <c r="H63" s="72">
        <v>53</v>
      </c>
      <c r="I63" s="72">
        <v>53</v>
      </c>
      <c r="J63" s="72">
        <v>53</v>
      </c>
      <c r="K63" s="72">
        <v>53</v>
      </c>
      <c r="L63" s="73">
        <v>53</v>
      </c>
      <c r="M63" s="64"/>
      <c r="N63" s="70"/>
      <c r="O63" s="1">
        <v>52</v>
      </c>
      <c r="P63" s="68"/>
      <c r="Q63" s="69"/>
      <c r="R63" s="68"/>
      <c r="S63" s="68"/>
      <c r="T63" s="71">
        <f t="shared" si="0"/>
        <v>0</v>
      </c>
      <c r="U63" s="2" t="str">
        <f t="shared" si="1"/>
        <v/>
      </c>
      <c r="V63" s="3">
        <f t="shared" ca="1" si="2"/>
        <v>43344</v>
      </c>
    </row>
    <row r="64" spans="1:22" customFormat="1" ht="9.75" customHeight="1" x14ac:dyDescent="0.25">
      <c r="A64" s="63"/>
      <c r="B64" s="257"/>
      <c r="C64" s="97">
        <v>54</v>
      </c>
      <c r="D64" s="72">
        <v>54</v>
      </c>
      <c r="E64" s="72">
        <v>54</v>
      </c>
      <c r="F64" s="72">
        <v>54</v>
      </c>
      <c r="G64" s="72">
        <v>54</v>
      </c>
      <c r="H64" s="72">
        <v>54</v>
      </c>
      <c r="I64" s="72">
        <v>54</v>
      </c>
      <c r="J64" s="72">
        <v>54</v>
      </c>
      <c r="K64" s="72">
        <v>54</v>
      </c>
      <c r="L64" s="73">
        <v>54</v>
      </c>
      <c r="M64" s="64"/>
      <c r="N64" s="70"/>
      <c r="O64" s="1">
        <v>53</v>
      </c>
      <c r="P64" s="68"/>
      <c r="Q64" s="69"/>
      <c r="R64" s="68"/>
      <c r="S64" s="68"/>
      <c r="T64" s="71">
        <f t="shared" si="0"/>
        <v>0</v>
      </c>
      <c r="U64" s="2" t="str">
        <f t="shared" si="1"/>
        <v/>
      </c>
      <c r="V64" s="3">
        <f t="shared" ca="1" si="2"/>
        <v>43344</v>
      </c>
    </row>
    <row r="65" spans="1:22" customFormat="1" ht="9.75" customHeight="1" x14ac:dyDescent="0.25">
      <c r="A65" s="63"/>
      <c r="B65" s="257"/>
      <c r="C65" s="97">
        <v>55</v>
      </c>
      <c r="D65" s="72">
        <v>55</v>
      </c>
      <c r="E65" s="72">
        <v>55</v>
      </c>
      <c r="F65" s="72">
        <v>55</v>
      </c>
      <c r="G65" s="72">
        <v>55</v>
      </c>
      <c r="H65" s="72">
        <v>55</v>
      </c>
      <c r="I65" s="72">
        <v>55</v>
      </c>
      <c r="J65" s="72">
        <v>55</v>
      </c>
      <c r="K65" s="72">
        <v>55</v>
      </c>
      <c r="L65" s="73">
        <v>55</v>
      </c>
      <c r="M65" s="64"/>
      <c r="N65" s="70"/>
      <c r="O65" s="1">
        <v>54</v>
      </c>
      <c r="P65" s="68"/>
      <c r="Q65" s="69"/>
      <c r="R65" s="68"/>
      <c r="S65" s="68"/>
      <c r="T65" s="71">
        <f t="shared" si="0"/>
        <v>0</v>
      </c>
      <c r="U65" s="2" t="str">
        <f t="shared" si="1"/>
        <v/>
      </c>
      <c r="V65" s="3">
        <f t="shared" ca="1" si="2"/>
        <v>43344</v>
      </c>
    </row>
    <row r="66" spans="1:22" customFormat="1" ht="9.75" customHeight="1" x14ac:dyDescent="0.25">
      <c r="A66" s="63"/>
      <c r="B66" s="257"/>
      <c r="C66" s="97">
        <v>56</v>
      </c>
      <c r="D66" s="72">
        <v>56</v>
      </c>
      <c r="E66" s="72">
        <v>56</v>
      </c>
      <c r="F66" s="72">
        <v>56</v>
      </c>
      <c r="G66" s="72">
        <v>56</v>
      </c>
      <c r="H66" s="72">
        <v>56</v>
      </c>
      <c r="I66" s="72">
        <v>56</v>
      </c>
      <c r="J66" s="72">
        <v>56</v>
      </c>
      <c r="K66" s="72">
        <v>56</v>
      </c>
      <c r="L66" s="73">
        <v>56</v>
      </c>
      <c r="M66" s="64"/>
      <c r="N66" s="70"/>
      <c r="O66" s="1">
        <v>55</v>
      </c>
      <c r="P66" s="68"/>
      <c r="Q66" s="69"/>
      <c r="R66" s="68"/>
      <c r="S66" s="68"/>
      <c r="T66" s="71">
        <f t="shared" si="0"/>
        <v>0</v>
      </c>
      <c r="U66" s="2" t="str">
        <f t="shared" si="1"/>
        <v/>
      </c>
      <c r="V66" s="3">
        <f t="shared" ca="1" si="2"/>
        <v>43344</v>
      </c>
    </row>
    <row r="67" spans="1:22" customFormat="1" ht="9.75" customHeight="1" x14ac:dyDescent="0.25">
      <c r="A67" s="63"/>
      <c r="B67" s="257"/>
      <c r="C67" s="97">
        <v>57</v>
      </c>
      <c r="D67" s="72">
        <v>57</v>
      </c>
      <c r="E67" s="72">
        <v>57</v>
      </c>
      <c r="F67" s="72">
        <v>57</v>
      </c>
      <c r="G67" s="72">
        <v>57</v>
      </c>
      <c r="H67" s="72">
        <v>57</v>
      </c>
      <c r="I67" s="72">
        <v>57</v>
      </c>
      <c r="J67" s="72">
        <v>57</v>
      </c>
      <c r="K67" s="72">
        <v>57</v>
      </c>
      <c r="L67" s="73">
        <v>57</v>
      </c>
      <c r="M67" s="64"/>
      <c r="N67" s="70"/>
      <c r="O67" s="1">
        <v>56</v>
      </c>
      <c r="P67" s="68"/>
      <c r="Q67" s="69"/>
      <c r="R67" s="68"/>
      <c r="S67" s="68"/>
      <c r="T67" s="71">
        <f t="shared" si="0"/>
        <v>0</v>
      </c>
      <c r="U67" s="2" t="str">
        <f t="shared" si="1"/>
        <v/>
      </c>
      <c r="V67" s="3">
        <f t="shared" ca="1" si="2"/>
        <v>43344</v>
      </c>
    </row>
    <row r="68" spans="1:22" customFormat="1" ht="9.75" customHeight="1" x14ac:dyDescent="0.25">
      <c r="A68" s="63"/>
      <c r="B68" s="257"/>
      <c r="C68" s="97">
        <v>58</v>
      </c>
      <c r="D68" s="72">
        <v>58</v>
      </c>
      <c r="E68" s="72">
        <v>58</v>
      </c>
      <c r="F68" s="72">
        <v>58</v>
      </c>
      <c r="G68" s="72">
        <v>58</v>
      </c>
      <c r="H68" s="72">
        <v>58</v>
      </c>
      <c r="I68" s="72">
        <v>58</v>
      </c>
      <c r="J68" s="72">
        <v>58</v>
      </c>
      <c r="K68" s="72">
        <v>58</v>
      </c>
      <c r="L68" s="73">
        <v>58</v>
      </c>
      <c r="M68" s="64"/>
      <c r="N68" s="70"/>
      <c r="O68" s="1">
        <v>57</v>
      </c>
      <c r="P68" s="68"/>
      <c r="Q68" s="69"/>
      <c r="R68" s="68"/>
      <c r="S68" s="68"/>
      <c r="T68" s="71">
        <f t="shared" si="0"/>
        <v>0</v>
      </c>
      <c r="U68" s="2" t="str">
        <f t="shared" si="1"/>
        <v/>
      </c>
      <c r="V68" s="3">
        <f t="shared" ca="1" si="2"/>
        <v>43344</v>
      </c>
    </row>
    <row r="69" spans="1:22" customFormat="1" ht="9.75" customHeight="1" x14ac:dyDescent="0.25">
      <c r="A69" s="63"/>
      <c r="B69" s="257"/>
      <c r="C69" s="97">
        <v>59</v>
      </c>
      <c r="D69" s="72">
        <v>59</v>
      </c>
      <c r="E69" s="72">
        <v>59</v>
      </c>
      <c r="F69" s="72">
        <v>59</v>
      </c>
      <c r="G69" s="72">
        <v>59</v>
      </c>
      <c r="H69" s="72">
        <v>59</v>
      </c>
      <c r="I69" s="72">
        <v>59</v>
      </c>
      <c r="J69" s="72">
        <v>59</v>
      </c>
      <c r="K69" s="72">
        <v>59</v>
      </c>
      <c r="L69" s="73">
        <v>59</v>
      </c>
      <c r="M69" s="64"/>
      <c r="N69" s="70"/>
      <c r="O69" s="1">
        <v>58</v>
      </c>
      <c r="P69" s="68"/>
      <c r="Q69" s="69"/>
      <c r="R69" s="68"/>
      <c r="S69" s="68"/>
      <c r="T69" s="71">
        <f t="shared" si="0"/>
        <v>0</v>
      </c>
      <c r="U69" s="2" t="str">
        <f t="shared" si="1"/>
        <v/>
      </c>
      <c r="V69" s="3">
        <f t="shared" ca="1" si="2"/>
        <v>43344</v>
      </c>
    </row>
    <row r="70" spans="1:22" customFormat="1" ht="9.75" customHeight="1" x14ac:dyDescent="0.25">
      <c r="A70" s="63"/>
      <c r="B70" s="257"/>
      <c r="C70" s="97">
        <v>60</v>
      </c>
      <c r="D70" s="72">
        <v>60</v>
      </c>
      <c r="E70" s="72">
        <v>60</v>
      </c>
      <c r="F70" s="72">
        <v>60</v>
      </c>
      <c r="G70" s="72">
        <v>60</v>
      </c>
      <c r="H70" s="72">
        <v>60</v>
      </c>
      <c r="I70" s="72">
        <v>60</v>
      </c>
      <c r="J70" s="72">
        <v>60</v>
      </c>
      <c r="K70" s="72">
        <v>60</v>
      </c>
      <c r="L70" s="73">
        <v>60</v>
      </c>
      <c r="M70" s="64"/>
      <c r="N70" s="70"/>
      <c r="O70" s="1">
        <v>59</v>
      </c>
      <c r="P70" s="68"/>
      <c r="Q70" s="69"/>
      <c r="R70" s="68"/>
      <c r="S70" s="68"/>
      <c r="T70" s="71">
        <f t="shared" si="0"/>
        <v>0</v>
      </c>
      <c r="U70" s="2" t="str">
        <f t="shared" si="1"/>
        <v/>
      </c>
      <c r="V70" s="3">
        <f t="shared" ca="1" si="2"/>
        <v>43344</v>
      </c>
    </row>
    <row r="71" spans="1:22" customFormat="1" ht="9.75" customHeight="1" x14ac:dyDescent="0.25">
      <c r="A71" s="63"/>
      <c r="B71" s="257"/>
      <c r="C71" s="97">
        <v>61</v>
      </c>
      <c r="D71" s="72">
        <v>61</v>
      </c>
      <c r="E71" s="72">
        <v>61</v>
      </c>
      <c r="F71" s="72">
        <v>61</v>
      </c>
      <c r="G71" s="72">
        <v>61</v>
      </c>
      <c r="H71" s="72">
        <v>61</v>
      </c>
      <c r="I71" s="72">
        <v>61</v>
      </c>
      <c r="J71" s="72">
        <v>61</v>
      </c>
      <c r="K71" s="72">
        <v>61</v>
      </c>
      <c r="L71" s="73">
        <v>61</v>
      </c>
      <c r="M71" s="64"/>
      <c r="N71" s="70"/>
      <c r="O71" s="1">
        <v>60</v>
      </c>
      <c r="P71" s="68"/>
      <c r="Q71" s="69"/>
      <c r="R71" s="68"/>
      <c r="S71" s="68"/>
      <c r="T71" s="71">
        <f t="shared" si="0"/>
        <v>0</v>
      </c>
      <c r="U71" s="2" t="str">
        <f t="shared" si="1"/>
        <v/>
      </c>
      <c r="V71" s="3">
        <f t="shared" ca="1" si="2"/>
        <v>43344</v>
      </c>
    </row>
    <row r="72" spans="1:22" customFormat="1" ht="9.75" customHeight="1" x14ac:dyDescent="0.25">
      <c r="A72" s="63"/>
      <c r="B72" s="257"/>
      <c r="C72" s="97">
        <v>62</v>
      </c>
      <c r="D72" s="72">
        <v>62</v>
      </c>
      <c r="E72" s="72">
        <v>62</v>
      </c>
      <c r="F72" s="72">
        <v>62</v>
      </c>
      <c r="G72" s="72">
        <v>62</v>
      </c>
      <c r="H72" s="72">
        <v>62</v>
      </c>
      <c r="I72" s="72">
        <v>62</v>
      </c>
      <c r="J72" s="72">
        <v>62</v>
      </c>
      <c r="K72" s="72">
        <v>62</v>
      </c>
      <c r="L72" s="73">
        <v>62</v>
      </c>
      <c r="M72" s="64"/>
      <c r="N72" s="70"/>
      <c r="O72" s="1">
        <v>61</v>
      </c>
      <c r="P72" s="68"/>
      <c r="Q72" s="69"/>
      <c r="R72" s="68"/>
      <c r="S72" s="68"/>
      <c r="T72" s="71">
        <f t="shared" si="0"/>
        <v>0</v>
      </c>
      <c r="U72" s="2" t="str">
        <f t="shared" si="1"/>
        <v/>
      </c>
      <c r="V72" s="3">
        <f t="shared" ca="1" si="2"/>
        <v>43344</v>
      </c>
    </row>
    <row r="73" spans="1:22" customFormat="1" ht="9.75" customHeight="1" x14ac:dyDescent="0.25">
      <c r="A73" s="63"/>
      <c r="B73" s="257"/>
      <c r="C73" s="97">
        <v>63</v>
      </c>
      <c r="D73" s="72">
        <v>63</v>
      </c>
      <c r="E73" s="72">
        <v>63</v>
      </c>
      <c r="F73" s="72">
        <v>63</v>
      </c>
      <c r="G73" s="72">
        <v>63</v>
      </c>
      <c r="H73" s="72">
        <v>63</v>
      </c>
      <c r="I73" s="72">
        <v>63</v>
      </c>
      <c r="J73" s="72">
        <v>63</v>
      </c>
      <c r="K73" s="72">
        <v>63</v>
      </c>
      <c r="L73" s="73">
        <v>63</v>
      </c>
      <c r="M73" s="64"/>
      <c r="N73" s="70"/>
      <c r="O73" s="1">
        <v>62</v>
      </c>
      <c r="P73" s="68"/>
      <c r="Q73" s="69"/>
      <c r="R73" s="68"/>
      <c r="S73" s="68"/>
      <c r="T73" s="71">
        <f t="shared" si="0"/>
        <v>0</v>
      </c>
      <c r="U73" s="2" t="str">
        <f t="shared" si="1"/>
        <v/>
      </c>
      <c r="V73" s="3">
        <f t="shared" ca="1" si="2"/>
        <v>43344</v>
      </c>
    </row>
    <row r="74" spans="1:22" customFormat="1" ht="9.75" customHeight="1" x14ac:dyDescent="0.25">
      <c r="A74" s="63"/>
      <c r="B74" s="257"/>
      <c r="C74" s="97">
        <v>64</v>
      </c>
      <c r="D74" s="72">
        <v>64</v>
      </c>
      <c r="E74" s="72">
        <v>64</v>
      </c>
      <c r="F74" s="72">
        <v>64</v>
      </c>
      <c r="G74" s="72">
        <v>64</v>
      </c>
      <c r="H74" s="72">
        <v>64</v>
      </c>
      <c r="I74" s="72">
        <v>64</v>
      </c>
      <c r="J74" s="72">
        <v>64</v>
      </c>
      <c r="K74" s="72">
        <v>64</v>
      </c>
      <c r="L74" s="73">
        <v>64</v>
      </c>
      <c r="M74" s="64"/>
      <c r="N74" s="70"/>
      <c r="O74" s="1">
        <v>63</v>
      </c>
      <c r="P74" s="68"/>
      <c r="Q74" s="69"/>
      <c r="R74" s="68"/>
      <c r="S74" s="68"/>
      <c r="T74" s="71">
        <f t="shared" si="0"/>
        <v>0</v>
      </c>
      <c r="U74" s="2" t="str">
        <f t="shared" si="1"/>
        <v/>
      </c>
      <c r="V74" s="3">
        <f t="shared" ca="1" si="2"/>
        <v>43344</v>
      </c>
    </row>
    <row r="75" spans="1:22" customFormat="1" ht="9.75" customHeight="1" x14ac:dyDescent="0.25">
      <c r="A75" s="63"/>
      <c r="B75" s="257"/>
      <c r="C75" s="97">
        <v>65</v>
      </c>
      <c r="D75" s="72">
        <v>65</v>
      </c>
      <c r="E75" s="72">
        <v>65</v>
      </c>
      <c r="F75" s="72">
        <v>65</v>
      </c>
      <c r="G75" s="72">
        <v>65</v>
      </c>
      <c r="H75" s="72">
        <v>65</v>
      </c>
      <c r="I75" s="72">
        <v>65</v>
      </c>
      <c r="J75" s="72">
        <v>65</v>
      </c>
      <c r="K75" s="72">
        <v>65</v>
      </c>
      <c r="L75" s="73">
        <v>65</v>
      </c>
      <c r="M75" s="64"/>
      <c r="N75" s="70"/>
      <c r="O75" s="1">
        <v>64</v>
      </c>
      <c r="P75" s="68"/>
      <c r="Q75" s="69"/>
      <c r="R75" s="68"/>
      <c r="S75" s="68"/>
      <c r="T75" s="71">
        <f t="shared" ref="T75:T131" si="4">IF(P75&gt;=S75,0,"")</f>
        <v>0</v>
      </c>
      <c r="U75" s="2" t="str">
        <f t="shared" ref="U75:U131" si="5">IF(S75&lt;&gt;"",Q75,"")</f>
        <v/>
      </c>
      <c r="V75" s="3">
        <f t="shared" ref="V75:V131" ca="1" si="6">IF(U75&lt;&gt;"","pago",TODAY()-P75)</f>
        <v>43344</v>
      </c>
    </row>
    <row r="76" spans="1:22" customFormat="1" ht="9.75" customHeight="1" x14ac:dyDescent="0.25">
      <c r="A76" s="63"/>
      <c r="B76" s="257"/>
      <c r="C76" s="97">
        <v>66</v>
      </c>
      <c r="D76" s="72">
        <v>66</v>
      </c>
      <c r="E76" s="72">
        <v>66</v>
      </c>
      <c r="F76" s="72">
        <v>66</v>
      </c>
      <c r="G76" s="72">
        <v>66</v>
      </c>
      <c r="H76" s="72">
        <v>66</v>
      </c>
      <c r="I76" s="72">
        <v>66</v>
      </c>
      <c r="J76" s="72">
        <v>66</v>
      </c>
      <c r="K76" s="72">
        <v>66</v>
      </c>
      <c r="L76" s="73">
        <v>66</v>
      </c>
      <c r="M76" s="64"/>
      <c r="N76" s="70"/>
      <c r="O76" s="1">
        <v>65</v>
      </c>
      <c r="P76" s="68"/>
      <c r="Q76" s="69"/>
      <c r="R76" s="68"/>
      <c r="S76" s="68"/>
      <c r="T76" s="71">
        <f t="shared" si="4"/>
        <v>0</v>
      </c>
      <c r="U76" s="2" t="str">
        <f t="shared" si="5"/>
        <v/>
      </c>
      <c r="V76" s="3">
        <f t="shared" ca="1" si="6"/>
        <v>43344</v>
      </c>
    </row>
    <row r="77" spans="1:22" customFormat="1" ht="9.75" customHeight="1" x14ac:dyDescent="0.25">
      <c r="A77" s="63"/>
      <c r="B77" s="257"/>
      <c r="C77" s="97">
        <v>67</v>
      </c>
      <c r="D77" s="72">
        <v>67</v>
      </c>
      <c r="E77" s="72">
        <v>67</v>
      </c>
      <c r="F77" s="72">
        <v>67</v>
      </c>
      <c r="G77" s="72">
        <v>67</v>
      </c>
      <c r="H77" s="72">
        <v>67</v>
      </c>
      <c r="I77" s="72">
        <v>67</v>
      </c>
      <c r="J77" s="72">
        <v>67</v>
      </c>
      <c r="K77" s="72">
        <v>67</v>
      </c>
      <c r="L77" s="73">
        <v>67</v>
      </c>
      <c r="M77" s="64"/>
      <c r="N77" s="70"/>
      <c r="O77" s="1">
        <v>66</v>
      </c>
      <c r="P77" s="68"/>
      <c r="Q77" s="69"/>
      <c r="R77" s="68"/>
      <c r="S77" s="68"/>
      <c r="T77" s="71">
        <f t="shared" si="4"/>
        <v>0</v>
      </c>
      <c r="U77" s="2" t="str">
        <f t="shared" si="5"/>
        <v/>
      </c>
      <c r="V77" s="3">
        <f t="shared" ca="1" si="6"/>
        <v>43344</v>
      </c>
    </row>
    <row r="78" spans="1:22" customFormat="1" ht="9.75" customHeight="1" x14ac:dyDescent="0.25">
      <c r="A78" s="63"/>
      <c r="B78" s="257"/>
      <c r="C78" s="97">
        <v>68</v>
      </c>
      <c r="D78" s="72">
        <v>68</v>
      </c>
      <c r="E78" s="72">
        <v>68</v>
      </c>
      <c r="F78" s="72">
        <v>68</v>
      </c>
      <c r="G78" s="72">
        <v>68</v>
      </c>
      <c r="H78" s="72">
        <v>68</v>
      </c>
      <c r="I78" s="72">
        <v>68</v>
      </c>
      <c r="J78" s="72">
        <v>68</v>
      </c>
      <c r="K78" s="72">
        <v>68</v>
      </c>
      <c r="L78" s="73">
        <v>68</v>
      </c>
      <c r="M78" s="64"/>
      <c r="N78" s="70"/>
      <c r="O78" s="1">
        <v>67</v>
      </c>
      <c r="P78" s="68"/>
      <c r="Q78" s="69"/>
      <c r="R78" s="68"/>
      <c r="S78" s="68"/>
      <c r="T78" s="71">
        <f t="shared" si="4"/>
        <v>0</v>
      </c>
      <c r="U78" s="2" t="str">
        <f t="shared" si="5"/>
        <v/>
      </c>
      <c r="V78" s="3">
        <f t="shared" ca="1" si="6"/>
        <v>43344</v>
      </c>
    </row>
    <row r="79" spans="1:22" customFormat="1" ht="9.75" customHeight="1" x14ac:dyDescent="0.25">
      <c r="A79" s="63"/>
      <c r="B79" s="257"/>
      <c r="C79" s="97">
        <v>69</v>
      </c>
      <c r="D79" s="72">
        <v>69</v>
      </c>
      <c r="E79" s="72">
        <v>69</v>
      </c>
      <c r="F79" s="72">
        <v>69</v>
      </c>
      <c r="G79" s="72">
        <v>69</v>
      </c>
      <c r="H79" s="72">
        <v>69</v>
      </c>
      <c r="I79" s="72">
        <v>69</v>
      </c>
      <c r="J79" s="72">
        <v>69</v>
      </c>
      <c r="K79" s="72">
        <v>69</v>
      </c>
      <c r="L79" s="73">
        <v>69</v>
      </c>
      <c r="M79" s="64"/>
      <c r="N79" s="70"/>
      <c r="O79" s="1">
        <v>68</v>
      </c>
      <c r="P79" s="68"/>
      <c r="Q79" s="69"/>
      <c r="R79" s="68"/>
      <c r="S79" s="68"/>
      <c r="T79" s="71">
        <f t="shared" si="4"/>
        <v>0</v>
      </c>
      <c r="U79" s="2" t="str">
        <f t="shared" si="5"/>
        <v/>
      </c>
      <c r="V79" s="3">
        <f t="shared" ca="1" si="6"/>
        <v>43344</v>
      </c>
    </row>
    <row r="80" spans="1:22" customFormat="1" ht="9.75" customHeight="1" x14ac:dyDescent="0.25">
      <c r="A80" s="63"/>
      <c r="B80" s="257"/>
      <c r="C80" s="97">
        <v>70</v>
      </c>
      <c r="D80" s="72">
        <v>70</v>
      </c>
      <c r="E80" s="72">
        <v>70</v>
      </c>
      <c r="F80" s="72">
        <v>70</v>
      </c>
      <c r="G80" s="72">
        <v>70</v>
      </c>
      <c r="H80" s="72">
        <v>70</v>
      </c>
      <c r="I80" s="72">
        <v>70</v>
      </c>
      <c r="J80" s="72">
        <v>70</v>
      </c>
      <c r="K80" s="72">
        <v>70</v>
      </c>
      <c r="L80" s="73">
        <v>70</v>
      </c>
      <c r="M80" s="64"/>
      <c r="N80" s="70"/>
      <c r="O80" s="1">
        <v>69</v>
      </c>
      <c r="P80" s="68"/>
      <c r="Q80" s="69"/>
      <c r="R80" s="68"/>
      <c r="S80" s="68"/>
      <c r="T80" s="71">
        <f t="shared" si="4"/>
        <v>0</v>
      </c>
      <c r="U80" s="2" t="str">
        <f t="shared" si="5"/>
        <v/>
      </c>
      <c r="V80" s="3">
        <f t="shared" ca="1" si="6"/>
        <v>43344</v>
      </c>
    </row>
    <row r="81" spans="1:22" customFormat="1" ht="9.75" customHeight="1" x14ac:dyDescent="0.25">
      <c r="A81" s="63"/>
      <c r="B81" s="257"/>
      <c r="C81" s="97">
        <v>71</v>
      </c>
      <c r="D81" s="72">
        <v>71</v>
      </c>
      <c r="E81" s="72">
        <v>71</v>
      </c>
      <c r="F81" s="72">
        <v>71</v>
      </c>
      <c r="G81" s="72">
        <v>71</v>
      </c>
      <c r="H81" s="72">
        <v>71</v>
      </c>
      <c r="I81" s="72">
        <v>71</v>
      </c>
      <c r="J81" s="72">
        <v>71</v>
      </c>
      <c r="K81" s="72">
        <v>71</v>
      </c>
      <c r="L81" s="73">
        <v>71</v>
      </c>
      <c r="M81" s="64"/>
      <c r="N81" s="70"/>
      <c r="O81" s="1">
        <v>70</v>
      </c>
      <c r="P81" s="68"/>
      <c r="Q81" s="69"/>
      <c r="R81" s="68"/>
      <c r="S81" s="68"/>
      <c r="T81" s="71">
        <f t="shared" si="4"/>
        <v>0</v>
      </c>
      <c r="U81" s="2" t="str">
        <f t="shared" si="5"/>
        <v/>
      </c>
      <c r="V81" s="3">
        <f t="shared" ca="1" si="6"/>
        <v>43344</v>
      </c>
    </row>
    <row r="82" spans="1:22" customFormat="1" ht="9.75" customHeight="1" x14ac:dyDescent="0.25">
      <c r="A82" s="63"/>
      <c r="B82" s="257"/>
      <c r="C82" s="97">
        <v>72</v>
      </c>
      <c r="D82" s="72">
        <v>72</v>
      </c>
      <c r="E82" s="72">
        <v>72</v>
      </c>
      <c r="F82" s="72">
        <v>72</v>
      </c>
      <c r="G82" s="72">
        <v>72</v>
      </c>
      <c r="H82" s="72">
        <v>72</v>
      </c>
      <c r="I82" s="72">
        <v>72</v>
      </c>
      <c r="J82" s="72">
        <v>72</v>
      </c>
      <c r="K82" s="72">
        <v>72</v>
      </c>
      <c r="L82" s="73">
        <v>72</v>
      </c>
      <c r="M82" s="64"/>
      <c r="N82" s="70"/>
      <c r="O82" s="1">
        <v>71</v>
      </c>
      <c r="P82" s="68"/>
      <c r="Q82" s="69"/>
      <c r="R82" s="68"/>
      <c r="S82" s="68"/>
      <c r="T82" s="71">
        <f t="shared" si="4"/>
        <v>0</v>
      </c>
      <c r="U82" s="2" t="str">
        <f t="shared" si="5"/>
        <v/>
      </c>
      <c r="V82" s="3">
        <f t="shared" ca="1" si="6"/>
        <v>43344</v>
      </c>
    </row>
    <row r="83" spans="1:22" customFormat="1" ht="9.75" customHeight="1" x14ac:dyDescent="0.25">
      <c r="A83" s="63"/>
      <c r="B83" s="257"/>
      <c r="C83" s="97">
        <v>73</v>
      </c>
      <c r="D83" s="72">
        <v>73</v>
      </c>
      <c r="E83" s="72">
        <v>73</v>
      </c>
      <c r="F83" s="72">
        <v>73</v>
      </c>
      <c r="G83" s="72">
        <v>73</v>
      </c>
      <c r="H83" s="72">
        <v>73</v>
      </c>
      <c r="I83" s="72">
        <v>73</v>
      </c>
      <c r="J83" s="72">
        <v>73</v>
      </c>
      <c r="K83" s="72">
        <v>73</v>
      </c>
      <c r="L83" s="73">
        <v>73</v>
      </c>
      <c r="M83" s="64"/>
      <c r="N83" s="70"/>
      <c r="O83" s="1">
        <v>72</v>
      </c>
      <c r="P83" s="68"/>
      <c r="Q83" s="69"/>
      <c r="R83" s="68"/>
      <c r="S83" s="68"/>
      <c r="T83" s="71">
        <f t="shared" si="4"/>
        <v>0</v>
      </c>
      <c r="U83" s="2" t="str">
        <f t="shared" si="5"/>
        <v/>
      </c>
      <c r="V83" s="3">
        <f t="shared" ca="1" si="6"/>
        <v>43344</v>
      </c>
    </row>
    <row r="84" spans="1:22" customFormat="1" ht="9.75" customHeight="1" x14ac:dyDescent="0.25">
      <c r="A84" s="63"/>
      <c r="B84" s="257"/>
      <c r="C84" s="97">
        <v>74</v>
      </c>
      <c r="D84" s="72">
        <v>74</v>
      </c>
      <c r="E84" s="72">
        <v>74</v>
      </c>
      <c r="F84" s="72">
        <v>74</v>
      </c>
      <c r="G84" s="72">
        <v>74</v>
      </c>
      <c r="H84" s="72">
        <v>74</v>
      </c>
      <c r="I84" s="72">
        <v>74</v>
      </c>
      <c r="J84" s="72">
        <v>74</v>
      </c>
      <c r="K84" s="72">
        <v>74</v>
      </c>
      <c r="L84" s="73">
        <v>74</v>
      </c>
      <c r="M84" s="64"/>
      <c r="N84" s="70"/>
      <c r="O84" s="1">
        <v>73</v>
      </c>
      <c r="P84" s="68"/>
      <c r="Q84" s="69"/>
      <c r="R84" s="68"/>
      <c r="S84" s="68"/>
      <c r="T84" s="71">
        <f t="shared" si="4"/>
        <v>0</v>
      </c>
      <c r="U84" s="2" t="str">
        <f t="shared" si="5"/>
        <v/>
      </c>
      <c r="V84" s="3">
        <f t="shared" ca="1" si="6"/>
        <v>43344</v>
      </c>
    </row>
    <row r="85" spans="1:22" customFormat="1" ht="9.75" customHeight="1" x14ac:dyDescent="0.25">
      <c r="A85" s="63"/>
      <c r="B85" s="257"/>
      <c r="C85" s="97">
        <v>75</v>
      </c>
      <c r="D85" s="72">
        <v>75</v>
      </c>
      <c r="E85" s="72">
        <v>75</v>
      </c>
      <c r="F85" s="72">
        <v>75</v>
      </c>
      <c r="G85" s="72">
        <v>75</v>
      </c>
      <c r="H85" s="72">
        <v>75</v>
      </c>
      <c r="I85" s="72">
        <v>75</v>
      </c>
      <c r="J85" s="72">
        <v>75</v>
      </c>
      <c r="K85" s="72">
        <v>75</v>
      </c>
      <c r="L85" s="73">
        <v>75</v>
      </c>
      <c r="M85" s="64"/>
      <c r="N85" s="70"/>
      <c r="O85" s="1">
        <v>74</v>
      </c>
      <c r="P85" s="68"/>
      <c r="Q85" s="69"/>
      <c r="R85" s="68"/>
      <c r="S85" s="68"/>
      <c r="T85" s="71">
        <f t="shared" si="4"/>
        <v>0</v>
      </c>
      <c r="U85" s="2" t="str">
        <f t="shared" si="5"/>
        <v/>
      </c>
      <c r="V85" s="3">
        <f t="shared" ca="1" si="6"/>
        <v>43344</v>
      </c>
    </row>
    <row r="86" spans="1:22" customFormat="1" ht="9.75" customHeight="1" x14ac:dyDescent="0.25">
      <c r="A86" s="63"/>
      <c r="B86" s="257"/>
      <c r="C86" s="97">
        <v>76</v>
      </c>
      <c r="D86" s="72">
        <v>76</v>
      </c>
      <c r="E86" s="72">
        <v>76</v>
      </c>
      <c r="F86" s="72">
        <v>76</v>
      </c>
      <c r="G86" s="72">
        <v>76</v>
      </c>
      <c r="H86" s="72">
        <v>76</v>
      </c>
      <c r="I86" s="72">
        <v>76</v>
      </c>
      <c r="J86" s="72">
        <v>76</v>
      </c>
      <c r="K86" s="72">
        <v>76</v>
      </c>
      <c r="L86" s="73">
        <v>76</v>
      </c>
      <c r="M86" s="64"/>
      <c r="N86" s="70"/>
      <c r="O86" s="1">
        <v>75</v>
      </c>
      <c r="P86" s="68"/>
      <c r="Q86" s="69"/>
      <c r="R86" s="68"/>
      <c r="S86" s="68"/>
      <c r="T86" s="71">
        <f t="shared" si="4"/>
        <v>0</v>
      </c>
      <c r="U86" s="2" t="str">
        <f t="shared" si="5"/>
        <v/>
      </c>
      <c r="V86" s="3">
        <f t="shared" ca="1" si="6"/>
        <v>43344</v>
      </c>
    </row>
    <row r="87" spans="1:22" customFormat="1" ht="9.75" customHeight="1" x14ac:dyDescent="0.25">
      <c r="A87" s="63"/>
      <c r="B87" s="257"/>
      <c r="C87" s="97">
        <v>77</v>
      </c>
      <c r="D87" s="72">
        <v>77</v>
      </c>
      <c r="E87" s="72">
        <v>77</v>
      </c>
      <c r="F87" s="72">
        <v>77</v>
      </c>
      <c r="G87" s="72">
        <v>77</v>
      </c>
      <c r="H87" s="72">
        <v>77</v>
      </c>
      <c r="I87" s="72">
        <v>77</v>
      </c>
      <c r="J87" s="72">
        <v>77</v>
      </c>
      <c r="K87" s="72">
        <v>77</v>
      </c>
      <c r="L87" s="73">
        <v>77</v>
      </c>
      <c r="M87" s="64"/>
      <c r="N87" s="70"/>
      <c r="O87" s="1">
        <v>76</v>
      </c>
      <c r="P87" s="68"/>
      <c r="Q87" s="69"/>
      <c r="R87" s="68"/>
      <c r="S87" s="68"/>
      <c r="T87" s="71">
        <f t="shared" si="4"/>
        <v>0</v>
      </c>
      <c r="U87" s="2" t="str">
        <f t="shared" si="5"/>
        <v/>
      </c>
      <c r="V87" s="3">
        <f t="shared" ca="1" si="6"/>
        <v>43344</v>
      </c>
    </row>
    <row r="88" spans="1:22" customFormat="1" ht="9.75" customHeight="1" x14ac:dyDescent="0.25">
      <c r="A88" s="63"/>
      <c r="B88" s="257"/>
      <c r="C88" s="97">
        <v>78</v>
      </c>
      <c r="D88" s="72">
        <v>78</v>
      </c>
      <c r="E88" s="72">
        <v>78</v>
      </c>
      <c r="F88" s="72">
        <v>78</v>
      </c>
      <c r="G88" s="72">
        <v>78</v>
      </c>
      <c r="H88" s="72">
        <v>78</v>
      </c>
      <c r="I88" s="72">
        <v>78</v>
      </c>
      <c r="J88" s="72">
        <v>78</v>
      </c>
      <c r="K88" s="72">
        <v>78</v>
      </c>
      <c r="L88" s="73">
        <v>78</v>
      </c>
      <c r="M88" s="64"/>
      <c r="N88" s="70"/>
      <c r="O88" s="1">
        <v>77</v>
      </c>
      <c r="P88" s="68"/>
      <c r="Q88" s="69"/>
      <c r="R88" s="68"/>
      <c r="S88" s="68"/>
      <c r="T88" s="71">
        <f t="shared" si="4"/>
        <v>0</v>
      </c>
      <c r="U88" s="2" t="str">
        <f t="shared" si="5"/>
        <v/>
      </c>
      <c r="V88" s="3">
        <f t="shared" ca="1" si="6"/>
        <v>43344</v>
      </c>
    </row>
    <row r="89" spans="1:22" customFormat="1" ht="9.75" customHeight="1" x14ac:dyDescent="0.25">
      <c r="A89" s="63"/>
      <c r="B89" s="257"/>
      <c r="C89" s="97">
        <v>79</v>
      </c>
      <c r="D89" s="72">
        <v>79</v>
      </c>
      <c r="E89" s="72">
        <v>79</v>
      </c>
      <c r="F89" s="72">
        <v>79</v>
      </c>
      <c r="G89" s="72">
        <v>79</v>
      </c>
      <c r="H89" s="72">
        <v>79</v>
      </c>
      <c r="I89" s="72">
        <v>79</v>
      </c>
      <c r="J89" s="72">
        <v>79</v>
      </c>
      <c r="K89" s="72">
        <v>79</v>
      </c>
      <c r="L89" s="73">
        <v>79</v>
      </c>
      <c r="M89" s="64"/>
      <c r="N89" s="70"/>
      <c r="O89" s="1">
        <v>78</v>
      </c>
      <c r="P89" s="68"/>
      <c r="Q89" s="69"/>
      <c r="R89" s="68"/>
      <c r="S89" s="68"/>
      <c r="T89" s="71">
        <f t="shared" si="4"/>
        <v>0</v>
      </c>
      <c r="U89" s="2" t="str">
        <f t="shared" si="5"/>
        <v/>
      </c>
      <c r="V89" s="3">
        <f t="shared" ca="1" si="6"/>
        <v>43344</v>
      </c>
    </row>
    <row r="90" spans="1:22" customFormat="1" ht="9.75" customHeight="1" x14ac:dyDescent="0.25">
      <c r="A90" s="63"/>
      <c r="B90" s="257"/>
      <c r="C90" s="97">
        <v>80</v>
      </c>
      <c r="D90" s="72">
        <v>80</v>
      </c>
      <c r="E90" s="72">
        <v>80</v>
      </c>
      <c r="F90" s="72">
        <v>80</v>
      </c>
      <c r="G90" s="72">
        <v>80</v>
      </c>
      <c r="H90" s="72">
        <v>80</v>
      </c>
      <c r="I90" s="72">
        <v>80</v>
      </c>
      <c r="J90" s="72">
        <v>80</v>
      </c>
      <c r="K90" s="72">
        <v>80</v>
      </c>
      <c r="L90" s="73">
        <v>80</v>
      </c>
      <c r="M90" s="64"/>
      <c r="N90" s="70"/>
      <c r="O90" s="1">
        <v>79</v>
      </c>
      <c r="P90" s="68"/>
      <c r="Q90" s="69"/>
      <c r="R90" s="68"/>
      <c r="S90" s="68"/>
      <c r="T90" s="71">
        <f t="shared" si="4"/>
        <v>0</v>
      </c>
      <c r="U90" s="2" t="str">
        <f t="shared" si="5"/>
        <v/>
      </c>
      <c r="V90" s="3">
        <f t="shared" ca="1" si="6"/>
        <v>43344</v>
      </c>
    </row>
    <row r="91" spans="1:22" customFormat="1" ht="9.75" customHeight="1" x14ac:dyDescent="0.25">
      <c r="A91" s="63"/>
      <c r="B91" s="257"/>
      <c r="C91" s="97">
        <v>81</v>
      </c>
      <c r="D91" s="72">
        <v>81</v>
      </c>
      <c r="E91" s="72">
        <v>81</v>
      </c>
      <c r="F91" s="72">
        <v>81</v>
      </c>
      <c r="G91" s="72">
        <v>81</v>
      </c>
      <c r="H91" s="72">
        <v>81</v>
      </c>
      <c r="I91" s="72">
        <v>81</v>
      </c>
      <c r="J91" s="72">
        <v>81</v>
      </c>
      <c r="K91" s="72">
        <v>81</v>
      </c>
      <c r="L91" s="73">
        <v>81</v>
      </c>
      <c r="M91" s="64"/>
      <c r="N91" s="70"/>
      <c r="O91" s="1">
        <v>80</v>
      </c>
      <c r="P91" s="68"/>
      <c r="Q91" s="69"/>
      <c r="R91" s="68"/>
      <c r="S91" s="68"/>
      <c r="T91" s="71">
        <f t="shared" si="4"/>
        <v>0</v>
      </c>
      <c r="U91" s="2" t="str">
        <f t="shared" si="5"/>
        <v/>
      </c>
      <c r="V91" s="3">
        <f t="shared" ca="1" si="6"/>
        <v>43344</v>
      </c>
    </row>
    <row r="92" spans="1:22" customFormat="1" ht="9.75" customHeight="1" x14ac:dyDescent="0.25">
      <c r="A92" s="63"/>
      <c r="B92" s="257"/>
      <c r="C92" s="97">
        <v>82</v>
      </c>
      <c r="D92" s="72">
        <v>82</v>
      </c>
      <c r="E92" s="72">
        <v>82</v>
      </c>
      <c r="F92" s="72">
        <v>82</v>
      </c>
      <c r="G92" s="72">
        <v>82</v>
      </c>
      <c r="H92" s="72">
        <v>82</v>
      </c>
      <c r="I92" s="72">
        <v>82</v>
      </c>
      <c r="J92" s="72">
        <v>82</v>
      </c>
      <c r="K92" s="72">
        <v>82</v>
      </c>
      <c r="L92" s="73">
        <v>82</v>
      </c>
      <c r="M92" s="64"/>
      <c r="N92" s="70"/>
      <c r="O92" s="1">
        <v>81</v>
      </c>
      <c r="P92" s="68"/>
      <c r="Q92" s="69"/>
      <c r="R92" s="68"/>
      <c r="S92" s="68"/>
      <c r="T92" s="71">
        <f t="shared" si="4"/>
        <v>0</v>
      </c>
      <c r="U92" s="2" t="str">
        <f t="shared" si="5"/>
        <v/>
      </c>
      <c r="V92" s="3">
        <f t="shared" ca="1" si="6"/>
        <v>43344</v>
      </c>
    </row>
    <row r="93" spans="1:22" customFormat="1" ht="9.75" customHeight="1" x14ac:dyDescent="0.25">
      <c r="A93" s="63"/>
      <c r="B93" s="257"/>
      <c r="C93" s="97">
        <v>83</v>
      </c>
      <c r="D93" s="72">
        <v>83</v>
      </c>
      <c r="E93" s="72">
        <v>83</v>
      </c>
      <c r="F93" s="72">
        <v>83</v>
      </c>
      <c r="G93" s="72">
        <v>83</v>
      </c>
      <c r="H93" s="72">
        <v>83</v>
      </c>
      <c r="I93" s="72">
        <v>83</v>
      </c>
      <c r="J93" s="72">
        <v>83</v>
      </c>
      <c r="K93" s="72">
        <v>83</v>
      </c>
      <c r="L93" s="73">
        <v>83</v>
      </c>
      <c r="M93" s="64"/>
      <c r="N93" s="70"/>
      <c r="O93" s="1">
        <v>82</v>
      </c>
      <c r="P93" s="68"/>
      <c r="Q93" s="69"/>
      <c r="R93" s="68"/>
      <c r="S93" s="68"/>
      <c r="T93" s="71">
        <f t="shared" si="4"/>
        <v>0</v>
      </c>
      <c r="U93" s="2" t="str">
        <f t="shared" si="5"/>
        <v/>
      </c>
      <c r="V93" s="3">
        <f t="shared" ca="1" si="6"/>
        <v>43344</v>
      </c>
    </row>
    <row r="94" spans="1:22" customFormat="1" ht="9.75" customHeight="1" x14ac:dyDescent="0.25">
      <c r="A94" s="63"/>
      <c r="B94" s="257"/>
      <c r="C94" s="97">
        <v>84</v>
      </c>
      <c r="D94" s="72">
        <v>84</v>
      </c>
      <c r="E94" s="72">
        <v>84</v>
      </c>
      <c r="F94" s="72">
        <v>84</v>
      </c>
      <c r="G94" s="72">
        <v>84</v>
      </c>
      <c r="H94" s="72">
        <v>84</v>
      </c>
      <c r="I94" s="72">
        <v>84</v>
      </c>
      <c r="J94" s="72">
        <v>84</v>
      </c>
      <c r="K94" s="72">
        <v>84</v>
      </c>
      <c r="L94" s="73">
        <v>84</v>
      </c>
      <c r="M94" s="64"/>
      <c r="N94" s="70"/>
      <c r="O94" s="1">
        <v>83</v>
      </c>
      <c r="P94" s="68"/>
      <c r="Q94" s="69"/>
      <c r="R94" s="68"/>
      <c r="S94" s="68"/>
      <c r="T94" s="71">
        <f t="shared" si="4"/>
        <v>0</v>
      </c>
      <c r="U94" s="2" t="str">
        <f t="shared" si="5"/>
        <v/>
      </c>
      <c r="V94" s="3">
        <f t="shared" ca="1" si="6"/>
        <v>43344</v>
      </c>
    </row>
    <row r="95" spans="1:22" customFormat="1" ht="9.75" customHeight="1" x14ac:dyDescent="0.25">
      <c r="A95" s="63"/>
      <c r="B95" s="257"/>
      <c r="C95" s="97">
        <v>85</v>
      </c>
      <c r="D95" s="72">
        <v>85</v>
      </c>
      <c r="E95" s="72">
        <v>85</v>
      </c>
      <c r="F95" s="72">
        <v>85</v>
      </c>
      <c r="G95" s="72">
        <v>85</v>
      </c>
      <c r="H95" s="72">
        <v>85</v>
      </c>
      <c r="I95" s="72">
        <v>85</v>
      </c>
      <c r="J95" s="72">
        <v>85</v>
      </c>
      <c r="K95" s="72">
        <v>85</v>
      </c>
      <c r="L95" s="73">
        <v>85</v>
      </c>
      <c r="M95" s="64"/>
      <c r="N95" s="70"/>
      <c r="O95" s="1">
        <v>84</v>
      </c>
      <c r="P95" s="68"/>
      <c r="Q95" s="69"/>
      <c r="R95" s="68"/>
      <c r="S95" s="68"/>
      <c r="T95" s="71">
        <f t="shared" si="4"/>
        <v>0</v>
      </c>
      <c r="U95" s="2" t="str">
        <f t="shared" si="5"/>
        <v/>
      </c>
      <c r="V95" s="3">
        <f t="shared" ca="1" si="6"/>
        <v>43344</v>
      </c>
    </row>
    <row r="96" spans="1:22" customFormat="1" ht="9.75" customHeight="1" x14ac:dyDescent="0.25">
      <c r="A96" s="63"/>
      <c r="B96" s="257"/>
      <c r="C96" s="97">
        <v>86</v>
      </c>
      <c r="D96" s="72">
        <v>86</v>
      </c>
      <c r="E96" s="72">
        <v>86</v>
      </c>
      <c r="F96" s="72">
        <v>86</v>
      </c>
      <c r="G96" s="72">
        <v>86</v>
      </c>
      <c r="H96" s="72">
        <v>86</v>
      </c>
      <c r="I96" s="72">
        <v>86</v>
      </c>
      <c r="J96" s="72">
        <v>86</v>
      </c>
      <c r="K96" s="72">
        <v>86</v>
      </c>
      <c r="L96" s="73">
        <v>86</v>
      </c>
      <c r="M96" s="64"/>
      <c r="N96" s="70"/>
      <c r="O96" s="1">
        <v>85</v>
      </c>
      <c r="P96" s="68"/>
      <c r="Q96" s="69"/>
      <c r="R96" s="68"/>
      <c r="S96" s="68"/>
      <c r="T96" s="71">
        <f t="shared" si="4"/>
        <v>0</v>
      </c>
      <c r="U96" s="2" t="str">
        <f t="shared" si="5"/>
        <v/>
      </c>
      <c r="V96" s="3">
        <f t="shared" ca="1" si="6"/>
        <v>43344</v>
      </c>
    </row>
    <row r="97" spans="1:22" customFormat="1" ht="9.75" customHeight="1" x14ac:dyDescent="0.25">
      <c r="A97" s="63"/>
      <c r="B97" s="257"/>
      <c r="C97" s="97">
        <v>87</v>
      </c>
      <c r="D97" s="72">
        <v>87</v>
      </c>
      <c r="E97" s="72">
        <v>87</v>
      </c>
      <c r="F97" s="72">
        <v>87</v>
      </c>
      <c r="G97" s="72">
        <v>87</v>
      </c>
      <c r="H97" s="72">
        <v>87</v>
      </c>
      <c r="I97" s="72">
        <v>87</v>
      </c>
      <c r="J97" s="72">
        <v>87</v>
      </c>
      <c r="K97" s="72">
        <v>87</v>
      </c>
      <c r="L97" s="73">
        <v>87</v>
      </c>
      <c r="M97" s="64"/>
      <c r="N97" s="70"/>
      <c r="O97" s="1">
        <v>86</v>
      </c>
      <c r="P97" s="68"/>
      <c r="Q97" s="69"/>
      <c r="R97" s="68"/>
      <c r="S97" s="68"/>
      <c r="T97" s="71">
        <f t="shared" si="4"/>
        <v>0</v>
      </c>
      <c r="U97" s="2" t="str">
        <f t="shared" si="5"/>
        <v/>
      </c>
      <c r="V97" s="3">
        <f t="shared" ca="1" si="6"/>
        <v>43344</v>
      </c>
    </row>
    <row r="98" spans="1:22" customFormat="1" ht="9.75" customHeight="1" x14ac:dyDescent="0.25">
      <c r="A98" s="63"/>
      <c r="B98" s="257"/>
      <c r="C98" s="97">
        <v>88</v>
      </c>
      <c r="D98" s="72">
        <v>88</v>
      </c>
      <c r="E98" s="72">
        <v>88</v>
      </c>
      <c r="F98" s="72">
        <v>88</v>
      </c>
      <c r="G98" s="72">
        <v>88</v>
      </c>
      <c r="H98" s="72">
        <v>88</v>
      </c>
      <c r="I98" s="72">
        <v>88</v>
      </c>
      <c r="J98" s="72">
        <v>88</v>
      </c>
      <c r="K98" s="72">
        <v>88</v>
      </c>
      <c r="L98" s="73">
        <v>88</v>
      </c>
      <c r="M98" s="64"/>
      <c r="N98" s="70"/>
      <c r="O98" s="1">
        <v>87</v>
      </c>
      <c r="P98" s="68"/>
      <c r="Q98" s="69"/>
      <c r="R98" s="68"/>
      <c r="S98" s="68"/>
      <c r="T98" s="71">
        <f t="shared" si="4"/>
        <v>0</v>
      </c>
      <c r="U98" s="2" t="str">
        <f t="shared" si="5"/>
        <v/>
      </c>
      <c r="V98" s="3">
        <f t="shared" ca="1" si="6"/>
        <v>43344</v>
      </c>
    </row>
    <row r="99" spans="1:22" customFormat="1" ht="9.75" customHeight="1" x14ac:dyDescent="0.25">
      <c r="A99" s="63"/>
      <c r="B99" s="257"/>
      <c r="C99" s="97">
        <v>89</v>
      </c>
      <c r="D99" s="72">
        <v>89</v>
      </c>
      <c r="E99" s="72">
        <v>89</v>
      </c>
      <c r="F99" s="72">
        <v>89</v>
      </c>
      <c r="G99" s="72">
        <v>89</v>
      </c>
      <c r="H99" s="72">
        <v>89</v>
      </c>
      <c r="I99" s="72">
        <v>89</v>
      </c>
      <c r="J99" s="72">
        <v>89</v>
      </c>
      <c r="K99" s="72">
        <v>89</v>
      </c>
      <c r="L99" s="73">
        <v>89</v>
      </c>
      <c r="M99" s="64"/>
      <c r="N99" s="70"/>
      <c r="O99" s="1">
        <v>88</v>
      </c>
      <c r="P99" s="68"/>
      <c r="Q99" s="69"/>
      <c r="R99" s="68"/>
      <c r="S99" s="68"/>
      <c r="T99" s="71">
        <f t="shared" si="4"/>
        <v>0</v>
      </c>
      <c r="U99" s="2" t="str">
        <f t="shared" si="5"/>
        <v/>
      </c>
      <c r="V99" s="3">
        <f t="shared" ca="1" si="6"/>
        <v>43344</v>
      </c>
    </row>
    <row r="100" spans="1:22" customFormat="1" ht="9.75" customHeight="1" x14ac:dyDescent="0.25">
      <c r="A100" s="63"/>
      <c r="B100" s="257"/>
      <c r="C100" s="97">
        <v>90</v>
      </c>
      <c r="D100" s="72">
        <v>90</v>
      </c>
      <c r="E100" s="72">
        <v>90</v>
      </c>
      <c r="F100" s="72">
        <v>90</v>
      </c>
      <c r="G100" s="72">
        <v>90</v>
      </c>
      <c r="H100" s="72">
        <v>90</v>
      </c>
      <c r="I100" s="72">
        <v>90</v>
      </c>
      <c r="J100" s="72">
        <v>90</v>
      </c>
      <c r="K100" s="72">
        <v>90</v>
      </c>
      <c r="L100" s="73">
        <v>90</v>
      </c>
      <c r="M100" s="64"/>
      <c r="N100" s="70"/>
      <c r="O100" s="1">
        <v>89</v>
      </c>
      <c r="P100" s="68"/>
      <c r="Q100" s="69"/>
      <c r="R100" s="68"/>
      <c r="S100" s="68"/>
      <c r="T100" s="71">
        <f t="shared" si="4"/>
        <v>0</v>
      </c>
      <c r="U100" s="2" t="str">
        <f t="shared" si="5"/>
        <v/>
      </c>
      <c r="V100" s="3">
        <f t="shared" ca="1" si="6"/>
        <v>43344</v>
      </c>
    </row>
    <row r="101" spans="1:22" customFormat="1" ht="9.75" customHeight="1" x14ac:dyDescent="0.25">
      <c r="A101" s="63"/>
      <c r="B101" s="257"/>
      <c r="C101" s="97">
        <v>91</v>
      </c>
      <c r="D101" s="72">
        <v>91</v>
      </c>
      <c r="E101" s="72">
        <v>91</v>
      </c>
      <c r="F101" s="72">
        <v>91</v>
      </c>
      <c r="G101" s="72">
        <v>91</v>
      </c>
      <c r="H101" s="72">
        <v>91</v>
      </c>
      <c r="I101" s="72">
        <v>91</v>
      </c>
      <c r="J101" s="72">
        <v>91</v>
      </c>
      <c r="K101" s="72">
        <v>91</v>
      </c>
      <c r="L101" s="73">
        <v>91</v>
      </c>
      <c r="M101" s="64"/>
      <c r="N101" s="70"/>
      <c r="O101" s="1">
        <v>90</v>
      </c>
      <c r="P101" s="68"/>
      <c r="Q101" s="69"/>
      <c r="R101" s="68"/>
      <c r="S101" s="68"/>
      <c r="T101" s="71">
        <f t="shared" si="4"/>
        <v>0</v>
      </c>
      <c r="U101" s="2" t="str">
        <f t="shared" si="5"/>
        <v/>
      </c>
      <c r="V101" s="3">
        <f t="shared" ca="1" si="6"/>
        <v>43344</v>
      </c>
    </row>
    <row r="102" spans="1:22" customFormat="1" ht="9.75" customHeight="1" x14ac:dyDescent="0.25">
      <c r="A102" s="63"/>
      <c r="B102" s="257"/>
      <c r="C102" s="97">
        <v>92</v>
      </c>
      <c r="D102" s="72">
        <v>92</v>
      </c>
      <c r="E102" s="72">
        <v>92</v>
      </c>
      <c r="F102" s="72">
        <v>92</v>
      </c>
      <c r="G102" s="72">
        <v>92</v>
      </c>
      <c r="H102" s="72">
        <v>92</v>
      </c>
      <c r="I102" s="72">
        <v>92</v>
      </c>
      <c r="J102" s="72">
        <v>92</v>
      </c>
      <c r="K102" s="72">
        <v>92</v>
      </c>
      <c r="L102" s="73">
        <v>92</v>
      </c>
      <c r="M102" s="64"/>
      <c r="N102" s="70"/>
      <c r="O102" s="1">
        <v>91</v>
      </c>
      <c r="P102" s="68"/>
      <c r="Q102" s="69"/>
      <c r="R102" s="68"/>
      <c r="S102" s="68"/>
      <c r="T102" s="71">
        <f t="shared" si="4"/>
        <v>0</v>
      </c>
      <c r="U102" s="2" t="str">
        <f t="shared" si="5"/>
        <v/>
      </c>
      <c r="V102" s="3">
        <f t="shared" ca="1" si="6"/>
        <v>43344</v>
      </c>
    </row>
    <row r="103" spans="1:22" customFormat="1" ht="9.75" customHeight="1" x14ac:dyDescent="0.25">
      <c r="A103" s="63"/>
      <c r="B103" s="257"/>
      <c r="C103" s="97">
        <v>93</v>
      </c>
      <c r="D103" s="72">
        <v>93</v>
      </c>
      <c r="E103" s="72">
        <v>93</v>
      </c>
      <c r="F103" s="72">
        <v>93</v>
      </c>
      <c r="G103" s="72">
        <v>93</v>
      </c>
      <c r="H103" s="72">
        <v>93</v>
      </c>
      <c r="I103" s="72">
        <v>93</v>
      </c>
      <c r="J103" s="72">
        <v>93</v>
      </c>
      <c r="K103" s="72">
        <v>93</v>
      </c>
      <c r="L103" s="73">
        <v>93</v>
      </c>
      <c r="M103" s="64"/>
      <c r="N103" s="70"/>
      <c r="O103" s="1">
        <v>92</v>
      </c>
      <c r="P103" s="68"/>
      <c r="Q103" s="69"/>
      <c r="R103" s="68"/>
      <c r="S103" s="68"/>
      <c r="T103" s="71">
        <f t="shared" si="4"/>
        <v>0</v>
      </c>
      <c r="U103" s="2" t="str">
        <f t="shared" si="5"/>
        <v/>
      </c>
      <c r="V103" s="3">
        <f t="shared" ca="1" si="6"/>
        <v>43344</v>
      </c>
    </row>
    <row r="104" spans="1:22" customFormat="1" ht="9.75" customHeight="1" x14ac:dyDescent="0.25">
      <c r="A104" s="63"/>
      <c r="B104" s="257"/>
      <c r="C104" s="97">
        <v>94</v>
      </c>
      <c r="D104" s="72">
        <v>94</v>
      </c>
      <c r="E104" s="72">
        <v>94</v>
      </c>
      <c r="F104" s="72">
        <v>94</v>
      </c>
      <c r="G104" s="72">
        <v>94</v>
      </c>
      <c r="H104" s="72">
        <v>94</v>
      </c>
      <c r="I104" s="72">
        <v>94</v>
      </c>
      <c r="J104" s="72">
        <v>94</v>
      </c>
      <c r="K104" s="72">
        <v>94</v>
      </c>
      <c r="L104" s="73">
        <v>94</v>
      </c>
      <c r="M104" s="64"/>
      <c r="N104" s="70"/>
      <c r="O104" s="1">
        <v>93</v>
      </c>
      <c r="P104" s="68"/>
      <c r="Q104" s="69"/>
      <c r="R104" s="68"/>
      <c r="S104" s="68"/>
      <c r="T104" s="71">
        <f t="shared" si="4"/>
        <v>0</v>
      </c>
      <c r="U104" s="2" t="str">
        <f t="shared" si="5"/>
        <v/>
      </c>
      <c r="V104" s="3">
        <f t="shared" ca="1" si="6"/>
        <v>43344</v>
      </c>
    </row>
    <row r="105" spans="1:22" customFormat="1" ht="9.75" customHeight="1" x14ac:dyDescent="0.25">
      <c r="A105" s="63"/>
      <c r="B105" s="257"/>
      <c r="C105" s="97">
        <v>95</v>
      </c>
      <c r="D105" s="72">
        <v>95</v>
      </c>
      <c r="E105" s="72">
        <v>95</v>
      </c>
      <c r="F105" s="72">
        <v>95</v>
      </c>
      <c r="G105" s="72">
        <v>95</v>
      </c>
      <c r="H105" s="72">
        <v>95</v>
      </c>
      <c r="I105" s="72">
        <v>95</v>
      </c>
      <c r="J105" s="72">
        <v>95</v>
      </c>
      <c r="K105" s="72">
        <v>95</v>
      </c>
      <c r="L105" s="73">
        <v>95</v>
      </c>
      <c r="M105" s="64"/>
      <c r="N105" s="70"/>
      <c r="O105" s="1">
        <v>94</v>
      </c>
      <c r="P105" s="68"/>
      <c r="Q105" s="69"/>
      <c r="R105" s="68"/>
      <c r="S105" s="68"/>
      <c r="T105" s="71">
        <f t="shared" si="4"/>
        <v>0</v>
      </c>
      <c r="U105" s="2" t="str">
        <f t="shared" si="5"/>
        <v/>
      </c>
      <c r="V105" s="3">
        <f t="shared" ca="1" si="6"/>
        <v>43344</v>
      </c>
    </row>
    <row r="106" spans="1:22" customFormat="1" ht="9.75" customHeight="1" x14ac:dyDescent="0.25">
      <c r="A106" s="63"/>
      <c r="B106" s="257"/>
      <c r="C106" s="97">
        <v>96</v>
      </c>
      <c r="D106" s="72">
        <v>96</v>
      </c>
      <c r="E106" s="72">
        <v>96</v>
      </c>
      <c r="F106" s="72">
        <v>96</v>
      </c>
      <c r="G106" s="72">
        <v>96</v>
      </c>
      <c r="H106" s="72">
        <v>96</v>
      </c>
      <c r="I106" s="72">
        <v>96</v>
      </c>
      <c r="J106" s="72">
        <v>96</v>
      </c>
      <c r="K106" s="72">
        <v>96</v>
      </c>
      <c r="L106" s="73">
        <v>96</v>
      </c>
      <c r="M106" s="64"/>
      <c r="N106" s="70"/>
      <c r="O106" s="1">
        <v>95</v>
      </c>
      <c r="P106" s="68"/>
      <c r="Q106" s="69"/>
      <c r="R106" s="68"/>
      <c r="S106" s="68"/>
      <c r="T106" s="71">
        <f t="shared" si="4"/>
        <v>0</v>
      </c>
      <c r="U106" s="2" t="str">
        <f t="shared" si="5"/>
        <v/>
      </c>
      <c r="V106" s="3">
        <f t="shared" ca="1" si="6"/>
        <v>43344</v>
      </c>
    </row>
    <row r="107" spans="1:22" customFormat="1" ht="9.75" customHeight="1" x14ac:dyDescent="0.25">
      <c r="A107" s="63"/>
      <c r="B107" s="257"/>
      <c r="C107" s="97">
        <v>97</v>
      </c>
      <c r="D107" s="72">
        <v>97</v>
      </c>
      <c r="E107" s="72">
        <v>97</v>
      </c>
      <c r="F107" s="72">
        <v>97</v>
      </c>
      <c r="G107" s="72">
        <v>97</v>
      </c>
      <c r="H107" s="72">
        <v>97</v>
      </c>
      <c r="I107" s="72">
        <v>97</v>
      </c>
      <c r="J107" s="72">
        <v>97</v>
      </c>
      <c r="K107" s="72">
        <v>97</v>
      </c>
      <c r="L107" s="73">
        <v>97</v>
      </c>
      <c r="M107" s="64"/>
      <c r="N107" s="70"/>
      <c r="O107" s="1">
        <v>96</v>
      </c>
      <c r="P107" s="68"/>
      <c r="Q107" s="69"/>
      <c r="R107" s="68"/>
      <c r="S107" s="68"/>
      <c r="T107" s="71">
        <f t="shared" si="4"/>
        <v>0</v>
      </c>
      <c r="U107" s="2" t="str">
        <f t="shared" si="5"/>
        <v/>
      </c>
      <c r="V107" s="3">
        <f t="shared" ca="1" si="6"/>
        <v>43344</v>
      </c>
    </row>
    <row r="108" spans="1:22" customFormat="1" ht="9.75" customHeight="1" x14ac:dyDescent="0.25">
      <c r="A108" s="63"/>
      <c r="B108" s="257"/>
      <c r="C108" s="97">
        <v>98</v>
      </c>
      <c r="D108" s="72">
        <v>98</v>
      </c>
      <c r="E108" s="72">
        <v>98</v>
      </c>
      <c r="F108" s="72">
        <v>98</v>
      </c>
      <c r="G108" s="72">
        <v>98</v>
      </c>
      <c r="H108" s="72">
        <v>98</v>
      </c>
      <c r="I108" s="72">
        <v>98</v>
      </c>
      <c r="J108" s="72">
        <v>98</v>
      </c>
      <c r="K108" s="72">
        <v>98</v>
      </c>
      <c r="L108" s="73">
        <v>98</v>
      </c>
      <c r="M108" s="64"/>
      <c r="N108" s="70"/>
      <c r="O108" s="1">
        <v>97</v>
      </c>
      <c r="P108" s="68"/>
      <c r="Q108" s="69"/>
      <c r="R108" s="68"/>
      <c r="S108" s="68"/>
      <c r="T108" s="71">
        <f t="shared" si="4"/>
        <v>0</v>
      </c>
      <c r="U108" s="2" t="str">
        <f t="shared" si="5"/>
        <v/>
      </c>
      <c r="V108" s="3">
        <f t="shared" ca="1" si="6"/>
        <v>43344</v>
      </c>
    </row>
    <row r="109" spans="1:22" customFormat="1" ht="9.75" customHeight="1" thickBot="1" x14ac:dyDescent="0.3">
      <c r="A109" s="63"/>
      <c r="B109" s="258"/>
      <c r="C109" s="111">
        <v>99</v>
      </c>
      <c r="D109" s="74">
        <v>99</v>
      </c>
      <c r="E109" s="74">
        <v>99</v>
      </c>
      <c r="F109" s="74">
        <v>99</v>
      </c>
      <c r="G109" s="74">
        <v>99</v>
      </c>
      <c r="H109" s="74">
        <v>99</v>
      </c>
      <c r="I109" s="74">
        <v>99</v>
      </c>
      <c r="J109" s="74">
        <v>99</v>
      </c>
      <c r="K109" s="74">
        <v>99</v>
      </c>
      <c r="L109" s="75">
        <v>99</v>
      </c>
      <c r="M109" s="64"/>
      <c r="N109" s="70"/>
      <c r="O109" s="1">
        <v>98</v>
      </c>
      <c r="P109" s="68"/>
      <c r="Q109" s="69"/>
      <c r="R109" s="68"/>
      <c r="S109" s="68"/>
      <c r="T109" s="71">
        <f t="shared" si="4"/>
        <v>0</v>
      </c>
      <c r="U109" s="2" t="str">
        <f t="shared" si="5"/>
        <v/>
      </c>
      <c r="V109" s="3">
        <f t="shared" ca="1" si="6"/>
        <v>43344</v>
      </c>
    </row>
    <row r="110" spans="1:22" customFormat="1" ht="9.75" customHeight="1" x14ac:dyDescent="0.25">
      <c r="A110" s="63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70"/>
      <c r="O110" s="1">
        <v>99</v>
      </c>
      <c r="P110" s="68"/>
      <c r="Q110" s="69"/>
      <c r="R110" s="68"/>
      <c r="S110" s="68"/>
      <c r="T110" s="71">
        <f t="shared" si="4"/>
        <v>0</v>
      </c>
      <c r="U110" s="2" t="str">
        <f t="shared" si="5"/>
        <v/>
      </c>
      <c r="V110" s="3">
        <f t="shared" ca="1" si="6"/>
        <v>43344</v>
      </c>
    </row>
    <row r="111" spans="1:22" customFormat="1" ht="9.75" customHeight="1" x14ac:dyDescent="0.25">
      <c r="A111" s="63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70"/>
      <c r="O111" s="1">
        <v>100</v>
      </c>
      <c r="P111" s="68"/>
      <c r="Q111" s="69"/>
      <c r="R111" s="68"/>
      <c r="S111" s="68"/>
      <c r="T111" s="71">
        <f t="shared" si="4"/>
        <v>0</v>
      </c>
      <c r="U111" s="2" t="str">
        <f t="shared" si="5"/>
        <v/>
      </c>
      <c r="V111" s="3">
        <f t="shared" ca="1" si="6"/>
        <v>43344</v>
      </c>
    </row>
    <row r="112" spans="1:22" customFormat="1" ht="9.75" customHeight="1" x14ac:dyDescent="0.25">
      <c r="A112" s="63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70"/>
      <c r="O112" s="1">
        <v>101</v>
      </c>
      <c r="P112" s="68"/>
      <c r="Q112" s="69"/>
      <c r="R112" s="68"/>
      <c r="S112" s="68"/>
      <c r="T112" s="71">
        <f t="shared" si="4"/>
        <v>0</v>
      </c>
      <c r="U112" s="2" t="str">
        <f t="shared" si="5"/>
        <v/>
      </c>
      <c r="V112" s="3">
        <f t="shared" ca="1" si="6"/>
        <v>43344</v>
      </c>
    </row>
    <row r="113" spans="1:22" customFormat="1" ht="9.75" customHeight="1" x14ac:dyDescent="0.25">
      <c r="A113" s="63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70"/>
      <c r="O113" s="1">
        <v>102</v>
      </c>
      <c r="P113" s="68"/>
      <c r="Q113" s="69"/>
      <c r="R113" s="68"/>
      <c r="S113" s="68"/>
      <c r="T113" s="71">
        <f t="shared" si="4"/>
        <v>0</v>
      </c>
      <c r="U113" s="2" t="str">
        <f t="shared" si="5"/>
        <v/>
      </c>
      <c r="V113" s="3">
        <f t="shared" ca="1" si="6"/>
        <v>43344</v>
      </c>
    </row>
    <row r="114" spans="1:22" customFormat="1" ht="9.75" customHeight="1" x14ac:dyDescent="0.25">
      <c r="A114" s="63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70"/>
      <c r="O114" s="1">
        <v>103</v>
      </c>
      <c r="P114" s="68"/>
      <c r="Q114" s="69"/>
      <c r="R114" s="68"/>
      <c r="S114" s="68"/>
      <c r="T114" s="71">
        <f t="shared" si="4"/>
        <v>0</v>
      </c>
      <c r="U114" s="2" t="str">
        <f t="shared" si="5"/>
        <v/>
      </c>
      <c r="V114" s="3">
        <f t="shared" ca="1" si="6"/>
        <v>43344</v>
      </c>
    </row>
    <row r="115" spans="1:22" customFormat="1" ht="9.75" customHeight="1" x14ac:dyDescent="0.25">
      <c r="A115" s="63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70"/>
      <c r="O115" s="1">
        <v>104</v>
      </c>
      <c r="P115" s="68"/>
      <c r="Q115" s="69"/>
      <c r="R115" s="68"/>
      <c r="S115" s="68"/>
      <c r="T115" s="71">
        <f t="shared" si="4"/>
        <v>0</v>
      </c>
      <c r="U115" s="2" t="str">
        <f t="shared" si="5"/>
        <v/>
      </c>
      <c r="V115" s="3">
        <f t="shared" ca="1" si="6"/>
        <v>43344</v>
      </c>
    </row>
    <row r="116" spans="1:22" customFormat="1" ht="9.75" customHeight="1" x14ac:dyDescent="0.25">
      <c r="A116" s="63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70"/>
      <c r="O116" s="1">
        <v>105</v>
      </c>
      <c r="P116" s="68"/>
      <c r="Q116" s="69"/>
      <c r="R116" s="68"/>
      <c r="S116" s="68"/>
      <c r="T116" s="71">
        <f t="shared" si="4"/>
        <v>0</v>
      </c>
      <c r="U116" s="2" t="str">
        <f t="shared" si="5"/>
        <v/>
      </c>
      <c r="V116" s="3">
        <f t="shared" ca="1" si="6"/>
        <v>43344</v>
      </c>
    </row>
    <row r="117" spans="1:22" customFormat="1" ht="9.75" customHeight="1" x14ac:dyDescent="0.25">
      <c r="A117" s="63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70"/>
      <c r="O117" s="1">
        <v>106</v>
      </c>
      <c r="P117" s="68"/>
      <c r="Q117" s="69"/>
      <c r="R117" s="68"/>
      <c r="S117" s="68"/>
      <c r="T117" s="71">
        <f t="shared" si="4"/>
        <v>0</v>
      </c>
      <c r="U117" s="2" t="str">
        <f t="shared" si="5"/>
        <v/>
      </c>
      <c r="V117" s="3">
        <f t="shared" ca="1" si="6"/>
        <v>43344</v>
      </c>
    </row>
    <row r="118" spans="1:22" customFormat="1" ht="9.75" customHeight="1" x14ac:dyDescent="0.25">
      <c r="A118" s="63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70"/>
      <c r="O118" s="1">
        <v>107</v>
      </c>
      <c r="P118" s="68"/>
      <c r="Q118" s="69"/>
      <c r="R118" s="68"/>
      <c r="S118" s="68"/>
      <c r="T118" s="71">
        <f t="shared" si="4"/>
        <v>0</v>
      </c>
      <c r="U118" s="2" t="str">
        <f t="shared" si="5"/>
        <v/>
      </c>
      <c r="V118" s="3">
        <f t="shared" ca="1" si="6"/>
        <v>43344</v>
      </c>
    </row>
    <row r="119" spans="1:22" customFormat="1" ht="9.75" customHeight="1" x14ac:dyDescent="0.25">
      <c r="A119" s="63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70"/>
      <c r="O119" s="1">
        <v>108</v>
      </c>
      <c r="P119" s="68"/>
      <c r="Q119" s="69"/>
      <c r="R119" s="68"/>
      <c r="S119" s="68"/>
      <c r="T119" s="71">
        <f t="shared" si="4"/>
        <v>0</v>
      </c>
      <c r="U119" s="2" t="str">
        <f t="shared" si="5"/>
        <v/>
      </c>
      <c r="V119" s="3">
        <f t="shared" ca="1" si="6"/>
        <v>43344</v>
      </c>
    </row>
    <row r="120" spans="1:22" customFormat="1" ht="9.75" customHeight="1" x14ac:dyDescent="0.25">
      <c r="A120" s="63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70"/>
      <c r="O120" s="1">
        <v>109</v>
      </c>
      <c r="P120" s="68"/>
      <c r="Q120" s="69"/>
      <c r="R120" s="68"/>
      <c r="S120" s="68"/>
      <c r="T120" s="71">
        <f t="shared" si="4"/>
        <v>0</v>
      </c>
      <c r="U120" s="2" t="str">
        <f t="shared" si="5"/>
        <v/>
      </c>
      <c r="V120" s="3">
        <f t="shared" ca="1" si="6"/>
        <v>43344</v>
      </c>
    </row>
    <row r="121" spans="1:22" customFormat="1" ht="9.75" customHeight="1" x14ac:dyDescent="0.25">
      <c r="A121" s="63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70"/>
      <c r="O121" s="1">
        <v>110</v>
      </c>
      <c r="P121" s="68"/>
      <c r="Q121" s="69"/>
      <c r="R121" s="68"/>
      <c r="S121" s="68"/>
      <c r="T121" s="71">
        <f t="shared" si="4"/>
        <v>0</v>
      </c>
      <c r="U121" s="2" t="str">
        <f t="shared" si="5"/>
        <v/>
      </c>
      <c r="V121" s="3">
        <f t="shared" ca="1" si="6"/>
        <v>43344</v>
      </c>
    </row>
    <row r="122" spans="1:22" customFormat="1" ht="9.75" customHeight="1" x14ac:dyDescent="0.25">
      <c r="A122" s="63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70"/>
      <c r="O122" s="1">
        <v>111</v>
      </c>
      <c r="P122" s="68"/>
      <c r="Q122" s="69"/>
      <c r="R122" s="68"/>
      <c r="S122" s="68"/>
      <c r="T122" s="71">
        <f t="shared" si="4"/>
        <v>0</v>
      </c>
      <c r="U122" s="2" t="str">
        <f t="shared" si="5"/>
        <v/>
      </c>
      <c r="V122" s="3">
        <f t="shared" ca="1" si="6"/>
        <v>43344</v>
      </c>
    </row>
    <row r="123" spans="1:22" customFormat="1" ht="9.75" customHeight="1" x14ac:dyDescent="0.25">
      <c r="A123" s="63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70"/>
      <c r="O123" s="1">
        <v>112</v>
      </c>
      <c r="P123" s="68"/>
      <c r="Q123" s="69"/>
      <c r="R123" s="68"/>
      <c r="S123" s="68"/>
      <c r="T123" s="71">
        <f t="shared" si="4"/>
        <v>0</v>
      </c>
      <c r="U123" s="2" t="str">
        <f t="shared" si="5"/>
        <v/>
      </c>
      <c r="V123" s="3">
        <f t="shared" ca="1" si="6"/>
        <v>43344</v>
      </c>
    </row>
    <row r="124" spans="1:22" customFormat="1" ht="9.75" customHeight="1" x14ac:dyDescent="0.25">
      <c r="A124" s="63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70"/>
      <c r="O124" s="1">
        <v>113</v>
      </c>
      <c r="P124" s="68"/>
      <c r="Q124" s="69"/>
      <c r="R124" s="68"/>
      <c r="S124" s="68"/>
      <c r="T124" s="71">
        <f t="shared" si="4"/>
        <v>0</v>
      </c>
      <c r="U124" s="2" t="str">
        <f t="shared" si="5"/>
        <v/>
      </c>
      <c r="V124" s="3">
        <f t="shared" ca="1" si="6"/>
        <v>43344</v>
      </c>
    </row>
    <row r="125" spans="1:22" customFormat="1" ht="9.75" customHeight="1" x14ac:dyDescent="0.25">
      <c r="A125" s="63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70"/>
      <c r="O125" s="1">
        <v>114</v>
      </c>
      <c r="P125" s="68"/>
      <c r="Q125" s="69"/>
      <c r="R125" s="68"/>
      <c r="S125" s="68"/>
      <c r="T125" s="71">
        <f t="shared" si="4"/>
        <v>0</v>
      </c>
      <c r="U125" s="2" t="str">
        <f t="shared" si="5"/>
        <v/>
      </c>
      <c r="V125" s="3">
        <f t="shared" ca="1" si="6"/>
        <v>43344</v>
      </c>
    </row>
    <row r="126" spans="1:22" customFormat="1" ht="9.9499999999999993" customHeight="1" x14ac:dyDescent="0.25">
      <c r="A126" s="63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70"/>
      <c r="O126" s="1">
        <v>115</v>
      </c>
      <c r="P126" s="68"/>
      <c r="Q126" s="69"/>
      <c r="R126" s="68"/>
      <c r="S126" s="68"/>
      <c r="T126" s="71">
        <f t="shared" si="4"/>
        <v>0</v>
      </c>
      <c r="U126" s="2" t="str">
        <f t="shared" si="5"/>
        <v/>
      </c>
      <c r="V126" s="3">
        <f t="shared" ca="1" si="6"/>
        <v>43344</v>
      </c>
    </row>
    <row r="127" spans="1:22" customFormat="1" ht="9.9499999999999993" customHeight="1" x14ac:dyDescent="0.25">
      <c r="A127" s="63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70"/>
      <c r="O127" s="1">
        <v>116</v>
      </c>
      <c r="P127" s="68"/>
      <c r="Q127" s="69"/>
      <c r="R127" s="68"/>
      <c r="S127" s="68"/>
      <c r="T127" s="71">
        <f t="shared" si="4"/>
        <v>0</v>
      </c>
      <c r="U127" s="2" t="str">
        <f t="shared" si="5"/>
        <v/>
      </c>
      <c r="V127" s="3">
        <f t="shared" ca="1" si="6"/>
        <v>43344</v>
      </c>
    </row>
    <row r="128" spans="1:22" customFormat="1" ht="9.9499999999999993" customHeight="1" x14ac:dyDescent="0.25">
      <c r="A128" s="63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70"/>
      <c r="O128" s="1">
        <v>117</v>
      </c>
      <c r="P128" s="68"/>
      <c r="Q128" s="69"/>
      <c r="R128" s="68"/>
      <c r="S128" s="68"/>
      <c r="T128" s="71">
        <f t="shared" si="4"/>
        <v>0</v>
      </c>
      <c r="U128" s="2" t="str">
        <f t="shared" si="5"/>
        <v/>
      </c>
      <c r="V128" s="3">
        <f t="shared" ca="1" si="6"/>
        <v>43344</v>
      </c>
    </row>
    <row r="129" spans="1:22" customFormat="1" ht="9.9499999999999993" customHeight="1" x14ac:dyDescent="0.25">
      <c r="A129" s="63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70"/>
      <c r="O129" s="1">
        <v>118</v>
      </c>
      <c r="P129" s="68"/>
      <c r="Q129" s="69"/>
      <c r="R129" s="68"/>
      <c r="S129" s="68"/>
      <c r="T129" s="71">
        <f t="shared" si="4"/>
        <v>0</v>
      </c>
      <c r="U129" s="2" t="str">
        <f t="shared" si="5"/>
        <v/>
      </c>
      <c r="V129" s="3">
        <f t="shared" ca="1" si="6"/>
        <v>43344</v>
      </c>
    </row>
    <row r="130" spans="1:22" customFormat="1" ht="9.9499999999999993" customHeight="1" x14ac:dyDescent="0.25">
      <c r="A130" s="63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70"/>
      <c r="O130" s="1">
        <v>119</v>
      </c>
      <c r="P130" s="68"/>
      <c r="Q130" s="69"/>
      <c r="R130" s="68"/>
      <c r="S130" s="68"/>
      <c r="T130" s="71">
        <f t="shared" si="4"/>
        <v>0</v>
      </c>
      <c r="U130" s="2" t="str">
        <f t="shared" si="5"/>
        <v/>
      </c>
      <c r="V130" s="3">
        <f t="shared" ca="1" si="6"/>
        <v>43344</v>
      </c>
    </row>
    <row r="131" spans="1:22" customFormat="1" ht="9.9499999999999993" customHeight="1" thickBot="1" x14ac:dyDescent="0.3">
      <c r="A131" s="63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87"/>
      <c r="O131" s="88">
        <v>120</v>
      </c>
      <c r="P131" s="89"/>
      <c r="Q131" s="90"/>
      <c r="R131" s="89"/>
      <c r="S131" s="89"/>
      <c r="T131" s="91">
        <f t="shared" si="4"/>
        <v>0</v>
      </c>
      <c r="U131" s="92" t="str">
        <f t="shared" si="5"/>
        <v/>
      </c>
      <c r="V131" s="93">
        <f t="shared" ca="1" si="6"/>
        <v>43344</v>
      </c>
    </row>
    <row r="132" spans="1:22" customFormat="1" ht="15.75" thickBot="1" x14ac:dyDescent="0.3">
      <c r="A132" s="66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52" t="s">
        <v>19</v>
      </c>
      <c r="O132" s="53">
        <f ca="1">TODAY()</f>
        <v>43344</v>
      </c>
      <c r="P132" s="53" t="s">
        <v>20</v>
      </c>
      <c r="Q132" s="54">
        <f>SUM(Q11:Q131)-U132</f>
        <v>0</v>
      </c>
      <c r="R132" s="55">
        <f>MAX(R12:R131)</f>
        <v>0</v>
      </c>
      <c r="S132" s="56"/>
      <c r="T132" s="57" t="s">
        <v>21</v>
      </c>
      <c r="U132" s="54">
        <f>SUM(U11:U131)</f>
        <v>0</v>
      </c>
      <c r="V132" s="58">
        <f ca="1">SUMIF(V11:V131,"&gt;0")</f>
        <v>5244624</v>
      </c>
    </row>
    <row r="133" spans="1:22" ht="2.1" customHeight="1" x14ac:dyDescent="0.25"/>
  </sheetData>
  <mergeCells count="17">
    <mergeCell ref="N1:N2"/>
    <mergeCell ref="O1:T2"/>
    <mergeCell ref="U1:U2"/>
    <mergeCell ref="V1:V2"/>
    <mergeCell ref="B2:L6"/>
    <mergeCell ref="O3:P3"/>
    <mergeCell ref="S3:T3"/>
    <mergeCell ref="S4:V4"/>
    <mergeCell ref="O5:P5"/>
    <mergeCell ref="U5:V5"/>
    <mergeCell ref="B11:B109"/>
    <mergeCell ref="N6:Q6"/>
    <mergeCell ref="S6:V6"/>
    <mergeCell ref="N7:Q7"/>
    <mergeCell ref="B8:B10"/>
    <mergeCell ref="C8:L9"/>
    <mergeCell ref="N8:Q8"/>
  </mergeCells>
  <conditionalFormatting sqref="T8:V8 V3 R8">
    <cfRule type="cellIs" dxfId="263" priority="11" operator="equal">
      <formula>0</formula>
    </cfRule>
  </conditionalFormatting>
  <conditionalFormatting sqref="V10">
    <cfRule type="cellIs" dxfId="262" priority="7" operator="between">
      <formula>40000</formula>
      <formula>50000</formula>
    </cfRule>
    <cfRule type="cellIs" dxfId="261" priority="8" operator="between">
      <formula>30</formula>
      <formula>4000</formula>
    </cfRule>
    <cfRule type="containsText" dxfId="260" priority="9" operator="containsText" text="pago">
      <formula>NOT(ISERROR(SEARCH("pago",V10)))</formula>
    </cfRule>
    <cfRule type="cellIs" dxfId="259" priority="10" operator="between">
      <formula>1</formula>
      <formula>29</formula>
    </cfRule>
  </conditionalFormatting>
  <conditionalFormatting sqref="V11:V131">
    <cfRule type="cellIs" dxfId="258" priority="3" operator="between">
      <formula>40000</formula>
      <formula>50000</formula>
    </cfRule>
    <cfRule type="cellIs" dxfId="257" priority="4" operator="between">
      <formula>30</formula>
      <formula>4000</formula>
    </cfRule>
    <cfRule type="containsText" dxfId="256" priority="5" operator="containsText" text="pago">
      <formula>NOT(ISERROR(SEARCH("pago",V11)))</formula>
    </cfRule>
    <cfRule type="cellIs" dxfId="255" priority="6" operator="between">
      <formula>1</formula>
      <formula>29</formula>
    </cfRule>
  </conditionalFormatting>
  <conditionalFormatting sqref="V11:V131">
    <cfRule type="cellIs" dxfId="254" priority="2" operator="lessThan">
      <formula>0</formula>
    </cfRule>
  </conditionalFormatting>
  <conditionalFormatting sqref="T11:T131">
    <cfRule type="expression" dxfId="253" priority="1">
      <formula>S11=""</formula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Clientes!$A$3:$A$402</xm:f>
          </x14:formula1>
          <xm:sqref>V1:V2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3"/>
  <sheetViews>
    <sheetView workbookViewId="0">
      <selection sqref="A1:XFD1048576"/>
    </sheetView>
  </sheetViews>
  <sheetFormatPr defaultColWidth="0" defaultRowHeight="15" zeroHeight="1" x14ac:dyDescent="0.25"/>
  <cols>
    <col min="1" max="1" width="1.7109375" style="59" customWidth="1"/>
    <col min="2" max="12" width="2.7109375" style="59" customWidth="1"/>
    <col min="13" max="13" width="1.7109375" style="59" customWidth="1"/>
    <col min="14" max="14" width="19.140625" style="42" bestFit="1" customWidth="1"/>
    <col min="15" max="15" width="15" style="42" bestFit="1" customWidth="1"/>
    <col min="16" max="16" width="15" style="42" customWidth="1"/>
    <col min="17" max="17" width="9.28515625" style="42" bestFit="1" customWidth="1"/>
    <col min="18" max="18" width="18.7109375" style="43" hidden="1"/>
    <col min="19" max="19" width="15.5703125" style="42" bestFit="1" customWidth="1"/>
    <col min="20" max="20" width="17.85546875" style="42" customWidth="1"/>
    <col min="21" max="21" width="14.28515625" style="42" bestFit="1" customWidth="1"/>
    <col min="22" max="22" width="19" style="42" customWidth="1"/>
    <col min="23" max="23" width="1.7109375" style="59" customWidth="1"/>
    <col min="24" max="16384" width="19" style="59" hidden="1"/>
  </cols>
  <sheetData>
    <row r="1" spans="1:22" customFormat="1" ht="9.9499999999999993" customHeight="1" thickBot="1" x14ac:dyDescent="0.3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2"/>
      <c r="N1" s="222" t="str">
        <f ca="1">IF(V132&gt;5000,"Livre",IF(V132&lt;=30,"Em Dias","Atrasado"))</f>
        <v>Livre</v>
      </c>
      <c r="O1" s="224" t="s">
        <v>1</v>
      </c>
      <c r="P1" s="224"/>
      <c r="Q1" s="224"/>
      <c r="R1" s="224"/>
      <c r="S1" s="224"/>
      <c r="T1" s="224"/>
      <c r="U1" s="226" t="s">
        <v>22</v>
      </c>
      <c r="V1" s="228" t="s">
        <v>56</v>
      </c>
    </row>
    <row r="2" spans="1:22" customFormat="1" ht="9.9499999999999993" customHeight="1" thickBot="1" x14ac:dyDescent="0.3">
      <c r="A2" s="63"/>
      <c r="B2" s="230"/>
      <c r="C2" s="231"/>
      <c r="D2" s="231"/>
      <c r="E2" s="231"/>
      <c r="F2" s="231"/>
      <c r="G2" s="231"/>
      <c r="H2" s="231"/>
      <c r="I2" s="231"/>
      <c r="J2" s="231"/>
      <c r="K2" s="231"/>
      <c r="L2" s="232"/>
      <c r="M2" s="64"/>
      <c r="N2" s="223"/>
      <c r="O2" s="225"/>
      <c r="P2" s="225"/>
      <c r="Q2" s="225"/>
      <c r="R2" s="225"/>
      <c r="S2" s="225"/>
      <c r="T2" s="225"/>
      <c r="U2" s="227"/>
      <c r="V2" s="229"/>
    </row>
    <row r="3" spans="1:22" customFormat="1" ht="9.9499999999999993" customHeight="1" thickBot="1" x14ac:dyDescent="0.3">
      <c r="A3" s="63"/>
      <c r="B3" s="233"/>
      <c r="C3" s="234"/>
      <c r="D3" s="234"/>
      <c r="E3" s="234"/>
      <c r="F3" s="234"/>
      <c r="G3" s="234"/>
      <c r="H3" s="234"/>
      <c r="I3" s="234"/>
      <c r="J3" s="234"/>
      <c r="K3" s="234"/>
      <c r="L3" s="235"/>
      <c r="M3" s="64"/>
      <c r="N3" s="44" t="s">
        <v>4</v>
      </c>
      <c r="O3" s="239" t="e">
        <f>VLOOKUP(V1,bd,2,0)</f>
        <v>#N/A</v>
      </c>
      <c r="P3" s="240"/>
      <c r="Q3" s="45" t="s">
        <v>6</v>
      </c>
      <c r="R3" s="43"/>
      <c r="S3" s="241" t="e">
        <f>VLOOKUP(V1,bd,8,0)</f>
        <v>#N/A</v>
      </c>
      <c r="T3" s="242"/>
      <c r="U3" s="44" t="s">
        <v>23</v>
      </c>
      <c r="V3" s="13" t="e">
        <f>VLOOKUP(V1,bd,9,0)</f>
        <v>#N/A</v>
      </c>
    </row>
    <row r="4" spans="1:22" customFormat="1" ht="9.9499999999999993" customHeight="1" thickBot="1" x14ac:dyDescent="0.3">
      <c r="A4" s="63"/>
      <c r="B4" s="233"/>
      <c r="C4" s="234"/>
      <c r="D4" s="234"/>
      <c r="E4" s="234"/>
      <c r="F4" s="234"/>
      <c r="G4" s="234"/>
      <c r="H4" s="234"/>
      <c r="I4" s="234"/>
      <c r="J4" s="234"/>
      <c r="K4" s="234"/>
      <c r="L4" s="235"/>
      <c r="M4" s="64"/>
      <c r="N4" s="44" t="s">
        <v>30</v>
      </c>
      <c r="O4" s="41" t="e">
        <f>VLOOKUP(V1,bd,17,0)</f>
        <v>#N/A</v>
      </c>
      <c r="P4" s="41" t="e">
        <f>VLOOKUP(V1,bd,18,0)</f>
        <v>#N/A</v>
      </c>
      <c r="Q4" s="44" t="s">
        <v>8</v>
      </c>
      <c r="R4" s="43"/>
      <c r="S4" s="243" t="e">
        <f>VLOOKUP(V1,bd,19,0)</f>
        <v>#N/A</v>
      </c>
      <c r="T4" s="244"/>
      <c r="U4" s="244"/>
      <c r="V4" s="245"/>
    </row>
    <row r="5" spans="1:22" customFormat="1" ht="9.9499999999999993" customHeight="1" thickBot="1" x14ac:dyDescent="0.3">
      <c r="A5" s="63"/>
      <c r="B5" s="233"/>
      <c r="C5" s="234"/>
      <c r="D5" s="234"/>
      <c r="E5" s="234"/>
      <c r="F5" s="234"/>
      <c r="G5" s="234"/>
      <c r="H5" s="234"/>
      <c r="I5" s="234"/>
      <c r="J5" s="234"/>
      <c r="K5" s="234"/>
      <c r="L5" s="235"/>
      <c r="M5" s="64"/>
      <c r="N5" s="44" t="s">
        <v>24</v>
      </c>
      <c r="O5" s="246" t="e">
        <f>VLOOKUP(V1,bd,10,0)</f>
        <v>#N/A</v>
      </c>
      <c r="P5" s="247"/>
      <c r="Q5" s="46" t="s">
        <v>7</v>
      </c>
      <c r="R5" s="4"/>
      <c r="S5" s="41" t="e">
        <f>VLOOKUP(V1,bd,13,0)</f>
        <v>#N/A</v>
      </c>
      <c r="T5" s="44" t="s">
        <v>5</v>
      </c>
      <c r="U5" s="241" t="e">
        <f>VLOOKUP(V1,bd,20,0)</f>
        <v>#N/A</v>
      </c>
      <c r="V5" s="242"/>
    </row>
    <row r="6" spans="1:22" customFormat="1" ht="9.9499999999999993" customHeight="1" thickBot="1" x14ac:dyDescent="0.3">
      <c r="A6" s="63"/>
      <c r="B6" s="236"/>
      <c r="C6" s="237"/>
      <c r="D6" s="237"/>
      <c r="E6" s="237"/>
      <c r="F6" s="237"/>
      <c r="G6" s="237"/>
      <c r="H6" s="237"/>
      <c r="I6" s="237"/>
      <c r="J6" s="237"/>
      <c r="K6" s="237"/>
      <c r="L6" s="238"/>
      <c r="M6" s="64"/>
      <c r="N6" s="241"/>
      <c r="O6" s="248"/>
      <c r="P6" s="248"/>
      <c r="Q6" s="248"/>
      <c r="R6" s="7"/>
      <c r="S6" s="248"/>
      <c r="T6" s="248"/>
      <c r="U6" s="248"/>
      <c r="V6" s="242"/>
    </row>
    <row r="7" spans="1:22" customFormat="1" ht="9.9499999999999993" customHeight="1" thickBot="1" x14ac:dyDescent="0.3">
      <c r="A7" s="63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217" t="s">
        <v>25</v>
      </c>
      <c r="O7" s="215"/>
      <c r="P7" s="215"/>
      <c r="Q7" s="216"/>
      <c r="R7" s="65"/>
      <c r="S7" s="47" t="s">
        <v>26</v>
      </c>
      <c r="T7" s="48" t="s">
        <v>27</v>
      </c>
      <c r="U7" s="48" t="s">
        <v>28</v>
      </c>
      <c r="V7" s="48" t="s">
        <v>29</v>
      </c>
    </row>
    <row r="8" spans="1:22" customFormat="1" ht="9.9499999999999993" customHeight="1" thickBot="1" x14ac:dyDescent="0.3">
      <c r="A8" s="63"/>
      <c r="B8" s="249"/>
      <c r="C8" s="250" t="s">
        <v>31</v>
      </c>
      <c r="D8" s="251"/>
      <c r="E8" s="251"/>
      <c r="F8" s="251"/>
      <c r="G8" s="251"/>
      <c r="H8" s="251"/>
      <c r="I8" s="251"/>
      <c r="J8" s="251"/>
      <c r="K8" s="251"/>
      <c r="L8" s="252"/>
      <c r="M8" s="64"/>
      <c r="N8" s="241" t="e">
        <f>VLOOKUP(V1,bd,3,0)</f>
        <v>#N/A</v>
      </c>
      <c r="O8" s="248"/>
      <c r="P8" s="248"/>
      <c r="Q8" s="242"/>
      <c r="R8" s="6"/>
      <c r="S8" s="5" t="e">
        <f>VLOOKUP(V1,bd,4,0)</f>
        <v>#N/A</v>
      </c>
      <c r="T8" s="5" t="e">
        <f>VLOOKUP(V1,bd,5,0)</f>
        <v>#N/A</v>
      </c>
      <c r="U8" s="5" t="e">
        <f>VLOOKUP(V1,bd,7,0)</f>
        <v>#N/A</v>
      </c>
      <c r="V8" s="13" t="e">
        <f>VLOOKUP(V1,bd,6,0)</f>
        <v>#N/A</v>
      </c>
    </row>
    <row r="9" spans="1:22" customFormat="1" ht="9.9499999999999993" customHeight="1" thickBot="1" x14ac:dyDescent="0.3">
      <c r="A9" s="63"/>
      <c r="B9" s="249"/>
      <c r="C9" s="253"/>
      <c r="D9" s="254"/>
      <c r="E9" s="254"/>
      <c r="F9" s="254"/>
      <c r="G9" s="254"/>
      <c r="H9" s="254"/>
      <c r="I9" s="254"/>
      <c r="J9" s="254"/>
      <c r="K9" s="254"/>
      <c r="L9" s="255"/>
      <c r="M9" s="64"/>
      <c r="N9" s="49"/>
      <c r="O9" s="50"/>
      <c r="P9" s="50"/>
      <c r="Q9" s="50"/>
      <c r="R9" s="50"/>
      <c r="S9" s="50"/>
      <c r="T9" s="50"/>
      <c r="U9" s="50"/>
      <c r="V9" s="51"/>
    </row>
    <row r="10" spans="1:22" customFormat="1" ht="9.9499999999999993" customHeight="1" thickBot="1" x14ac:dyDescent="0.3">
      <c r="A10" s="63"/>
      <c r="B10" s="249"/>
      <c r="C10" s="115">
        <v>1</v>
      </c>
      <c r="D10" s="116">
        <v>2</v>
      </c>
      <c r="E10" s="116">
        <v>3</v>
      </c>
      <c r="F10" s="116">
        <v>4</v>
      </c>
      <c r="G10" s="116">
        <v>5</v>
      </c>
      <c r="H10" s="116">
        <v>6</v>
      </c>
      <c r="I10" s="116">
        <v>7</v>
      </c>
      <c r="J10" s="116">
        <v>8</v>
      </c>
      <c r="K10" s="116">
        <v>9</v>
      </c>
      <c r="L10" s="117">
        <v>10</v>
      </c>
      <c r="M10" s="64"/>
      <c r="N10" s="76" t="s">
        <v>9</v>
      </c>
      <c r="O10" s="77" t="s">
        <v>10</v>
      </c>
      <c r="P10" s="77" t="s">
        <v>11</v>
      </c>
      <c r="Q10" s="77" t="s">
        <v>12</v>
      </c>
      <c r="R10" s="78" t="s">
        <v>13</v>
      </c>
      <c r="S10" s="77" t="s">
        <v>14</v>
      </c>
      <c r="T10" s="77" t="s">
        <v>15</v>
      </c>
      <c r="U10" s="77" t="s">
        <v>16</v>
      </c>
      <c r="V10" s="79" t="s">
        <v>17</v>
      </c>
    </row>
    <row r="11" spans="1:22" customFormat="1" ht="9.9499999999999993" customHeight="1" x14ac:dyDescent="0.25">
      <c r="A11" s="63"/>
      <c r="B11" s="256" t="s">
        <v>3292</v>
      </c>
      <c r="C11" s="108">
        <v>1</v>
      </c>
      <c r="D11" s="112">
        <v>1</v>
      </c>
      <c r="E11" s="113">
        <v>1</v>
      </c>
      <c r="F11" s="113">
        <v>1</v>
      </c>
      <c r="G11" s="113">
        <v>1</v>
      </c>
      <c r="H11" s="113">
        <v>1</v>
      </c>
      <c r="I11" s="113">
        <v>1</v>
      </c>
      <c r="J11" s="113">
        <v>1</v>
      </c>
      <c r="K11" s="113">
        <v>1</v>
      </c>
      <c r="L11" s="114">
        <v>1</v>
      </c>
      <c r="M11" s="64"/>
      <c r="N11" s="80"/>
      <c r="O11" s="81" t="s">
        <v>18</v>
      </c>
      <c r="P11" s="82"/>
      <c r="Q11" s="83"/>
      <c r="R11" s="82"/>
      <c r="S11" s="82"/>
      <c r="T11" s="84">
        <f t="shared" ref="T11:T74" si="0">IF(P11&gt;=S11,0,"")</f>
        <v>0</v>
      </c>
      <c r="U11" s="85" t="str">
        <f t="shared" ref="U11:U74" si="1">IF(S11&lt;&gt;"",Q11,"")</f>
        <v/>
      </c>
      <c r="V11" s="86">
        <f t="shared" ref="V11:V74" ca="1" si="2">IF(U11&lt;&gt;"","pago",TODAY()-P11)</f>
        <v>43344</v>
      </c>
    </row>
    <row r="12" spans="1:22" customFormat="1" ht="9.9499999999999993" customHeight="1" x14ac:dyDescent="0.25">
      <c r="A12" s="63"/>
      <c r="B12" s="257"/>
      <c r="C12" s="109">
        <v>2</v>
      </c>
      <c r="D12" s="94">
        <v>2</v>
      </c>
      <c r="E12" s="72">
        <v>2</v>
      </c>
      <c r="F12" s="72">
        <v>2</v>
      </c>
      <c r="G12" s="72">
        <v>2</v>
      </c>
      <c r="H12" s="72">
        <v>2</v>
      </c>
      <c r="I12" s="72">
        <v>2</v>
      </c>
      <c r="J12" s="72">
        <v>2</v>
      </c>
      <c r="K12" s="72">
        <v>2</v>
      </c>
      <c r="L12" s="73">
        <v>2</v>
      </c>
      <c r="M12" s="64"/>
      <c r="N12" s="70"/>
      <c r="O12" s="1">
        <v>1</v>
      </c>
      <c r="P12" s="68"/>
      <c r="Q12" s="69"/>
      <c r="R12" s="68" t="str">
        <f t="shared" ref="R12:R51" si="3">IF(N12&lt;&gt;"",P12,"")</f>
        <v/>
      </c>
      <c r="S12" s="68"/>
      <c r="T12" s="71">
        <f t="shared" si="0"/>
        <v>0</v>
      </c>
      <c r="U12" s="2" t="str">
        <f t="shared" si="1"/>
        <v/>
      </c>
      <c r="V12" s="3">
        <f t="shared" ca="1" si="2"/>
        <v>43344</v>
      </c>
    </row>
    <row r="13" spans="1:22" customFormat="1" ht="9.9499999999999993" customHeight="1" x14ac:dyDescent="0.25">
      <c r="A13" s="63"/>
      <c r="B13" s="257"/>
      <c r="C13" s="109">
        <v>3</v>
      </c>
      <c r="D13" s="94">
        <v>3</v>
      </c>
      <c r="E13" s="72">
        <v>3</v>
      </c>
      <c r="F13" s="72">
        <v>3</v>
      </c>
      <c r="G13" s="72">
        <v>3</v>
      </c>
      <c r="H13" s="72">
        <v>3</v>
      </c>
      <c r="I13" s="72">
        <v>3</v>
      </c>
      <c r="J13" s="72">
        <v>3</v>
      </c>
      <c r="K13" s="72">
        <v>3</v>
      </c>
      <c r="L13" s="73">
        <v>3</v>
      </c>
      <c r="M13" s="64"/>
      <c r="N13" s="70"/>
      <c r="O13" s="1">
        <v>2</v>
      </c>
      <c r="P13" s="68"/>
      <c r="Q13" s="69"/>
      <c r="R13" s="68" t="str">
        <f t="shared" si="3"/>
        <v/>
      </c>
      <c r="S13" s="68"/>
      <c r="T13" s="71">
        <f t="shared" si="0"/>
        <v>0</v>
      </c>
      <c r="U13" s="2" t="str">
        <f t="shared" si="1"/>
        <v/>
      </c>
      <c r="V13" s="3">
        <f t="shared" ca="1" si="2"/>
        <v>43344</v>
      </c>
    </row>
    <row r="14" spans="1:22" customFormat="1" ht="9.9499999999999993" customHeight="1" x14ac:dyDescent="0.25">
      <c r="A14" s="63"/>
      <c r="B14" s="257"/>
      <c r="C14" s="109">
        <v>4</v>
      </c>
      <c r="D14" s="94">
        <v>4</v>
      </c>
      <c r="E14" s="72">
        <v>4</v>
      </c>
      <c r="F14" s="72">
        <v>4</v>
      </c>
      <c r="G14" s="72">
        <v>4</v>
      </c>
      <c r="H14" s="72">
        <v>4</v>
      </c>
      <c r="I14" s="72">
        <v>4</v>
      </c>
      <c r="J14" s="72">
        <v>4</v>
      </c>
      <c r="K14" s="72">
        <v>4</v>
      </c>
      <c r="L14" s="73">
        <v>4</v>
      </c>
      <c r="M14" s="64"/>
      <c r="N14" s="70"/>
      <c r="O14" s="1">
        <v>3</v>
      </c>
      <c r="P14" s="68"/>
      <c r="Q14" s="69"/>
      <c r="R14" s="68" t="str">
        <f t="shared" si="3"/>
        <v/>
      </c>
      <c r="S14" s="68"/>
      <c r="T14" s="71">
        <f t="shared" si="0"/>
        <v>0</v>
      </c>
      <c r="U14" s="2" t="str">
        <f t="shared" si="1"/>
        <v/>
      </c>
      <c r="V14" s="3">
        <f t="shared" ca="1" si="2"/>
        <v>43344</v>
      </c>
    </row>
    <row r="15" spans="1:22" customFormat="1" ht="9.9499999999999993" customHeight="1" x14ac:dyDescent="0.25">
      <c r="A15" s="63"/>
      <c r="B15" s="257"/>
      <c r="C15" s="109">
        <v>5</v>
      </c>
      <c r="D15" s="94">
        <v>5</v>
      </c>
      <c r="E15" s="72">
        <v>5</v>
      </c>
      <c r="F15" s="72">
        <v>5</v>
      </c>
      <c r="G15" s="72">
        <v>5</v>
      </c>
      <c r="H15" s="72">
        <v>5</v>
      </c>
      <c r="I15" s="72">
        <v>5</v>
      </c>
      <c r="J15" s="72">
        <v>5</v>
      </c>
      <c r="K15" s="72">
        <v>5</v>
      </c>
      <c r="L15" s="73">
        <v>5</v>
      </c>
      <c r="M15" s="64"/>
      <c r="N15" s="70"/>
      <c r="O15" s="1">
        <v>4</v>
      </c>
      <c r="P15" s="68"/>
      <c r="Q15" s="69"/>
      <c r="R15" s="68" t="str">
        <f t="shared" si="3"/>
        <v/>
      </c>
      <c r="S15" s="68"/>
      <c r="T15" s="71">
        <f t="shared" si="0"/>
        <v>0</v>
      </c>
      <c r="U15" s="2" t="str">
        <f t="shared" si="1"/>
        <v/>
      </c>
      <c r="V15" s="3">
        <f t="shared" ca="1" si="2"/>
        <v>43344</v>
      </c>
    </row>
    <row r="16" spans="1:22" customFormat="1" ht="9.9499999999999993" customHeight="1" x14ac:dyDescent="0.25">
      <c r="A16" s="63"/>
      <c r="B16" s="257"/>
      <c r="C16" s="109">
        <v>6</v>
      </c>
      <c r="D16" s="94">
        <v>6</v>
      </c>
      <c r="E16" s="72">
        <v>6</v>
      </c>
      <c r="F16" s="72">
        <v>6</v>
      </c>
      <c r="G16" s="72">
        <v>6</v>
      </c>
      <c r="H16" s="72">
        <v>6</v>
      </c>
      <c r="I16" s="72">
        <v>6</v>
      </c>
      <c r="J16" s="72">
        <v>6</v>
      </c>
      <c r="K16" s="72">
        <v>6</v>
      </c>
      <c r="L16" s="73">
        <v>6</v>
      </c>
      <c r="M16" s="64"/>
      <c r="N16" s="70"/>
      <c r="O16" s="1">
        <v>5</v>
      </c>
      <c r="P16" s="68"/>
      <c r="Q16" s="69"/>
      <c r="R16" s="68" t="str">
        <f t="shared" si="3"/>
        <v/>
      </c>
      <c r="S16" s="68"/>
      <c r="T16" s="71">
        <f t="shared" si="0"/>
        <v>0</v>
      </c>
      <c r="U16" s="2" t="str">
        <f t="shared" si="1"/>
        <v/>
      </c>
      <c r="V16" s="3">
        <f t="shared" ca="1" si="2"/>
        <v>43344</v>
      </c>
    </row>
    <row r="17" spans="1:22" customFormat="1" ht="9.9499999999999993" customHeight="1" x14ac:dyDescent="0.25">
      <c r="A17" s="63"/>
      <c r="B17" s="257"/>
      <c r="C17" s="109">
        <v>7</v>
      </c>
      <c r="D17" s="94">
        <v>7</v>
      </c>
      <c r="E17" s="72">
        <v>7</v>
      </c>
      <c r="F17" s="72">
        <v>7</v>
      </c>
      <c r="G17" s="72">
        <v>7</v>
      </c>
      <c r="H17" s="72">
        <v>7</v>
      </c>
      <c r="I17" s="72">
        <v>7</v>
      </c>
      <c r="J17" s="72">
        <v>7</v>
      </c>
      <c r="K17" s="72">
        <v>7</v>
      </c>
      <c r="L17" s="73">
        <v>7</v>
      </c>
      <c r="M17" s="64"/>
      <c r="N17" s="70"/>
      <c r="O17" s="1">
        <v>6</v>
      </c>
      <c r="P17" s="68"/>
      <c r="Q17" s="69"/>
      <c r="R17" s="68" t="str">
        <f t="shared" si="3"/>
        <v/>
      </c>
      <c r="S17" s="68"/>
      <c r="T17" s="71">
        <f t="shared" si="0"/>
        <v>0</v>
      </c>
      <c r="U17" s="2" t="str">
        <f t="shared" si="1"/>
        <v/>
      </c>
      <c r="V17" s="3">
        <f t="shared" ca="1" si="2"/>
        <v>43344</v>
      </c>
    </row>
    <row r="18" spans="1:22" customFormat="1" ht="9.9499999999999993" customHeight="1" x14ac:dyDescent="0.25">
      <c r="A18" s="63"/>
      <c r="B18" s="257"/>
      <c r="C18" s="109">
        <v>8</v>
      </c>
      <c r="D18" s="94">
        <v>8</v>
      </c>
      <c r="E18" s="72">
        <v>8</v>
      </c>
      <c r="F18" s="72">
        <v>8</v>
      </c>
      <c r="G18" s="72">
        <v>8</v>
      </c>
      <c r="H18" s="72">
        <v>8</v>
      </c>
      <c r="I18" s="72">
        <v>8</v>
      </c>
      <c r="J18" s="72">
        <v>8</v>
      </c>
      <c r="K18" s="72">
        <v>8</v>
      </c>
      <c r="L18" s="73">
        <v>8</v>
      </c>
      <c r="M18" s="64"/>
      <c r="N18" s="70"/>
      <c r="O18" s="1">
        <v>7</v>
      </c>
      <c r="P18" s="68"/>
      <c r="Q18" s="69"/>
      <c r="R18" s="68" t="str">
        <f t="shared" si="3"/>
        <v/>
      </c>
      <c r="S18" s="68"/>
      <c r="T18" s="71">
        <f t="shared" si="0"/>
        <v>0</v>
      </c>
      <c r="U18" s="2" t="str">
        <f t="shared" si="1"/>
        <v/>
      </c>
      <c r="V18" s="3">
        <f t="shared" ca="1" si="2"/>
        <v>43344</v>
      </c>
    </row>
    <row r="19" spans="1:22" customFormat="1" ht="9.9499999999999993" customHeight="1" x14ac:dyDescent="0.25">
      <c r="A19" s="63"/>
      <c r="B19" s="257"/>
      <c r="C19" s="109">
        <v>9</v>
      </c>
      <c r="D19" s="94">
        <v>9</v>
      </c>
      <c r="E19" s="72">
        <v>9</v>
      </c>
      <c r="F19" s="72">
        <v>9</v>
      </c>
      <c r="G19" s="72">
        <v>9</v>
      </c>
      <c r="H19" s="72">
        <v>9</v>
      </c>
      <c r="I19" s="72">
        <v>9</v>
      </c>
      <c r="J19" s="72">
        <v>9</v>
      </c>
      <c r="K19" s="72">
        <v>9</v>
      </c>
      <c r="L19" s="73">
        <v>9</v>
      </c>
      <c r="M19" s="64"/>
      <c r="N19" s="70"/>
      <c r="O19" s="1">
        <v>8</v>
      </c>
      <c r="P19" s="68"/>
      <c r="Q19" s="69"/>
      <c r="R19" s="68" t="str">
        <f t="shared" si="3"/>
        <v/>
      </c>
      <c r="S19" s="68"/>
      <c r="T19" s="71">
        <f t="shared" si="0"/>
        <v>0</v>
      </c>
      <c r="U19" s="2" t="str">
        <f t="shared" si="1"/>
        <v/>
      </c>
      <c r="V19" s="3">
        <f t="shared" ca="1" si="2"/>
        <v>43344</v>
      </c>
    </row>
    <row r="20" spans="1:22" customFormat="1" ht="9.9499999999999993" customHeight="1" x14ac:dyDescent="0.25">
      <c r="A20" s="63"/>
      <c r="B20" s="257"/>
      <c r="C20" s="109">
        <v>10</v>
      </c>
      <c r="D20" s="94">
        <v>10</v>
      </c>
      <c r="E20" s="72">
        <v>10</v>
      </c>
      <c r="F20" s="72">
        <v>10</v>
      </c>
      <c r="G20" s="72">
        <v>10</v>
      </c>
      <c r="H20" s="72">
        <v>10</v>
      </c>
      <c r="I20" s="72">
        <v>10</v>
      </c>
      <c r="J20" s="72">
        <v>10</v>
      </c>
      <c r="K20" s="72">
        <v>10</v>
      </c>
      <c r="L20" s="73">
        <v>10</v>
      </c>
      <c r="M20" s="64"/>
      <c r="N20" s="70"/>
      <c r="O20" s="1">
        <v>9</v>
      </c>
      <c r="P20" s="68"/>
      <c r="Q20" s="69"/>
      <c r="R20" s="68" t="str">
        <f t="shared" si="3"/>
        <v/>
      </c>
      <c r="S20" s="68"/>
      <c r="T20" s="71">
        <f t="shared" si="0"/>
        <v>0</v>
      </c>
      <c r="U20" s="2" t="str">
        <f t="shared" si="1"/>
        <v/>
      </c>
      <c r="V20" s="3">
        <f t="shared" ca="1" si="2"/>
        <v>43344</v>
      </c>
    </row>
    <row r="21" spans="1:22" customFormat="1" ht="9.9499999999999993" customHeight="1" x14ac:dyDescent="0.25">
      <c r="A21" s="63"/>
      <c r="B21" s="257"/>
      <c r="C21" s="109">
        <v>11</v>
      </c>
      <c r="D21" s="94">
        <v>11</v>
      </c>
      <c r="E21" s="72">
        <v>11</v>
      </c>
      <c r="F21" s="72">
        <v>11</v>
      </c>
      <c r="G21" s="72">
        <v>11</v>
      </c>
      <c r="H21" s="72">
        <v>11</v>
      </c>
      <c r="I21" s="72">
        <v>11</v>
      </c>
      <c r="J21" s="72">
        <v>11</v>
      </c>
      <c r="K21" s="72">
        <v>11</v>
      </c>
      <c r="L21" s="73">
        <v>11</v>
      </c>
      <c r="M21" s="64"/>
      <c r="N21" s="70"/>
      <c r="O21" s="1">
        <v>10</v>
      </c>
      <c r="P21" s="68"/>
      <c r="Q21" s="69"/>
      <c r="R21" s="68" t="str">
        <f t="shared" si="3"/>
        <v/>
      </c>
      <c r="S21" s="68"/>
      <c r="T21" s="71">
        <f t="shared" si="0"/>
        <v>0</v>
      </c>
      <c r="U21" s="2" t="str">
        <f t="shared" si="1"/>
        <v/>
      </c>
      <c r="V21" s="3">
        <f t="shared" ca="1" si="2"/>
        <v>43344</v>
      </c>
    </row>
    <row r="22" spans="1:22" customFormat="1" ht="9.9499999999999993" customHeight="1" x14ac:dyDescent="0.25">
      <c r="A22" s="63"/>
      <c r="B22" s="257"/>
      <c r="C22" s="110">
        <v>12</v>
      </c>
      <c r="D22" s="72">
        <v>12</v>
      </c>
      <c r="E22" s="72">
        <v>12</v>
      </c>
      <c r="F22" s="72">
        <v>12</v>
      </c>
      <c r="G22" s="72">
        <v>12</v>
      </c>
      <c r="H22" s="72">
        <v>12</v>
      </c>
      <c r="I22" s="72">
        <v>12</v>
      </c>
      <c r="J22" s="72">
        <v>12</v>
      </c>
      <c r="K22" s="72">
        <v>12</v>
      </c>
      <c r="L22" s="73">
        <v>12</v>
      </c>
      <c r="M22" s="64"/>
      <c r="N22" s="70"/>
      <c r="O22" s="1">
        <v>11</v>
      </c>
      <c r="P22" s="68"/>
      <c r="Q22" s="69"/>
      <c r="R22" s="68" t="str">
        <f t="shared" si="3"/>
        <v/>
      </c>
      <c r="S22" s="68"/>
      <c r="T22" s="71">
        <f t="shared" si="0"/>
        <v>0</v>
      </c>
      <c r="U22" s="2" t="str">
        <f t="shared" si="1"/>
        <v/>
      </c>
      <c r="V22" s="3">
        <f t="shared" ca="1" si="2"/>
        <v>43344</v>
      </c>
    </row>
    <row r="23" spans="1:22" customFormat="1" ht="9.9499999999999993" customHeight="1" x14ac:dyDescent="0.25">
      <c r="A23" s="63"/>
      <c r="B23" s="257"/>
      <c r="C23" s="110">
        <v>13</v>
      </c>
      <c r="D23" s="72">
        <v>13</v>
      </c>
      <c r="E23" s="72">
        <v>13</v>
      </c>
      <c r="F23" s="72">
        <v>13</v>
      </c>
      <c r="G23" s="72">
        <v>13</v>
      </c>
      <c r="H23" s="72">
        <v>13</v>
      </c>
      <c r="I23" s="72">
        <v>13</v>
      </c>
      <c r="J23" s="72">
        <v>13</v>
      </c>
      <c r="K23" s="72">
        <v>13</v>
      </c>
      <c r="L23" s="73">
        <v>13</v>
      </c>
      <c r="M23" s="64"/>
      <c r="N23" s="70"/>
      <c r="O23" s="1">
        <v>12</v>
      </c>
      <c r="P23" s="68"/>
      <c r="Q23" s="69"/>
      <c r="R23" s="68" t="str">
        <f t="shared" si="3"/>
        <v/>
      </c>
      <c r="S23" s="68"/>
      <c r="T23" s="71">
        <f t="shared" si="0"/>
        <v>0</v>
      </c>
      <c r="U23" s="2" t="str">
        <f t="shared" si="1"/>
        <v/>
      </c>
      <c r="V23" s="3">
        <f t="shared" ca="1" si="2"/>
        <v>43344</v>
      </c>
    </row>
    <row r="24" spans="1:22" customFormat="1" ht="9.9499999999999993" customHeight="1" x14ac:dyDescent="0.25">
      <c r="A24" s="63"/>
      <c r="B24" s="257"/>
      <c r="C24" s="97">
        <v>14</v>
      </c>
      <c r="D24" s="72">
        <v>14</v>
      </c>
      <c r="E24" s="72">
        <v>14</v>
      </c>
      <c r="F24" s="72">
        <v>14</v>
      </c>
      <c r="G24" s="72">
        <v>14</v>
      </c>
      <c r="H24" s="72">
        <v>14</v>
      </c>
      <c r="I24" s="72">
        <v>14</v>
      </c>
      <c r="J24" s="72">
        <v>14</v>
      </c>
      <c r="K24" s="72">
        <v>14</v>
      </c>
      <c r="L24" s="73">
        <v>14</v>
      </c>
      <c r="M24" s="64"/>
      <c r="N24" s="70"/>
      <c r="O24" s="1">
        <v>13</v>
      </c>
      <c r="P24" s="68"/>
      <c r="Q24" s="69"/>
      <c r="R24" s="68" t="str">
        <f t="shared" si="3"/>
        <v/>
      </c>
      <c r="S24" s="68"/>
      <c r="T24" s="71">
        <f t="shared" si="0"/>
        <v>0</v>
      </c>
      <c r="U24" s="2" t="str">
        <f t="shared" si="1"/>
        <v/>
      </c>
      <c r="V24" s="3">
        <f t="shared" ca="1" si="2"/>
        <v>43344</v>
      </c>
    </row>
    <row r="25" spans="1:22" customFormat="1" ht="9.9499999999999993" customHeight="1" x14ac:dyDescent="0.25">
      <c r="A25" s="63"/>
      <c r="B25" s="257"/>
      <c r="C25" s="97">
        <v>15</v>
      </c>
      <c r="D25" s="72">
        <v>15</v>
      </c>
      <c r="E25" s="72">
        <v>15</v>
      </c>
      <c r="F25" s="72">
        <v>15</v>
      </c>
      <c r="G25" s="72">
        <v>15</v>
      </c>
      <c r="H25" s="72">
        <v>15</v>
      </c>
      <c r="I25" s="72">
        <v>15</v>
      </c>
      <c r="J25" s="72">
        <v>15</v>
      </c>
      <c r="K25" s="72">
        <v>15</v>
      </c>
      <c r="L25" s="73">
        <v>15</v>
      </c>
      <c r="M25" s="64"/>
      <c r="N25" s="70"/>
      <c r="O25" s="1">
        <v>14</v>
      </c>
      <c r="P25" s="68"/>
      <c r="Q25" s="69"/>
      <c r="R25" s="68" t="str">
        <f t="shared" si="3"/>
        <v/>
      </c>
      <c r="S25" s="68"/>
      <c r="T25" s="71">
        <f t="shared" si="0"/>
        <v>0</v>
      </c>
      <c r="U25" s="2" t="str">
        <f t="shared" si="1"/>
        <v/>
      </c>
      <c r="V25" s="3">
        <f t="shared" ca="1" si="2"/>
        <v>43344</v>
      </c>
    </row>
    <row r="26" spans="1:22" customFormat="1" ht="9.9499999999999993" customHeight="1" x14ac:dyDescent="0.25">
      <c r="A26" s="63"/>
      <c r="B26" s="257"/>
      <c r="C26" s="97">
        <v>16</v>
      </c>
      <c r="D26" s="72">
        <v>16</v>
      </c>
      <c r="E26" s="72">
        <v>16</v>
      </c>
      <c r="F26" s="72">
        <v>16</v>
      </c>
      <c r="G26" s="72">
        <v>16</v>
      </c>
      <c r="H26" s="72">
        <v>16</v>
      </c>
      <c r="I26" s="72">
        <v>16</v>
      </c>
      <c r="J26" s="72">
        <v>16</v>
      </c>
      <c r="K26" s="72">
        <v>16</v>
      </c>
      <c r="L26" s="73">
        <v>16</v>
      </c>
      <c r="M26" s="64"/>
      <c r="N26" s="70"/>
      <c r="O26" s="1">
        <v>15</v>
      </c>
      <c r="P26" s="68"/>
      <c r="Q26" s="69"/>
      <c r="R26" s="68" t="str">
        <f t="shared" si="3"/>
        <v/>
      </c>
      <c r="S26" s="68"/>
      <c r="T26" s="71">
        <f t="shared" si="0"/>
        <v>0</v>
      </c>
      <c r="U26" s="2" t="str">
        <f t="shared" si="1"/>
        <v/>
      </c>
      <c r="V26" s="3">
        <f t="shared" ca="1" si="2"/>
        <v>43344</v>
      </c>
    </row>
    <row r="27" spans="1:22" customFormat="1" ht="9.9499999999999993" customHeight="1" x14ac:dyDescent="0.25">
      <c r="A27" s="63"/>
      <c r="B27" s="257"/>
      <c r="C27" s="97">
        <v>17</v>
      </c>
      <c r="D27" s="72">
        <v>17</v>
      </c>
      <c r="E27" s="72">
        <v>17</v>
      </c>
      <c r="F27" s="72">
        <v>17</v>
      </c>
      <c r="G27" s="72">
        <v>17</v>
      </c>
      <c r="H27" s="72">
        <v>17</v>
      </c>
      <c r="I27" s="72">
        <v>17</v>
      </c>
      <c r="J27" s="72">
        <v>17</v>
      </c>
      <c r="K27" s="72">
        <v>17</v>
      </c>
      <c r="L27" s="73">
        <v>17</v>
      </c>
      <c r="M27" s="64"/>
      <c r="N27" s="70"/>
      <c r="O27" s="1">
        <v>16</v>
      </c>
      <c r="P27" s="68"/>
      <c r="Q27" s="69"/>
      <c r="R27" s="68" t="str">
        <f t="shared" si="3"/>
        <v/>
      </c>
      <c r="S27" s="68"/>
      <c r="T27" s="71">
        <f t="shared" si="0"/>
        <v>0</v>
      </c>
      <c r="U27" s="2" t="str">
        <f t="shared" si="1"/>
        <v/>
      </c>
      <c r="V27" s="3">
        <f t="shared" ca="1" si="2"/>
        <v>43344</v>
      </c>
    </row>
    <row r="28" spans="1:22" customFormat="1" ht="9.9499999999999993" customHeight="1" x14ac:dyDescent="0.25">
      <c r="A28" s="63"/>
      <c r="B28" s="257"/>
      <c r="C28" s="97">
        <v>18</v>
      </c>
      <c r="D28" s="72">
        <v>18</v>
      </c>
      <c r="E28" s="72">
        <v>18</v>
      </c>
      <c r="F28" s="72">
        <v>18</v>
      </c>
      <c r="G28" s="72">
        <v>18</v>
      </c>
      <c r="H28" s="72">
        <v>18</v>
      </c>
      <c r="I28" s="72">
        <v>18</v>
      </c>
      <c r="J28" s="72">
        <v>18</v>
      </c>
      <c r="K28" s="72">
        <v>18</v>
      </c>
      <c r="L28" s="73">
        <v>18</v>
      </c>
      <c r="M28" s="64"/>
      <c r="N28" s="70"/>
      <c r="O28" s="1">
        <v>17</v>
      </c>
      <c r="P28" s="68"/>
      <c r="Q28" s="69"/>
      <c r="R28" s="68" t="str">
        <f t="shared" si="3"/>
        <v/>
      </c>
      <c r="S28" s="68"/>
      <c r="T28" s="71">
        <f t="shared" si="0"/>
        <v>0</v>
      </c>
      <c r="U28" s="2" t="str">
        <f t="shared" si="1"/>
        <v/>
      </c>
      <c r="V28" s="3">
        <f t="shared" ca="1" si="2"/>
        <v>43344</v>
      </c>
    </row>
    <row r="29" spans="1:22" customFormat="1" ht="9.9499999999999993" customHeight="1" x14ac:dyDescent="0.25">
      <c r="A29" s="63"/>
      <c r="B29" s="257"/>
      <c r="C29" s="97">
        <v>19</v>
      </c>
      <c r="D29" s="72">
        <v>19</v>
      </c>
      <c r="E29" s="72">
        <v>19</v>
      </c>
      <c r="F29" s="72">
        <v>19</v>
      </c>
      <c r="G29" s="72">
        <v>19</v>
      </c>
      <c r="H29" s="72">
        <v>19</v>
      </c>
      <c r="I29" s="72">
        <v>19</v>
      </c>
      <c r="J29" s="72">
        <v>19</v>
      </c>
      <c r="K29" s="72">
        <v>19</v>
      </c>
      <c r="L29" s="73">
        <v>19</v>
      </c>
      <c r="M29" s="64"/>
      <c r="N29" s="70"/>
      <c r="O29" s="1">
        <v>18</v>
      </c>
      <c r="P29" s="68"/>
      <c r="Q29" s="69"/>
      <c r="R29" s="68" t="str">
        <f t="shared" si="3"/>
        <v/>
      </c>
      <c r="S29" s="68"/>
      <c r="T29" s="71">
        <f t="shared" si="0"/>
        <v>0</v>
      </c>
      <c r="U29" s="2" t="str">
        <f t="shared" si="1"/>
        <v/>
      </c>
      <c r="V29" s="3">
        <f t="shared" ca="1" si="2"/>
        <v>43344</v>
      </c>
    </row>
    <row r="30" spans="1:22" customFormat="1" ht="9.9499999999999993" customHeight="1" x14ac:dyDescent="0.25">
      <c r="A30" s="63"/>
      <c r="B30" s="257"/>
      <c r="C30" s="97">
        <v>20</v>
      </c>
      <c r="D30" s="72">
        <v>20</v>
      </c>
      <c r="E30" s="72">
        <v>20</v>
      </c>
      <c r="F30" s="72">
        <v>20</v>
      </c>
      <c r="G30" s="72">
        <v>20</v>
      </c>
      <c r="H30" s="72">
        <v>20</v>
      </c>
      <c r="I30" s="72">
        <v>20</v>
      </c>
      <c r="J30" s="72">
        <v>20</v>
      </c>
      <c r="K30" s="72">
        <v>20</v>
      </c>
      <c r="L30" s="73">
        <v>20</v>
      </c>
      <c r="M30" s="64"/>
      <c r="N30" s="70"/>
      <c r="O30" s="1">
        <v>19</v>
      </c>
      <c r="P30" s="68"/>
      <c r="Q30" s="69"/>
      <c r="R30" s="68" t="str">
        <f t="shared" si="3"/>
        <v/>
      </c>
      <c r="S30" s="68"/>
      <c r="T30" s="71">
        <f t="shared" si="0"/>
        <v>0</v>
      </c>
      <c r="U30" s="2" t="str">
        <f t="shared" si="1"/>
        <v/>
      </c>
      <c r="V30" s="3">
        <f t="shared" ca="1" si="2"/>
        <v>43344</v>
      </c>
    </row>
    <row r="31" spans="1:22" customFormat="1" ht="9.9499999999999993" customHeight="1" x14ac:dyDescent="0.25">
      <c r="A31" s="63"/>
      <c r="B31" s="257"/>
      <c r="C31" s="97">
        <v>21</v>
      </c>
      <c r="D31" s="72">
        <v>21</v>
      </c>
      <c r="E31" s="72">
        <v>21</v>
      </c>
      <c r="F31" s="72">
        <v>21</v>
      </c>
      <c r="G31" s="72">
        <v>21</v>
      </c>
      <c r="H31" s="72">
        <v>21</v>
      </c>
      <c r="I31" s="72">
        <v>21</v>
      </c>
      <c r="J31" s="72">
        <v>21</v>
      </c>
      <c r="K31" s="72">
        <v>21</v>
      </c>
      <c r="L31" s="73">
        <v>21</v>
      </c>
      <c r="M31" s="64"/>
      <c r="N31" s="70"/>
      <c r="O31" s="1">
        <v>20</v>
      </c>
      <c r="P31" s="68"/>
      <c r="Q31" s="69"/>
      <c r="R31" s="68" t="str">
        <f t="shared" si="3"/>
        <v/>
      </c>
      <c r="S31" s="68"/>
      <c r="T31" s="71">
        <f t="shared" si="0"/>
        <v>0</v>
      </c>
      <c r="U31" s="2" t="str">
        <f t="shared" si="1"/>
        <v/>
      </c>
      <c r="V31" s="3">
        <f t="shared" ca="1" si="2"/>
        <v>43344</v>
      </c>
    </row>
    <row r="32" spans="1:22" customFormat="1" ht="9.9499999999999993" customHeight="1" x14ac:dyDescent="0.25">
      <c r="A32" s="63"/>
      <c r="B32" s="257"/>
      <c r="C32" s="97">
        <v>22</v>
      </c>
      <c r="D32" s="72">
        <v>22</v>
      </c>
      <c r="E32" s="72">
        <v>22</v>
      </c>
      <c r="F32" s="72">
        <v>22</v>
      </c>
      <c r="G32" s="72">
        <v>22</v>
      </c>
      <c r="H32" s="72">
        <v>22</v>
      </c>
      <c r="I32" s="72">
        <v>22</v>
      </c>
      <c r="J32" s="72">
        <v>22</v>
      </c>
      <c r="K32" s="72">
        <v>22</v>
      </c>
      <c r="L32" s="73">
        <v>22</v>
      </c>
      <c r="M32" s="64"/>
      <c r="N32" s="70"/>
      <c r="O32" s="1">
        <v>21</v>
      </c>
      <c r="P32" s="68"/>
      <c r="Q32" s="69"/>
      <c r="R32" s="68" t="str">
        <f t="shared" si="3"/>
        <v/>
      </c>
      <c r="S32" s="68"/>
      <c r="T32" s="71">
        <f t="shared" si="0"/>
        <v>0</v>
      </c>
      <c r="U32" s="2" t="str">
        <f t="shared" si="1"/>
        <v/>
      </c>
      <c r="V32" s="3">
        <f t="shared" ca="1" si="2"/>
        <v>43344</v>
      </c>
    </row>
    <row r="33" spans="1:22" customFormat="1" ht="9.9499999999999993" customHeight="1" x14ac:dyDescent="0.25">
      <c r="A33" s="63"/>
      <c r="B33" s="257"/>
      <c r="C33" s="97">
        <v>23</v>
      </c>
      <c r="D33" s="72">
        <v>23</v>
      </c>
      <c r="E33" s="72">
        <v>23</v>
      </c>
      <c r="F33" s="72">
        <v>23</v>
      </c>
      <c r="G33" s="72">
        <v>23</v>
      </c>
      <c r="H33" s="72">
        <v>23</v>
      </c>
      <c r="I33" s="72">
        <v>23</v>
      </c>
      <c r="J33" s="72">
        <v>23</v>
      </c>
      <c r="K33" s="72">
        <v>23</v>
      </c>
      <c r="L33" s="73">
        <v>23</v>
      </c>
      <c r="M33" s="64"/>
      <c r="N33" s="70"/>
      <c r="O33" s="1">
        <v>22</v>
      </c>
      <c r="P33" s="68"/>
      <c r="Q33" s="69"/>
      <c r="R33" s="68" t="str">
        <f t="shared" si="3"/>
        <v/>
      </c>
      <c r="S33" s="68"/>
      <c r="T33" s="71">
        <f t="shared" si="0"/>
        <v>0</v>
      </c>
      <c r="U33" s="2" t="str">
        <f t="shared" si="1"/>
        <v/>
      </c>
      <c r="V33" s="3">
        <f t="shared" ca="1" si="2"/>
        <v>43344</v>
      </c>
    </row>
    <row r="34" spans="1:22" customFormat="1" ht="9.9499999999999993" customHeight="1" x14ac:dyDescent="0.25">
      <c r="A34" s="63"/>
      <c r="B34" s="257"/>
      <c r="C34" s="97">
        <v>24</v>
      </c>
      <c r="D34" s="72">
        <v>24</v>
      </c>
      <c r="E34" s="72">
        <v>24</v>
      </c>
      <c r="F34" s="72">
        <v>24</v>
      </c>
      <c r="G34" s="72">
        <v>24</v>
      </c>
      <c r="H34" s="72">
        <v>24</v>
      </c>
      <c r="I34" s="72">
        <v>24</v>
      </c>
      <c r="J34" s="72">
        <v>24</v>
      </c>
      <c r="K34" s="72">
        <v>24</v>
      </c>
      <c r="L34" s="73">
        <v>24</v>
      </c>
      <c r="M34" s="64"/>
      <c r="N34" s="70"/>
      <c r="O34" s="1">
        <v>23</v>
      </c>
      <c r="P34" s="68"/>
      <c r="Q34" s="69"/>
      <c r="R34" s="68" t="str">
        <f t="shared" si="3"/>
        <v/>
      </c>
      <c r="S34" s="68"/>
      <c r="T34" s="71">
        <f t="shared" si="0"/>
        <v>0</v>
      </c>
      <c r="U34" s="2" t="str">
        <f t="shared" si="1"/>
        <v/>
      </c>
      <c r="V34" s="3">
        <f t="shared" ca="1" si="2"/>
        <v>43344</v>
      </c>
    </row>
    <row r="35" spans="1:22" customFormat="1" ht="9.9499999999999993" customHeight="1" x14ac:dyDescent="0.25">
      <c r="A35" s="63"/>
      <c r="B35" s="257"/>
      <c r="C35" s="97">
        <v>25</v>
      </c>
      <c r="D35" s="72">
        <v>25</v>
      </c>
      <c r="E35" s="72">
        <v>25</v>
      </c>
      <c r="F35" s="72">
        <v>25</v>
      </c>
      <c r="G35" s="72">
        <v>25</v>
      </c>
      <c r="H35" s="72">
        <v>25</v>
      </c>
      <c r="I35" s="72">
        <v>25</v>
      </c>
      <c r="J35" s="72">
        <v>25</v>
      </c>
      <c r="K35" s="72">
        <v>25</v>
      </c>
      <c r="L35" s="73">
        <v>25</v>
      </c>
      <c r="M35" s="64"/>
      <c r="N35" s="70"/>
      <c r="O35" s="1">
        <v>24</v>
      </c>
      <c r="P35" s="68"/>
      <c r="Q35" s="69"/>
      <c r="R35" s="68" t="str">
        <f t="shared" si="3"/>
        <v/>
      </c>
      <c r="S35" s="68"/>
      <c r="T35" s="71">
        <f t="shared" si="0"/>
        <v>0</v>
      </c>
      <c r="U35" s="2" t="str">
        <f t="shared" si="1"/>
        <v/>
      </c>
      <c r="V35" s="3">
        <f t="shared" ca="1" si="2"/>
        <v>43344</v>
      </c>
    </row>
    <row r="36" spans="1:22" customFormat="1" ht="9.9499999999999993" customHeight="1" x14ac:dyDescent="0.25">
      <c r="A36" s="63"/>
      <c r="B36" s="257"/>
      <c r="C36" s="97">
        <v>26</v>
      </c>
      <c r="D36" s="72">
        <v>26</v>
      </c>
      <c r="E36" s="72">
        <v>26</v>
      </c>
      <c r="F36" s="72">
        <v>26</v>
      </c>
      <c r="G36" s="72">
        <v>26</v>
      </c>
      <c r="H36" s="72">
        <v>26</v>
      </c>
      <c r="I36" s="72">
        <v>26</v>
      </c>
      <c r="J36" s="72">
        <v>26</v>
      </c>
      <c r="K36" s="72">
        <v>26</v>
      </c>
      <c r="L36" s="73">
        <v>26</v>
      </c>
      <c r="M36" s="64"/>
      <c r="N36" s="70"/>
      <c r="O36" s="1">
        <v>25</v>
      </c>
      <c r="P36" s="68"/>
      <c r="Q36" s="69"/>
      <c r="R36" s="68" t="str">
        <f t="shared" si="3"/>
        <v/>
      </c>
      <c r="S36" s="68"/>
      <c r="T36" s="71">
        <f t="shared" si="0"/>
        <v>0</v>
      </c>
      <c r="U36" s="2" t="str">
        <f t="shared" si="1"/>
        <v/>
      </c>
      <c r="V36" s="3">
        <f t="shared" ca="1" si="2"/>
        <v>43344</v>
      </c>
    </row>
    <row r="37" spans="1:22" customFormat="1" ht="9.9499999999999993" customHeight="1" x14ac:dyDescent="0.25">
      <c r="A37" s="63"/>
      <c r="B37" s="257"/>
      <c r="C37" s="97">
        <v>27</v>
      </c>
      <c r="D37" s="72">
        <v>27</v>
      </c>
      <c r="E37" s="72">
        <v>27</v>
      </c>
      <c r="F37" s="72">
        <v>27</v>
      </c>
      <c r="G37" s="72">
        <v>27</v>
      </c>
      <c r="H37" s="72">
        <v>27</v>
      </c>
      <c r="I37" s="72">
        <v>27</v>
      </c>
      <c r="J37" s="72">
        <v>27</v>
      </c>
      <c r="K37" s="72">
        <v>27</v>
      </c>
      <c r="L37" s="73">
        <v>27</v>
      </c>
      <c r="M37" s="64"/>
      <c r="N37" s="70"/>
      <c r="O37" s="1">
        <v>26</v>
      </c>
      <c r="P37" s="68"/>
      <c r="Q37" s="69"/>
      <c r="R37" s="68" t="str">
        <f t="shared" si="3"/>
        <v/>
      </c>
      <c r="S37" s="68"/>
      <c r="T37" s="71">
        <f t="shared" si="0"/>
        <v>0</v>
      </c>
      <c r="U37" s="2" t="str">
        <f t="shared" si="1"/>
        <v/>
      </c>
      <c r="V37" s="3">
        <f t="shared" ca="1" si="2"/>
        <v>43344</v>
      </c>
    </row>
    <row r="38" spans="1:22" customFormat="1" ht="9.9499999999999993" customHeight="1" x14ac:dyDescent="0.25">
      <c r="A38" s="63"/>
      <c r="B38" s="257"/>
      <c r="C38" s="97">
        <v>28</v>
      </c>
      <c r="D38" s="72">
        <v>28</v>
      </c>
      <c r="E38" s="72">
        <v>28</v>
      </c>
      <c r="F38" s="72">
        <v>28</v>
      </c>
      <c r="G38" s="72">
        <v>28</v>
      </c>
      <c r="H38" s="72">
        <v>28</v>
      </c>
      <c r="I38" s="72">
        <v>28</v>
      </c>
      <c r="J38" s="72">
        <v>28</v>
      </c>
      <c r="K38" s="72">
        <v>28</v>
      </c>
      <c r="L38" s="73">
        <v>28</v>
      </c>
      <c r="M38" s="64"/>
      <c r="N38" s="70"/>
      <c r="O38" s="1">
        <v>27</v>
      </c>
      <c r="P38" s="68"/>
      <c r="Q38" s="69"/>
      <c r="R38" s="68" t="str">
        <f t="shared" si="3"/>
        <v/>
      </c>
      <c r="S38" s="68"/>
      <c r="T38" s="71">
        <f t="shared" si="0"/>
        <v>0</v>
      </c>
      <c r="U38" s="2" t="str">
        <f t="shared" si="1"/>
        <v/>
      </c>
      <c r="V38" s="3">
        <f t="shared" ca="1" si="2"/>
        <v>43344</v>
      </c>
    </row>
    <row r="39" spans="1:22" customFormat="1" ht="9.9499999999999993" customHeight="1" x14ac:dyDescent="0.25">
      <c r="A39" s="63"/>
      <c r="B39" s="257"/>
      <c r="C39" s="97">
        <v>29</v>
      </c>
      <c r="D39" s="72">
        <v>29</v>
      </c>
      <c r="E39" s="72">
        <v>29</v>
      </c>
      <c r="F39" s="72">
        <v>29</v>
      </c>
      <c r="G39" s="72">
        <v>29</v>
      </c>
      <c r="H39" s="72">
        <v>29</v>
      </c>
      <c r="I39" s="72">
        <v>29</v>
      </c>
      <c r="J39" s="72">
        <v>29</v>
      </c>
      <c r="K39" s="72">
        <v>29</v>
      </c>
      <c r="L39" s="73">
        <v>29</v>
      </c>
      <c r="M39" s="64"/>
      <c r="N39" s="70"/>
      <c r="O39" s="1">
        <v>28</v>
      </c>
      <c r="P39" s="68"/>
      <c r="Q39" s="69"/>
      <c r="R39" s="68" t="str">
        <f t="shared" si="3"/>
        <v/>
      </c>
      <c r="S39" s="68"/>
      <c r="T39" s="71">
        <f t="shared" si="0"/>
        <v>0</v>
      </c>
      <c r="U39" s="2" t="str">
        <f t="shared" si="1"/>
        <v/>
      </c>
      <c r="V39" s="3">
        <f t="shared" ca="1" si="2"/>
        <v>43344</v>
      </c>
    </row>
    <row r="40" spans="1:22" customFormat="1" ht="9.9499999999999993" customHeight="1" x14ac:dyDescent="0.25">
      <c r="A40" s="63"/>
      <c r="B40" s="257"/>
      <c r="C40" s="97">
        <v>30</v>
      </c>
      <c r="D40" s="72">
        <v>30</v>
      </c>
      <c r="E40" s="72">
        <v>30</v>
      </c>
      <c r="F40" s="72">
        <v>30</v>
      </c>
      <c r="G40" s="72">
        <v>30</v>
      </c>
      <c r="H40" s="72">
        <v>30</v>
      </c>
      <c r="I40" s="72">
        <v>30</v>
      </c>
      <c r="J40" s="72">
        <v>30</v>
      </c>
      <c r="K40" s="72">
        <v>30</v>
      </c>
      <c r="L40" s="73">
        <v>30</v>
      </c>
      <c r="M40" s="64"/>
      <c r="N40" s="70"/>
      <c r="O40" s="1">
        <v>29</v>
      </c>
      <c r="P40" s="68"/>
      <c r="Q40" s="69"/>
      <c r="R40" s="68" t="str">
        <f t="shared" si="3"/>
        <v/>
      </c>
      <c r="S40" s="68"/>
      <c r="T40" s="71">
        <f t="shared" si="0"/>
        <v>0</v>
      </c>
      <c r="U40" s="2" t="str">
        <f t="shared" si="1"/>
        <v/>
      </c>
      <c r="V40" s="3">
        <f t="shared" ca="1" si="2"/>
        <v>43344</v>
      </c>
    </row>
    <row r="41" spans="1:22" customFormat="1" ht="9.9499999999999993" customHeight="1" x14ac:dyDescent="0.25">
      <c r="A41" s="63"/>
      <c r="B41" s="257"/>
      <c r="C41" s="97">
        <v>31</v>
      </c>
      <c r="D41" s="72">
        <v>31</v>
      </c>
      <c r="E41" s="72">
        <v>31</v>
      </c>
      <c r="F41" s="72">
        <v>31</v>
      </c>
      <c r="G41" s="72">
        <v>31</v>
      </c>
      <c r="H41" s="72">
        <v>31</v>
      </c>
      <c r="I41" s="72">
        <v>31</v>
      </c>
      <c r="J41" s="72">
        <v>31</v>
      </c>
      <c r="K41" s="72">
        <v>31</v>
      </c>
      <c r="L41" s="73">
        <v>31</v>
      </c>
      <c r="M41" s="64"/>
      <c r="N41" s="70"/>
      <c r="O41" s="1">
        <v>30</v>
      </c>
      <c r="P41" s="68"/>
      <c r="Q41" s="69"/>
      <c r="R41" s="68" t="str">
        <f t="shared" si="3"/>
        <v/>
      </c>
      <c r="S41" s="68"/>
      <c r="T41" s="71">
        <f t="shared" si="0"/>
        <v>0</v>
      </c>
      <c r="U41" s="2" t="str">
        <f t="shared" si="1"/>
        <v/>
      </c>
      <c r="V41" s="3">
        <f t="shared" ca="1" si="2"/>
        <v>43344</v>
      </c>
    </row>
    <row r="42" spans="1:22" customFormat="1" ht="9.9499999999999993" customHeight="1" x14ac:dyDescent="0.25">
      <c r="A42" s="63"/>
      <c r="B42" s="257"/>
      <c r="C42" s="97">
        <v>32</v>
      </c>
      <c r="D42" s="72">
        <v>32</v>
      </c>
      <c r="E42" s="72">
        <v>32</v>
      </c>
      <c r="F42" s="72">
        <v>32</v>
      </c>
      <c r="G42" s="72">
        <v>32</v>
      </c>
      <c r="H42" s="72">
        <v>32</v>
      </c>
      <c r="I42" s="72">
        <v>32</v>
      </c>
      <c r="J42" s="72">
        <v>32</v>
      </c>
      <c r="K42" s="72">
        <v>32</v>
      </c>
      <c r="L42" s="73">
        <v>32</v>
      </c>
      <c r="M42" s="64"/>
      <c r="N42" s="70"/>
      <c r="O42" s="1">
        <v>31</v>
      </c>
      <c r="P42" s="68"/>
      <c r="Q42" s="69"/>
      <c r="R42" s="68" t="str">
        <f t="shared" si="3"/>
        <v/>
      </c>
      <c r="S42" s="68"/>
      <c r="T42" s="71">
        <f t="shared" si="0"/>
        <v>0</v>
      </c>
      <c r="U42" s="2" t="str">
        <f t="shared" si="1"/>
        <v/>
      </c>
      <c r="V42" s="3">
        <f t="shared" ca="1" si="2"/>
        <v>43344</v>
      </c>
    </row>
    <row r="43" spans="1:22" customFormat="1" ht="9.9499999999999993" customHeight="1" x14ac:dyDescent="0.25">
      <c r="A43" s="63"/>
      <c r="B43" s="257"/>
      <c r="C43" s="97">
        <v>33</v>
      </c>
      <c r="D43" s="72">
        <v>33</v>
      </c>
      <c r="E43" s="72">
        <v>33</v>
      </c>
      <c r="F43" s="72">
        <v>33</v>
      </c>
      <c r="G43" s="72">
        <v>33</v>
      </c>
      <c r="H43" s="72">
        <v>33</v>
      </c>
      <c r="I43" s="72">
        <v>33</v>
      </c>
      <c r="J43" s="72">
        <v>33</v>
      </c>
      <c r="K43" s="72">
        <v>33</v>
      </c>
      <c r="L43" s="73">
        <v>33</v>
      </c>
      <c r="M43" s="64"/>
      <c r="N43" s="70"/>
      <c r="O43" s="1">
        <v>32</v>
      </c>
      <c r="P43" s="68"/>
      <c r="Q43" s="69"/>
      <c r="R43" s="68" t="str">
        <f t="shared" si="3"/>
        <v/>
      </c>
      <c r="S43" s="68"/>
      <c r="T43" s="71">
        <f t="shared" si="0"/>
        <v>0</v>
      </c>
      <c r="U43" s="2" t="str">
        <f t="shared" si="1"/>
        <v/>
      </c>
      <c r="V43" s="3">
        <f t="shared" ca="1" si="2"/>
        <v>43344</v>
      </c>
    </row>
    <row r="44" spans="1:22" customFormat="1" ht="9.9499999999999993" customHeight="1" x14ac:dyDescent="0.25">
      <c r="A44" s="63"/>
      <c r="B44" s="257"/>
      <c r="C44" s="97">
        <v>34</v>
      </c>
      <c r="D44" s="72">
        <v>34</v>
      </c>
      <c r="E44" s="72">
        <v>34</v>
      </c>
      <c r="F44" s="72">
        <v>34</v>
      </c>
      <c r="G44" s="72">
        <v>34</v>
      </c>
      <c r="H44" s="72">
        <v>34</v>
      </c>
      <c r="I44" s="72">
        <v>34</v>
      </c>
      <c r="J44" s="72">
        <v>34</v>
      </c>
      <c r="K44" s="72">
        <v>34</v>
      </c>
      <c r="L44" s="73">
        <v>34</v>
      </c>
      <c r="M44" s="64"/>
      <c r="N44" s="70"/>
      <c r="O44" s="1">
        <v>33</v>
      </c>
      <c r="P44" s="68"/>
      <c r="Q44" s="69"/>
      <c r="R44" s="68" t="str">
        <f t="shared" si="3"/>
        <v/>
      </c>
      <c r="S44" s="68"/>
      <c r="T44" s="71">
        <f t="shared" si="0"/>
        <v>0</v>
      </c>
      <c r="U44" s="2" t="str">
        <f t="shared" si="1"/>
        <v/>
      </c>
      <c r="V44" s="3">
        <f t="shared" ca="1" si="2"/>
        <v>43344</v>
      </c>
    </row>
    <row r="45" spans="1:22" customFormat="1" ht="9.9499999999999993" customHeight="1" x14ac:dyDescent="0.25">
      <c r="A45" s="63"/>
      <c r="B45" s="257"/>
      <c r="C45" s="97">
        <v>35</v>
      </c>
      <c r="D45" s="72">
        <v>35</v>
      </c>
      <c r="E45" s="72">
        <v>35</v>
      </c>
      <c r="F45" s="72">
        <v>35</v>
      </c>
      <c r="G45" s="72">
        <v>35</v>
      </c>
      <c r="H45" s="72">
        <v>35</v>
      </c>
      <c r="I45" s="72">
        <v>35</v>
      </c>
      <c r="J45" s="72">
        <v>35</v>
      </c>
      <c r="K45" s="72">
        <v>35</v>
      </c>
      <c r="L45" s="73">
        <v>35</v>
      </c>
      <c r="M45" s="64"/>
      <c r="N45" s="70"/>
      <c r="O45" s="1">
        <v>34</v>
      </c>
      <c r="P45" s="68"/>
      <c r="Q45" s="69"/>
      <c r="R45" s="68" t="str">
        <f t="shared" si="3"/>
        <v/>
      </c>
      <c r="S45" s="68"/>
      <c r="T45" s="71">
        <f t="shared" si="0"/>
        <v>0</v>
      </c>
      <c r="U45" s="2" t="str">
        <f t="shared" si="1"/>
        <v/>
      </c>
      <c r="V45" s="3">
        <f t="shared" ca="1" si="2"/>
        <v>43344</v>
      </c>
    </row>
    <row r="46" spans="1:22" customFormat="1" ht="9.9499999999999993" customHeight="1" x14ac:dyDescent="0.25">
      <c r="A46" s="63"/>
      <c r="B46" s="257"/>
      <c r="C46" s="97">
        <v>36</v>
      </c>
      <c r="D46" s="72">
        <v>36</v>
      </c>
      <c r="E46" s="72">
        <v>36</v>
      </c>
      <c r="F46" s="72">
        <v>36</v>
      </c>
      <c r="G46" s="72">
        <v>36</v>
      </c>
      <c r="H46" s="72">
        <v>36</v>
      </c>
      <c r="I46" s="72">
        <v>36</v>
      </c>
      <c r="J46" s="72">
        <v>36</v>
      </c>
      <c r="K46" s="72">
        <v>36</v>
      </c>
      <c r="L46" s="73">
        <v>36</v>
      </c>
      <c r="M46" s="64"/>
      <c r="N46" s="70"/>
      <c r="O46" s="1">
        <v>35</v>
      </c>
      <c r="P46" s="68"/>
      <c r="Q46" s="69"/>
      <c r="R46" s="68" t="str">
        <f t="shared" si="3"/>
        <v/>
      </c>
      <c r="S46" s="68"/>
      <c r="T46" s="71">
        <f t="shared" si="0"/>
        <v>0</v>
      </c>
      <c r="U46" s="2" t="str">
        <f t="shared" si="1"/>
        <v/>
      </c>
      <c r="V46" s="3">
        <f t="shared" ca="1" si="2"/>
        <v>43344</v>
      </c>
    </row>
    <row r="47" spans="1:22" customFormat="1" ht="9.9499999999999993" customHeight="1" x14ac:dyDescent="0.25">
      <c r="A47" s="63"/>
      <c r="B47" s="257"/>
      <c r="C47" s="97">
        <v>37</v>
      </c>
      <c r="D47" s="72">
        <v>37</v>
      </c>
      <c r="E47" s="72">
        <v>37</v>
      </c>
      <c r="F47" s="72">
        <v>37</v>
      </c>
      <c r="G47" s="72">
        <v>37</v>
      </c>
      <c r="H47" s="72">
        <v>37</v>
      </c>
      <c r="I47" s="72">
        <v>37</v>
      </c>
      <c r="J47" s="72">
        <v>37</v>
      </c>
      <c r="K47" s="72">
        <v>37</v>
      </c>
      <c r="L47" s="73">
        <v>37</v>
      </c>
      <c r="M47" s="64"/>
      <c r="N47" s="70"/>
      <c r="O47" s="1">
        <v>36</v>
      </c>
      <c r="P47" s="68"/>
      <c r="Q47" s="69"/>
      <c r="R47" s="68" t="str">
        <f t="shared" si="3"/>
        <v/>
      </c>
      <c r="S47" s="68"/>
      <c r="T47" s="71">
        <f t="shared" si="0"/>
        <v>0</v>
      </c>
      <c r="U47" s="2" t="str">
        <f t="shared" si="1"/>
        <v/>
      </c>
      <c r="V47" s="3">
        <f t="shared" ca="1" si="2"/>
        <v>43344</v>
      </c>
    </row>
    <row r="48" spans="1:22" customFormat="1" ht="9.9499999999999993" customHeight="1" x14ac:dyDescent="0.25">
      <c r="A48" s="63"/>
      <c r="B48" s="257"/>
      <c r="C48" s="97">
        <v>38</v>
      </c>
      <c r="D48" s="72">
        <v>38</v>
      </c>
      <c r="E48" s="72">
        <v>38</v>
      </c>
      <c r="F48" s="72">
        <v>38</v>
      </c>
      <c r="G48" s="72">
        <v>38</v>
      </c>
      <c r="H48" s="72">
        <v>38</v>
      </c>
      <c r="I48" s="72">
        <v>38</v>
      </c>
      <c r="J48" s="72">
        <v>38</v>
      </c>
      <c r="K48" s="72">
        <v>38</v>
      </c>
      <c r="L48" s="73">
        <v>38</v>
      </c>
      <c r="M48" s="64"/>
      <c r="N48" s="70"/>
      <c r="O48" s="1">
        <v>37</v>
      </c>
      <c r="P48" s="68"/>
      <c r="Q48" s="69"/>
      <c r="R48" s="68" t="str">
        <f t="shared" si="3"/>
        <v/>
      </c>
      <c r="S48" s="68"/>
      <c r="T48" s="71">
        <f t="shared" si="0"/>
        <v>0</v>
      </c>
      <c r="U48" s="2" t="str">
        <f t="shared" si="1"/>
        <v/>
      </c>
      <c r="V48" s="3">
        <f t="shared" ca="1" si="2"/>
        <v>43344</v>
      </c>
    </row>
    <row r="49" spans="1:22" customFormat="1" ht="9.9499999999999993" customHeight="1" x14ac:dyDescent="0.25">
      <c r="A49" s="63"/>
      <c r="B49" s="257"/>
      <c r="C49" s="97">
        <v>39</v>
      </c>
      <c r="D49" s="72">
        <v>39</v>
      </c>
      <c r="E49" s="72">
        <v>39</v>
      </c>
      <c r="F49" s="72">
        <v>39</v>
      </c>
      <c r="G49" s="72">
        <v>39</v>
      </c>
      <c r="H49" s="72">
        <v>39</v>
      </c>
      <c r="I49" s="72">
        <v>39</v>
      </c>
      <c r="J49" s="72">
        <v>39</v>
      </c>
      <c r="K49" s="72">
        <v>39</v>
      </c>
      <c r="L49" s="73">
        <v>39</v>
      </c>
      <c r="M49" s="64"/>
      <c r="N49" s="70"/>
      <c r="O49" s="1">
        <v>38</v>
      </c>
      <c r="P49" s="68"/>
      <c r="Q49" s="69"/>
      <c r="R49" s="68" t="str">
        <f t="shared" si="3"/>
        <v/>
      </c>
      <c r="S49" s="68"/>
      <c r="T49" s="71">
        <f t="shared" si="0"/>
        <v>0</v>
      </c>
      <c r="U49" s="2" t="str">
        <f t="shared" si="1"/>
        <v/>
      </c>
      <c r="V49" s="3">
        <f t="shared" ca="1" si="2"/>
        <v>43344</v>
      </c>
    </row>
    <row r="50" spans="1:22" customFormat="1" ht="9.9499999999999993" customHeight="1" x14ac:dyDescent="0.25">
      <c r="A50" s="63"/>
      <c r="B50" s="257"/>
      <c r="C50" s="98">
        <v>40</v>
      </c>
      <c r="D50" s="95">
        <v>40</v>
      </c>
      <c r="E50" s="95">
        <v>40</v>
      </c>
      <c r="F50" s="95">
        <v>40</v>
      </c>
      <c r="G50" s="95">
        <v>40</v>
      </c>
      <c r="H50" s="95">
        <v>40</v>
      </c>
      <c r="I50" s="95">
        <v>40</v>
      </c>
      <c r="J50" s="95">
        <v>40</v>
      </c>
      <c r="K50" s="95">
        <v>40</v>
      </c>
      <c r="L50" s="96">
        <v>40</v>
      </c>
      <c r="M50" s="64"/>
      <c r="N50" s="70"/>
      <c r="O50" s="1">
        <v>39</v>
      </c>
      <c r="P50" s="68"/>
      <c r="Q50" s="69"/>
      <c r="R50" s="68" t="str">
        <f t="shared" si="3"/>
        <v/>
      </c>
      <c r="S50" s="68"/>
      <c r="T50" s="71">
        <f t="shared" si="0"/>
        <v>0</v>
      </c>
      <c r="U50" s="2" t="str">
        <f t="shared" si="1"/>
        <v/>
      </c>
      <c r="V50" s="3">
        <f t="shared" ca="1" si="2"/>
        <v>43344</v>
      </c>
    </row>
    <row r="51" spans="1:22" customFormat="1" ht="9.75" customHeight="1" x14ac:dyDescent="0.25">
      <c r="A51" s="63"/>
      <c r="B51" s="257"/>
      <c r="C51" s="97">
        <v>41</v>
      </c>
      <c r="D51" s="72">
        <v>41</v>
      </c>
      <c r="E51" s="72">
        <v>41</v>
      </c>
      <c r="F51" s="72">
        <v>41</v>
      </c>
      <c r="G51" s="72">
        <v>41</v>
      </c>
      <c r="H51" s="72">
        <v>41</v>
      </c>
      <c r="I51" s="72">
        <v>41</v>
      </c>
      <c r="J51" s="72">
        <v>41</v>
      </c>
      <c r="K51" s="72">
        <v>41</v>
      </c>
      <c r="L51" s="73">
        <v>41</v>
      </c>
      <c r="M51" s="64"/>
      <c r="N51" s="70"/>
      <c r="O51" s="1">
        <v>40</v>
      </c>
      <c r="P51" s="68"/>
      <c r="Q51" s="69"/>
      <c r="R51" s="68" t="str">
        <f t="shared" si="3"/>
        <v/>
      </c>
      <c r="S51" s="68"/>
      <c r="T51" s="71">
        <f t="shared" si="0"/>
        <v>0</v>
      </c>
      <c r="U51" s="2" t="str">
        <f t="shared" si="1"/>
        <v/>
      </c>
      <c r="V51" s="3">
        <f t="shared" ca="1" si="2"/>
        <v>43344</v>
      </c>
    </row>
    <row r="52" spans="1:22" customFormat="1" ht="9.75" customHeight="1" x14ac:dyDescent="0.25">
      <c r="A52" s="63"/>
      <c r="B52" s="257"/>
      <c r="C52" s="97">
        <v>42</v>
      </c>
      <c r="D52" s="72">
        <v>42</v>
      </c>
      <c r="E52" s="72">
        <v>42</v>
      </c>
      <c r="F52" s="72">
        <v>42</v>
      </c>
      <c r="G52" s="72">
        <v>42</v>
      </c>
      <c r="H52" s="72">
        <v>42</v>
      </c>
      <c r="I52" s="72">
        <v>42</v>
      </c>
      <c r="J52" s="72">
        <v>42</v>
      </c>
      <c r="K52" s="72">
        <v>42</v>
      </c>
      <c r="L52" s="73">
        <v>42</v>
      </c>
      <c r="M52" s="64"/>
      <c r="N52" s="70"/>
      <c r="O52" s="1">
        <v>41</v>
      </c>
      <c r="P52" s="68"/>
      <c r="Q52" s="69"/>
      <c r="R52" s="68"/>
      <c r="S52" s="68"/>
      <c r="T52" s="71">
        <f t="shared" si="0"/>
        <v>0</v>
      </c>
      <c r="U52" s="2" t="str">
        <f t="shared" si="1"/>
        <v/>
      </c>
      <c r="V52" s="3">
        <f t="shared" ca="1" si="2"/>
        <v>43344</v>
      </c>
    </row>
    <row r="53" spans="1:22" customFormat="1" ht="9.75" customHeight="1" x14ac:dyDescent="0.25">
      <c r="A53" s="63"/>
      <c r="B53" s="257"/>
      <c r="C53" s="97">
        <v>43</v>
      </c>
      <c r="D53" s="72">
        <v>43</v>
      </c>
      <c r="E53" s="72">
        <v>43</v>
      </c>
      <c r="F53" s="72">
        <v>43</v>
      </c>
      <c r="G53" s="72">
        <v>43</v>
      </c>
      <c r="H53" s="72">
        <v>43</v>
      </c>
      <c r="I53" s="72">
        <v>43</v>
      </c>
      <c r="J53" s="72">
        <v>43</v>
      </c>
      <c r="K53" s="72">
        <v>43</v>
      </c>
      <c r="L53" s="73">
        <v>43</v>
      </c>
      <c r="M53" s="64"/>
      <c r="N53" s="70"/>
      <c r="O53" s="1">
        <v>42</v>
      </c>
      <c r="P53" s="68"/>
      <c r="Q53" s="69"/>
      <c r="R53" s="68"/>
      <c r="S53" s="68"/>
      <c r="T53" s="71">
        <f t="shared" si="0"/>
        <v>0</v>
      </c>
      <c r="U53" s="2" t="str">
        <f t="shared" si="1"/>
        <v/>
      </c>
      <c r="V53" s="3">
        <f t="shared" ca="1" si="2"/>
        <v>43344</v>
      </c>
    </row>
    <row r="54" spans="1:22" customFormat="1" ht="9.75" customHeight="1" x14ac:dyDescent="0.25">
      <c r="A54" s="63"/>
      <c r="B54" s="257"/>
      <c r="C54" s="97">
        <v>44</v>
      </c>
      <c r="D54" s="72">
        <v>44</v>
      </c>
      <c r="E54" s="72">
        <v>44</v>
      </c>
      <c r="F54" s="72">
        <v>44</v>
      </c>
      <c r="G54" s="72">
        <v>44</v>
      </c>
      <c r="H54" s="72">
        <v>44</v>
      </c>
      <c r="I54" s="72">
        <v>44</v>
      </c>
      <c r="J54" s="72">
        <v>44</v>
      </c>
      <c r="K54" s="72">
        <v>44</v>
      </c>
      <c r="L54" s="73">
        <v>44</v>
      </c>
      <c r="M54" s="64"/>
      <c r="N54" s="70"/>
      <c r="O54" s="1">
        <v>43</v>
      </c>
      <c r="P54" s="68"/>
      <c r="Q54" s="69"/>
      <c r="R54" s="68"/>
      <c r="S54" s="68"/>
      <c r="T54" s="71">
        <f t="shared" si="0"/>
        <v>0</v>
      </c>
      <c r="U54" s="2" t="str">
        <f t="shared" si="1"/>
        <v/>
      </c>
      <c r="V54" s="3">
        <f t="shared" ca="1" si="2"/>
        <v>43344</v>
      </c>
    </row>
    <row r="55" spans="1:22" customFormat="1" ht="9.75" customHeight="1" x14ac:dyDescent="0.25">
      <c r="A55" s="63"/>
      <c r="B55" s="257"/>
      <c r="C55" s="97">
        <v>45</v>
      </c>
      <c r="D55" s="72">
        <v>45</v>
      </c>
      <c r="E55" s="72">
        <v>45</v>
      </c>
      <c r="F55" s="72">
        <v>45</v>
      </c>
      <c r="G55" s="72">
        <v>45</v>
      </c>
      <c r="H55" s="72">
        <v>45</v>
      </c>
      <c r="I55" s="72">
        <v>45</v>
      </c>
      <c r="J55" s="72">
        <v>45</v>
      </c>
      <c r="K55" s="72">
        <v>45</v>
      </c>
      <c r="L55" s="73">
        <v>45</v>
      </c>
      <c r="M55" s="64"/>
      <c r="N55" s="70"/>
      <c r="O55" s="1">
        <v>44</v>
      </c>
      <c r="P55" s="68"/>
      <c r="Q55" s="69"/>
      <c r="R55" s="68"/>
      <c r="S55" s="68"/>
      <c r="T55" s="71">
        <f t="shared" si="0"/>
        <v>0</v>
      </c>
      <c r="U55" s="2" t="str">
        <f t="shared" si="1"/>
        <v/>
      </c>
      <c r="V55" s="3">
        <f t="shared" ca="1" si="2"/>
        <v>43344</v>
      </c>
    </row>
    <row r="56" spans="1:22" customFormat="1" ht="9.75" customHeight="1" x14ac:dyDescent="0.25">
      <c r="A56" s="63"/>
      <c r="B56" s="257"/>
      <c r="C56" s="97">
        <v>46</v>
      </c>
      <c r="D56" s="72">
        <v>46</v>
      </c>
      <c r="E56" s="72">
        <v>46</v>
      </c>
      <c r="F56" s="72">
        <v>46</v>
      </c>
      <c r="G56" s="72">
        <v>46</v>
      </c>
      <c r="H56" s="72">
        <v>46</v>
      </c>
      <c r="I56" s="72">
        <v>46</v>
      </c>
      <c r="J56" s="72">
        <v>46</v>
      </c>
      <c r="K56" s="72">
        <v>46</v>
      </c>
      <c r="L56" s="73">
        <v>46</v>
      </c>
      <c r="M56" s="64"/>
      <c r="N56" s="70"/>
      <c r="O56" s="1">
        <v>45</v>
      </c>
      <c r="P56" s="68"/>
      <c r="Q56" s="69"/>
      <c r="R56" s="68"/>
      <c r="S56" s="68"/>
      <c r="T56" s="71">
        <f t="shared" si="0"/>
        <v>0</v>
      </c>
      <c r="U56" s="2" t="str">
        <f t="shared" si="1"/>
        <v/>
      </c>
      <c r="V56" s="3">
        <f t="shared" ca="1" si="2"/>
        <v>43344</v>
      </c>
    </row>
    <row r="57" spans="1:22" customFormat="1" ht="9.75" customHeight="1" x14ac:dyDescent="0.25">
      <c r="A57" s="63"/>
      <c r="B57" s="257"/>
      <c r="C57" s="97">
        <v>47</v>
      </c>
      <c r="D57" s="72">
        <v>47</v>
      </c>
      <c r="E57" s="72">
        <v>47</v>
      </c>
      <c r="F57" s="72">
        <v>47</v>
      </c>
      <c r="G57" s="72">
        <v>47</v>
      </c>
      <c r="H57" s="72">
        <v>47</v>
      </c>
      <c r="I57" s="72">
        <v>47</v>
      </c>
      <c r="J57" s="72">
        <v>47</v>
      </c>
      <c r="K57" s="72">
        <v>47</v>
      </c>
      <c r="L57" s="73">
        <v>47</v>
      </c>
      <c r="M57" s="64"/>
      <c r="N57" s="70"/>
      <c r="O57" s="1">
        <v>46</v>
      </c>
      <c r="P57" s="68"/>
      <c r="Q57" s="69"/>
      <c r="R57" s="68"/>
      <c r="S57" s="68"/>
      <c r="T57" s="71">
        <f t="shared" si="0"/>
        <v>0</v>
      </c>
      <c r="U57" s="2" t="str">
        <f t="shared" si="1"/>
        <v/>
      </c>
      <c r="V57" s="3">
        <f t="shared" ca="1" si="2"/>
        <v>43344</v>
      </c>
    </row>
    <row r="58" spans="1:22" customFormat="1" ht="9.75" customHeight="1" x14ac:dyDescent="0.25">
      <c r="A58" s="63"/>
      <c r="B58" s="257"/>
      <c r="C58" s="97">
        <v>48</v>
      </c>
      <c r="D58" s="72">
        <v>48</v>
      </c>
      <c r="E58" s="72">
        <v>48</v>
      </c>
      <c r="F58" s="72">
        <v>48</v>
      </c>
      <c r="G58" s="72">
        <v>48</v>
      </c>
      <c r="H58" s="72">
        <v>48</v>
      </c>
      <c r="I58" s="72">
        <v>48</v>
      </c>
      <c r="J58" s="72">
        <v>48</v>
      </c>
      <c r="K58" s="72">
        <v>48</v>
      </c>
      <c r="L58" s="73">
        <v>48</v>
      </c>
      <c r="M58" s="64"/>
      <c r="N58" s="70"/>
      <c r="O58" s="1">
        <v>47</v>
      </c>
      <c r="P58" s="68"/>
      <c r="Q58" s="69"/>
      <c r="R58" s="68"/>
      <c r="S58" s="68"/>
      <c r="T58" s="71">
        <f t="shared" si="0"/>
        <v>0</v>
      </c>
      <c r="U58" s="2" t="str">
        <f t="shared" si="1"/>
        <v/>
      </c>
      <c r="V58" s="3">
        <f t="shared" ca="1" si="2"/>
        <v>43344</v>
      </c>
    </row>
    <row r="59" spans="1:22" customFormat="1" ht="9.75" customHeight="1" x14ac:dyDescent="0.25">
      <c r="A59" s="63"/>
      <c r="B59" s="257"/>
      <c r="C59" s="97">
        <v>49</v>
      </c>
      <c r="D59" s="72">
        <v>49</v>
      </c>
      <c r="E59" s="72">
        <v>49</v>
      </c>
      <c r="F59" s="72">
        <v>49</v>
      </c>
      <c r="G59" s="72">
        <v>49</v>
      </c>
      <c r="H59" s="72">
        <v>49</v>
      </c>
      <c r="I59" s="72">
        <v>49</v>
      </c>
      <c r="J59" s="72">
        <v>49</v>
      </c>
      <c r="K59" s="72">
        <v>49</v>
      </c>
      <c r="L59" s="73">
        <v>49</v>
      </c>
      <c r="M59" s="64"/>
      <c r="N59" s="70"/>
      <c r="O59" s="1">
        <v>48</v>
      </c>
      <c r="P59" s="68"/>
      <c r="Q59" s="69"/>
      <c r="R59" s="68"/>
      <c r="S59" s="68"/>
      <c r="T59" s="71">
        <f t="shared" si="0"/>
        <v>0</v>
      </c>
      <c r="U59" s="2" t="str">
        <f t="shared" si="1"/>
        <v/>
      </c>
      <c r="V59" s="3">
        <f t="shared" ca="1" si="2"/>
        <v>43344</v>
      </c>
    </row>
    <row r="60" spans="1:22" customFormat="1" ht="9.75" customHeight="1" x14ac:dyDescent="0.25">
      <c r="A60" s="63"/>
      <c r="B60" s="257"/>
      <c r="C60" s="97">
        <v>50</v>
      </c>
      <c r="D60" s="72">
        <v>50</v>
      </c>
      <c r="E60" s="72">
        <v>50</v>
      </c>
      <c r="F60" s="72">
        <v>50</v>
      </c>
      <c r="G60" s="72">
        <v>50</v>
      </c>
      <c r="H60" s="72">
        <v>50</v>
      </c>
      <c r="I60" s="72">
        <v>50</v>
      </c>
      <c r="J60" s="72">
        <v>50</v>
      </c>
      <c r="K60" s="72">
        <v>50</v>
      </c>
      <c r="L60" s="73">
        <v>50</v>
      </c>
      <c r="M60" s="64"/>
      <c r="N60" s="70"/>
      <c r="O60" s="1">
        <v>49</v>
      </c>
      <c r="P60" s="68"/>
      <c r="Q60" s="69"/>
      <c r="R60" s="68"/>
      <c r="S60" s="68"/>
      <c r="T60" s="71">
        <f t="shared" si="0"/>
        <v>0</v>
      </c>
      <c r="U60" s="2" t="str">
        <f t="shared" si="1"/>
        <v/>
      </c>
      <c r="V60" s="3">
        <f t="shared" ca="1" si="2"/>
        <v>43344</v>
      </c>
    </row>
    <row r="61" spans="1:22" customFormat="1" ht="9.75" customHeight="1" x14ac:dyDescent="0.25">
      <c r="A61" s="63"/>
      <c r="B61" s="257"/>
      <c r="C61" s="97">
        <v>51</v>
      </c>
      <c r="D61" s="72">
        <v>51</v>
      </c>
      <c r="E61" s="72">
        <v>51</v>
      </c>
      <c r="F61" s="72">
        <v>51</v>
      </c>
      <c r="G61" s="72">
        <v>51</v>
      </c>
      <c r="H61" s="72">
        <v>51</v>
      </c>
      <c r="I61" s="72">
        <v>51</v>
      </c>
      <c r="J61" s="72">
        <v>51</v>
      </c>
      <c r="K61" s="72">
        <v>51</v>
      </c>
      <c r="L61" s="73">
        <v>51</v>
      </c>
      <c r="M61" s="64"/>
      <c r="N61" s="70"/>
      <c r="O61" s="1">
        <v>50</v>
      </c>
      <c r="P61" s="68"/>
      <c r="Q61" s="69"/>
      <c r="R61" s="68"/>
      <c r="S61" s="68"/>
      <c r="T61" s="71">
        <f t="shared" si="0"/>
        <v>0</v>
      </c>
      <c r="U61" s="2" t="str">
        <f t="shared" si="1"/>
        <v/>
      </c>
      <c r="V61" s="3">
        <f t="shared" ca="1" si="2"/>
        <v>43344</v>
      </c>
    </row>
    <row r="62" spans="1:22" customFormat="1" ht="9.75" customHeight="1" x14ac:dyDescent="0.25">
      <c r="A62" s="63"/>
      <c r="B62" s="257"/>
      <c r="C62" s="97">
        <v>52</v>
      </c>
      <c r="D62" s="72">
        <v>52</v>
      </c>
      <c r="E62" s="72">
        <v>52</v>
      </c>
      <c r="F62" s="72">
        <v>52</v>
      </c>
      <c r="G62" s="72">
        <v>52</v>
      </c>
      <c r="H62" s="72">
        <v>52</v>
      </c>
      <c r="I62" s="72">
        <v>52</v>
      </c>
      <c r="J62" s="72">
        <v>52</v>
      </c>
      <c r="K62" s="72">
        <v>52</v>
      </c>
      <c r="L62" s="73">
        <v>52</v>
      </c>
      <c r="M62" s="64"/>
      <c r="N62" s="70"/>
      <c r="O62" s="1">
        <v>51</v>
      </c>
      <c r="P62" s="68"/>
      <c r="Q62" s="69"/>
      <c r="R62" s="68"/>
      <c r="S62" s="68"/>
      <c r="T62" s="71">
        <f t="shared" si="0"/>
        <v>0</v>
      </c>
      <c r="U62" s="2" t="str">
        <f t="shared" si="1"/>
        <v/>
      </c>
      <c r="V62" s="3">
        <f t="shared" ca="1" si="2"/>
        <v>43344</v>
      </c>
    </row>
    <row r="63" spans="1:22" customFormat="1" ht="9.75" customHeight="1" x14ac:dyDescent="0.25">
      <c r="A63" s="63"/>
      <c r="B63" s="257"/>
      <c r="C63" s="97">
        <v>53</v>
      </c>
      <c r="D63" s="72">
        <v>53</v>
      </c>
      <c r="E63" s="72">
        <v>53</v>
      </c>
      <c r="F63" s="72">
        <v>53</v>
      </c>
      <c r="G63" s="72">
        <v>53</v>
      </c>
      <c r="H63" s="72">
        <v>53</v>
      </c>
      <c r="I63" s="72">
        <v>53</v>
      </c>
      <c r="J63" s="72">
        <v>53</v>
      </c>
      <c r="K63" s="72">
        <v>53</v>
      </c>
      <c r="L63" s="73">
        <v>53</v>
      </c>
      <c r="M63" s="64"/>
      <c r="N63" s="70"/>
      <c r="O63" s="1">
        <v>52</v>
      </c>
      <c r="P63" s="68"/>
      <c r="Q63" s="69"/>
      <c r="R63" s="68"/>
      <c r="S63" s="68"/>
      <c r="T63" s="71">
        <f t="shared" si="0"/>
        <v>0</v>
      </c>
      <c r="U63" s="2" t="str">
        <f t="shared" si="1"/>
        <v/>
      </c>
      <c r="V63" s="3">
        <f t="shared" ca="1" si="2"/>
        <v>43344</v>
      </c>
    </row>
    <row r="64" spans="1:22" customFormat="1" ht="9.75" customHeight="1" x14ac:dyDescent="0.25">
      <c r="A64" s="63"/>
      <c r="B64" s="257"/>
      <c r="C64" s="97">
        <v>54</v>
      </c>
      <c r="D64" s="72">
        <v>54</v>
      </c>
      <c r="E64" s="72">
        <v>54</v>
      </c>
      <c r="F64" s="72">
        <v>54</v>
      </c>
      <c r="G64" s="72">
        <v>54</v>
      </c>
      <c r="H64" s="72">
        <v>54</v>
      </c>
      <c r="I64" s="72">
        <v>54</v>
      </c>
      <c r="J64" s="72">
        <v>54</v>
      </c>
      <c r="K64" s="72">
        <v>54</v>
      </c>
      <c r="L64" s="73">
        <v>54</v>
      </c>
      <c r="M64" s="64"/>
      <c r="N64" s="70"/>
      <c r="O64" s="1">
        <v>53</v>
      </c>
      <c r="P64" s="68"/>
      <c r="Q64" s="69"/>
      <c r="R64" s="68"/>
      <c r="S64" s="68"/>
      <c r="T64" s="71">
        <f t="shared" si="0"/>
        <v>0</v>
      </c>
      <c r="U64" s="2" t="str">
        <f t="shared" si="1"/>
        <v/>
      </c>
      <c r="V64" s="3">
        <f t="shared" ca="1" si="2"/>
        <v>43344</v>
      </c>
    </row>
    <row r="65" spans="1:22" customFormat="1" ht="9.75" customHeight="1" x14ac:dyDescent="0.25">
      <c r="A65" s="63"/>
      <c r="B65" s="257"/>
      <c r="C65" s="97">
        <v>55</v>
      </c>
      <c r="D65" s="72">
        <v>55</v>
      </c>
      <c r="E65" s="72">
        <v>55</v>
      </c>
      <c r="F65" s="72">
        <v>55</v>
      </c>
      <c r="G65" s="72">
        <v>55</v>
      </c>
      <c r="H65" s="72">
        <v>55</v>
      </c>
      <c r="I65" s="72">
        <v>55</v>
      </c>
      <c r="J65" s="72">
        <v>55</v>
      </c>
      <c r="K65" s="72">
        <v>55</v>
      </c>
      <c r="L65" s="73">
        <v>55</v>
      </c>
      <c r="M65" s="64"/>
      <c r="N65" s="70"/>
      <c r="O65" s="1">
        <v>54</v>
      </c>
      <c r="P65" s="68"/>
      <c r="Q65" s="69"/>
      <c r="R65" s="68"/>
      <c r="S65" s="68"/>
      <c r="T65" s="71">
        <f t="shared" si="0"/>
        <v>0</v>
      </c>
      <c r="U65" s="2" t="str">
        <f t="shared" si="1"/>
        <v/>
      </c>
      <c r="V65" s="3">
        <f t="shared" ca="1" si="2"/>
        <v>43344</v>
      </c>
    </row>
    <row r="66" spans="1:22" customFormat="1" ht="9.75" customHeight="1" x14ac:dyDescent="0.25">
      <c r="A66" s="63"/>
      <c r="B66" s="257"/>
      <c r="C66" s="97">
        <v>56</v>
      </c>
      <c r="D66" s="72">
        <v>56</v>
      </c>
      <c r="E66" s="72">
        <v>56</v>
      </c>
      <c r="F66" s="72">
        <v>56</v>
      </c>
      <c r="G66" s="72">
        <v>56</v>
      </c>
      <c r="H66" s="72">
        <v>56</v>
      </c>
      <c r="I66" s="72">
        <v>56</v>
      </c>
      <c r="J66" s="72">
        <v>56</v>
      </c>
      <c r="K66" s="72">
        <v>56</v>
      </c>
      <c r="L66" s="73">
        <v>56</v>
      </c>
      <c r="M66" s="64"/>
      <c r="N66" s="70"/>
      <c r="O66" s="1">
        <v>55</v>
      </c>
      <c r="P66" s="68"/>
      <c r="Q66" s="69"/>
      <c r="R66" s="68"/>
      <c r="S66" s="68"/>
      <c r="T66" s="71">
        <f t="shared" si="0"/>
        <v>0</v>
      </c>
      <c r="U66" s="2" t="str">
        <f t="shared" si="1"/>
        <v/>
      </c>
      <c r="V66" s="3">
        <f t="shared" ca="1" si="2"/>
        <v>43344</v>
      </c>
    </row>
    <row r="67" spans="1:22" customFormat="1" ht="9.75" customHeight="1" x14ac:dyDescent="0.25">
      <c r="A67" s="63"/>
      <c r="B67" s="257"/>
      <c r="C67" s="97">
        <v>57</v>
      </c>
      <c r="D67" s="72">
        <v>57</v>
      </c>
      <c r="E67" s="72">
        <v>57</v>
      </c>
      <c r="F67" s="72">
        <v>57</v>
      </c>
      <c r="G67" s="72">
        <v>57</v>
      </c>
      <c r="H67" s="72">
        <v>57</v>
      </c>
      <c r="I67" s="72">
        <v>57</v>
      </c>
      <c r="J67" s="72">
        <v>57</v>
      </c>
      <c r="K67" s="72">
        <v>57</v>
      </c>
      <c r="L67" s="73">
        <v>57</v>
      </c>
      <c r="M67" s="64"/>
      <c r="N67" s="70"/>
      <c r="O67" s="1">
        <v>56</v>
      </c>
      <c r="P67" s="68"/>
      <c r="Q67" s="69"/>
      <c r="R67" s="68"/>
      <c r="S67" s="68"/>
      <c r="T67" s="71">
        <f t="shared" si="0"/>
        <v>0</v>
      </c>
      <c r="U67" s="2" t="str">
        <f t="shared" si="1"/>
        <v/>
      </c>
      <c r="V67" s="3">
        <f t="shared" ca="1" si="2"/>
        <v>43344</v>
      </c>
    </row>
    <row r="68" spans="1:22" customFormat="1" ht="9.75" customHeight="1" x14ac:dyDescent="0.25">
      <c r="A68" s="63"/>
      <c r="B68" s="257"/>
      <c r="C68" s="97">
        <v>58</v>
      </c>
      <c r="D68" s="72">
        <v>58</v>
      </c>
      <c r="E68" s="72">
        <v>58</v>
      </c>
      <c r="F68" s="72">
        <v>58</v>
      </c>
      <c r="G68" s="72">
        <v>58</v>
      </c>
      <c r="H68" s="72">
        <v>58</v>
      </c>
      <c r="I68" s="72">
        <v>58</v>
      </c>
      <c r="J68" s="72">
        <v>58</v>
      </c>
      <c r="K68" s="72">
        <v>58</v>
      </c>
      <c r="L68" s="73">
        <v>58</v>
      </c>
      <c r="M68" s="64"/>
      <c r="N68" s="70"/>
      <c r="O68" s="1">
        <v>57</v>
      </c>
      <c r="P68" s="68"/>
      <c r="Q68" s="69"/>
      <c r="R68" s="68"/>
      <c r="S68" s="68"/>
      <c r="T68" s="71">
        <f t="shared" si="0"/>
        <v>0</v>
      </c>
      <c r="U68" s="2" t="str">
        <f t="shared" si="1"/>
        <v/>
      </c>
      <c r="V68" s="3">
        <f t="shared" ca="1" si="2"/>
        <v>43344</v>
      </c>
    </row>
    <row r="69" spans="1:22" customFormat="1" ht="9.75" customHeight="1" x14ac:dyDescent="0.25">
      <c r="A69" s="63"/>
      <c r="B69" s="257"/>
      <c r="C69" s="97">
        <v>59</v>
      </c>
      <c r="D69" s="72">
        <v>59</v>
      </c>
      <c r="E69" s="72">
        <v>59</v>
      </c>
      <c r="F69" s="72">
        <v>59</v>
      </c>
      <c r="G69" s="72">
        <v>59</v>
      </c>
      <c r="H69" s="72">
        <v>59</v>
      </c>
      <c r="I69" s="72">
        <v>59</v>
      </c>
      <c r="J69" s="72">
        <v>59</v>
      </c>
      <c r="K69" s="72">
        <v>59</v>
      </c>
      <c r="L69" s="73">
        <v>59</v>
      </c>
      <c r="M69" s="64"/>
      <c r="N69" s="70"/>
      <c r="O69" s="1">
        <v>58</v>
      </c>
      <c r="P69" s="68"/>
      <c r="Q69" s="69"/>
      <c r="R69" s="68"/>
      <c r="S69" s="68"/>
      <c r="T69" s="71">
        <f t="shared" si="0"/>
        <v>0</v>
      </c>
      <c r="U69" s="2" t="str">
        <f t="shared" si="1"/>
        <v/>
      </c>
      <c r="V69" s="3">
        <f t="shared" ca="1" si="2"/>
        <v>43344</v>
      </c>
    </row>
    <row r="70" spans="1:22" customFormat="1" ht="9.75" customHeight="1" x14ac:dyDescent="0.25">
      <c r="A70" s="63"/>
      <c r="B70" s="257"/>
      <c r="C70" s="97">
        <v>60</v>
      </c>
      <c r="D70" s="72">
        <v>60</v>
      </c>
      <c r="E70" s="72">
        <v>60</v>
      </c>
      <c r="F70" s="72">
        <v>60</v>
      </c>
      <c r="G70" s="72">
        <v>60</v>
      </c>
      <c r="H70" s="72">
        <v>60</v>
      </c>
      <c r="I70" s="72">
        <v>60</v>
      </c>
      <c r="J70" s="72">
        <v>60</v>
      </c>
      <c r="K70" s="72">
        <v>60</v>
      </c>
      <c r="L70" s="73">
        <v>60</v>
      </c>
      <c r="M70" s="64"/>
      <c r="N70" s="70"/>
      <c r="O70" s="1">
        <v>59</v>
      </c>
      <c r="P70" s="68"/>
      <c r="Q70" s="69"/>
      <c r="R70" s="68"/>
      <c r="S70" s="68"/>
      <c r="T70" s="71">
        <f t="shared" si="0"/>
        <v>0</v>
      </c>
      <c r="U70" s="2" t="str">
        <f t="shared" si="1"/>
        <v/>
      </c>
      <c r="V70" s="3">
        <f t="shared" ca="1" si="2"/>
        <v>43344</v>
      </c>
    </row>
    <row r="71" spans="1:22" customFormat="1" ht="9.75" customHeight="1" x14ac:dyDescent="0.25">
      <c r="A71" s="63"/>
      <c r="B71" s="257"/>
      <c r="C71" s="97">
        <v>61</v>
      </c>
      <c r="D71" s="72">
        <v>61</v>
      </c>
      <c r="E71" s="72">
        <v>61</v>
      </c>
      <c r="F71" s="72">
        <v>61</v>
      </c>
      <c r="G71" s="72">
        <v>61</v>
      </c>
      <c r="H71" s="72">
        <v>61</v>
      </c>
      <c r="I71" s="72">
        <v>61</v>
      </c>
      <c r="J71" s="72">
        <v>61</v>
      </c>
      <c r="K71" s="72">
        <v>61</v>
      </c>
      <c r="L71" s="73">
        <v>61</v>
      </c>
      <c r="M71" s="64"/>
      <c r="N71" s="70"/>
      <c r="O71" s="1">
        <v>60</v>
      </c>
      <c r="P71" s="68"/>
      <c r="Q71" s="69"/>
      <c r="R71" s="68"/>
      <c r="S71" s="68"/>
      <c r="T71" s="71">
        <f t="shared" si="0"/>
        <v>0</v>
      </c>
      <c r="U71" s="2" t="str">
        <f t="shared" si="1"/>
        <v/>
      </c>
      <c r="V71" s="3">
        <f t="shared" ca="1" si="2"/>
        <v>43344</v>
      </c>
    </row>
    <row r="72" spans="1:22" customFormat="1" ht="9.75" customHeight="1" x14ac:dyDescent="0.25">
      <c r="A72" s="63"/>
      <c r="B72" s="257"/>
      <c r="C72" s="97">
        <v>62</v>
      </c>
      <c r="D72" s="72">
        <v>62</v>
      </c>
      <c r="E72" s="72">
        <v>62</v>
      </c>
      <c r="F72" s="72">
        <v>62</v>
      </c>
      <c r="G72" s="72">
        <v>62</v>
      </c>
      <c r="H72" s="72">
        <v>62</v>
      </c>
      <c r="I72" s="72">
        <v>62</v>
      </c>
      <c r="J72" s="72">
        <v>62</v>
      </c>
      <c r="K72" s="72">
        <v>62</v>
      </c>
      <c r="L72" s="73">
        <v>62</v>
      </c>
      <c r="M72" s="64"/>
      <c r="N72" s="70"/>
      <c r="O72" s="1">
        <v>61</v>
      </c>
      <c r="P72" s="68"/>
      <c r="Q72" s="69"/>
      <c r="R72" s="68"/>
      <c r="S72" s="68"/>
      <c r="T72" s="71">
        <f t="shared" si="0"/>
        <v>0</v>
      </c>
      <c r="U72" s="2" t="str">
        <f t="shared" si="1"/>
        <v/>
      </c>
      <c r="V72" s="3">
        <f t="shared" ca="1" si="2"/>
        <v>43344</v>
      </c>
    </row>
    <row r="73" spans="1:22" customFormat="1" ht="9.75" customHeight="1" x14ac:dyDescent="0.25">
      <c r="A73" s="63"/>
      <c r="B73" s="257"/>
      <c r="C73" s="97">
        <v>63</v>
      </c>
      <c r="D73" s="72">
        <v>63</v>
      </c>
      <c r="E73" s="72">
        <v>63</v>
      </c>
      <c r="F73" s="72">
        <v>63</v>
      </c>
      <c r="G73" s="72">
        <v>63</v>
      </c>
      <c r="H73" s="72">
        <v>63</v>
      </c>
      <c r="I73" s="72">
        <v>63</v>
      </c>
      <c r="J73" s="72">
        <v>63</v>
      </c>
      <c r="K73" s="72">
        <v>63</v>
      </c>
      <c r="L73" s="73">
        <v>63</v>
      </c>
      <c r="M73" s="64"/>
      <c r="N73" s="70"/>
      <c r="O73" s="1">
        <v>62</v>
      </c>
      <c r="P73" s="68"/>
      <c r="Q73" s="69"/>
      <c r="R73" s="68"/>
      <c r="S73" s="68"/>
      <c r="T73" s="71">
        <f t="shared" si="0"/>
        <v>0</v>
      </c>
      <c r="U73" s="2" t="str">
        <f t="shared" si="1"/>
        <v/>
      </c>
      <c r="V73" s="3">
        <f t="shared" ca="1" si="2"/>
        <v>43344</v>
      </c>
    </row>
    <row r="74" spans="1:22" customFormat="1" ht="9.75" customHeight="1" x14ac:dyDescent="0.25">
      <c r="A74" s="63"/>
      <c r="B74" s="257"/>
      <c r="C74" s="97">
        <v>64</v>
      </c>
      <c r="D74" s="72">
        <v>64</v>
      </c>
      <c r="E74" s="72">
        <v>64</v>
      </c>
      <c r="F74" s="72">
        <v>64</v>
      </c>
      <c r="G74" s="72">
        <v>64</v>
      </c>
      <c r="H74" s="72">
        <v>64</v>
      </c>
      <c r="I74" s="72">
        <v>64</v>
      </c>
      <c r="J74" s="72">
        <v>64</v>
      </c>
      <c r="K74" s="72">
        <v>64</v>
      </c>
      <c r="L74" s="73">
        <v>64</v>
      </c>
      <c r="M74" s="64"/>
      <c r="N74" s="70"/>
      <c r="O74" s="1">
        <v>63</v>
      </c>
      <c r="P74" s="68"/>
      <c r="Q74" s="69"/>
      <c r="R74" s="68"/>
      <c r="S74" s="68"/>
      <c r="T74" s="71">
        <f t="shared" si="0"/>
        <v>0</v>
      </c>
      <c r="U74" s="2" t="str">
        <f t="shared" si="1"/>
        <v/>
      </c>
      <c r="V74" s="3">
        <f t="shared" ca="1" si="2"/>
        <v>43344</v>
      </c>
    </row>
    <row r="75" spans="1:22" customFormat="1" ht="9.75" customHeight="1" x14ac:dyDescent="0.25">
      <c r="A75" s="63"/>
      <c r="B75" s="257"/>
      <c r="C75" s="97">
        <v>65</v>
      </c>
      <c r="D75" s="72">
        <v>65</v>
      </c>
      <c r="E75" s="72">
        <v>65</v>
      </c>
      <c r="F75" s="72">
        <v>65</v>
      </c>
      <c r="G75" s="72">
        <v>65</v>
      </c>
      <c r="H75" s="72">
        <v>65</v>
      </c>
      <c r="I75" s="72">
        <v>65</v>
      </c>
      <c r="J75" s="72">
        <v>65</v>
      </c>
      <c r="K75" s="72">
        <v>65</v>
      </c>
      <c r="L75" s="73">
        <v>65</v>
      </c>
      <c r="M75" s="64"/>
      <c r="N75" s="70"/>
      <c r="O75" s="1">
        <v>64</v>
      </c>
      <c r="P75" s="68"/>
      <c r="Q75" s="69"/>
      <c r="R75" s="68"/>
      <c r="S75" s="68"/>
      <c r="T75" s="71">
        <f t="shared" ref="T75:T131" si="4">IF(P75&gt;=S75,0,"")</f>
        <v>0</v>
      </c>
      <c r="U75" s="2" t="str">
        <f t="shared" ref="U75:U131" si="5">IF(S75&lt;&gt;"",Q75,"")</f>
        <v/>
      </c>
      <c r="V75" s="3">
        <f t="shared" ref="V75:V131" ca="1" si="6">IF(U75&lt;&gt;"","pago",TODAY()-P75)</f>
        <v>43344</v>
      </c>
    </row>
    <row r="76" spans="1:22" customFormat="1" ht="9.75" customHeight="1" x14ac:dyDescent="0.25">
      <c r="A76" s="63"/>
      <c r="B76" s="257"/>
      <c r="C76" s="97">
        <v>66</v>
      </c>
      <c r="D76" s="72">
        <v>66</v>
      </c>
      <c r="E76" s="72">
        <v>66</v>
      </c>
      <c r="F76" s="72">
        <v>66</v>
      </c>
      <c r="G76" s="72">
        <v>66</v>
      </c>
      <c r="H76" s="72">
        <v>66</v>
      </c>
      <c r="I76" s="72">
        <v>66</v>
      </c>
      <c r="J76" s="72">
        <v>66</v>
      </c>
      <c r="K76" s="72">
        <v>66</v>
      </c>
      <c r="L76" s="73">
        <v>66</v>
      </c>
      <c r="M76" s="64"/>
      <c r="N76" s="70"/>
      <c r="O76" s="1">
        <v>65</v>
      </c>
      <c r="P76" s="68"/>
      <c r="Q76" s="69"/>
      <c r="R76" s="68"/>
      <c r="S76" s="68"/>
      <c r="T76" s="71">
        <f t="shared" si="4"/>
        <v>0</v>
      </c>
      <c r="U76" s="2" t="str">
        <f t="shared" si="5"/>
        <v/>
      </c>
      <c r="V76" s="3">
        <f t="shared" ca="1" si="6"/>
        <v>43344</v>
      </c>
    </row>
    <row r="77" spans="1:22" customFormat="1" ht="9.75" customHeight="1" x14ac:dyDescent="0.25">
      <c r="A77" s="63"/>
      <c r="B77" s="257"/>
      <c r="C77" s="97">
        <v>67</v>
      </c>
      <c r="D77" s="72">
        <v>67</v>
      </c>
      <c r="E77" s="72">
        <v>67</v>
      </c>
      <c r="F77" s="72">
        <v>67</v>
      </c>
      <c r="G77" s="72">
        <v>67</v>
      </c>
      <c r="H77" s="72">
        <v>67</v>
      </c>
      <c r="I77" s="72">
        <v>67</v>
      </c>
      <c r="J77" s="72">
        <v>67</v>
      </c>
      <c r="K77" s="72">
        <v>67</v>
      </c>
      <c r="L77" s="73">
        <v>67</v>
      </c>
      <c r="M77" s="64"/>
      <c r="N77" s="70"/>
      <c r="O77" s="1">
        <v>66</v>
      </c>
      <c r="P77" s="68"/>
      <c r="Q77" s="69"/>
      <c r="R77" s="68"/>
      <c r="S77" s="68"/>
      <c r="T77" s="71">
        <f t="shared" si="4"/>
        <v>0</v>
      </c>
      <c r="U77" s="2" t="str">
        <f t="shared" si="5"/>
        <v/>
      </c>
      <c r="V77" s="3">
        <f t="shared" ca="1" si="6"/>
        <v>43344</v>
      </c>
    </row>
    <row r="78" spans="1:22" customFormat="1" ht="9.75" customHeight="1" x14ac:dyDescent="0.25">
      <c r="A78" s="63"/>
      <c r="B78" s="257"/>
      <c r="C78" s="97">
        <v>68</v>
      </c>
      <c r="D78" s="72">
        <v>68</v>
      </c>
      <c r="E78" s="72">
        <v>68</v>
      </c>
      <c r="F78" s="72">
        <v>68</v>
      </c>
      <c r="G78" s="72">
        <v>68</v>
      </c>
      <c r="H78" s="72">
        <v>68</v>
      </c>
      <c r="I78" s="72">
        <v>68</v>
      </c>
      <c r="J78" s="72">
        <v>68</v>
      </c>
      <c r="K78" s="72">
        <v>68</v>
      </c>
      <c r="L78" s="73">
        <v>68</v>
      </c>
      <c r="M78" s="64"/>
      <c r="N78" s="70"/>
      <c r="O78" s="1">
        <v>67</v>
      </c>
      <c r="P78" s="68"/>
      <c r="Q78" s="69"/>
      <c r="R78" s="68"/>
      <c r="S78" s="68"/>
      <c r="T78" s="71">
        <f t="shared" si="4"/>
        <v>0</v>
      </c>
      <c r="U78" s="2" t="str">
        <f t="shared" si="5"/>
        <v/>
      </c>
      <c r="V78" s="3">
        <f t="shared" ca="1" si="6"/>
        <v>43344</v>
      </c>
    </row>
    <row r="79" spans="1:22" customFormat="1" ht="9.75" customHeight="1" x14ac:dyDescent="0.25">
      <c r="A79" s="63"/>
      <c r="B79" s="257"/>
      <c r="C79" s="97">
        <v>69</v>
      </c>
      <c r="D79" s="72">
        <v>69</v>
      </c>
      <c r="E79" s="72">
        <v>69</v>
      </c>
      <c r="F79" s="72">
        <v>69</v>
      </c>
      <c r="G79" s="72">
        <v>69</v>
      </c>
      <c r="H79" s="72">
        <v>69</v>
      </c>
      <c r="I79" s="72">
        <v>69</v>
      </c>
      <c r="J79" s="72">
        <v>69</v>
      </c>
      <c r="K79" s="72">
        <v>69</v>
      </c>
      <c r="L79" s="73">
        <v>69</v>
      </c>
      <c r="M79" s="64"/>
      <c r="N79" s="70"/>
      <c r="O79" s="1">
        <v>68</v>
      </c>
      <c r="P79" s="68"/>
      <c r="Q79" s="69"/>
      <c r="R79" s="68"/>
      <c r="S79" s="68"/>
      <c r="T79" s="71">
        <f t="shared" si="4"/>
        <v>0</v>
      </c>
      <c r="U79" s="2" t="str">
        <f t="shared" si="5"/>
        <v/>
      </c>
      <c r="V79" s="3">
        <f t="shared" ca="1" si="6"/>
        <v>43344</v>
      </c>
    </row>
    <row r="80" spans="1:22" customFormat="1" ht="9.75" customHeight="1" x14ac:dyDescent="0.25">
      <c r="A80" s="63"/>
      <c r="B80" s="257"/>
      <c r="C80" s="97">
        <v>70</v>
      </c>
      <c r="D80" s="72">
        <v>70</v>
      </c>
      <c r="E80" s="72">
        <v>70</v>
      </c>
      <c r="F80" s="72">
        <v>70</v>
      </c>
      <c r="G80" s="72">
        <v>70</v>
      </c>
      <c r="H80" s="72">
        <v>70</v>
      </c>
      <c r="I80" s="72">
        <v>70</v>
      </c>
      <c r="J80" s="72">
        <v>70</v>
      </c>
      <c r="K80" s="72">
        <v>70</v>
      </c>
      <c r="L80" s="73">
        <v>70</v>
      </c>
      <c r="M80" s="64"/>
      <c r="N80" s="70"/>
      <c r="O80" s="1">
        <v>69</v>
      </c>
      <c r="P80" s="68"/>
      <c r="Q80" s="69"/>
      <c r="R80" s="68"/>
      <c r="S80" s="68"/>
      <c r="T80" s="71">
        <f t="shared" si="4"/>
        <v>0</v>
      </c>
      <c r="U80" s="2" t="str">
        <f t="shared" si="5"/>
        <v/>
      </c>
      <c r="V80" s="3">
        <f t="shared" ca="1" si="6"/>
        <v>43344</v>
      </c>
    </row>
    <row r="81" spans="1:22" customFormat="1" ht="9.75" customHeight="1" x14ac:dyDescent="0.25">
      <c r="A81" s="63"/>
      <c r="B81" s="257"/>
      <c r="C81" s="97">
        <v>71</v>
      </c>
      <c r="D81" s="72">
        <v>71</v>
      </c>
      <c r="E81" s="72">
        <v>71</v>
      </c>
      <c r="F81" s="72">
        <v>71</v>
      </c>
      <c r="G81" s="72">
        <v>71</v>
      </c>
      <c r="H81" s="72">
        <v>71</v>
      </c>
      <c r="I81" s="72">
        <v>71</v>
      </c>
      <c r="J81" s="72">
        <v>71</v>
      </c>
      <c r="K81" s="72">
        <v>71</v>
      </c>
      <c r="L81" s="73">
        <v>71</v>
      </c>
      <c r="M81" s="64"/>
      <c r="N81" s="70"/>
      <c r="O81" s="1">
        <v>70</v>
      </c>
      <c r="P81" s="68"/>
      <c r="Q81" s="69"/>
      <c r="R81" s="68"/>
      <c r="S81" s="68"/>
      <c r="T81" s="71">
        <f t="shared" si="4"/>
        <v>0</v>
      </c>
      <c r="U81" s="2" t="str">
        <f t="shared" si="5"/>
        <v/>
      </c>
      <c r="V81" s="3">
        <f t="shared" ca="1" si="6"/>
        <v>43344</v>
      </c>
    </row>
    <row r="82" spans="1:22" customFormat="1" ht="9.75" customHeight="1" x14ac:dyDescent="0.25">
      <c r="A82" s="63"/>
      <c r="B82" s="257"/>
      <c r="C82" s="97">
        <v>72</v>
      </c>
      <c r="D82" s="72">
        <v>72</v>
      </c>
      <c r="E82" s="72">
        <v>72</v>
      </c>
      <c r="F82" s="72">
        <v>72</v>
      </c>
      <c r="G82" s="72">
        <v>72</v>
      </c>
      <c r="H82" s="72">
        <v>72</v>
      </c>
      <c r="I82" s="72">
        <v>72</v>
      </c>
      <c r="J82" s="72">
        <v>72</v>
      </c>
      <c r="K82" s="72">
        <v>72</v>
      </c>
      <c r="L82" s="73">
        <v>72</v>
      </c>
      <c r="M82" s="64"/>
      <c r="N82" s="70"/>
      <c r="O82" s="1">
        <v>71</v>
      </c>
      <c r="P82" s="68"/>
      <c r="Q82" s="69"/>
      <c r="R82" s="68"/>
      <c r="S82" s="68"/>
      <c r="T82" s="71">
        <f t="shared" si="4"/>
        <v>0</v>
      </c>
      <c r="U82" s="2" t="str">
        <f t="shared" si="5"/>
        <v/>
      </c>
      <c r="V82" s="3">
        <f t="shared" ca="1" si="6"/>
        <v>43344</v>
      </c>
    </row>
    <row r="83" spans="1:22" customFormat="1" ht="9.75" customHeight="1" x14ac:dyDescent="0.25">
      <c r="A83" s="63"/>
      <c r="B83" s="257"/>
      <c r="C83" s="97">
        <v>73</v>
      </c>
      <c r="D83" s="72">
        <v>73</v>
      </c>
      <c r="E83" s="72">
        <v>73</v>
      </c>
      <c r="F83" s="72">
        <v>73</v>
      </c>
      <c r="G83" s="72">
        <v>73</v>
      </c>
      <c r="H83" s="72">
        <v>73</v>
      </c>
      <c r="I83" s="72">
        <v>73</v>
      </c>
      <c r="J83" s="72">
        <v>73</v>
      </c>
      <c r="K83" s="72">
        <v>73</v>
      </c>
      <c r="L83" s="73">
        <v>73</v>
      </c>
      <c r="M83" s="64"/>
      <c r="N83" s="70"/>
      <c r="O83" s="1">
        <v>72</v>
      </c>
      <c r="P83" s="68"/>
      <c r="Q83" s="69"/>
      <c r="R83" s="68"/>
      <c r="S83" s="68"/>
      <c r="T83" s="71">
        <f t="shared" si="4"/>
        <v>0</v>
      </c>
      <c r="U83" s="2" t="str">
        <f t="shared" si="5"/>
        <v/>
      </c>
      <c r="V83" s="3">
        <f t="shared" ca="1" si="6"/>
        <v>43344</v>
      </c>
    </row>
    <row r="84" spans="1:22" customFormat="1" ht="9.75" customHeight="1" x14ac:dyDescent="0.25">
      <c r="A84" s="63"/>
      <c r="B84" s="257"/>
      <c r="C84" s="97">
        <v>74</v>
      </c>
      <c r="D84" s="72">
        <v>74</v>
      </c>
      <c r="E84" s="72">
        <v>74</v>
      </c>
      <c r="F84" s="72">
        <v>74</v>
      </c>
      <c r="G84" s="72">
        <v>74</v>
      </c>
      <c r="H84" s="72">
        <v>74</v>
      </c>
      <c r="I84" s="72">
        <v>74</v>
      </c>
      <c r="J84" s="72">
        <v>74</v>
      </c>
      <c r="K84" s="72">
        <v>74</v>
      </c>
      <c r="L84" s="73">
        <v>74</v>
      </c>
      <c r="M84" s="64"/>
      <c r="N84" s="70"/>
      <c r="O84" s="1">
        <v>73</v>
      </c>
      <c r="P84" s="68"/>
      <c r="Q84" s="69"/>
      <c r="R84" s="68"/>
      <c r="S84" s="68"/>
      <c r="T84" s="71">
        <f t="shared" si="4"/>
        <v>0</v>
      </c>
      <c r="U84" s="2" t="str">
        <f t="shared" si="5"/>
        <v/>
      </c>
      <c r="V84" s="3">
        <f t="shared" ca="1" si="6"/>
        <v>43344</v>
      </c>
    </row>
    <row r="85" spans="1:22" customFormat="1" ht="9.75" customHeight="1" x14ac:dyDescent="0.25">
      <c r="A85" s="63"/>
      <c r="B85" s="257"/>
      <c r="C85" s="97">
        <v>75</v>
      </c>
      <c r="D85" s="72">
        <v>75</v>
      </c>
      <c r="E85" s="72">
        <v>75</v>
      </c>
      <c r="F85" s="72">
        <v>75</v>
      </c>
      <c r="G85" s="72">
        <v>75</v>
      </c>
      <c r="H85" s="72">
        <v>75</v>
      </c>
      <c r="I85" s="72">
        <v>75</v>
      </c>
      <c r="J85" s="72">
        <v>75</v>
      </c>
      <c r="K85" s="72">
        <v>75</v>
      </c>
      <c r="L85" s="73">
        <v>75</v>
      </c>
      <c r="M85" s="64"/>
      <c r="N85" s="70"/>
      <c r="O85" s="1">
        <v>74</v>
      </c>
      <c r="P85" s="68"/>
      <c r="Q85" s="69"/>
      <c r="R85" s="68"/>
      <c r="S85" s="68"/>
      <c r="T85" s="71">
        <f t="shared" si="4"/>
        <v>0</v>
      </c>
      <c r="U85" s="2" t="str">
        <f t="shared" si="5"/>
        <v/>
      </c>
      <c r="V85" s="3">
        <f t="shared" ca="1" si="6"/>
        <v>43344</v>
      </c>
    </row>
    <row r="86" spans="1:22" customFormat="1" ht="9.75" customHeight="1" x14ac:dyDescent="0.25">
      <c r="A86" s="63"/>
      <c r="B86" s="257"/>
      <c r="C86" s="97">
        <v>76</v>
      </c>
      <c r="D86" s="72">
        <v>76</v>
      </c>
      <c r="E86" s="72">
        <v>76</v>
      </c>
      <c r="F86" s="72">
        <v>76</v>
      </c>
      <c r="G86" s="72">
        <v>76</v>
      </c>
      <c r="H86" s="72">
        <v>76</v>
      </c>
      <c r="I86" s="72">
        <v>76</v>
      </c>
      <c r="J86" s="72">
        <v>76</v>
      </c>
      <c r="K86" s="72">
        <v>76</v>
      </c>
      <c r="L86" s="73">
        <v>76</v>
      </c>
      <c r="M86" s="64"/>
      <c r="N86" s="70"/>
      <c r="O86" s="1">
        <v>75</v>
      </c>
      <c r="P86" s="68"/>
      <c r="Q86" s="69"/>
      <c r="R86" s="68"/>
      <c r="S86" s="68"/>
      <c r="T86" s="71">
        <f t="shared" si="4"/>
        <v>0</v>
      </c>
      <c r="U86" s="2" t="str">
        <f t="shared" si="5"/>
        <v/>
      </c>
      <c r="V86" s="3">
        <f t="shared" ca="1" si="6"/>
        <v>43344</v>
      </c>
    </row>
    <row r="87" spans="1:22" customFormat="1" ht="9.75" customHeight="1" x14ac:dyDescent="0.25">
      <c r="A87" s="63"/>
      <c r="B87" s="257"/>
      <c r="C87" s="97">
        <v>77</v>
      </c>
      <c r="D87" s="72">
        <v>77</v>
      </c>
      <c r="E87" s="72">
        <v>77</v>
      </c>
      <c r="F87" s="72">
        <v>77</v>
      </c>
      <c r="G87" s="72">
        <v>77</v>
      </c>
      <c r="H87" s="72">
        <v>77</v>
      </c>
      <c r="I87" s="72">
        <v>77</v>
      </c>
      <c r="J87" s="72">
        <v>77</v>
      </c>
      <c r="K87" s="72">
        <v>77</v>
      </c>
      <c r="L87" s="73">
        <v>77</v>
      </c>
      <c r="M87" s="64"/>
      <c r="N87" s="70"/>
      <c r="O87" s="1">
        <v>76</v>
      </c>
      <c r="P87" s="68"/>
      <c r="Q87" s="69"/>
      <c r="R87" s="68"/>
      <c r="S87" s="68"/>
      <c r="T87" s="71">
        <f t="shared" si="4"/>
        <v>0</v>
      </c>
      <c r="U87" s="2" t="str">
        <f t="shared" si="5"/>
        <v/>
      </c>
      <c r="V87" s="3">
        <f t="shared" ca="1" si="6"/>
        <v>43344</v>
      </c>
    </row>
    <row r="88" spans="1:22" customFormat="1" ht="9.75" customHeight="1" x14ac:dyDescent="0.25">
      <c r="A88" s="63"/>
      <c r="B88" s="257"/>
      <c r="C88" s="97">
        <v>78</v>
      </c>
      <c r="D88" s="72">
        <v>78</v>
      </c>
      <c r="E88" s="72">
        <v>78</v>
      </c>
      <c r="F88" s="72">
        <v>78</v>
      </c>
      <c r="G88" s="72">
        <v>78</v>
      </c>
      <c r="H88" s="72">
        <v>78</v>
      </c>
      <c r="I88" s="72">
        <v>78</v>
      </c>
      <c r="J88" s="72">
        <v>78</v>
      </c>
      <c r="K88" s="72">
        <v>78</v>
      </c>
      <c r="L88" s="73">
        <v>78</v>
      </c>
      <c r="M88" s="64"/>
      <c r="N88" s="70"/>
      <c r="O88" s="1">
        <v>77</v>
      </c>
      <c r="P88" s="68"/>
      <c r="Q88" s="69"/>
      <c r="R88" s="68"/>
      <c r="S88" s="68"/>
      <c r="T88" s="71">
        <f t="shared" si="4"/>
        <v>0</v>
      </c>
      <c r="U88" s="2" t="str">
        <f t="shared" si="5"/>
        <v/>
      </c>
      <c r="V88" s="3">
        <f t="shared" ca="1" si="6"/>
        <v>43344</v>
      </c>
    </row>
    <row r="89" spans="1:22" customFormat="1" ht="9.75" customHeight="1" x14ac:dyDescent="0.25">
      <c r="A89" s="63"/>
      <c r="B89" s="257"/>
      <c r="C89" s="97">
        <v>79</v>
      </c>
      <c r="D89" s="72">
        <v>79</v>
      </c>
      <c r="E89" s="72">
        <v>79</v>
      </c>
      <c r="F89" s="72">
        <v>79</v>
      </c>
      <c r="G89" s="72">
        <v>79</v>
      </c>
      <c r="H89" s="72">
        <v>79</v>
      </c>
      <c r="I89" s="72">
        <v>79</v>
      </c>
      <c r="J89" s="72">
        <v>79</v>
      </c>
      <c r="K89" s="72">
        <v>79</v>
      </c>
      <c r="L89" s="73">
        <v>79</v>
      </c>
      <c r="M89" s="64"/>
      <c r="N89" s="70"/>
      <c r="O89" s="1">
        <v>78</v>
      </c>
      <c r="P89" s="68"/>
      <c r="Q89" s="69"/>
      <c r="R89" s="68"/>
      <c r="S89" s="68"/>
      <c r="T89" s="71">
        <f t="shared" si="4"/>
        <v>0</v>
      </c>
      <c r="U89" s="2" t="str">
        <f t="shared" si="5"/>
        <v/>
      </c>
      <c r="V89" s="3">
        <f t="shared" ca="1" si="6"/>
        <v>43344</v>
      </c>
    </row>
    <row r="90" spans="1:22" customFormat="1" ht="9.75" customHeight="1" x14ac:dyDescent="0.25">
      <c r="A90" s="63"/>
      <c r="B90" s="257"/>
      <c r="C90" s="97">
        <v>80</v>
      </c>
      <c r="D90" s="72">
        <v>80</v>
      </c>
      <c r="E90" s="72">
        <v>80</v>
      </c>
      <c r="F90" s="72">
        <v>80</v>
      </c>
      <c r="G90" s="72">
        <v>80</v>
      </c>
      <c r="H90" s="72">
        <v>80</v>
      </c>
      <c r="I90" s="72">
        <v>80</v>
      </c>
      <c r="J90" s="72">
        <v>80</v>
      </c>
      <c r="K90" s="72">
        <v>80</v>
      </c>
      <c r="L90" s="73">
        <v>80</v>
      </c>
      <c r="M90" s="64"/>
      <c r="N90" s="70"/>
      <c r="O90" s="1">
        <v>79</v>
      </c>
      <c r="P90" s="68"/>
      <c r="Q90" s="69"/>
      <c r="R90" s="68"/>
      <c r="S90" s="68"/>
      <c r="T90" s="71">
        <f t="shared" si="4"/>
        <v>0</v>
      </c>
      <c r="U90" s="2" t="str">
        <f t="shared" si="5"/>
        <v/>
      </c>
      <c r="V90" s="3">
        <f t="shared" ca="1" si="6"/>
        <v>43344</v>
      </c>
    </row>
    <row r="91" spans="1:22" customFormat="1" ht="9.75" customHeight="1" x14ac:dyDescent="0.25">
      <c r="A91" s="63"/>
      <c r="B91" s="257"/>
      <c r="C91" s="97">
        <v>81</v>
      </c>
      <c r="D91" s="72">
        <v>81</v>
      </c>
      <c r="E91" s="72">
        <v>81</v>
      </c>
      <c r="F91" s="72">
        <v>81</v>
      </c>
      <c r="G91" s="72">
        <v>81</v>
      </c>
      <c r="H91" s="72">
        <v>81</v>
      </c>
      <c r="I91" s="72">
        <v>81</v>
      </c>
      <c r="J91" s="72">
        <v>81</v>
      </c>
      <c r="K91" s="72">
        <v>81</v>
      </c>
      <c r="L91" s="73">
        <v>81</v>
      </c>
      <c r="M91" s="64"/>
      <c r="N91" s="70"/>
      <c r="O91" s="1">
        <v>80</v>
      </c>
      <c r="P91" s="68"/>
      <c r="Q91" s="69"/>
      <c r="R91" s="68"/>
      <c r="S91" s="68"/>
      <c r="T91" s="71">
        <f t="shared" si="4"/>
        <v>0</v>
      </c>
      <c r="U91" s="2" t="str">
        <f t="shared" si="5"/>
        <v/>
      </c>
      <c r="V91" s="3">
        <f t="shared" ca="1" si="6"/>
        <v>43344</v>
      </c>
    </row>
    <row r="92" spans="1:22" customFormat="1" ht="9.75" customHeight="1" x14ac:dyDescent="0.25">
      <c r="A92" s="63"/>
      <c r="B92" s="257"/>
      <c r="C92" s="97">
        <v>82</v>
      </c>
      <c r="D92" s="72">
        <v>82</v>
      </c>
      <c r="E92" s="72">
        <v>82</v>
      </c>
      <c r="F92" s="72">
        <v>82</v>
      </c>
      <c r="G92" s="72">
        <v>82</v>
      </c>
      <c r="H92" s="72">
        <v>82</v>
      </c>
      <c r="I92" s="72">
        <v>82</v>
      </c>
      <c r="J92" s="72">
        <v>82</v>
      </c>
      <c r="K92" s="72">
        <v>82</v>
      </c>
      <c r="L92" s="73">
        <v>82</v>
      </c>
      <c r="M92" s="64"/>
      <c r="N92" s="70"/>
      <c r="O92" s="1">
        <v>81</v>
      </c>
      <c r="P92" s="68"/>
      <c r="Q92" s="69"/>
      <c r="R92" s="68"/>
      <c r="S92" s="68"/>
      <c r="T92" s="71">
        <f t="shared" si="4"/>
        <v>0</v>
      </c>
      <c r="U92" s="2" t="str">
        <f t="shared" si="5"/>
        <v/>
      </c>
      <c r="V92" s="3">
        <f t="shared" ca="1" si="6"/>
        <v>43344</v>
      </c>
    </row>
    <row r="93" spans="1:22" customFormat="1" ht="9.75" customHeight="1" x14ac:dyDescent="0.25">
      <c r="A93" s="63"/>
      <c r="B93" s="257"/>
      <c r="C93" s="97">
        <v>83</v>
      </c>
      <c r="D93" s="72">
        <v>83</v>
      </c>
      <c r="E93" s="72">
        <v>83</v>
      </c>
      <c r="F93" s="72">
        <v>83</v>
      </c>
      <c r="G93" s="72">
        <v>83</v>
      </c>
      <c r="H93" s="72">
        <v>83</v>
      </c>
      <c r="I93" s="72">
        <v>83</v>
      </c>
      <c r="J93" s="72">
        <v>83</v>
      </c>
      <c r="K93" s="72">
        <v>83</v>
      </c>
      <c r="L93" s="73">
        <v>83</v>
      </c>
      <c r="M93" s="64"/>
      <c r="N93" s="70"/>
      <c r="O93" s="1">
        <v>82</v>
      </c>
      <c r="P93" s="68"/>
      <c r="Q93" s="69"/>
      <c r="R93" s="68"/>
      <c r="S93" s="68"/>
      <c r="T93" s="71">
        <f t="shared" si="4"/>
        <v>0</v>
      </c>
      <c r="U93" s="2" t="str">
        <f t="shared" si="5"/>
        <v/>
      </c>
      <c r="V93" s="3">
        <f t="shared" ca="1" si="6"/>
        <v>43344</v>
      </c>
    </row>
    <row r="94" spans="1:22" customFormat="1" ht="9.75" customHeight="1" x14ac:dyDescent="0.25">
      <c r="A94" s="63"/>
      <c r="B94" s="257"/>
      <c r="C94" s="97">
        <v>84</v>
      </c>
      <c r="D94" s="72">
        <v>84</v>
      </c>
      <c r="E94" s="72">
        <v>84</v>
      </c>
      <c r="F94" s="72">
        <v>84</v>
      </c>
      <c r="G94" s="72">
        <v>84</v>
      </c>
      <c r="H94" s="72">
        <v>84</v>
      </c>
      <c r="I94" s="72">
        <v>84</v>
      </c>
      <c r="J94" s="72">
        <v>84</v>
      </c>
      <c r="K94" s="72">
        <v>84</v>
      </c>
      <c r="L94" s="73">
        <v>84</v>
      </c>
      <c r="M94" s="64"/>
      <c r="N94" s="70"/>
      <c r="O94" s="1">
        <v>83</v>
      </c>
      <c r="P94" s="68"/>
      <c r="Q94" s="69"/>
      <c r="R94" s="68"/>
      <c r="S94" s="68"/>
      <c r="T94" s="71">
        <f t="shared" si="4"/>
        <v>0</v>
      </c>
      <c r="U94" s="2" t="str">
        <f t="shared" si="5"/>
        <v/>
      </c>
      <c r="V94" s="3">
        <f t="shared" ca="1" si="6"/>
        <v>43344</v>
      </c>
    </row>
    <row r="95" spans="1:22" customFormat="1" ht="9.75" customHeight="1" x14ac:dyDescent="0.25">
      <c r="A95" s="63"/>
      <c r="B95" s="257"/>
      <c r="C95" s="97">
        <v>85</v>
      </c>
      <c r="D95" s="72">
        <v>85</v>
      </c>
      <c r="E95" s="72">
        <v>85</v>
      </c>
      <c r="F95" s="72">
        <v>85</v>
      </c>
      <c r="G95" s="72">
        <v>85</v>
      </c>
      <c r="H95" s="72">
        <v>85</v>
      </c>
      <c r="I95" s="72">
        <v>85</v>
      </c>
      <c r="J95" s="72">
        <v>85</v>
      </c>
      <c r="K95" s="72">
        <v>85</v>
      </c>
      <c r="L95" s="73">
        <v>85</v>
      </c>
      <c r="M95" s="64"/>
      <c r="N95" s="70"/>
      <c r="O95" s="1">
        <v>84</v>
      </c>
      <c r="P95" s="68"/>
      <c r="Q95" s="69"/>
      <c r="R95" s="68"/>
      <c r="S95" s="68"/>
      <c r="T95" s="71">
        <f t="shared" si="4"/>
        <v>0</v>
      </c>
      <c r="U95" s="2" t="str">
        <f t="shared" si="5"/>
        <v/>
      </c>
      <c r="V95" s="3">
        <f t="shared" ca="1" si="6"/>
        <v>43344</v>
      </c>
    </row>
    <row r="96" spans="1:22" customFormat="1" ht="9.75" customHeight="1" x14ac:dyDescent="0.25">
      <c r="A96" s="63"/>
      <c r="B96" s="257"/>
      <c r="C96" s="97">
        <v>86</v>
      </c>
      <c r="D96" s="72">
        <v>86</v>
      </c>
      <c r="E96" s="72">
        <v>86</v>
      </c>
      <c r="F96" s="72">
        <v>86</v>
      </c>
      <c r="G96" s="72">
        <v>86</v>
      </c>
      <c r="H96" s="72">
        <v>86</v>
      </c>
      <c r="I96" s="72">
        <v>86</v>
      </c>
      <c r="J96" s="72">
        <v>86</v>
      </c>
      <c r="K96" s="72">
        <v>86</v>
      </c>
      <c r="L96" s="73">
        <v>86</v>
      </c>
      <c r="M96" s="64"/>
      <c r="N96" s="70"/>
      <c r="O96" s="1">
        <v>85</v>
      </c>
      <c r="P96" s="68"/>
      <c r="Q96" s="69"/>
      <c r="R96" s="68"/>
      <c r="S96" s="68"/>
      <c r="T96" s="71">
        <f t="shared" si="4"/>
        <v>0</v>
      </c>
      <c r="U96" s="2" t="str">
        <f t="shared" si="5"/>
        <v/>
      </c>
      <c r="V96" s="3">
        <f t="shared" ca="1" si="6"/>
        <v>43344</v>
      </c>
    </row>
    <row r="97" spans="1:22" customFormat="1" ht="9.75" customHeight="1" x14ac:dyDescent="0.25">
      <c r="A97" s="63"/>
      <c r="B97" s="257"/>
      <c r="C97" s="97">
        <v>87</v>
      </c>
      <c r="D97" s="72">
        <v>87</v>
      </c>
      <c r="E97" s="72">
        <v>87</v>
      </c>
      <c r="F97" s="72">
        <v>87</v>
      </c>
      <c r="G97" s="72">
        <v>87</v>
      </c>
      <c r="H97" s="72">
        <v>87</v>
      </c>
      <c r="I97" s="72">
        <v>87</v>
      </c>
      <c r="J97" s="72">
        <v>87</v>
      </c>
      <c r="K97" s="72">
        <v>87</v>
      </c>
      <c r="L97" s="73">
        <v>87</v>
      </c>
      <c r="M97" s="64"/>
      <c r="N97" s="70"/>
      <c r="O97" s="1">
        <v>86</v>
      </c>
      <c r="P97" s="68"/>
      <c r="Q97" s="69"/>
      <c r="R97" s="68"/>
      <c r="S97" s="68"/>
      <c r="T97" s="71">
        <f t="shared" si="4"/>
        <v>0</v>
      </c>
      <c r="U97" s="2" t="str">
        <f t="shared" si="5"/>
        <v/>
      </c>
      <c r="V97" s="3">
        <f t="shared" ca="1" si="6"/>
        <v>43344</v>
      </c>
    </row>
    <row r="98" spans="1:22" customFormat="1" ht="9.75" customHeight="1" x14ac:dyDescent="0.25">
      <c r="A98" s="63"/>
      <c r="B98" s="257"/>
      <c r="C98" s="97">
        <v>88</v>
      </c>
      <c r="D98" s="72">
        <v>88</v>
      </c>
      <c r="E98" s="72">
        <v>88</v>
      </c>
      <c r="F98" s="72">
        <v>88</v>
      </c>
      <c r="G98" s="72">
        <v>88</v>
      </c>
      <c r="H98" s="72">
        <v>88</v>
      </c>
      <c r="I98" s="72">
        <v>88</v>
      </c>
      <c r="J98" s="72">
        <v>88</v>
      </c>
      <c r="K98" s="72">
        <v>88</v>
      </c>
      <c r="L98" s="73">
        <v>88</v>
      </c>
      <c r="M98" s="64"/>
      <c r="N98" s="70"/>
      <c r="O98" s="1">
        <v>87</v>
      </c>
      <c r="P98" s="68"/>
      <c r="Q98" s="69"/>
      <c r="R98" s="68"/>
      <c r="S98" s="68"/>
      <c r="T98" s="71">
        <f t="shared" si="4"/>
        <v>0</v>
      </c>
      <c r="U98" s="2" t="str">
        <f t="shared" si="5"/>
        <v/>
      </c>
      <c r="V98" s="3">
        <f t="shared" ca="1" si="6"/>
        <v>43344</v>
      </c>
    </row>
    <row r="99" spans="1:22" customFormat="1" ht="9.75" customHeight="1" x14ac:dyDescent="0.25">
      <c r="A99" s="63"/>
      <c r="B99" s="257"/>
      <c r="C99" s="97">
        <v>89</v>
      </c>
      <c r="D99" s="72">
        <v>89</v>
      </c>
      <c r="E99" s="72">
        <v>89</v>
      </c>
      <c r="F99" s="72">
        <v>89</v>
      </c>
      <c r="G99" s="72">
        <v>89</v>
      </c>
      <c r="H99" s="72">
        <v>89</v>
      </c>
      <c r="I99" s="72">
        <v>89</v>
      </c>
      <c r="J99" s="72">
        <v>89</v>
      </c>
      <c r="K99" s="72">
        <v>89</v>
      </c>
      <c r="L99" s="73">
        <v>89</v>
      </c>
      <c r="M99" s="64"/>
      <c r="N99" s="70"/>
      <c r="O99" s="1">
        <v>88</v>
      </c>
      <c r="P99" s="68"/>
      <c r="Q99" s="69"/>
      <c r="R99" s="68"/>
      <c r="S99" s="68"/>
      <c r="T99" s="71">
        <f t="shared" si="4"/>
        <v>0</v>
      </c>
      <c r="U99" s="2" t="str">
        <f t="shared" si="5"/>
        <v/>
      </c>
      <c r="V99" s="3">
        <f t="shared" ca="1" si="6"/>
        <v>43344</v>
      </c>
    </row>
    <row r="100" spans="1:22" customFormat="1" ht="9.75" customHeight="1" x14ac:dyDescent="0.25">
      <c r="A100" s="63"/>
      <c r="B100" s="257"/>
      <c r="C100" s="97">
        <v>90</v>
      </c>
      <c r="D100" s="72">
        <v>90</v>
      </c>
      <c r="E100" s="72">
        <v>90</v>
      </c>
      <c r="F100" s="72">
        <v>90</v>
      </c>
      <c r="G100" s="72">
        <v>90</v>
      </c>
      <c r="H100" s="72">
        <v>90</v>
      </c>
      <c r="I100" s="72">
        <v>90</v>
      </c>
      <c r="J100" s="72">
        <v>90</v>
      </c>
      <c r="K100" s="72">
        <v>90</v>
      </c>
      <c r="L100" s="73">
        <v>90</v>
      </c>
      <c r="M100" s="64"/>
      <c r="N100" s="70"/>
      <c r="O100" s="1">
        <v>89</v>
      </c>
      <c r="P100" s="68"/>
      <c r="Q100" s="69"/>
      <c r="R100" s="68"/>
      <c r="S100" s="68"/>
      <c r="T100" s="71">
        <f t="shared" si="4"/>
        <v>0</v>
      </c>
      <c r="U100" s="2" t="str">
        <f t="shared" si="5"/>
        <v/>
      </c>
      <c r="V100" s="3">
        <f t="shared" ca="1" si="6"/>
        <v>43344</v>
      </c>
    </row>
    <row r="101" spans="1:22" customFormat="1" ht="9.75" customHeight="1" x14ac:dyDescent="0.25">
      <c r="A101" s="63"/>
      <c r="B101" s="257"/>
      <c r="C101" s="97">
        <v>91</v>
      </c>
      <c r="D101" s="72">
        <v>91</v>
      </c>
      <c r="E101" s="72">
        <v>91</v>
      </c>
      <c r="F101" s="72">
        <v>91</v>
      </c>
      <c r="G101" s="72">
        <v>91</v>
      </c>
      <c r="H101" s="72">
        <v>91</v>
      </c>
      <c r="I101" s="72">
        <v>91</v>
      </c>
      <c r="J101" s="72">
        <v>91</v>
      </c>
      <c r="K101" s="72">
        <v>91</v>
      </c>
      <c r="L101" s="73">
        <v>91</v>
      </c>
      <c r="M101" s="64"/>
      <c r="N101" s="70"/>
      <c r="O101" s="1">
        <v>90</v>
      </c>
      <c r="P101" s="68"/>
      <c r="Q101" s="69"/>
      <c r="R101" s="68"/>
      <c r="S101" s="68"/>
      <c r="T101" s="71">
        <f t="shared" si="4"/>
        <v>0</v>
      </c>
      <c r="U101" s="2" t="str">
        <f t="shared" si="5"/>
        <v/>
      </c>
      <c r="V101" s="3">
        <f t="shared" ca="1" si="6"/>
        <v>43344</v>
      </c>
    </row>
    <row r="102" spans="1:22" customFormat="1" ht="9.75" customHeight="1" x14ac:dyDescent="0.25">
      <c r="A102" s="63"/>
      <c r="B102" s="257"/>
      <c r="C102" s="97">
        <v>92</v>
      </c>
      <c r="D102" s="72">
        <v>92</v>
      </c>
      <c r="E102" s="72">
        <v>92</v>
      </c>
      <c r="F102" s="72">
        <v>92</v>
      </c>
      <c r="G102" s="72">
        <v>92</v>
      </c>
      <c r="H102" s="72">
        <v>92</v>
      </c>
      <c r="I102" s="72">
        <v>92</v>
      </c>
      <c r="J102" s="72">
        <v>92</v>
      </c>
      <c r="K102" s="72">
        <v>92</v>
      </c>
      <c r="L102" s="73">
        <v>92</v>
      </c>
      <c r="M102" s="64"/>
      <c r="N102" s="70"/>
      <c r="O102" s="1">
        <v>91</v>
      </c>
      <c r="P102" s="68"/>
      <c r="Q102" s="69"/>
      <c r="R102" s="68"/>
      <c r="S102" s="68"/>
      <c r="T102" s="71">
        <f t="shared" si="4"/>
        <v>0</v>
      </c>
      <c r="U102" s="2" t="str">
        <f t="shared" si="5"/>
        <v/>
      </c>
      <c r="V102" s="3">
        <f t="shared" ca="1" si="6"/>
        <v>43344</v>
      </c>
    </row>
    <row r="103" spans="1:22" customFormat="1" ht="9.75" customHeight="1" x14ac:dyDescent="0.25">
      <c r="A103" s="63"/>
      <c r="B103" s="257"/>
      <c r="C103" s="97">
        <v>93</v>
      </c>
      <c r="D103" s="72">
        <v>93</v>
      </c>
      <c r="E103" s="72">
        <v>93</v>
      </c>
      <c r="F103" s="72">
        <v>93</v>
      </c>
      <c r="G103" s="72">
        <v>93</v>
      </c>
      <c r="H103" s="72">
        <v>93</v>
      </c>
      <c r="I103" s="72">
        <v>93</v>
      </c>
      <c r="J103" s="72">
        <v>93</v>
      </c>
      <c r="K103" s="72">
        <v>93</v>
      </c>
      <c r="L103" s="73">
        <v>93</v>
      </c>
      <c r="M103" s="64"/>
      <c r="N103" s="70"/>
      <c r="O103" s="1">
        <v>92</v>
      </c>
      <c r="P103" s="68"/>
      <c r="Q103" s="69"/>
      <c r="R103" s="68"/>
      <c r="S103" s="68"/>
      <c r="T103" s="71">
        <f t="shared" si="4"/>
        <v>0</v>
      </c>
      <c r="U103" s="2" t="str">
        <f t="shared" si="5"/>
        <v/>
      </c>
      <c r="V103" s="3">
        <f t="shared" ca="1" si="6"/>
        <v>43344</v>
      </c>
    </row>
    <row r="104" spans="1:22" customFormat="1" ht="9.75" customHeight="1" x14ac:dyDescent="0.25">
      <c r="A104" s="63"/>
      <c r="B104" s="257"/>
      <c r="C104" s="97">
        <v>94</v>
      </c>
      <c r="D104" s="72">
        <v>94</v>
      </c>
      <c r="E104" s="72">
        <v>94</v>
      </c>
      <c r="F104" s="72">
        <v>94</v>
      </c>
      <c r="G104" s="72">
        <v>94</v>
      </c>
      <c r="H104" s="72">
        <v>94</v>
      </c>
      <c r="I104" s="72">
        <v>94</v>
      </c>
      <c r="J104" s="72">
        <v>94</v>
      </c>
      <c r="K104" s="72">
        <v>94</v>
      </c>
      <c r="L104" s="73">
        <v>94</v>
      </c>
      <c r="M104" s="64"/>
      <c r="N104" s="70"/>
      <c r="O104" s="1">
        <v>93</v>
      </c>
      <c r="P104" s="68"/>
      <c r="Q104" s="69"/>
      <c r="R104" s="68"/>
      <c r="S104" s="68"/>
      <c r="T104" s="71">
        <f t="shared" si="4"/>
        <v>0</v>
      </c>
      <c r="U104" s="2" t="str">
        <f t="shared" si="5"/>
        <v/>
      </c>
      <c r="V104" s="3">
        <f t="shared" ca="1" si="6"/>
        <v>43344</v>
      </c>
    </row>
    <row r="105" spans="1:22" customFormat="1" ht="9.75" customHeight="1" x14ac:dyDescent="0.25">
      <c r="A105" s="63"/>
      <c r="B105" s="257"/>
      <c r="C105" s="97">
        <v>95</v>
      </c>
      <c r="D105" s="72">
        <v>95</v>
      </c>
      <c r="E105" s="72">
        <v>95</v>
      </c>
      <c r="F105" s="72">
        <v>95</v>
      </c>
      <c r="G105" s="72">
        <v>95</v>
      </c>
      <c r="H105" s="72">
        <v>95</v>
      </c>
      <c r="I105" s="72">
        <v>95</v>
      </c>
      <c r="J105" s="72">
        <v>95</v>
      </c>
      <c r="K105" s="72">
        <v>95</v>
      </c>
      <c r="L105" s="73">
        <v>95</v>
      </c>
      <c r="M105" s="64"/>
      <c r="N105" s="70"/>
      <c r="O105" s="1">
        <v>94</v>
      </c>
      <c r="P105" s="68"/>
      <c r="Q105" s="69"/>
      <c r="R105" s="68"/>
      <c r="S105" s="68"/>
      <c r="T105" s="71">
        <f t="shared" si="4"/>
        <v>0</v>
      </c>
      <c r="U105" s="2" t="str">
        <f t="shared" si="5"/>
        <v/>
      </c>
      <c r="V105" s="3">
        <f t="shared" ca="1" si="6"/>
        <v>43344</v>
      </c>
    </row>
    <row r="106" spans="1:22" customFormat="1" ht="9.75" customHeight="1" x14ac:dyDescent="0.25">
      <c r="A106" s="63"/>
      <c r="B106" s="257"/>
      <c r="C106" s="97">
        <v>96</v>
      </c>
      <c r="D106" s="72">
        <v>96</v>
      </c>
      <c r="E106" s="72">
        <v>96</v>
      </c>
      <c r="F106" s="72">
        <v>96</v>
      </c>
      <c r="G106" s="72">
        <v>96</v>
      </c>
      <c r="H106" s="72">
        <v>96</v>
      </c>
      <c r="I106" s="72">
        <v>96</v>
      </c>
      <c r="J106" s="72">
        <v>96</v>
      </c>
      <c r="K106" s="72">
        <v>96</v>
      </c>
      <c r="L106" s="73">
        <v>96</v>
      </c>
      <c r="M106" s="64"/>
      <c r="N106" s="70"/>
      <c r="O106" s="1">
        <v>95</v>
      </c>
      <c r="P106" s="68"/>
      <c r="Q106" s="69"/>
      <c r="R106" s="68"/>
      <c r="S106" s="68"/>
      <c r="T106" s="71">
        <f t="shared" si="4"/>
        <v>0</v>
      </c>
      <c r="U106" s="2" t="str">
        <f t="shared" si="5"/>
        <v/>
      </c>
      <c r="V106" s="3">
        <f t="shared" ca="1" si="6"/>
        <v>43344</v>
      </c>
    </row>
    <row r="107" spans="1:22" customFormat="1" ht="9.75" customHeight="1" x14ac:dyDescent="0.25">
      <c r="A107" s="63"/>
      <c r="B107" s="257"/>
      <c r="C107" s="97">
        <v>97</v>
      </c>
      <c r="D107" s="72">
        <v>97</v>
      </c>
      <c r="E107" s="72">
        <v>97</v>
      </c>
      <c r="F107" s="72">
        <v>97</v>
      </c>
      <c r="G107" s="72">
        <v>97</v>
      </c>
      <c r="H107" s="72">
        <v>97</v>
      </c>
      <c r="I107" s="72">
        <v>97</v>
      </c>
      <c r="J107" s="72">
        <v>97</v>
      </c>
      <c r="K107" s="72">
        <v>97</v>
      </c>
      <c r="L107" s="73">
        <v>97</v>
      </c>
      <c r="M107" s="64"/>
      <c r="N107" s="70"/>
      <c r="O107" s="1">
        <v>96</v>
      </c>
      <c r="P107" s="68"/>
      <c r="Q107" s="69"/>
      <c r="R107" s="68"/>
      <c r="S107" s="68"/>
      <c r="T107" s="71">
        <f t="shared" si="4"/>
        <v>0</v>
      </c>
      <c r="U107" s="2" t="str">
        <f t="shared" si="5"/>
        <v/>
      </c>
      <c r="V107" s="3">
        <f t="shared" ca="1" si="6"/>
        <v>43344</v>
      </c>
    </row>
    <row r="108" spans="1:22" customFormat="1" ht="9.75" customHeight="1" x14ac:dyDescent="0.25">
      <c r="A108" s="63"/>
      <c r="B108" s="257"/>
      <c r="C108" s="97">
        <v>98</v>
      </c>
      <c r="D108" s="72">
        <v>98</v>
      </c>
      <c r="E108" s="72">
        <v>98</v>
      </c>
      <c r="F108" s="72">
        <v>98</v>
      </c>
      <c r="G108" s="72">
        <v>98</v>
      </c>
      <c r="H108" s="72">
        <v>98</v>
      </c>
      <c r="I108" s="72">
        <v>98</v>
      </c>
      <c r="J108" s="72">
        <v>98</v>
      </c>
      <c r="K108" s="72">
        <v>98</v>
      </c>
      <c r="L108" s="73">
        <v>98</v>
      </c>
      <c r="M108" s="64"/>
      <c r="N108" s="70"/>
      <c r="O108" s="1">
        <v>97</v>
      </c>
      <c r="P108" s="68"/>
      <c r="Q108" s="69"/>
      <c r="R108" s="68"/>
      <c r="S108" s="68"/>
      <c r="T108" s="71">
        <f t="shared" si="4"/>
        <v>0</v>
      </c>
      <c r="U108" s="2" t="str">
        <f t="shared" si="5"/>
        <v/>
      </c>
      <c r="V108" s="3">
        <f t="shared" ca="1" si="6"/>
        <v>43344</v>
      </c>
    </row>
    <row r="109" spans="1:22" customFormat="1" ht="9.75" customHeight="1" thickBot="1" x14ac:dyDescent="0.3">
      <c r="A109" s="63"/>
      <c r="B109" s="258"/>
      <c r="C109" s="111">
        <v>99</v>
      </c>
      <c r="D109" s="74">
        <v>99</v>
      </c>
      <c r="E109" s="74">
        <v>99</v>
      </c>
      <c r="F109" s="74">
        <v>99</v>
      </c>
      <c r="G109" s="74">
        <v>99</v>
      </c>
      <c r="H109" s="74">
        <v>99</v>
      </c>
      <c r="I109" s="74">
        <v>99</v>
      </c>
      <c r="J109" s="74">
        <v>99</v>
      </c>
      <c r="K109" s="74">
        <v>99</v>
      </c>
      <c r="L109" s="75">
        <v>99</v>
      </c>
      <c r="M109" s="64"/>
      <c r="N109" s="70"/>
      <c r="O109" s="1">
        <v>98</v>
      </c>
      <c r="P109" s="68"/>
      <c r="Q109" s="69"/>
      <c r="R109" s="68"/>
      <c r="S109" s="68"/>
      <c r="T109" s="71">
        <f t="shared" si="4"/>
        <v>0</v>
      </c>
      <c r="U109" s="2" t="str">
        <f t="shared" si="5"/>
        <v/>
      </c>
      <c r="V109" s="3">
        <f t="shared" ca="1" si="6"/>
        <v>43344</v>
      </c>
    </row>
    <row r="110" spans="1:22" customFormat="1" ht="9.75" customHeight="1" x14ac:dyDescent="0.25">
      <c r="A110" s="63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70"/>
      <c r="O110" s="1">
        <v>99</v>
      </c>
      <c r="P110" s="68"/>
      <c r="Q110" s="69"/>
      <c r="R110" s="68"/>
      <c r="S110" s="68"/>
      <c r="T110" s="71">
        <f t="shared" si="4"/>
        <v>0</v>
      </c>
      <c r="U110" s="2" t="str">
        <f t="shared" si="5"/>
        <v/>
      </c>
      <c r="V110" s="3">
        <f t="shared" ca="1" si="6"/>
        <v>43344</v>
      </c>
    </row>
    <row r="111" spans="1:22" customFormat="1" ht="9.75" customHeight="1" x14ac:dyDescent="0.25">
      <c r="A111" s="63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70"/>
      <c r="O111" s="1">
        <v>100</v>
      </c>
      <c r="P111" s="68"/>
      <c r="Q111" s="69"/>
      <c r="R111" s="68"/>
      <c r="S111" s="68"/>
      <c r="T111" s="71">
        <f t="shared" si="4"/>
        <v>0</v>
      </c>
      <c r="U111" s="2" t="str">
        <f t="shared" si="5"/>
        <v/>
      </c>
      <c r="V111" s="3">
        <f t="shared" ca="1" si="6"/>
        <v>43344</v>
      </c>
    </row>
    <row r="112" spans="1:22" customFormat="1" ht="9.75" customHeight="1" x14ac:dyDescent="0.25">
      <c r="A112" s="63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70"/>
      <c r="O112" s="1">
        <v>101</v>
      </c>
      <c r="P112" s="68"/>
      <c r="Q112" s="69"/>
      <c r="R112" s="68"/>
      <c r="S112" s="68"/>
      <c r="T112" s="71">
        <f t="shared" si="4"/>
        <v>0</v>
      </c>
      <c r="U112" s="2" t="str">
        <f t="shared" si="5"/>
        <v/>
      </c>
      <c r="V112" s="3">
        <f t="shared" ca="1" si="6"/>
        <v>43344</v>
      </c>
    </row>
    <row r="113" spans="1:22" customFormat="1" ht="9.75" customHeight="1" x14ac:dyDescent="0.25">
      <c r="A113" s="63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70"/>
      <c r="O113" s="1">
        <v>102</v>
      </c>
      <c r="P113" s="68"/>
      <c r="Q113" s="69"/>
      <c r="R113" s="68"/>
      <c r="S113" s="68"/>
      <c r="T113" s="71">
        <f t="shared" si="4"/>
        <v>0</v>
      </c>
      <c r="U113" s="2" t="str">
        <f t="shared" si="5"/>
        <v/>
      </c>
      <c r="V113" s="3">
        <f t="shared" ca="1" si="6"/>
        <v>43344</v>
      </c>
    </row>
    <row r="114" spans="1:22" customFormat="1" ht="9.75" customHeight="1" x14ac:dyDescent="0.25">
      <c r="A114" s="63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70"/>
      <c r="O114" s="1">
        <v>103</v>
      </c>
      <c r="P114" s="68"/>
      <c r="Q114" s="69"/>
      <c r="R114" s="68"/>
      <c r="S114" s="68"/>
      <c r="T114" s="71">
        <f t="shared" si="4"/>
        <v>0</v>
      </c>
      <c r="U114" s="2" t="str">
        <f t="shared" si="5"/>
        <v/>
      </c>
      <c r="V114" s="3">
        <f t="shared" ca="1" si="6"/>
        <v>43344</v>
      </c>
    </row>
    <row r="115" spans="1:22" customFormat="1" ht="9.75" customHeight="1" x14ac:dyDescent="0.25">
      <c r="A115" s="63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70"/>
      <c r="O115" s="1">
        <v>104</v>
      </c>
      <c r="P115" s="68"/>
      <c r="Q115" s="69"/>
      <c r="R115" s="68"/>
      <c r="S115" s="68"/>
      <c r="T115" s="71">
        <f t="shared" si="4"/>
        <v>0</v>
      </c>
      <c r="U115" s="2" t="str">
        <f t="shared" si="5"/>
        <v/>
      </c>
      <c r="V115" s="3">
        <f t="shared" ca="1" si="6"/>
        <v>43344</v>
      </c>
    </row>
    <row r="116" spans="1:22" customFormat="1" ht="9.75" customHeight="1" x14ac:dyDescent="0.25">
      <c r="A116" s="63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70"/>
      <c r="O116" s="1">
        <v>105</v>
      </c>
      <c r="P116" s="68"/>
      <c r="Q116" s="69"/>
      <c r="R116" s="68"/>
      <c r="S116" s="68"/>
      <c r="T116" s="71">
        <f t="shared" si="4"/>
        <v>0</v>
      </c>
      <c r="U116" s="2" t="str">
        <f t="shared" si="5"/>
        <v/>
      </c>
      <c r="V116" s="3">
        <f t="shared" ca="1" si="6"/>
        <v>43344</v>
      </c>
    </row>
    <row r="117" spans="1:22" customFormat="1" ht="9.75" customHeight="1" x14ac:dyDescent="0.25">
      <c r="A117" s="63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70"/>
      <c r="O117" s="1">
        <v>106</v>
      </c>
      <c r="P117" s="68"/>
      <c r="Q117" s="69"/>
      <c r="R117" s="68"/>
      <c r="S117" s="68"/>
      <c r="T117" s="71">
        <f t="shared" si="4"/>
        <v>0</v>
      </c>
      <c r="U117" s="2" t="str">
        <f t="shared" si="5"/>
        <v/>
      </c>
      <c r="V117" s="3">
        <f t="shared" ca="1" si="6"/>
        <v>43344</v>
      </c>
    </row>
    <row r="118" spans="1:22" customFormat="1" ht="9.75" customHeight="1" x14ac:dyDescent="0.25">
      <c r="A118" s="63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70"/>
      <c r="O118" s="1">
        <v>107</v>
      </c>
      <c r="P118" s="68"/>
      <c r="Q118" s="69"/>
      <c r="R118" s="68"/>
      <c r="S118" s="68"/>
      <c r="T118" s="71">
        <f t="shared" si="4"/>
        <v>0</v>
      </c>
      <c r="U118" s="2" t="str">
        <f t="shared" si="5"/>
        <v/>
      </c>
      <c r="V118" s="3">
        <f t="shared" ca="1" si="6"/>
        <v>43344</v>
      </c>
    </row>
    <row r="119" spans="1:22" customFormat="1" ht="9.75" customHeight="1" x14ac:dyDescent="0.25">
      <c r="A119" s="63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70"/>
      <c r="O119" s="1">
        <v>108</v>
      </c>
      <c r="P119" s="68"/>
      <c r="Q119" s="69"/>
      <c r="R119" s="68"/>
      <c r="S119" s="68"/>
      <c r="T119" s="71">
        <f t="shared" si="4"/>
        <v>0</v>
      </c>
      <c r="U119" s="2" t="str">
        <f t="shared" si="5"/>
        <v/>
      </c>
      <c r="V119" s="3">
        <f t="shared" ca="1" si="6"/>
        <v>43344</v>
      </c>
    </row>
    <row r="120" spans="1:22" customFormat="1" ht="9.75" customHeight="1" x14ac:dyDescent="0.25">
      <c r="A120" s="63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70"/>
      <c r="O120" s="1">
        <v>109</v>
      </c>
      <c r="P120" s="68"/>
      <c r="Q120" s="69"/>
      <c r="R120" s="68"/>
      <c r="S120" s="68"/>
      <c r="T120" s="71">
        <f t="shared" si="4"/>
        <v>0</v>
      </c>
      <c r="U120" s="2" t="str">
        <f t="shared" si="5"/>
        <v/>
      </c>
      <c r="V120" s="3">
        <f t="shared" ca="1" si="6"/>
        <v>43344</v>
      </c>
    </row>
    <row r="121" spans="1:22" customFormat="1" ht="9.75" customHeight="1" x14ac:dyDescent="0.25">
      <c r="A121" s="63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70"/>
      <c r="O121" s="1">
        <v>110</v>
      </c>
      <c r="P121" s="68"/>
      <c r="Q121" s="69"/>
      <c r="R121" s="68"/>
      <c r="S121" s="68"/>
      <c r="T121" s="71">
        <f t="shared" si="4"/>
        <v>0</v>
      </c>
      <c r="U121" s="2" t="str">
        <f t="shared" si="5"/>
        <v/>
      </c>
      <c r="V121" s="3">
        <f t="shared" ca="1" si="6"/>
        <v>43344</v>
      </c>
    </row>
    <row r="122" spans="1:22" customFormat="1" ht="9.75" customHeight="1" x14ac:dyDescent="0.25">
      <c r="A122" s="63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70"/>
      <c r="O122" s="1">
        <v>111</v>
      </c>
      <c r="P122" s="68"/>
      <c r="Q122" s="69"/>
      <c r="R122" s="68"/>
      <c r="S122" s="68"/>
      <c r="T122" s="71">
        <f t="shared" si="4"/>
        <v>0</v>
      </c>
      <c r="U122" s="2" t="str">
        <f t="shared" si="5"/>
        <v/>
      </c>
      <c r="V122" s="3">
        <f t="shared" ca="1" si="6"/>
        <v>43344</v>
      </c>
    </row>
    <row r="123" spans="1:22" customFormat="1" ht="9.75" customHeight="1" x14ac:dyDescent="0.25">
      <c r="A123" s="63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70"/>
      <c r="O123" s="1">
        <v>112</v>
      </c>
      <c r="P123" s="68"/>
      <c r="Q123" s="69"/>
      <c r="R123" s="68"/>
      <c r="S123" s="68"/>
      <c r="T123" s="71">
        <f t="shared" si="4"/>
        <v>0</v>
      </c>
      <c r="U123" s="2" t="str">
        <f t="shared" si="5"/>
        <v/>
      </c>
      <c r="V123" s="3">
        <f t="shared" ca="1" si="6"/>
        <v>43344</v>
      </c>
    </row>
    <row r="124" spans="1:22" customFormat="1" ht="9.75" customHeight="1" x14ac:dyDescent="0.25">
      <c r="A124" s="63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70"/>
      <c r="O124" s="1">
        <v>113</v>
      </c>
      <c r="P124" s="68"/>
      <c r="Q124" s="69"/>
      <c r="R124" s="68"/>
      <c r="S124" s="68"/>
      <c r="T124" s="71">
        <f t="shared" si="4"/>
        <v>0</v>
      </c>
      <c r="U124" s="2" t="str">
        <f t="shared" si="5"/>
        <v/>
      </c>
      <c r="V124" s="3">
        <f t="shared" ca="1" si="6"/>
        <v>43344</v>
      </c>
    </row>
    <row r="125" spans="1:22" customFormat="1" ht="9.75" customHeight="1" x14ac:dyDescent="0.25">
      <c r="A125" s="63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70"/>
      <c r="O125" s="1">
        <v>114</v>
      </c>
      <c r="P125" s="68"/>
      <c r="Q125" s="69"/>
      <c r="R125" s="68"/>
      <c r="S125" s="68"/>
      <c r="T125" s="71">
        <f t="shared" si="4"/>
        <v>0</v>
      </c>
      <c r="U125" s="2" t="str">
        <f t="shared" si="5"/>
        <v/>
      </c>
      <c r="V125" s="3">
        <f t="shared" ca="1" si="6"/>
        <v>43344</v>
      </c>
    </row>
    <row r="126" spans="1:22" customFormat="1" ht="9.9499999999999993" customHeight="1" x14ac:dyDescent="0.25">
      <c r="A126" s="63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70"/>
      <c r="O126" s="1">
        <v>115</v>
      </c>
      <c r="P126" s="68"/>
      <c r="Q126" s="69"/>
      <c r="R126" s="68"/>
      <c r="S126" s="68"/>
      <c r="T126" s="71">
        <f t="shared" si="4"/>
        <v>0</v>
      </c>
      <c r="U126" s="2" t="str">
        <f t="shared" si="5"/>
        <v/>
      </c>
      <c r="V126" s="3">
        <f t="shared" ca="1" si="6"/>
        <v>43344</v>
      </c>
    </row>
    <row r="127" spans="1:22" customFormat="1" ht="9.9499999999999993" customHeight="1" x14ac:dyDescent="0.25">
      <c r="A127" s="63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70"/>
      <c r="O127" s="1">
        <v>116</v>
      </c>
      <c r="P127" s="68"/>
      <c r="Q127" s="69"/>
      <c r="R127" s="68"/>
      <c r="S127" s="68"/>
      <c r="T127" s="71">
        <f t="shared" si="4"/>
        <v>0</v>
      </c>
      <c r="U127" s="2" t="str">
        <f t="shared" si="5"/>
        <v/>
      </c>
      <c r="V127" s="3">
        <f t="shared" ca="1" si="6"/>
        <v>43344</v>
      </c>
    </row>
    <row r="128" spans="1:22" customFormat="1" ht="9.9499999999999993" customHeight="1" x14ac:dyDescent="0.25">
      <c r="A128" s="63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70"/>
      <c r="O128" s="1">
        <v>117</v>
      </c>
      <c r="P128" s="68"/>
      <c r="Q128" s="69"/>
      <c r="R128" s="68"/>
      <c r="S128" s="68"/>
      <c r="T128" s="71">
        <f t="shared" si="4"/>
        <v>0</v>
      </c>
      <c r="U128" s="2" t="str">
        <f t="shared" si="5"/>
        <v/>
      </c>
      <c r="V128" s="3">
        <f t="shared" ca="1" si="6"/>
        <v>43344</v>
      </c>
    </row>
    <row r="129" spans="1:22" customFormat="1" ht="9.9499999999999993" customHeight="1" x14ac:dyDescent="0.25">
      <c r="A129" s="63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70"/>
      <c r="O129" s="1">
        <v>118</v>
      </c>
      <c r="P129" s="68"/>
      <c r="Q129" s="69"/>
      <c r="R129" s="68"/>
      <c r="S129" s="68"/>
      <c r="T129" s="71">
        <f t="shared" si="4"/>
        <v>0</v>
      </c>
      <c r="U129" s="2" t="str">
        <f t="shared" si="5"/>
        <v/>
      </c>
      <c r="V129" s="3">
        <f t="shared" ca="1" si="6"/>
        <v>43344</v>
      </c>
    </row>
    <row r="130" spans="1:22" customFormat="1" ht="9.9499999999999993" customHeight="1" x14ac:dyDescent="0.25">
      <c r="A130" s="63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70"/>
      <c r="O130" s="1">
        <v>119</v>
      </c>
      <c r="P130" s="68"/>
      <c r="Q130" s="69"/>
      <c r="R130" s="68"/>
      <c r="S130" s="68"/>
      <c r="T130" s="71">
        <f t="shared" si="4"/>
        <v>0</v>
      </c>
      <c r="U130" s="2" t="str">
        <f t="shared" si="5"/>
        <v/>
      </c>
      <c r="V130" s="3">
        <f t="shared" ca="1" si="6"/>
        <v>43344</v>
      </c>
    </row>
    <row r="131" spans="1:22" customFormat="1" ht="9.9499999999999993" customHeight="1" thickBot="1" x14ac:dyDescent="0.3">
      <c r="A131" s="63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87"/>
      <c r="O131" s="88">
        <v>120</v>
      </c>
      <c r="P131" s="89"/>
      <c r="Q131" s="90"/>
      <c r="R131" s="89"/>
      <c r="S131" s="89"/>
      <c r="T131" s="91">
        <f t="shared" si="4"/>
        <v>0</v>
      </c>
      <c r="U131" s="92" t="str">
        <f t="shared" si="5"/>
        <v/>
      </c>
      <c r="V131" s="93">
        <f t="shared" ca="1" si="6"/>
        <v>43344</v>
      </c>
    </row>
    <row r="132" spans="1:22" customFormat="1" ht="15.75" thickBot="1" x14ac:dyDescent="0.3">
      <c r="A132" s="66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52" t="s">
        <v>19</v>
      </c>
      <c r="O132" s="53">
        <f ca="1">TODAY()</f>
        <v>43344</v>
      </c>
      <c r="P132" s="53" t="s">
        <v>20</v>
      </c>
      <c r="Q132" s="54">
        <f>SUM(Q11:Q131)-U132</f>
        <v>0</v>
      </c>
      <c r="R132" s="55">
        <f>MAX(R12:R131)</f>
        <v>0</v>
      </c>
      <c r="S132" s="56"/>
      <c r="T132" s="57" t="s">
        <v>21</v>
      </c>
      <c r="U132" s="54">
        <f>SUM(U11:U131)</f>
        <v>0</v>
      </c>
      <c r="V132" s="58">
        <f ca="1">SUMIF(V11:V131,"&gt;0")</f>
        <v>5244624</v>
      </c>
    </row>
    <row r="133" spans="1:22" ht="2.1" customHeight="1" x14ac:dyDescent="0.25"/>
  </sheetData>
  <mergeCells count="17">
    <mergeCell ref="N1:N2"/>
    <mergeCell ref="O1:T2"/>
    <mergeCell ref="U1:U2"/>
    <mergeCell ref="V1:V2"/>
    <mergeCell ref="B2:L6"/>
    <mergeCell ref="O3:P3"/>
    <mergeCell ref="S3:T3"/>
    <mergeCell ref="S4:V4"/>
    <mergeCell ref="O5:P5"/>
    <mergeCell ref="U5:V5"/>
    <mergeCell ref="B11:B109"/>
    <mergeCell ref="N6:Q6"/>
    <mergeCell ref="S6:V6"/>
    <mergeCell ref="N7:Q7"/>
    <mergeCell ref="B8:B10"/>
    <mergeCell ref="C8:L9"/>
    <mergeCell ref="N8:Q8"/>
  </mergeCells>
  <conditionalFormatting sqref="T8:V8 V3 R8">
    <cfRule type="cellIs" dxfId="252" priority="11" operator="equal">
      <formula>0</formula>
    </cfRule>
  </conditionalFormatting>
  <conditionalFormatting sqref="V10">
    <cfRule type="cellIs" dxfId="251" priority="7" operator="between">
      <formula>40000</formula>
      <formula>50000</formula>
    </cfRule>
    <cfRule type="cellIs" dxfId="250" priority="8" operator="between">
      <formula>30</formula>
      <formula>4000</formula>
    </cfRule>
    <cfRule type="containsText" dxfId="249" priority="9" operator="containsText" text="pago">
      <formula>NOT(ISERROR(SEARCH("pago",V10)))</formula>
    </cfRule>
    <cfRule type="cellIs" dxfId="248" priority="10" operator="between">
      <formula>1</formula>
      <formula>29</formula>
    </cfRule>
  </conditionalFormatting>
  <conditionalFormatting sqref="V11:V131">
    <cfRule type="cellIs" dxfId="247" priority="3" operator="between">
      <formula>40000</formula>
      <formula>50000</formula>
    </cfRule>
    <cfRule type="cellIs" dxfId="246" priority="4" operator="between">
      <formula>30</formula>
      <formula>4000</formula>
    </cfRule>
    <cfRule type="containsText" dxfId="245" priority="5" operator="containsText" text="pago">
      <formula>NOT(ISERROR(SEARCH("pago",V11)))</formula>
    </cfRule>
    <cfRule type="cellIs" dxfId="244" priority="6" operator="between">
      <formula>1</formula>
      <formula>29</formula>
    </cfRule>
  </conditionalFormatting>
  <conditionalFormatting sqref="V11:V131">
    <cfRule type="cellIs" dxfId="243" priority="2" operator="lessThan">
      <formula>0</formula>
    </cfRule>
  </conditionalFormatting>
  <conditionalFormatting sqref="T11:T131">
    <cfRule type="expression" dxfId="242" priority="1">
      <formula>S11=""</formula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Clientes!$A$3:$A$402</xm:f>
          </x14:formula1>
          <xm:sqref>V1:V2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3"/>
  <sheetViews>
    <sheetView workbookViewId="0">
      <selection sqref="A1:XFD1048576"/>
    </sheetView>
  </sheetViews>
  <sheetFormatPr defaultColWidth="0" defaultRowHeight="15" zeroHeight="1" x14ac:dyDescent="0.25"/>
  <cols>
    <col min="1" max="1" width="1.7109375" style="59" customWidth="1"/>
    <col min="2" max="12" width="2.7109375" style="59" customWidth="1"/>
    <col min="13" max="13" width="1.7109375" style="59" customWidth="1"/>
    <col min="14" max="14" width="19.140625" style="42" bestFit="1" customWidth="1"/>
    <col min="15" max="15" width="15" style="42" bestFit="1" customWidth="1"/>
    <col min="16" max="16" width="15" style="42" customWidth="1"/>
    <col min="17" max="17" width="9.28515625" style="42" bestFit="1" customWidth="1"/>
    <col min="18" max="18" width="18.7109375" style="43" hidden="1"/>
    <col min="19" max="19" width="15.5703125" style="42" bestFit="1" customWidth="1"/>
    <col min="20" max="20" width="17.85546875" style="42" customWidth="1"/>
    <col min="21" max="21" width="14.28515625" style="42" bestFit="1" customWidth="1"/>
    <col min="22" max="22" width="19" style="42" customWidth="1"/>
    <col min="23" max="23" width="1.7109375" style="59" customWidth="1"/>
    <col min="24" max="16384" width="19" style="59" hidden="1"/>
  </cols>
  <sheetData>
    <row r="1" spans="1:22" customFormat="1" ht="9.9499999999999993" customHeight="1" thickBot="1" x14ac:dyDescent="0.3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2"/>
      <c r="N1" s="222" t="str">
        <f ca="1">IF(V132&gt;5000,"Livre",IF(V132&lt;=30,"Em Dias","Atrasado"))</f>
        <v>Livre</v>
      </c>
      <c r="O1" s="224" t="s">
        <v>1</v>
      </c>
      <c r="P1" s="224"/>
      <c r="Q1" s="224"/>
      <c r="R1" s="224"/>
      <c r="S1" s="224"/>
      <c r="T1" s="224"/>
      <c r="U1" s="226" t="s">
        <v>22</v>
      </c>
      <c r="V1" s="228" t="s">
        <v>56</v>
      </c>
    </row>
    <row r="2" spans="1:22" customFormat="1" ht="9.9499999999999993" customHeight="1" thickBot="1" x14ac:dyDescent="0.3">
      <c r="A2" s="63"/>
      <c r="B2" s="230"/>
      <c r="C2" s="231"/>
      <c r="D2" s="231"/>
      <c r="E2" s="231"/>
      <c r="F2" s="231"/>
      <c r="G2" s="231"/>
      <c r="H2" s="231"/>
      <c r="I2" s="231"/>
      <c r="J2" s="231"/>
      <c r="K2" s="231"/>
      <c r="L2" s="232"/>
      <c r="M2" s="64"/>
      <c r="N2" s="223"/>
      <c r="O2" s="225"/>
      <c r="P2" s="225"/>
      <c r="Q2" s="225"/>
      <c r="R2" s="225"/>
      <c r="S2" s="225"/>
      <c r="T2" s="225"/>
      <c r="U2" s="227"/>
      <c r="V2" s="229"/>
    </row>
    <row r="3" spans="1:22" customFormat="1" ht="9.9499999999999993" customHeight="1" thickBot="1" x14ac:dyDescent="0.3">
      <c r="A3" s="63"/>
      <c r="B3" s="233"/>
      <c r="C3" s="234"/>
      <c r="D3" s="234"/>
      <c r="E3" s="234"/>
      <c r="F3" s="234"/>
      <c r="G3" s="234"/>
      <c r="H3" s="234"/>
      <c r="I3" s="234"/>
      <c r="J3" s="234"/>
      <c r="K3" s="234"/>
      <c r="L3" s="235"/>
      <c r="M3" s="64"/>
      <c r="N3" s="44" t="s">
        <v>4</v>
      </c>
      <c r="O3" s="239" t="e">
        <f>VLOOKUP(V1,bd,2,0)</f>
        <v>#N/A</v>
      </c>
      <c r="P3" s="240"/>
      <c r="Q3" s="45" t="s">
        <v>6</v>
      </c>
      <c r="R3" s="43"/>
      <c r="S3" s="241" t="e">
        <f>VLOOKUP(V1,bd,8,0)</f>
        <v>#N/A</v>
      </c>
      <c r="T3" s="242"/>
      <c r="U3" s="44" t="s">
        <v>23</v>
      </c>
      <c r="V3" s="13" t="e">
        <f>VLOOKUP(V1,bd,9,0)</f>
        <v>#N/A</v>
      </c>
    </row>
    <row r="4" spans="1:22" customFormat="1" ht="9.9499999999999993" customHeight="1" thickBot="1" x14ac:dyDescent="0.3">
      <c r="A4" s="63"/>
      <c r="B4" s="233"/>
      <c r="C4" s="234"/>
      <c r="D4" s="234"/>
      <c r="E4" s="234"/>
      <c r="F4" s="234"/>
      <c r="G4" s="234"/>
      <c r="H4" s="234"/>
      <c r="I4" s="234"/>
      <c r="J4" s="234"/>
      <c r="K4" s="234"/>
      <c r="L4" s="235"/>
      <c r="M4" s="64"/>
      <c r="N4" s="44" t="s">
        <v>30</v>
      </c>
      <c r="O4" s="41" t="e">
        <f>VLOOKUP(V1,bd,17,0)</f>
        <v>#N/A</v>
      </c>
      <c r="P4" s="41" t="e">
        <f>VLOOKUP(V1,bd,18,0)</f>
        <v>#N/A</v>
      </c>
      <c r="Q4" s="44" t="s">
        <v>8</v>
      </c>
      <c r="R4" s="43"/>
      <c r="S4" s="243" t="e">
        <f>VLOOKUP(V1,bd,19,0)</f>
        <v>#N/A</v>
      </c>
      <c r="T4" s="244"/>
      <c r="U4" s="244"/>
      <c r="V4" s="245"/>
    </row>
    <row r="5" spans="1:22" customFormat="1" ht="9.9499999999999993" customHeight="1" thickBot="1" x14ac:dyDescent="0.3">
      <c r="A5" s="63"/>
      <c r="B5" s="233"/>
      <c r="C5" s="234"/>
      <c r="D5" s="234"/>
      <c r="E5" s="234"/>
      <c r="F5" s="234"/>
      <c r="G5" s="234"/>
      <c r="H5" s="234"/>
      <c r="I5" s="234"/>
      <c r="J5" s="234"/>
      <c r="K5" s="234"/>
      <c r="L5" s="235"/>
      <c r="M5" s="64"/>
      <c r="N5" s="44" t="s">
        <v>24</v>
      </c>
      <c r="O5" s="246" t="e">
        <f>VLOOKUP(V1,bd,10,0)</f>
        <v>#N/A</v>
      </c>
      <c r="P5" s="247"/>
      <c r="Q5" s="46" t="s">
        <v>7</v>
      </c>
      <c r="R5" s="4"/>
      <c r="S5" s="41" t="e">
        <f>VLOOKUP(V1,bd,13,0)</f>
        <v>#N/A</v>
      </c>
      <c r="T5" s="44" t="s">
        <v>5</v>
      </c>
      <c r="U5" s="241" t="e">
        <f>VLOOKUP(V1,bd,20,0)</f>
        <v>#N/A</v>
      </c>
      <c r="V5" s="242"/>
    </row>
    <row r="6" spans="1:22" customFormat="1" ht="9.9499999999999993" customHeight="1" thickBot="1" x14ac:dyDescent="0.3">
      <c r="A6" s="63"/>
      <c r="B6" s="236"/>
      <c r="C6" s="237"/>
      <c r="D6" s="237"/>
      <c r="E6" s="237"/>
      <c r="F6" s="237"/>
      <c r="G6" s="237"/>
      <c r="H6" s="237"/>
      <c r="I6" s="237"/>
      <c r="J6" s="237"/>
      <c r="K6" s="237"/>
      <c r="L6" s="238"/>
      <c r="M6" s="64"/>
      <c r="N6" s="241"/>
      <c r="O6" s="248"/>
      <c r="P6" s="248"/>
      <c r="Q6" s="248"/>
      <c r="R6" s="7"/>
      <c r="S6" s="248"/>
      <c r="T6" s="248"/>
      <c r="U6" s="248"/>
      <c r="V6" s="242"/>
    </row>
    <row r="7" spans="1:22" customFormat="1" ht="9.9499999999999993" customHeight="1" thickBot="1" x14ac:dyDescent="0.3">
      <c r="A7" s="63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217" t="s">
        <v>25</v>
      </c>
      <c r="O7" s="215"/>
      <c r="P7" s="215"/>
      <c r="Q7" s="216"/>
      <c r="R7" s="65"/>
      <c r="S7" s="47" t="s">
        <v>26</v>
      </c>
      <c r="T7" s="48" t="s">
        <v>27</v>
      </c>
      <c r="U7" s="48" t="s">
        <v>28</v>
      </c>
      <c r="V7" s="48" t="s">
        <v>29</v>
      </c>
    </row>
    <row r="8" spans="1:22" customFormat="1" ht="9.9499999999999993" customHeight="1" thickBot="1" x14ac:dyDescent="0.3">
      <c r="A8" s="63"/>
      <c r="B8" s="249"/>
      <c r="C8" s="250" t="s">
        <v>31</v>
      </c>
      <c r="D8" s="251"/>
      <c r="E8" s="251"/>
      <c r="F8" s="251"/>
      <c r="G8" s="251"/>
      <c r="H8" s="251"/>
      <c r="I8" s="251"/>
      <c r="J8" s="251"/>
      <c r="K8" s="251"/>
      <c r="L8" s="252"/>
      <c r="M8" s="64"/>
      <c r="N8" s="241" t="e">
        <f>VLOOKUP(V1,bd,3,0)</f>
        <v>#N/A</v>
      </c>
      <c r="O8" s="248"/>
      <c r="P8" s="248"/>
      <c r="Q8" s="242"/>
      <c r="R8" s="6"/>
      <c r="S8" s="5" t="e">
        <f>VLOOKUP(V1,bd,4,0)</f>
        <v>#N/A</v>
      </c>
      <c r="T8" s="5" t="e">
        <f>VLOOKUP(V1,bd,5,0)</f>
        <v>#N/A</v>
      </c>
      <c r="U8" s="5" t="e">
        <f>VLOOKUP(V1,bd,7,0)</f>
        <v>#N/A</v>
      </c>
      <c r="V8" s="13" t="e">
        <f>VLOOKUP(V1,bd,6,0)</f>
        <v>#N/A</v>
      </c>
    </row>
    <row r="9" spans="1:22" customFormat="1" ht="9.9499999999999993" customHeight="1" thickBot="1" x14ac:dyDescent="0.3">
      <c r="A9" s="63"/>
      <c r="B9" s="249"/>
      <c r="C9" s="253"/>
      <c r="D9" s="254"/>
      <c r="E9" s="254"/>
      <c r="F9" s="254"/>
      <c r="G9" s="254"/>
      <c r="H9" s="254"/>
      <c r="I9" s="254"/>
      <c r="J9" s="254"/>
      <c r="K9" s="254"/>
      <c r="L9" s="255"/>
      <c r="M9" s="64"/>
      <c r="N9" s="49"/>
      <c r="O9" s="50"/>
      <c r="P9" s="50"/>
      <c r="Q9" s="50"/>
      <c r="R9" s="50"/>
      <c r="S9" s="50"/>
      <c r="T9" s="50"/>
      <c r="U9" s="50"/>
      <c r="V9" s="51"/>
    </row>
    <row r="10" spans="1:22" customFormat="1" ht="9.9499999999999993" customHeight="1" thickBot="1" x14ac:dyDescent="0.3">
      <c r="A10" s="63"/>
      <c r="B10" s="249"/>
      <c r="C10" s="115">
        <v>1</v>
      </c>
      <c r="D10" s="116">
        <v>2</v>
      </c>
      <c r="E10" s="116">
        <v>3</v>
      </c>
      <c r="F10" s="116">
        <v>4</v>
      </c>
      <c r="G10" s="116">
        <v>5</v>
      </c>
      <c r="H10" s="116">
        <v>6</v>
      </c>
      <c r="I10" s="116">
        <v>7</v>
      </c>
      <c r="J10" s="116">
        <v>8</v>
      </c>
      <c r="K10" s="116">
        <v>9</v>
      </c>
      <c r="L10" s="117">
        <v>10</v>
      </c>
      <c r="M10" s="64"/>
      <c r="N10" s="76" t="s">
        <v>9</v>
      </c>
      <c r="O10" s="77" t="s">
        <v>10</v>
      </c>
      <c r="P10" s="77" t="s">
        <v>11</v>
      </c>
      <c r="Q10" s="77" t="s">
        <v>12</v>
      </c>
      <c r="R10" s="78" t="s">
        <v>13</v>
      </c>
      <c r="S10" s="77" t="s">
        <v>14</v>
      </c>
      <c r="T10" s="77" t="s">
        <v>15</v>
      </c>
      <c r="U10" s="77" t="s">
        <v>16</v>
      </c>
      <c r="V10" s="79" t="s">
        <v>17</v>
      </c>
    </row>
    <row r="11" spans="1:22" customFormat="1" ht="9.9499999999999993" customHeight="1" x14ac:dyDescent="0.25">
      <c r="A11" s="63"/>
      <c r="B11" s="256" t="s">
        <v>3292</v>
      </c>
      <c r="C11" s="108">
        <v>1</v>
      </c>
      <c r="D11" s="112">
        <v>1</v>
      </c>
      <c r="E11" s="113">
        <v>1</v>
      </c>
      <c r="F11" s="113">
        <v>1</v>
      </c>
      <c r="G11" s="113">
        <v>1</v>
      </c>
      <c r="H11" s="113">
        <v>1</v>
      </c>
      <c r="I11" s="113">
        <v>1</v>
      </c>
      <c r="J11" s="113">
        <v>1</v>
      </c>
      <c r="K11" s="113">
        <v>1</v>
      </c>
      <c r="L11" s="114">
        <v>1</v>
      </c>
      <c r="M11" s="64"/>
      <c r="N11" s="80"/>
      <c r="O11" s="81" t="s">
        <v>18</v>
      </c>
      <c r="P11" s="82"/>
      <c r="Q11" s="83"/>
      <c r="R11" s="82"/>
      <c r="S11" s="82"/>
      <c r="T11" s="84">
        <f t="shared" ref="T11:T74" si="0">IF(P11&gt;=S11,0,"")</f>
        <v>0</v>
      </c>
      <c r="U11" s="85" t="str">
        <f t="shared" ref="U11:U74" si="1">IF(S11&lt;&gt;"",Q11,"")</f>
        <v/>
      </c>
      <c r="V11" s="86">
        <f t="shared" ref="V11:V74" ca="1" si="2">IF(U11&lt;&gt;"","pago",TODAY()-P11)</f>
        <v>43344</v>
      </c>
    </row>
    <row r="12" spans="1:22" customFormat="1" ht="9.9499999999999993" customHeight="1" x14ac:dyDescent="0.25">
      <c r="A12" s="63"/>
      <c r="B12" s="257"/>
      <c r="C12" s="109">
        <v>2</v>
      </c>
      <c r="D12" s="94">
        <v>2</v>
      </c>
      <c r="E12" s="72">
        <v>2</v>
      </c>
      <c r="F12" s="72">
        <v>2</v>
      </c>
      <c r="G12" s="72">
        <v>2</v>
      </c>
      <c r="H12" s="72">
        <v>2</v>
      </c>
      <c r="I12" s="72">
        <v>2</v>
      </c>
      <c r="J12" s="72">
        <v>2</v>
      </c>
      <c r="K12" s="72">
        <v>2</v>
      </c>
      <c r="L12" s="73">
        <v>2</v>
      </c>
      <c r="M12" s="64"/>
      <c r="N12" s="70"/>
      <c r="O12" s="1">
        <v>1</v>
      </c>
      <c r="P12" s="68"/>
      <c r="Q12" s="69"/>
      <c r="R12" s="68" t="str">
        <f t="shared" ref="R12:R51" si="3">IF(N12&lt;&gt;"",P12,"")</f>
        <v/>
      </c>
      <c r="S12" s="68"/>
      <c r="T12" s="71">
        <f t="shared" si="0"/>
        <v>0</v>
      </c>
      <c r="U12" s="2" t="str">
        <f t="shared" si="1"/>
        <v/>
      </c>
      <c r="V12" s="3">
        <f t="shared" ca="1" si="2"/>
        <v>43344</v>
      </c>
    </row>
    <row r="13" spans="1:22" customFormat="1" ht="9.9499999999999993" customHeight="1" x14ac:dyDescent="0.25">
      <c r="A13" s="63"/>
      <c r="B13" s="257"/>
      <c r="C13" s="109">
        <v>3</v>
      </c>
      <c r="D13" s="94">
        <v>3</v>
      </c>
      <c r="E13" s="72">
        <v>3</v>
      </c>
      <c r="F13" s="72">
        <v>3</v>
      </c>
      <c r="G13" s="72">
        <v>3</v>
      </c>
      <c r="H13" s="72">
        <v>3</v>
      </c>
      <c r="I13" s="72">
        <v>3</v>
      </c>
      <c r="J13" s="72">
        <v>3</v>
      </c>
      <c r="K13" s="72">
        <v>3</v>
      </c>
      <c r="L13" s="73">
        <v>3</v>
      </c>
      <c r="M13" s="64"/>
      <c r="N13" s="70"/>
      <c r="O13" s="1">
        <v>2</v>
      </c>
      <c r="P13" s="68"/>
      <c r="Q13" s="69"/>
      <c r="R13" s="68" t="str">
        <f t="shared" si="3"/>
        <v/>
      </c>
      <c r="S13" s="68"/>
      <c r="T13" s="71">
        <f t="shared" si="0"/>
        <v>0</v>
      </c>
      <c r="U13" s="2" t="str">
        <f t="shared" si="1"/>
        <v/>
      </c>
      <c r="V13" s="3">
        <f t="shared" ca="1" si="2"/>
        <v>43344</v>
      </c>
    </row>
    <row r="14" spans="1:22" customFormat="1" ht="9.9499999999999993" customHeight="1" x14ac:dyDescent="0.25">
      <c r="A14" s="63"/>
      <c r="B14" s="257"/>
      <c r="C14" s="109">
        <v>4</v>
      </c>
      <c r="D14" s="94">
        <v>4</v>
      </c>
      <c r="E14" s="72">
        <v>4</v>
      </c>
      <c r="F14" s="72">
        <v>4</v>
      </c>
      <c r="G14" s="72">
        <v>4</v>
      </c>
      <c r="H14" s="72">
        <v>4</v>
      </c>
      <c r="I14" s="72">
        <v>4</v>
      </c>
      <c r="J14" s="72">
        <v>4</v>
      </c>
      <c r="K14" s="72">
        <v>4</v>
      </c>
      <c r="L14" s="73">
        <v>4</v>
      </c>
      <c r="M14" s="64"/>
      <c r="N14" s="70"/>
      <c r="O14" s="1">
        <v>3</v>
      </c>
      <c r="P14" s="68"/>
      <c r="Q14" s="69"/>
      <c r="R14" s="68" t="str">
        <f t="shared" si="3"/>
        <v/>
      </c>
      <c r="S14" s="68"/>
      <c r="T14" s="71">
        <f t="shared" si="0"/>
        <v>0</v>
      </c>
      <c r="U14" s="2" t="str">
        <f t="shared" si="1"/>
        <v/>
      </c>
      <c r="V14" s="3">
        <f t="shared" ca="1" si="2"/>
        <v>43344</v>
      </c>
    </row>
    <row r="15" spans="1:22" customFormat="1" ht="9.9499999999999993" customHeight="1" x14ac:dyDescent="0.25">
      <c r="A15" s="63"/>
      <c r="B15" s="257"/>
      <c r="C15" s="109">
        <v>5</v>
      </c>
      <c r="D15" s="94">
        <v>5</v>
      </c>
      <c r="E15" s="72">
        <v>5</v>
      </c>
      <c r="F15" s="72">
        <v>5</v>
      </c>
      <c r="G15" s="72">
        <v>5</v>
      </c>
      <c r="H15" s="72">
        <v>5</v>
      </c>
      <c r="I15" s="72">
        <v>5</v>
      </c>
      <c r="J15" s="72">
        <v>5</v>
      </c>
      <c r="K15" s="72">
        <v>5</v>
      </c>
      <c r="L15" s="73">
        <v>5</v>
      </c>
      <c r="M15" s="64"/>
      <c r="N15" s="70"/>
      <c r="O15" s="1">
        <v>4</v>
      </c>
      <c r="P15" s="68"/>
      <c r="Q15" s="69"/>
      <c r="R15" s="68" t="str">
        <f t="shared" si="3"/>
        <v/>
      </c>
      <c r="S15" s="68"/>
      <c r="T15" s="71">
        <f t="shared" si="0"/>
        <v>0</v>
      </c>
      <c r="U15" s="2" t="str">
        <f t="shared" si="1"/>
        <v/>
      </c>
      <c r="V15" s="3">
        <f t="shared" ca="1" si="2"/>
        <v>43344</v>
      </c>
    </row>
    <row r="16" spans="1:22" customFormat="1" ht="9.9499999999999993" customHeight="1" x14ac:dyDescent="0.25">
      <c r="A16" s="63"/>
      <c r="B16" s="257"/>
      <c r="C16" s="109">
        <v>6</v>
      </c>
      <c r="D16" s="94">
        <v>6</v>
      </c>
      <c r="E16" s="72">
        <v>6</v>
      </c>
      <c r="F16" s="72">
        <v>6</v>
      </c>
      <c r="G16" s="72">
        <v>6</v>
      </c>
      <c r="H16" s="72">
        <v>6</v>
      </c>
      <c r="I16" s="72">
        <v>6</v>
      </c>
      <c r="J16" s="72">
        <v>6</v>
      </c>
      <c r="K16" s="72">
        <v>6</v>
      </c>
      <c r="L16" s="73">
        <v>6</v>
      </c>
      <c r="M16" s="64"/>
      <c r="N16" s="70"/>
      <c r="O16" s="1">
        <v>5</v>
      </c>
      <c r="P16" s="68"/>
      <c r="Q16" s="69"/>
      <c r="R16" s="68" t="str">
        <f t="shared" si="3"/>
        <v/>
      </c>
      <c r="S16" s="68"/>
      <c r="T16" s="71">
        <f t="shared" si="0"/>
        <v>0</v>
      </c>
      <c r="U16" s="2" t="str">
        <f t="shared" si="1"/>
        <v/>
      </c>
      <c r="V16" s="3">
        <f t="shared" ca="1" si="2"/>
        <v>43344</v>
      </c>
    </row>
    <row r="17" spans="1:22" customFormat="1" ht="9.9499999999999993" customHeight="1" x14ac:dyDescent="0.25">
      <c r="A17" s="63"/>
      <c r="B17" s="257"/>
      <c r="C17" s="109">
        <v>7</v>
      </c>
      <c r="D17" s="94">
        <v>7</v>
      </c>
      <c r="E17" s="72">
        <v>7</v>
      </c>
      <c r="F17" s="72">
        <v>7</v>
      </c>
      <c r="G17" s="72">
        <v>7</v>
      </c>
      <c r="H17" s="72">
        <v>7</v>
      </c>
      <c r="I17" s="72">
        <v>7</v>
      </c>
      <c r="J17" s="72">
        <v>7</v>
      </c>
      <c r="K17" s="72">
        <v>7</v>
      </c>
      <c r="L17" s="73">
        <v>7</v>
      </c>
      <c r="M17" s="64"/>
      <c r="N17" s="70"/>
      <c r="O17" s="1">
        <v>6</v>
      </c>
      <c r="P17" s="68"/>
      <c r="Q17" s="69"/>
      <c r="R17" s="68" t="str">
        <f t="shared" si="3"/>
        <v/>
      </c>
      <c r="S17" s="68"/>
      <c r="T17" s="71">
        <f t="shared" si="0"/>
        <v>0</v>
      </c>
      <c r="U17" s="2" t="str">
        <f t="shared" si="1"/>
        <v/>
      </c>
      <c r="V17" s="3">
        <f t="shared" ca="1" si="2"/>
        <v>43344</v>
      </c>
    </row>
    <row r="18" spans="1:22" customFormat="1" ht="9.9499999999999993" customHeight="1" x14ac:dyDescent="0.25">
      <c r="A18" s="63"/>
      <c r="B18" s="257"/>
      <c r="C18" s="109">
        <v>8</v>
      </c>
      <c r="D18" s="94">
        <v>8</v>
      </c>
      <c r="E18" s="72">
        <v>8</v>
      </c>
      <c r="F18" s="72">
        <v>8</v>
      </c>
      <c r="G18" s="72">
        <v>8</v>
      </c>
      <c r="H18" s="72">
        <v>8</v>
      </c>
      <c r="I18" s="72">
        <v>8</v>
      </c>
      <c r="J18" s="72">
        <v>8</v>
      </c>
      <c r="K18" s="72">
        <v>8</v>
      </c>
      <c r="L18" s="73">
        <v>8</v>
      </c>
      <c r="M18" s="64"/>
      <c r="N18" s="70"/>
      <c r="O18" s="1">
        <v>7</v>
      </c>
      <c r="P18" s="68"/>
      <c r="Q18" s="69"/>
      <c r="R18" s="68" t="str">
        <f t="shared" si="3"/>
        <v/>
      </c>
      <c r="S18" s="68"/>
      <c r="T18" s="71">
        <f t="shared" si="0"/>
        <v>0</v>
      </c>
      <c r="U18" s="2" t="str">
        <f t="shared" si="1"/>
        <v/>
      </c>
      <c r="V18" s="3">
        <f t="shared" ca="1" si="2"/>
        <v>43344</v>
      </c>
    </row>
    <row r="19" spans="1:22" customFormat="1" ht="9.9499999999999993" customHeight="1" x14ac:dyDescent="0.25">
      <c r="A19" s="63"/>
      <c r="B19" s="257"/>
      <c r="C19" s="109">
        <v>9</v>
      </c>
      <c r="D19" s="94">
        <v>9</v>
      </c>
      <c r="E19" s="72">
        <v>9</v>
      </c>
      <c r="F19" s="72">
        <v>9</v>
      </c>
      <c r="G19" s="72">
        <v>9</v>
      </c>
      <c r="H19" s="72">
        <v>9</v>
      </c>
      <c r="I19" s="72">
        <v>9</v>
      </c>
      <c r="J19" s="72">
        <v>9</v>
      </c>
      <c r="K19" s="72">
        <v>9</v>
      </c>
      <c r="L19" s="73">
        <v>9</v>
      </c>
      <c r="M19" s="64"/>
      <c r="N19" s="70"/>
      <c r="O19" s="1">
        <v>8</v>
      </c>
      <c r="P19" s="68"/>
      <c r="Q19" s="69"/>
      <c r="R19" s="68" t="str">
        <f t="shared" si="3"/>
        <v/>
      </c>
      <c r="S19" s="68"/>
      <c r="T19" s="71">
        <f t="shared" si="0"/>
        <v>0</v>
      </c>
      <c r="U19" s="2" t="str">
        <f t="shared" si="1"/>
        <v/>
      </c>
      <c r="V19" s="3">
        <f t="shared" ca="1" si="2"/>
        <v>43344</v>
      </c>
    </row>
    <row r="20" spans="1:22" customFormat="1" ht="9.9499999999999993" customHeight="1" x14ac:dyDescent="0.25">
      <c r="A20" s="63"/>
      <c r="B20" s="257"/>
      <c r="C20" s="109">
        <v>10</v>
      </c>
      <c r="D20" s="94">
        <v>10</v>
      </c>
      <c r="E20" s="72">
        <v>10</v>
      </c>
      <c r="F20" s="72">
        <v>10</v>
      </c>
      <c r="G20" s="72">
        <v>10</v>
      </c>
      <c r="H20" s="72">
        <v>10</v>
      </c>
      <c r="I20" s="72">
        <v>10</v>
      </c>
      <c r="J20" s="72">
        <v>10</v>
      </c>
      <c r="K20" s="72">
        <v>10</v>
      </c>
      <c r="L20" s="73">
        <v>10</v>
      </c>
      <c r="M20" s="64"/>
      <c r="N20" s="70"/>
      <c r="O20" s="1">
        <v>9</v>
      </c>
      <c r="P20" s="68"/>
      <c r="Q20" s="69"/>
      <c r="R20" s="68" t="str">
        <f t="shared" si="3"/>
        <v/>
      </c>
      <c r="S20" s="68"/>
      <c r="T20" s="71">
        <f t="shared" si="0"/>
        <v>0</v>
      </c>
      <c r="U20" s="2" t="str">
        <f t="shared" si="1"/>
        <v/>
      </c>
      <c r="V20" s="3">
        <f t="shared" ca="1" si="2"/>
        <v>43344</v>
      </c>
    </row>
    <row r="21" spans="1:22" customFormat="1" ht="9.9499999999999993" customHeight="1" x14ac:dyDescent="0.25">
      <c r="A21" s="63"/>
      <c r="B21" s="257"/>
      <c r="C21" s="109">
        <v>11</v>
      </c>
      <c r="D21" s="94">
        <v>11</v>
      </c>
      <c r="E21" s="72">
        <v>11</v>
      </c>
      <c r="F21" s="72">
        <v>11</v>
      </c>
      <c r="G21" s="72">
        <v>11</v>
      </c>
      <c r="H21" s="72">
        <v>11</v>
      </c>
      <c r="I21" s="72">
        <v>11</v>
      </c>
      <c r="J21" s="72">
        <v>11</v>
      </c>
      <c r="K21" s="72">
        <v>11</v>
      </c>
      <c r="L21" s="73">
        <v>11</v>
      </c>
      <c r="M21" s="64"/>
      <c r="N21" s="70"/>
      <c r="O21" s="1">
        <v>10</v>
      </c>
      <c r="P21" s="68"/>
      <c r="Q21" s="69"/>
      <c r="R21" s="68" t="str">
        <f t="shared" si="3"/>
        <v/>
      </c>
      <c r="S21" s="68"/>
      <c r="T21" s="71">
        <f t="shared" si="0"/>
        <v>0</v>
      </c>
      <c r="U21" s="2" t="str">
        <f t="shared" si="1"/>
        <v/>
      </c>
      <c r="V21" s="3">
        <f t="shared" ca="1" si="2"/>
        <v>43344</v>
      </c>
    </row>
    <row r="22" spans="1:22" customFormat="1" ht="9.9499999999999993" customHeight="1" x14ac:dyDescent="0.25">
      <c r="A22" s="63"/>
      <c r="B22" s="257"/>
      <c r="C22" s="110">
        <v>12</v>
      </c>
      <c r="D22" s="72">
        <v>12</v>
      </c>
      <c r="E22" s="72">
        <v>12</v>
      </c>
      <c r="F22" s="72">
        <v>12</v>
      </c>
      <c r="G22" s="72">
        <v>12</v>
      </c>
      <c r="H22" s="72">
        <v>12</v>
      </c>
      <c r="I22" s="72">
        <v>12</v>
      </c>
      <c r="J22" s="72">
        <v>12</v>
      </c>
      <c r="K22" s="72">
        <v>12</v>
      </c>
      <c r="L22" s="73">
        <v>12</v>
      </c>
      <c r="M22" s="64"/>
      <c r="N22" s="70"/>
      <c r="O22" s="1">
        <v>11</v>
      </c>
      <c r="P22" s="68"/>
      <c r="Q22" s="69"/>
      <c r="R22" s="68" t="str">
        <f t="shared" si="3"/>
        <v/>
      </c>
      <c r="S22" s="68"/>
      <c r="T22" s="71">
        <f t="shared" si="0"/>
        <v>0</v>
      </c>
      <c r="U22" s="2" t="str">
        <f t="shared" si="1"/>
        <v/>
      </c>
      <c r="V22" s="3">
        <f t="shared" ca="1" si="2"/>
        <v>43344</v>
      </c>
    </row>
    <row r="23" spans="1:22" customFormat="1" ht="9.9499999999999993" customHeight="1" x14ac:dyDescent="0.25">
      <c r="A23" s="63"/>
      <c r="B23" s="257"/>
      <c r="C23" s="110">
        <v>13</v>
      </c>
      <c r="D23" s="72">
        <v>13</v>
      </c>
      <c r="E23" s="72">
        <v>13</v>
      </c>
      <c r="F23" s="72">
        <v>13</v>
      </c>
      <c r="G23" s="72">
        <v>13</v>
      </c>
      <c r="H23" s="72">
        <v>13</v>
      </c>
      <c r="I23" s="72">
        <v>13</v>
      </c>
      <c r="J23" s="72">
        <v>13</v>
      </c>
      <c r="K23" s="72">
        <v>13</v>
      </c>
      <c r="L23" s="73">
        <v>13</v>
      </c>
      <c r="M23" s="64"/>
      <c r="N23" s="70"/>
      <c r="O23" s="1">
        <v>12</v>
      </c>
      <c r="P23" s="68"/>
      <c r="Q23" s="69"/>
      <c r="R23" s="68" t="str">
        <f t="shared" si="3"/>
        <v/>
      </c>
      <c r="S23" s="68"/>
      <c r="T23" s="71">
        <f t="shared" si="0"/>
        <v>0</v>
      </c>
      <c r="U23" s="2" t="str">
        <f t="shared" si="1"/>
        <v/>
      </c>
      <c r="V23" s="3">
        <f t="shared" ca="1" si="2"/>
        <v>43344</v>
      </c>
    </row>
    <row r="24" spans="1:22" customFormat="1" ht="9.9499999999999993" customHeight="1" x14ac:dyDescent="0.25">
      <c r="A24" s="63"/>
      <c r="B24" s="257"/>
      <c r="C24" s="97">
        <v>14</v>
      </c>
      <c r="D24" s="72">
        <v>14</v>
      </c>
      <c r="E24" s="72">
        <v>14</v>
      </c>
      <c r="F24" s="72">
        <v>14</v>
      </c>
      <c r="G24" s="72">
        <v>14</v>
      </c>
      <c r="H24" s="72">
        <v>14</v>
      </c>
      <c r="I24" s="72">
        <v>14</v>
      </c>
      <c r="J24" s="72">
        <v>14</v>
      </c>
      <c r="K24" s="72">
        <v>14</v>
      </c>
      <c r="L24" s="73">
        <v>14</v>
      </c>
      <c r="M24" s="64"/>
      <c r="N24" s="70"/>
      <c r="O24" s="1">
        <v>13</v>
      </c>
      <c r="P24" s="68"/>
      <c r="Q24" s="69"/>
      <c r="R24" s="68" t="str">
        <f t="shared" si="3"/>
        <v/>
      </c>
      <c r="S24" s="68"/>
      <c r="T24" s="71">
        <f t="shared" si="0"/>
        <v>0</v>
      </c>
      <c r="U24" s="2" t="str">
        <f t="shared" si="1"/>
        <v/>
      </c>
      <c r="V24" s="3">
        <f t="shared" ca="1" si="2"/>
        <v>43344</v>
      </c>
    </row>
    <row r="25" spans="1:22" customFormat="1" ht="9.9499999999999993" customHeight="1" x14ac:dyDescent="0.25">
      <c r="A25" s="63"/>
      <c r="B25" s="257"/>
      <c r="C25" s="97">
        <v>15</v>
      </c>
      <c r="D25" s="72">
        <v>15</v>
      </c>
      <c r="E25" s="72">
        <v>15</v>
      </c>
      <c r="F25" s="72">
        <v>15</v>
      </c>
      <c r="G25" s="72">
        <v>15</v>
      </c>
      <c r="H25" s="72">
        <v>15</v>
      </c>
      <c r="I25" s="72">
        <v>15</v>
      </c>
      <c r="J25" s="72">
        <v>15</v>
      </c>
      <c r="K25" s="72">
        <v>15</v>
      </c>
      <c r="L25" s="73">
        <v>15</v>
      </c>
      <c r="M25" s="64"/>
      <c r="N25" s="70"/>
      <c r="O25" s="1">
        <v>14</v>
      </c>
      <c r="P25" s="68"/>
      <c r="Q25" s="69"/>
      <c r="R25" s="68" t="str">
        <f t="shared" si="3"/>
        <v/>
      </c>
      <c r="S25" s="68"/>
      <c r="T25" s="71">
        <f t="shared" si="0"/>
        <v>0</v>
      </c>
      <c r="U25" s="2" t="str">
        <f t="shared" si="1"/>
        <v/>
      </c>
      <c r="V25" s="3">
        <f t="shared" ca="1" si="2"/>
        <v>43344</v>
      </c>
    </row>
    <row r="26" spans="1:22" customFormat="1" ht="9.9499999999999993" customHeight="1" x14ac:dyDescent="0.25">
      <c r="A26" s="63"/>
      <c r="B26" s="257"/>
      <c r="C26" s="97">
        <v>16</v>
      </c>
      <c r="D26" s="72">
        <v>16</v>
      </c>
      <c r="E26" s="72">
        <v>16</v>
      </c>
      <c r="F26" s="72">
        <v>16</v>
      </c>
      <c r="G26" s="72">
        <v>16</v>
      </c>
      <c r="H26" s="72">
        <v>16</v>
      </c>
      <c r="I26" s="72">
        <v>16</v>
      </c>
      <c r="J26" s="72">
        <v>16</v>
      </c>
      <c r="K26" s="72">
        <v>16</v>
      </c>
      <c r="L26" s="73">
        <v>16</v>
      </c>
      <c r="M26" s="64"/>
      <c r="N26" s="70"/>
      <c r="O26" s="1">
        <v>15</v>
      </c>
      <c r="P26" s="68"/>
      <c r="Q26" s="69"/>
      <c r="R26" s="68" t="str">
        <f t="shared" si="3"/>
        <v/>
      </c>
      <c r="S26" s="68"/>
      <c r="T26" s="71">
        <f t="shared" si="0"/>
        <v>0</v>
      </c>
      <c r="U26" s="2" t="str">
        <f t="shared" si="1"/>
        <v/>
      </c>
      <c r="V26" s="3">
        <f t="shared" ca="1" si="2"/>
        <v>43344</v>
      </c>
    </row>
    <row r="27" spans="1:22" customFormat="1" ht="9.9499999999999993" customHeight="1" x14ac:dyDescent="0.25">
      <c r="A27" s="63"/>
      <c r="B27" s="257"/>
      <c r="C27" s="97">
        <v>17</v>
      </c>
      <c r="D27" s="72">
        <v>17</v>
      </c>
      <c r="E27" s="72">
        <v>17</v>
      </c>
      <c r="F27" s="72">
        <v>17</v>
      </c>
      <c r="G27" s="72">
        <v>17</v>
      </c>
      <c r="H27" s="72">
        <v>17</v>
      </c>
      <c r="I27" s="72">
        <v>17</v>
      </c>
      <c r="J27" s="72">
        <v>17</v>
      </c>
      <c r="K27" s="72">
        <v>17</v>
      </c>
      <c r="L27" s="73">
        <v>17</v>
      </c>
      <c r="M27" s="64"/>
      <c r="N27" s="70"/>
      <c r="O27" s="1">
        <v>16</v>
      </c>
      <c r="P27" s="68"/>
      <c r="Q27" s="69"/>
      <c r="R27" s="68" t="str">
        <f t="shared" si="3"/>
        <v/>
      </c>
      <c r="S27" s="68"/>
      <c r="T27" s="71">
        <f t="shared" si="0"/>
        <v>0</v>
      </c>
      <c r="U27" s="2" t="str">
        <f t="shared" si="1"/>
        <v/>
      </c>
      <c r="V27" s="3">
        <f t="shared" ca="1" si="2"/>
        <v>43344</v>
      </c>
    </row>
    <row r="28" spans="1:22" customFormat="1" ht="9.9499999999999993" customHeight="1" x14ac:dyDescent="0.25">
      <c r="A28" s="63"/>
      <c r="B28" s="257"/>
      <c r="C28" s="97">
        <v>18</v>
      </c>
      <c r="D28" s="72">
        <v>18</v>
      </c>
      <c r="E28" s="72">
        <v>18</v>
      </c>
      <c r="F28" s="72">
        <v>18</v>
      </c>
      <c r="G28" s="72">
        <v>18</v>
      </c>
      <c r="H28" s="72">
        <v>18</v>
      </c>
      <c r="I28" s="72">
        <v>18</v>
      </c>
      <c r="J28" s="72">
        <v>18</v>
      </c>
      <c r="K28" s="72">
        <v>18</v>
      </c>
      <c r="L28" s="73">
        <v>18</v>
      </c>
      <c r="M28" s="64"/>
      <c r="N28" s="70"/>
      <c r="O28" s="1">
        <v>17</v>
      </c>
      <c r="P28" s="68"/>
      <c r="Q28" s="69"/>
      <c r="R28" s="68" t="str">
        <f t="shared" si="3"/>
        <v/>
      </c>
      <c r="S28" s="68"/>
      <c r="T28" s="71">
        <f t="shared" si="0"/>
        <v>0</v>
      </c>
      <c r="U28" s="2" t="str">
        <f t="shared" si="1"/>
        <v/>
      </c>
      <c r="V28" s="3">
        <f t="shared" ca="1" si="2"/>
        <v>43344</v>
      </c>
    </row>
    <row r="29" spans="1:22" customFormat="1" ht="9.9499999999999993" customHeight="1" x14ac:dyDescent="0.25">
      <c r="A29" s="63"/>
      <c r="B29" s="257"/>
      <c r="C29" s="97">
        <v>19</v>
      </c>
      <c r="D29" s="72">
        <v>19</v>
      </c>
      <c r="E29" s="72">
        <v>19</v>
      </c>
      <c r="F29" s="72">
        <v>19</v>
      </c>
      <c r="G29" s="72">
        <v>19</v>
      </c>
      <c r="H29" s="72">
        <v>19</v>
      </c>
      <c r="I29" s="72">
        <v>19</v>
      </c>
      <c r="J29" s="72">
        <v>19</v>
      </c>
      <c r="K29" s="72">
        <v>19</v>
      </c>
      <c r="L29" s="73">
        <v>19</v>
      </c>
      <c r="M29" s="64"/>
      <c r="N29" s="70"/>
      <c r="O29" s="1">
        <v>18</v>
      </c>
      <c r="P29" s="68"/>
      <c r="Q29" s="69"/>
      <c r="R29" s="68" t="str">
        <f t="shared" si="3"/>
        <v/>
      </c>
      <c r="S29" s="68"/>
      <c r="T29" s="71">
        <f t="shared" si="0"/>
        <v>0</v>
      </c>
      <c r="U29" s="2" t="str">
        <f t="shared" si="1"/>
        <v/>
      </c>
      <c r="V29" s="3">
        <f t="shared" ca="1" si="2"/>
        <v>43344</v>
      </c>
    </row>
    <row r="30" spans="1:22" customFormat="1" ht="9.9499999999999993" customHeight="1" x14ac:dyDescent="0.25">
      <c r="A30" s="63"/>
      <c r="B30" s="257"/>
      <c r="C30" s="97">
        <v>20</v>
      </c>
      <c r="D30" s="72">
        <v>20</v>
      </c>
      <c r="E30" s="72">
        <v>20</v>
      </c>
      <c r="F30" s="72">
        <v>20</v>
      </c>
      <c r="G30" s="72">
        <v>20</v>
      </c>
      <c r="H30" s="72">
        <v>20</v>
      </c>
      <c r="I30" s="72">
        <v>20</v>
      </c>
      <c r="J30" s="72">
        <v>20</v>
      </c>
      <c r="K30" s="72">
        <v>20</v>
      </c>
      <c r="L30" s="73">
        <v>20</v>
      </c>
      <c r="M30" s="64"/>
      <c r="N30" s="70"/>
      <c r="O30" s="1">
        <v>19</v>
      </c>
      <c r="P30" s="68"/>
      <c r="Q30" s="69"/>
      <c r="R30" s="68" t="str">
        <f t="shared" si="3"/>
        <v/>
      </c>
      <c r="S30" s="68"/>
      <c r="T30" s="71">
        <f t="shared" si="0"/>
        <v>0</v>
      </c>
      <c r="U30" s="2" t="str">
        <f t="shared" si="1"/>
        <v/>
      </c>
      <c r="V30" s="3">
        <f t="shared" ca="1" si="2"/>
        <v>43344</v>
      </c>
    </row>
    <row r="31" spans="1:22" customFormat="1" ht="9.9499999999999993" customHeight="1" x14ac:dyDescent="0.25">
      <c r="A31" s="63"/>
      <c r="B31" s="257"/>
      <c r="C31" s="97">
        <v>21</v>
      </c>
      <c r="D31" s="72">
        <v>21</v>
      </c>
      <c r="E31" s="72">
        <v>21</v>
      </c>
      <c r="F31" s="72">
        <v>21</v>
      </c>
      <c r="G31" s="72">
        <v>21</v>
      </c>
      <c r="H31" s="72">
        <v>21</v>
      </c>
      <c r="I31" s="72">
        <v>21</v>
      </c>
      <c r="J31" s="72">
        <v>21</v>
      </c>
      <c r="K31" s="72">
        <v>21</v>
      </c>
      <c r="L31" s="73">
        <v>21</v>
      </c>
      <c r="M31" s="64"/>
      <c r="N31" s="70"/>
      <c r="O31" s="1">
        <v>20</v>
      </c>
      <c r="P31" s="68"/>
      <c r="Q31" s="69"/>
      <c r="R31" s="68" t="str">
        <f t="shared" si="3"/>
        <v/>
      </c>
      <c r="S31" s="68"/>
      <c r="T31" s="71">
        <f t="shared" si="0"/>
        <v>0</v>
      </c>
      <c r="U31" s="2" t="str">
        <f t="shared" si="1"/>
        <v/>
      </c>
      <c r="V31" s="3">
        <f t="shared" ca="1" si="2"/>
        <v>43344</v>
      </c>
    </row>
    <row r="32" spans="1:22" customFormat="1" ht="9.9499999999999993" customHeight="1" x14ac:dyDescent="0.25">
      <c r="A32" s="63"/>
      <c r="B32" s="257"/>
      <c r="C32" s="97">
        <v>22</v>
      </c>
      <c r="D32" s="72">
        <v>22</v>
      </c>
      <c r="E32" s="72">
        <v>22</v>
      </c>
      <c r="F32" s="72">
        <v>22</v>
      </c>
      <c r="G32" s="72">
        <v>22</v>
      </c>
      <c r="H32" s="72">
        <v>22</v>
      </c>
      <c r="I32" s="72">
        <v>22</v>
      </c>
      <c r="J32" s="72">
        <v>22</v>
      </c>
      <c r="K32" s="72">
        <v>22</v>
      </c>
      <c r="L32" s="73">
        <v>22</v>
      </c>
      <c r="M32" s="64"/>
      <c r="N32" s="70"/>
      <c r="O32" s="1">
        <v>21</v>
      </c>
      <c r="P32" s="68"/>
      <c r="Q32" s="69"/>
      <c r="R32" s="68" t="str">
        <f t="shared" si="3"/>
        <v/>
      </c>
      <c r="S32" s="68"/>
      <c r="T32" s="71">
        <f t="shared" si="0"/>
        <v>0</v>
      </c>
      <c r="U32" s="2" t="str">
        <f t="shared" si="1"/>
        <v/>
      </c>
      <c r="V32" s="3">
        <f t="shared" ca="1" si="2"/>
        <v>43344</v>
      </c>
    </row>
    <row r="33" spans="1:22" customFormat="1" ht="9.9499999999999993" customHeight="1" x14ac:dyDescent="0.25">
      <c r="A33" s="63"/>
      <c r="B33" s="257"/>
      <c r="C33" s="97">
        <v>23</v>
      </c>
      <c r="D33" s="72">
        <v>23</v>
      </c>
      <c r="E33" s="72">
        <v>23</v>
      </c>
      <c r="F33" s="72">
        <v>23</v>
      </c>
      <c r="G33" s="72">
        <v>23</v>
      </c>
      <c r="H33" s="72">
        <v>23</v>
      </c>
      <c r="I33" s="72">
        <v>23</v>
      </c>
      <c r="J33" s="72">
        <v>23</v>
      </c>
      <c r="K33" s="72">
        <v>23</v>
      </c>
      <c r="L33" s="73">
        <v>23</v>
      </c>
      <c r="M33" s="64"/>
      <c r="N33" s="70"/>
      <c r="O33" s="1">
        <v>22</v>
      </c>
      <c r="P33" s="68"/>
      <c r="Q33" s="69"/>
      <c r="R33" s="68" t="str">
        <f t="shared" si="3"/>
        <v/>
      </c>
      <c r="S33" s="68"/>
      <c r="T33" s="71">
        <f t="shared" si="0"/>
        <v>0</v>
      </c>
      <c r="U33" s="2" t="str">
        <f t="shared" si="1"/>
        <v/>
      </c>
      <c r="V33" s="3">
        <f t="shared" ca="1" si="2"/>
        <v>43344</v>
      </c>
    </row>
    <row r="34" spans="1:22" customFormat="1" ht="9.9499999999999993" customHeight="1" x14ac:dyDescent="0.25">
      <c r="A34" s="63"/>
      <c r="B34" s="257"/>
      <c r="C34" s="97">
        <v>24</v>
      </c>
      <c r="D34" s="72">
        <v>24</v>
      </c>
      <c r="E34" s="72">
        <v>24</v>
      </c>
      <c r="F34" s="72">
        <v>24</v>
      </c>
      <c r="G34" s="72">
        <v>24</v>
      </c>
      <c r="H34" s="72">
        <v>24</v>
      </c>
      <c r="I34" s="72">
        <v>24</v>
      </c>
      <c r="J34" s="72">
        <v>24</v>
      </c>
      <c r="K34" s="72">
        <v>24</v>
      </c>
      <c r="L34" s="73">
        <v>24</v>
      </c>
      <c r="M34" s="64"/>
      <c r="N34" s="70"/>
      <c r="O34" s="1">
        <v>23</v>
      </c>
      <c r="P34" s="68"/>
      <c r="Q34" s="69"/>
      <c r="R34" s="68" t="str">
        <f t="shared" si="3"/>
        <v/>
      </c>
      <c r="S34" s="68"/>
      <c r="T34" s="71">
        <f t="shared" si="0"/>
        <v>0</v>
      </c>
      <c r="U34" s="2" t="str">
        <f t="shared" si="1"/>
        <v/>
      </c>
      <c r="V34" s="3">
        <f t="shared" ca="1" si="2"/>
        <v>43344</v>
      </c>
    </row>
    <row r="35" spans="1:22" customFormat="1" ht="9.9499999999999993" customHeight="1" x14ac:dyDescent="0.25">
      <c r="A35" s="63"/>
      <c r="B35" s="257"/>
      <c r="C35" s="97">
        <v>25</v>
      </c>
      <c r="D35" s="72">
        <v>25</v>
      </c>
      <c r="E35" s="72">
        <v>25</v>
      </c>
      <c r="F35" s="72">
        <v>25</v>
      </c>
      <c r="G35" s="72">
        <v>25</v>
      </c>
      <c r="H35" s="72">
        <v>25</v>
      </c>
      <c r="I35" s="72">
        <v>25</v>
      </c>
      <c r="J35" s="72">
        <v>25</v>
      </c>
      <c r="K35" s="72">
        <v>25</v>
      </c>
      <c r="L35" s="73">
        <v>25</v>
      </c>
      <c r="M35" s="64"/>
      <c r="N35" s="70"/>
      <c r="O35" s="1">
        <v>24</v>
      </c>
      <c r="P35" s="68"/>
      <c r="Q35" s="69"/>
      <c r="R35" s="68" t="str">
        <f t="shared" si="3"/>
        <v/>
      </c>
      <c r="S35" s="68"/>
      <c r="T35" s="71">
        <f t="shared" si="0"/>
        <v>0</v>
      </c>
      <c r="U35" s="2" t="str">
        <f t="shared" si="1"/>
        <v/>
      </c>
      <c r="V35" s="3">
        <f t="shared" ca="1" si="2"/>
        <v>43344</v>
      </c>
    </row>
    <row r="36" spans="1:22" customFormat="1" ht="9.9499999999999993" customHeight="1" x14ac:dyDescent="0.25">
      <c r="A36" s="63"/>
      <c r="B36" s="257"/>
      <c r="C36" s="97">
        <v>26</v>
      </c>
      <c r="D36" s="72">
        <v>26</v>
      </c>
      <c r="E36" s="72">
        <v>26</v>
      </c>
      <c r="F36" s="72">
        <v>26</v>
      </c>
      <c r="G36" s="72">
        <v>26</v>
      </c>
      <c r="H36" s="72">
        <v>26</v>
      </c>
      <c r="I36" s="72">
        <v>26</v>
      </c>
      <c r="J36" s="72">
        <v>26</v>
      </c>
      <c r="K36" s="72">
        <v>26</v>
      </c>
      <c r="L36" s="73">
        <v>26</v>
      </c>
      <c r="M36" s="64"/>
      <c r="N36" s="70"/>
      <c r="O36" s="1">
        <v>25</v>
      </c>
      <c r="P36" s="68"/>
      <c r="Q36" s="69"/>
      <c r="R36" s="68" t="str">
        <f t="shared" si="3"/>
        <v/>
      </c>
      <c r="S36" s="68"/>
      <c r="T36" s="71">
        <f t="shared" si="0"/>
        <v>0</v>
      </c>
      <c r="U36" s="2" t="str">
        <f t="shared" si="1"/>
        <v/>
      </c>
      <c r="V36" s="3">
        <f t="shared" ca="1" si="2"/>
        <v>43344</v>
      </c>
    </row>
    <row r="37" spans="1:22" customFormat="1" ht="9.9499999999999993" customHeight="1" x14ac:dyDescent="0.25">
      <c r="A37" s="63"/>
      <c r="B37" s="257"/>
      <c r="C37" s="97">
        <v>27</v>
      </c>
      <c r="D37" s="72">
        <v>27</v>
      </c>
      <c r="E37" s="72">
        <v>27</v>
      </c>
      <c r="F37" s="72">
        <v>27</v>
      </c>
      <c r="G37" s="72">
        <v>27</v>
      </c>
      <c r="H37" s="72">
        <v>27</v>
      </c>
      <c r="I37" s="72">
        <v>27</v>
      </c>
      <c r="J37" s="72">
        <v>27</v>
      </c>
      <c r="K37" s="72">
        <v>27</v>
      </c>
      <c r="L37" s="73">
        <v>27</v>
      </c>
      <c r="M37" s="64"/>
      <c r="N37" s="70"/>
      <c r="O37" s="1">
        <v>26</v>
      </c>
      <c r="P37" s="68"/>
      <c r="Q37" s="69"/>
      <c r="R37" s="68" t="str">
        <f t="shared" si="3"/>
        <v/>
      </c>
      <c r="S37" s="68"/>
      <c r="T37" s="71">
        <f t="shared" si="0"/>
        <v>0</v>
      </c>
      <c r="U37" s="2" t="str">
        <f t="shared" si="1"/>
        <v/>
      </c>
      <c r="V37" s="3">
        <f t="shared" ca="1" si="2"/>
        <v>43344</v>
      </c>
    </row>
    <row r="38" spans="1:22" customFormat="1" ht="9.9499999999999993" customHeight="1" x14ac:dyDescent="0.25">
      <c r="A38" s="63"/>
      <c r="B38" s="257"/>
      <c r="C38" s="97">
        <v>28</v>
      </c>
      <c r="D38" s="72">
        <v>28</v>
      </c>
      <c r="E38" s="72">
        <v>28</v>
      </c>
      <c r="F38" s="72">
        <v>28</v>
      </c>
      <c r="G38" s="72">
        <v>28</v>
      </c>
      <c r="H38" s="72">
        <v>28</v>
      </c>
      <c r="I38" s="72">
        <v>28</v>
      </c>
      <c r="J38" s="72">
        <v>28</v>
      </c>
      <c r="K38" s="72">
        <v>28</v>
      </c>
      <c r="L38" s="73">
        <v>28</v>
      </c>
      <c r="M38" s="64"/>
      <c r="N38" s="70"/>
      <c r="O38" s="1">
        <v>27</v>
      </c>
      <c r="P38" s="68"/>
      <c r="Q38" s="69"/>
      <c r="R38" s="68" t="str">
        <f t="shared" si="3"/>
        <v/>
      </c>
      <c r="S38" s="68"/>
      <c r="T38" s="71">
        <f t="shared" si="0"/>
        <v>0</v>
      </c>
      <c r="U38" s="2" t="str">
        <f t="shared" si="1"/>
        <v/>
      </c>
      <c r="V38" s="3">
        <f t="shared" ca="1" si="2"/>
        <v>43344</v>
      </c>
    </row>
    <row r="39" spans="1:22" customFormat="1" ht="9.9499999999999993" customHeight="1" x14ac:dyDescent="0.25">
      <c r="A39" s="63"/>
      <c r="B39" s="257"/>
      <c r="C39" s="97">
        <v>29</v>
      </c>
      <c r="D39" s="72">
        <v>29</v>
      </c>
      <c r="E39" s="72">
        <v>29</v>
      </c>
      <c r="F39" s="72">
        <v>29</v>
      </c>
      <c r="G39" s="72">
        <v>29</v>
      </c>
      <c r="H39" s="72">
        <v>29</v>
      </c>
      <c r="I39" s="72">
        <v>29</v>
      </c>
      <c r="J39" s="72">
        <v>29</v>
      </c>
      <c r="K39" s="72">
        <v>29</v>
      </c>
      <c r="L39" s="73">
        <v>29</v>
      </c>
      <c r="M39" s="64"/>
      <c r="N39" s="70"/>
      <c r="O39" s="1">
        <v>28</v>
      </c>
      <c r="P39" s="68"/>
      <c r="Q39" s="69"/>
      <c r="R39" s="68" t="str">
        <f t="shared" si="3"/>
        <v/>
      </c>
      <c r="S39" s="68"/>
      <c r="T39" s="71">
        <f t="shared" si="0"/>
        <v>0</v>
      </c>
      <c r="U39" s="2" t="str">
        <f t="shared" si="1"/>
        <v/>
      </c>
      <c r="V39" s="3">
        <f t="shared" ca="1" si="2"/>
        <v>43344</v>
      </c>
    </row>
    <row r="40" spans="1:22" customFormat="1" ht="9.9499999999999993" customHeight="1" x14ac:dyDescent="0.25">
      <c r="A40" s="63"/>
      <c r="B40" s="257"/>
      <c r="C40" s="97">
        <v>30</v>
      </c>
      <c r="D40" s="72">
        <v>30</v>
      </c>
      <c r="E40" s="72">
        <v>30</v>
      </c>
      <c r="F40" s="72">
        <v>30</v>
      </c>
      <c r="G40" s="72">
        <v>30</v>
      </c>
      <c r="H40" s="72">
        <v>30</v>
      </c>
      <c r="I40" s="72">
        <v>30</v>
      </c>
      <c r="J40" s="72">
        <v>30</v>
      </c>
      <c r="K40" s="72">
        <v>30</v>
      </c>
      <c r="L40" s="73">
        <v>30</v>
      </c>
      <c r="M40" s="64"/>
      <c r="N40" s="70"/>
      <c r="O40" s="1">
        <v>29</v>
      </c>
      <c r="P40" s="68"/>
      <c r="Q40" s="69"/>
      <c r="R40" s="68" t="str">
        <f t="shared" si="3"/>
        <v/>
      </c>
      <c r="S40" s="68"/>
      <c r="T40" s="71">
        <f t="shared" si="0"/>
        <v>0</v>
      </c>
      <c r="U40" s="2" t="str">
        <f t="shared" si="1"/>
        <v/>
      </c>
      <c r="V40" s="3">
        <f t="shared" ca="1" si="2"/>
        <v>43344</v>
      </c>
    </row>
    <row r="41" spans="1:22" customFormat="1" ht="9.9499999999999993" customHeight="1" x14ac:dyDescent="0.25">
      <c r="A41" s="63"/>
      <c r="B41" s="257"/>
      <c r="C41" s="97">
        <v>31</v>
      </c>
      <c r="D41" s="72">
        <v>31</v>
      </c>
      <c r="E41" s="72">
        <v>31</v>
      </c>
      <c r="F41" s="72">
        <v>31</v>
      </c>
      <c r="G41" s="72">
        <v>31</v>
      </c>
      <c r="H41" s="72">
        <v>31</v>
      </c>
      <c r="I41" s="72">
        <v>31</v>
      </c>
      <c r="J41" s="72">
        <v>31</v>
      </c>
      <c r="K41" s="72">
        <v>31</v>
      </c>
      <c r="L41" s="73">
        <v>31</v>
      </c>
      <c r="M41" s="64"/>
      <c r="N41" s="70"/>
      <c r="O41" s="1">
        <v>30</v>
      </c>
      <c r="P41" s="68"/>
      <c r="Q41" s="69"/>
      <c r="R41" s="68" t="str">
        <f t="shared" si="3"/>
        <v/>
      </c>
      <c r="S41" s="68"/>
      <c r="T41" s="71">
        <f t="shared" si="0"/>
        <v>0</v>
      </c>
      <c r="U41" s="2" t="str">
        <f t="shared" si="1"/>
        <v/>
      </c>
      <c r="V41" s="3">
        <f t="shared" ca="1" si="2"/>
        <v>43344</v>
      </c>
    </row>
    <row r="42" spans="1:22" customFormat="1" ht="9.9499999999999993" customHeight="1" x14ac:dyDescent="0.25">
      <c r="A42" s="63"/>
      <c r="B42" s="257"/>
      <c r="C42" s="97">
        <v>32</v>
      </c>
      <c r="D42" s="72">
        <v>32</v>
      </c>
      <c r="E42" s="72">
        <v>32</v>
      </c>
      <c r="F42" s="72">
        <v>32</v>
      </c>
      <c r="G42" s="72">
        <v>32</v>
      </c>
      <c r="H42" s="72">
        <v>32</v>
      </c>
      <c r="I42" s="72">
        <v>32</v>
      </c>
      <c r="J42" s="72">
        <v>32</v>
      </c>
      <c r="K42" s="72">
        <v>32</v>
      </c>
      <c r="L42" s="73">
        <v>32</v>
      </c>
      <c r="M42" s="64"/>
      <c r="N42" s="70"/>
      <c r="O42" s="1">
        <v>31</v>
      </c>
      <c r="P42" s="68"/>
      <c r="Q42" s="69"/>
      <c r="R42" s="68" t="str">
        <f t="shared" si="3"/>
        <v/>
      </c>
      <c r="S42" s="68"/>
      <c r="T42" s="71">
        <f t="shared" si="0"/>
        <v>0</v>
      </c>
      <c r="U42" s="2" t="str">
        <f t="shared" si="1"/>
        <v/>
      </c>
      <c r="V42" s="3">
        <f t="shared" ca="1" si="2"/>
        <v>43344</v>
      </c>
    </row>
    <row r="43" spans="1:22" customFormat="1" ht="9.9499999999999993" customHeight="1" x14ac:dyDescent="0.25">
      <c r="A43" s="63"/>
      <c r="B43" s="257"/>
      <c r="C43" s="97">
        <v>33</v>
      </c>
      <c r="D43" s="72">
        <v>33</v>
      </c>
      <c r="E43" s="72">
        <v>33</v>
      </c>
      <c r="F43" s="72">
        <v>33</v>
      </c>
      <c r="G43" s="72">
        <v>33</v>
      </c>
      <c r="H43" s="72">
        <v>33</v>
      </c>
      <c r="I43" s="72">
        <v>33</v>
      </c>
      <c r="J43" s="72">
        <v>33</v>
      </c>
      <c r="K43" s="72">
        <v>33</v>
      </c>
      <c r="L43" s="73">
        <v>33</v>
      </c>
      <c r="M43" s="64"/>
      <c r="N43" s="70"/>
      <c r="O43" s="1">
        <v>32</v>
      </c>
      <c r="P43" s="68"/>
      <c r="Q43" s="69"/>
      <c r="R43" s="68" t="str">
        <f t="shared" si="3"/>
        <v/>
      </c>
      <c r="S43" s="68"/>
      <c r="T43" s="71">
        <f t="shared" si="0"/>
        <v>0</v>
      </c>
      <c r="U43" s="2" t="str">
        <f t="shared" si="1"/>
        <v/>
      </c>
      <c r="V43" s="3">
        <f t="shared" ca="1" si="2"/>
        <v>43344</v>
      </c>
    </row>
    <row r="44" spans="1:22" customFormat="1" ht="9.9499999999999993" customHeight="1" x14ac:dyDescent="0.25">
      <c r="A44" s="63"/>
      <c r="B44" s="257"/>
      <c r="C44" s="97">
        <v>34</v>
      </c>
      <c r="D44" s="72">
        <v>34</v>
      </c>
      <c r="E44" s="72">
        <v>34</v>
      </c>
      <c r="F44" s="72">
        <v>34</v>
      </c>
      <c r="G44" s="72">
        <v>34</v>
      </c>
      <c r="H44" s="72">
        <v>34</v>
      </c>
      <c r="I44" s="72">
        <v>34</v>
      </c>
      <c r="J44" s="72">
        <v>34</v>
      </c>
      <c r="K44" s="72">
        <v>34</v>
      </c>
      <c r="L44" s="73">
        <v>34</v>
      </c>
      <c r="M44" s="64"/>
      <c r="N44" s="70"/>
      <c r="O44" s="1">
        <v>33</v>
      </c>
      <c r="P44" s="68"/>
      <c r="Q44" s="69"/>
      <c r="R44" s="68" t="str">
        <f t="shared" si="3"/>
        <v/>
      </c>
      <c r="S44" s="68"/>
      <c r="T44" s="71">
        <f t="shared" si="0"/>
        <v>0</v>
      </c>
      <c r="U44" s="2" t="str">
        <f t="shared" si="1"/>
        <v/>
      </c>
      <c r="V44" s="3">
        <f t="shared" ca="1" si="2"/>
        <v>43344</v>
      </c>
    </row>
    <row r="45" spans="1:22" customFormat="1" ht="9.9499999999999993" customHeight="1" x14ac:dyDescent="0.25">
      <c r="A45" s="63"/>
      <c r="B45" s="257"/>
      <c r="C45" s="97">
        <v>35</v>
      </c>
      <c r="D45" s="72">
        <v>35</v>
      </c>
      <c r="E45" s="72">
        <v>35</v>
      </c>
      <c r="F45" s="72">
        <v>35</v>
      </c>
      <c r="G45" s="72">
        <v>35</v>
      </c>
      <c r="H45" s="72">
        <v>35</v>
      </c>
      <c r="I45" s="72">
        <v>35</v>
      </c>
      <c r="J45" s="72">
        <v>35</v>
      </c>
      <c r="K45" s="72">
        <v>35</v>
      </c>
      <c r="L45" s="73">
        <v>35</v>
      </c>
      <c r="M45" s="64"/>
      <c r="N45" s="70"/>
      <c r="O45" s="1">
        <v>34</v>
      </c>
      <c r="P45" s="68"/>
      <c r="Q45" s="69"/>
      <c r="R45" s="68" t="str">
        <f t="shared" si="3"/>
        <v/>
      </c>
      <c r="S45" s="68"/>
      <c r="T45" s="71">
        <f t="shared" si="0"/>
        <v>0</v>
      </c>
      <c r="U45" s="2" t="str">
        <f t="shared" si="1"/>
        <v/>
      </c>
      <c r="V45" s="3">
        <f t="shared" ca="1" si="2"/>
        <v>43344</v>
      </c>
    </row>
    <row r="46" spans="1:22" customFormat="1" ht="9.9499999999999993" customHeight="1" x14ac:dyDescent="0.25">
      <c r="A46" s="63"/>
      <c r="B46" s="257"/>
      <c r="C46" s="97">
        <v>36</v>
      </c>
      <c r="D46" s="72">
        <v>36</v>
      </c>
      <c r="E46" s="72">
        <v>36</v>
      </c>
      <c r="F46" s="72">
        <v>36</v>
      </c>
      <c r="G46" s="72">
        <v>36</v>
      </c>
      <c r="H46" s="72">
        <v>36</v>
      </c>
      <c r="I46" s="72">
        <v>36</v>
      </c>
      <c r="J46" s="72">
        <v>36</v>
      </c>
      <c r="K46" s="72">
        <v>36</v>
      </c>
      <c r="L46" s="73">
        <v>36</v>
      </c>
      <c r="M46" s="64"/>
      <c r="N46" s="70"/>
      <c r="O46" s="1">
        <v>35</v>
      </c>
      <c r="P46" s="68"/>
      <c r="Q46" s="69"/>
      <c r="R46" s="68" t="str">
        <f t="shared" si="3"/>
        <v/>
      </c>
      <c r="S46" s="68"/>
      <c r="T46" s="71">
        <f t="shared" si="0"/>
        <v>0</v>
      </c>
      <c r="U46" s="2" t="str">
        <f t="shared" si="1"/>
        <v/>
      </c>
      <c r="V46" s="3">
        <f t="shared" ca="1" si="2"/>
        <v>43344</v>
      </c>
    </row>
    <row r="47" spans="1:22" customFormat="1" ht="9.9499999999999993" customHeight="1" x14ac:dyDescent="0.25">
      <c r="A47" s="63"/>
      <c r="B47" s="257"/>
      <c r="C47" s="97">
        <v>37</v>
      </c>
      <c r="D47" s="72">
        <v>37</v>
      </c>
      <c r="E47" s="72">
        <v>37</v>
      </c>
      <c r="F47" s="72">
        <v>37</v>
      </c>
      <c r="G47" s="72">
        <v>37</v>
      </c>
      <c r="H47" s="72">
        <v>37</v>
      </c>
      <c r="I47" s="72">
        <v>37</v>
      </c>
      <c r="J47" s="72">
        <v>37</v>
      </c>
      <c r="K47" s="72">
        <v>37</v>
      </c>
      <c r="L47" s="73">
        <v>37</v>
      </c>
      <c r="M47" s="64"/>
      <c r="N47" s="70"/>
      <c r="O47" s="1">
        <v>36</v>
      </c>
      <c r="P47" s="68"/>
      <c r="Q47" s="69"/>
      <c r="R47" s="68" t="str">
        <f t="shared" si="3"/>
        <v/>
      </c>
      <c r="S47" s="68"/>
      <c r="T47" s="71">
        <f t="shared" si="0"/>
        <v>0</v>
      </c>
      <c r="U47" s="2" t="str">
        <f t="shared" si="1"/>
        <v/>
      </c>
      <c r="V47" s="3">
        <f t="shared" ca="1" si="2"/>
        <v>43344</v>
      </c>
    </row>
    <row r="48" spans="1:22" customFormat="1" ht="9.9499999999999993" customHeight="1" x14ac:dyDescent="0.25">
      <c r="A48" s="63"/>
      <c r="B48" s="257"/>
      <c r="C48" s="97">
        <v>38</v>
      </c>
      <c r="D48" s="72">
        <v>38</v>
      </c>
      <c r="E48" s="72">
        <v>38</v>
      </c>
      <c r="F48" s="72">
        <v>38</v>
      </c>
      <c r="G48" s="72">
        <v>38</v>
      </c>
      <c r="H48" s="72">
        <v>38</v>
      </c>
      <c r="I48" s="72">
        <v>38</v>
      </c>
      <c r="J48" s="72">
        <v>38</v>
      </c>
      <c r="K48" s="72">
        <v>38</v>
      </c>
      <c r="L48" s="73">
        <v>38</v>
      </c>
      <c r="M48" s="64"/>
      <c r="N48" s="70"/>
      <c r="O48" s="1">
        <v>37</v>
      </c>
      <c r="P48" s="68"/>
      <c r="Q48" s="69"/>
      <c r="R48" s="68" t="str">
        <f t="shared" si="3"/>
        <v/>
      </c>
      <c r="S48" s="68"/>
      <c r="T48" s="71">
        <f t="shared" si="0"/>
        <v>0</v>
      </c>
      <c r="U48" s="2" t="str">
        <f t="shared" si="1"/>
        <v/>
      </c>
      <c r="V48" s="3">
        <f t="shared" ca="1" si="2"/>
        <v>43344</v>
      </c>
    </row>
    <row r="49" spans="1:22" customFormat="1" ht="9.9499999999999993" customHeight="1" x14ac:dyDescent="0.25">
      <c r="A49" s="63"/>
      <c r="B49" s="257"/>
      <c r="C49" s="97">
        <v>39</v>
      </c>
      <c r="D49" s="72">
        <v>39</v>
      </c>
      <c r="E49" s="72">
        <v>39</v>
      </c>
      <c r="F49" s="72">
        <v>39</v>
      </c>
      <c r="G49" s="72">
        <v>39</v>
      </c>
      <c r="H49" s="72">
        <v>39</v>
      </c>
      <c r="I49" s="72">
        <v>39</v>
      </c>
      <c r="J49" s="72">
        <v>39</v>
      </c>
      <c r="K49" s="72">
        <v>39</v>
      </c>
      <c r="L49" s="73">
        <v>39</v>
      </c>
      <c r="M49" s="64"/>
      <c r="N49" s="70"/>
      <c r="O49" s="1">
        <v>38</v>
      </c>
      <c r="P49" s="68"/>
      <c r="Q49" s="69"/>
      <c r="R49" s="68" t="str">
        <f t="shared" si="3"/>
        <v/>
      </c>
      <c r="S49" s="68"/>
      <c r="T49" s="71">
        <f t="shared" si="0"/>
        <v>0</v>
      </c>
      <c r="U49" s="2" t="str">
        <f t="shared" si="1"/>
        <v/>
      </c>
      <c r="V49" s="3">
        <f t="shared" ca="1" si="2"/>
        <v>43344</v>
      </c>
    </row>
    <row r="50" spans="1:22" customFormat="1" ht="9.9499999999999993" customHeight="1" x14ac:dyDescent="0.25">
      <c r="A50" s="63"/>
      <c r="B50" s="257"/>
      <c r="C50" s="98">
        <v>40</v>
      </c>
      <c r="D50" s="95">
        <v>40</v>
      </c>
      <c r="E50" s="95">
        <v>40</v>
      </c>
      <c r="F50" s="95">
        <v>40</v>
      </c>
      <c r="G50" s="95">
        <v>40</v>
      </c>
      <c r="H50" s="95">
        <v>40</v>
      </c>
      <c r="I50" s="95">
        <v>40</v>
      </c>
      <c r="J50" s="95">
        <v>40</v>
      </c>
      <c r="K50" s="95">
        <v>40</v>
      </c>
      <c r="L50" s="96">
        <v>40</v>
      </c>
      <c r="M50" s="64"/>
      <c r="N50" s="70"/>
      <c r="O50" s="1">
        <v>39</v>
      </c>
      <c r="P50" s="68"/>
      <c r="Q50" s="69"/>
      <c r="R50" s="68" t="str">
        <f t="shared" si="3"/>
        <v/>
      </c>
      <c r="S50" s="68"/>
      <c r="T50" s="71">
        <f t="shared" si="0"/>
        <v>0</v>
      </c>
      <c r="U50" s="2" t="str">
        <f t="shared" si="1"/>
        <v/>
      </c>
      <c r="V50" s="3">
        <f t="shared" ca="1" si="2"/>
        <v>43344</v>
      </c>
    </row>
    <row r="51" spans="1:22" customFormat="1" ht="9.75" customHeight="1" x14ac:dyDescent="0.25">
      <c r="A51" s="63"/>
      <c r="B51" s="257"/>
      <c r="C51" s="97">
        <v>41</v>
      </c>
      <c r="D51" s="72">
        <v>41</v>
      </c>
      <c r="E51" s="72">
        <v>41</v>
      </c>
      <c r="F51" s="72">
        <v>41</v>
      </c>
      <c r="G51" s="72">
        <v>41</v>
      </c>
      <c r="H51" s="72">
        <v>41</v>
      </c>
      <c r="I51" s="72">
        <v>41</v>
      </c>
      <c r="J51" s="72">
        <v>41</v>
      </c>
      <c r="K51" s="72">
        <v>41</v>
      </c>
      <c r="L51" s="73">
        <v>41</v>
      </c>
      <c r="M51" s="64"/>
      <c r="N51" s="70"/>
      <c r="O51" s="1">
        <v>40</v>
      </c>
      <c r="P51" s="68"/>
      <c r="Q51" s="69"/>
      <c r="R51" s="68" t="str">
        <f t="shared" si="3"/>
        <v/>
      </c>
      <c r="S51" s="68"/>
      <c r="T51" s="71">
        <f t="shared" si="0"/>
        <v>0</v>
      </c>
      <c r="U51" s="2" t="str">
        <f t="shared" si="1"/>
        <v/>
      </c>
      <c r="V51" s="3">
        <f t="shared" ca="1" si="2"/>
        <v>43344</v>
      </c>
    </row>
    <row r="52" spans="1:22" customFormat="1" ht="9.75" customHeight="1" x14ac:dyDescent="0.25">
      <c r="A52" s="63"/>
      <c r="B52" s="257"/>
      <c r="C52" s="97">
        <v>42</v>
      </c>
      <c r="D52" s="72">
        <v>42</v>
      </c>
      <c r="E52" s="72">
        <v>42</v>
      </c>
      <c r="F52" s="72">
        <v>42</v>
      </c>
      <c r="G52" s="72">
        <v>42</v>
      </c>
      <c r="H52" s="72">
        <v>42</v>
      </c>
      <c r="I52" s="72">
        <v>42</v>
      </c>
      <c r="J52" s="72">
        <v>42</v>
      </c>
      <c r="K52" s="72">
        <v>42</v>
      </c>
      <c r="L52" s="73">
        <v>42</v>
      </c>
      <c r="M52" s="64"/>
      <c r="N52" s="70"/>
      <c r="O52" s="1">
        <v>41</v>
      </c>
      <c r="P52" s="68"/>
      <c r="Q52" s="69"/>
      <c r="R52" s="68"/>
      <c r="S52" s="68"/>
      <c r="T52" s="71">
        <f t="shared" si="0"/>
        <v>0</v>
      </c>
      <c r="U52" s="2" t="str">
        <f t="shared" si="1"/>
        <v/>
      </c>
      <c r="V52" s="3">
        <f t="shared" ca="1" si="2"/>
        <v>43344</v>
      </c>
    </row>
    <row r="53" spans="1:22" customFormat="1" ht="9.75" customHeight="1" x14ac:dyDescent="0.25">
      <c r="A53" s="63"/>
      <c r="B53" s="257"/>
      <c r="C53" s="97">
        <v>43</v>
      </c>
      <c r="D53" s="72">
        <v>43</v>
      </c>
      <c r="E53" s="72">
        <v>43</v>
      </c>
      <c r="F53" s="72">
        <v>43</v>
      </c>
      <c r="G53" s="72">
        <v>43</v>
      </c>
      <c r="H53" s="72">
        <v>43</v>
      </c>
      <c r="I53" s="72">
        <v>43</v>
      </c>
      <c r="J53" s="72">
        <v>43</v>
      </c>
      <c r="K53" s="72">
        <v>43</v>
      </c>
      <c r="L53" s="73">
        <v>43</v>
      </c>
      <c r="M53" s="64"/>
      <c r="N53" s="70"/>
      <c r="O53" s="1">
        <v>42</v>
      </c>
      <c r="P53" s="68"/>
      <c r="Q53" s="69"/>
      <c r="R53" s="68"/>
      <c r="S53" s="68"/>
      <c r="T53" s="71">
        <f t="shared" si="0"/>
        <v>0</v>
      </c>
      <c r="U53" s="2" t="str">
        <f t="shared" si="1"/>
        <v/>
      </c>
      <c r="V53" s="3">
        <f t="shared" ca="1" si="2"/>
        <v>43344</v>
      </c>
    </row>
    <row r="54" spans="1:22" customFormat="1" ht="9.75" customHeight="1" x14ac:dyDescent="0.25">
      <c r="A54" s="63"/>
      <c r="B54" s="257"/>
      <c r="C54" s="97">
        <v>44</v>
      </c>
      <c r="D54" s="72">
        <v>44</v>
      </c>
      <c r="E54" s="72">
        <v>44</v>
      </c>
      <c r="F54" s="72">
        <v>44</v>
      </c>
      <c r="G54" s="72">
        <v>44</v>
      </c>
      <c r="H54" s="72">
        <v>44</v>
      </c>
      <c r="I54" s="72">
        <v>44</v>
      </c>
      <c r="J54" s="72">
        <v>44</v>
      </c>
      <c r="K54" s="72">
        <v>44</v>
      </c>
      <c r="L54" s="73">
        <v>44</v>
      </c>
      <c r="M54" s="64"/>
      <c r="N54" s="70"/>
      <c r="O54" s="1">
        <v>43</v>
      </c>
      <c r="P54" s="68"/>
      <c r="Q54" s="69"/>
      <c r="R54" s="68"/>
      <c r="S54" s="68"/>
      <c r="T54" s="71">
        <f t="shared" si="0"/>
        <v>0</v>
      </c>
      <c r="U54" s="2" t="str">
        <f t="shared" si="1"/>
        <v/>
      </c>
      <c r="V54" s="3">
        <f t="shared" ca="1" si="2"/>
        <v>43344</v>
      </c>
    </row>
    <row r="55" spans="1:22" customFormat="1" ht="9.75" customHeight="1" x14ac:dyDescent="0.25">
      <c r="A55" s="63"/>
      <c r="B55" s="257"/>
      <c r="C55" s="97">
        <v>45</v>
      </c>
      <c r="D55" s="72">
        <v>45</v>
      </c>
      <c r="E55" s="72">
        <v>45</v>
      </c>
      <c r="F55" s="72">
        <v>45</v>
      </c>
      <c r="G55" s="72">
        <v>45</v>
      </c>
      <c r="H55" s="72">
        <v>45</v>
      </c>
      <c r="I55" s="72">
        <v>45</v>
      </c>
      <c r="J55" s="72">
        <v>45</v>
      </c>
      <c r="K55" s="72">
        <v>45</v>
      </c>
      <c r="L55" s="73">
        <v>45</v>
      </c>
      <c r="M55" s="64"/>
      <c r="N55" s="70"/>
      <c r="O55" s="1">
        <v>44</v>
      </c>
      <c r="P55" s="68"/>
      <c r="Q55" s="69"/>
      <c r="R55" s="68"/>
      <c r="S55" s="68"/>
      <c r="T55" s="71">
        <f t="shared" si="0"/>
        <v>0</v>
      </c>
      <c r="U55" s="2" t="str">
        <f t="shared" si="1"/>
        <v/>
      </c>
      <c r="V55" s="3">
        <f t="shared" ca="1" si="2"/>
        <v>43344</v>
      </c>
    </row>
    <row r="56" spans="1:22" customFormat="1" ht="9.75" customHeight="1" x14ac:dyDescent="0.25">
      <c r="A56" s="63"/>
      <c r="B56" s="257"/>
      <c r="C56" s="97">
        <v>46</v>
      </c>
      <c r="D56" s="72">
        <v>46</v>
      </c>
      <c r="E56" s="72">
        <v>46</v>
      </c>
      <c r="F56" s="72">
        <v>46</v>
      </c>
      <c r="G56" s="72">
        <v>46</v>
      </c>
      <c r="H56" s="72">
        <v>46</v>
      </c>
      <c r="I56" s="72">
        <v>46</v>
      </c>
      <c r="J56" s="72">
        <v>46</v>
      </c>
      <c r="K56" s="72">
        <v>46</v>
      </c>
      <c r="L56" s="73">
        <v>46</v>
      </c>
      <c r="M56" s="64"/>
      <c r="N56" s="70"/>
      <c r="O56" s="1">
        <v>45</v>
      </c>
      <c r="P56" s="68"/>
      <c r="Q56" s="69"/>
      <c r="R56" s="68"/>
      <c r="S56" s="68"/>
      <c r="T56" s="71">
        <f t="shared" si="0"/>
        <v>0</v>
      </c>
      <c r="U56" s="2" t="str">
        <f t="shared" si="1"/>
        <v/>
      </c>
      <c r="V56" s="3">
        <f t="shared" ca="1" si="2"/>
        <v>43344</v>
      </c>
    </row>
    <row r="57" spans="1:22" customFormat="1" ht="9.75" customHeight="1" x14ac:dyDescent="0.25">
      <c r="A57" s="63"/>
      <c r="B57" s="257"/>
      <c r="C57" s="97">
        <v>47</v>
      </c>
      <c r="D57" s="72">
        <v>47</v>
      </c>
      <c r="E57" s="72">
        <v>47</v>
      </c>
      <c r="F57" s="72">
        <v>47</v>
      </c>
      <c r="G57" s="72">
        <v>47</v>
      </c>
      <c r="H57" s="72">
        <v>47</v>
      </c>
      <c r="I57" s="72">
        <v>47</v>
      </c>
      <c r="J57" s="72">
        <v>47</v>
      </c>
      <c r="K57" s="72">
        <v>47</v>
      </c>
      <c r="L57" s="73">
        <v>47</v>
      </c>
      <c r="M57" s="64"/>
      <c r="N57" s="70"/>
      <c r="O57" s="1">
        <v>46</v>
      </c>
      <c r="P57" s="68"/>
      <c r="Q57" s="69"/>
      <c r="R57" s="68"/>
      <c r="S57" s="68"/>
      <c r="T57" s="71">
        <f t="shared" si="0"/>
        <v>0</v>
      </c>
      <c r="U57" s="2" t="str">
        <f t="shared" si="1"/>
        <v/>
      </c>
      <c r="V57" s="3">
        <f t="shared" ca="1" si="2"/>
        <v>43344</v>
      </c>
    </row>
    <row r="58" spans="1:22" customFormat="1" ht="9.75" customHeight="1" x14ac:dyDescent="0.25">
      <c r="A58" s="63"/>
      <c r="B58" s="257"/>
      <c r="C58" s="97">
        <v>48</v>
      </c>
      <c r="D58" s="72">
        <v>48</v>
      </c>
      <c r="E58" s="72">
        <v>48</v>
      </c>
      <c r="F58" s="72">
        <v>48</v>
      </c>
      <c r="G58" s="72">
        <v>48</v>
      </c>
      <c r="H58" s="72">
        <v>48</v>
      </c>
      <c r="I58" s="72">
        <v>48</v>
      </c>
      <c r="J58" s="72">
        <v>48</v>
      </c>
      <c r="K58" s="72">
        <v>48</v>
      </c>
      <c r="L58" s="73">
        <v>48</v>
      </c>
      <c r="M58" s="64"/>
      <c r="N58" s="70"/>
      <c r="O58" s="1">
        <v>47</v>
      </c>
      <c r="P58" s="68"/>
      <c r="Q58" s="69"/>
      <c r="R58" s="68"/>
      <c r="S58" s="68"/>
      <c r="T58" s="71">
        <f t="shared" si="0"/>
        <v>0</v>
      </c>
      <c r="U58" s="2" t="str">
        <f t="shared" si="1"/>
        <v/>
      </c>
      <c r="V58" s="3">
        <f t="shared" ca="1" si="2"/>
        <v>43344</v>
      </c>
    </row>
    <row r="59" spans="1:22" customFormat="1" ht="9.75" customHeight="1" x14ac:dyDescent="0.25">
      <c r="A59" s="63"/>
      <c r="B59" s="257"/>
      <c r="C59" s="97">
        <v>49</v>
      </c>
      <c r="D59" s="72">
        <v>49</v>
      </c>
      <c r="E59" s="72">
        <v>49</v>
      </c>
      <c r="F59" s="72">
        <v>49</v>
      </c>
      <c r="G59" s="72">
        <v>49</v>
      </c>
      <c r="H59" s="72">
        <v>49</v>
      </c>
      <c r="I59" s="72">
        <v>49</v>
      </c>
      <c r="J59" s="72">
        <v>49</v>
      </c>
      <c r="K59" s="72">
        <v>49</v>
      </c>
      <c r="L59" s="73">
        <v>49</v>
      </c>
      <c r="M59" s="64"/>
      <c r="N59" s="70"/>
      <c r="O59" s="1">
        <v>48</v>
      </c>
      <c r="P59" s="68"/>
      <c r="Q59" s="69"/>
      <c r="R59" s="68"/>
      <c r="S59" s="68"/>
      <c r="T59" s="71">
        <f t="shared" si="0"/>
        <v>0</v>
      </c>
      <c r="U59" s="2" t="str">
        <f t="shared" si="1"/>
        <v/>
      </c>
      <c r="V59" s="3">
        <f t="shared" ca="1" si="2"/>
        <v>43344</v>
      </c>
    </row>
    <row r="60" spans="1:22" customFormat="1" ht="9.75" customHeight="1" x14ac:dyDescent="0.25">
      <c r="A60" s="63"/>
      <c r="B60" s="257"/>
      <c r="C60" s="97">
        <v>50</v>
      </c>
      <c r="D60" s="72">
        <v>50</v>
      </c>
      <c r="E60" s="72">
        <v>50</v>
      </c>
      <c r="F60" s="72">
        <v>50</v>
      </c>
      <c r="G60" s="72">
        <v>50</v>
      </c>
      <c r="H60" s="72">
        <v>50</v>
      </c>
      <c r="I60" s="72">
        <v>50</v>
      </c>
      <c r="J60" s="72">
        <v>50</v>
      </c>
      <c r="K60" s="72">
        <v>50</v>
      </c>
      <c r="L60" s="73">
        <v>50</v>
      </c>
      <c r="M60" s="64"/>
      <c r="N60" s="70"/>
      <c r="O60" s="1">
        <v>49</v>
      </c>
      <c r="P60" s="68"/>
      <c r="Q60" s="69"/>
      <c r="R60" s="68"/>
      <c r="S60" s="68"/>
      <c r="T60" s="71">
        <f t="shared" si="0"/>
        <v>0</v>
      </c>
      <c r="U60" s="2" t="str">
        <f t="shared" si="1"/>
        <v/>
      </c>
      <c r="V60" s="3">
        <f t="shared" ca="1" si="2"/>
        <v>43344</v>
      </c>
    </row>
    <row r="61" spans="1:22" customFormat="1" ht="9.75" customHeight="1" x14ac:dyDescent="0.25">
      <c r="A61" s="63"/>
      <c r="B61" s="257"/>
      <c r="C61" s="97">
        <v>51</v>
      </c>
      <c r="D61" s="72">
        <v>51</v>
      </c>
      <c r="E61" s="72">
        <v>51</v>
      </c>
      <c r="F61" s="72">
        <v>51</v>
      </c>
      <c r="G61" s="72">
        <v>51</v>
      </c>
      <c r="H61" s="72">
        <v>51</v>
      </c>
      <c r="I61" s="72">
        <v>51</v>
      </c>
      <c r="J61" s="72">
        <v>51</v>
      </c>
      <c r="K61" s="72">
        <v>51</v>
      </c>
      <c r="L61" s="73">
        <v>51</v>
      </c>
      <c r="M61" s="64"/>
      <c r="N61" s="70"/>
      <c r="O61" s="1">
        <v>50</v>
      </c>
      <c r="P61" s="68"/>
      <c r="Q61" s="69"/>
      <c r="R61" s="68"/>
      <c r="S61" s="68"/>
      <c r="T61" s="71">
        <f t="shared" si="0"/>
        <v>0</v>
      </c>
      <c r="U61" s="2" t="str">
        <f t="shared" si="1"/>
        <v/>
      </c>
      <c r="V61" s="3">
        <f t="shared" ca="1" si="2"/>
        <v>43344</v>
      </c>
    </row>
    <row r="62" spans="1:22" customFormat="1" ht="9.75" customHeight="1" x14ac:dyDescent="0.25">
      <c r="A62" s="63"/>
      <c r="B62" s="257"/>
      <c r="C62" s="97">
        <v>52</v>
      </c>
      <c r="D62" s="72">
        <v>52</v>
      </c>
      <c r="E62" s="72">
        <v>52</v>
      </c>
      <c r="F62" s="72">
        <v>52</v>
      </c>
      <c r="G62" s="72">
        <v>52</v>
      </c>
      <c r="H62" s="72">
        <v>52</v>
      </c>
      <c r="I62" s="72">
        <v>52</v>
      </c>
      <c r="J62" s="72">
        <v>52</v>
      </c>
      <c r="K62" s="72">
        <v>52</v>
      </c>
      <c r="L62" s="73">
        <v>52</v>
      </c>
      <c r="M62" s="64"/>
      <c r="N62" s="70"/>
      <c r="O62" s="1">
        <v>51</v>
      </c>
      <c r="P62" s="68"/>
      <c r="Q62" s="69"/>
      <c r="R62" s="68"/>
      <c r="S62" s="68"/>
      <c r="T62" s="71">
        <f t="shared" si="0"/>
        <v>0</v>
      </c>
      <c r="U62" s="2" t="str">
        <f t="shared" si="1"/>
        <v/>
      </c>
      <c r="V62" s="3">
        <f t="shared" ca="1" si="2"/>
        <v>43344</v>
      </c>
    </row>
    <row r="63" spans="1:22" customFormat="1" ht="9.75" customHeight="1" x14ac:dyDescent="0.25">
      <c r="A63" s="63"/>
      <c r="B63" s="257"/>
      <c r="C63" s="97">
        <v>53</v>
      </c>
      <c r="D63" s="72">
        <v>53</v>
      </c>
      <c r="E63" s="72">
        <v>53</v>
      </c>
      <c r="F63" s="72">
        <v>53</v>
      </c>
      <c r="G63" s="72">
        <v>53</v>
      </c>
      <c r="H63" s="72">
        <v>53</v>
      </c>
      <c r="I63" s="72">
        <v>53</v>
      </c>
      <c r="J63" s="72">
        <v>53</v>
      </c>
      <c r="K63" s="72">
        <v>53</v>
      </c>
      <c r="L63" s="73">
        <v>53</v>
      </c>
      <c r="M63" s="64"/>
      <c r="N63" s="70"/>
      <c r="O63" s="1">
        <v>52</v>
      </c>
      <c r="P63" s="68"/>
      <c r="Q63" s="69"/>
      <c r="R63" s="68"/>
      <c r="S63" s="68"/>
      <c r="T63" s="71">
        <f t="shared" si="0"/>
        <v>0</v>
      </c>
      <c r="U63" s="2" t="str">
        <f t="shared" si="1"/>
        <v/>
      </c>
      <c r="V63" s="3">
        <f t="shared" ca="1" si="2"/>
        <v>43344</v>
      </c>
    </row>
    <row r="64" spans="1:22" customFormat="1" ht="9.75" customHeight="1" x14ac:dyDescent="0.25">
      <c r="A64" s="63"/>
      <c r="B64" s="257"/>
      <c r="C64" s="97">
        <v>54</v>
      </c>
      <c r="D64" s="72">
        <v>54</v>
      </c>
      <c r="E64" s="72">
        <v>54</v>
      </c>
      <c r="F64" s="72">
        <v>54</v>
      </c>
      <c r="G64" s="72">
        <v>54</v>
      </c>
      <c r="H64" s="72">
        <v>54</v>
      </c>
      <c r="I64" s="72">
        <v>54</v>
      </c>
      <c r="J64" s="72">
        <v>54</v>
      </c>
      <c r="K64" s="72">
        <v>54</v>
      </c>
      <c r="L64" s="73">
        <v>54</v>
      </c>
      <c r="M64" s="64"/>
      <c r="N64" s="70"/>
      <c r="O64" s="1">
        <v>53</v>
      </c>
      <c r="P64" s="68"/>
      <c r="Q64" s="69"/>
      <c r="R64" s="68"/>
      <c r="S64" s="68"/>
      <c r="T64" s="71">
        <f t="shared" si="0"/>
        <v>0</v>
      </c>
      <c r="U64" s="2" t="str">
        <f t="shared" si="1"/>
        <v/>
      </c>
      <c r="V64" s="3">
        <f t="shared" ca="1" si="2"/>
        <v>43344</v>
      </c>
    </row>
    <row r="65" spans="1:22" customFormat="1" ht="9.75" customHeight="1" x14ac:dyDescent="0.25">
      <c r="A65" s="63"/>
      <c r="B65" s="257"/>
      <c r="C65" s="97">
        <v>55</v>
      </c>
      <c r="D65" s="72">
        <v>55</v>
      </c>
      <c r="E65" s="72">
        <v>55</v>
      </c>
      <c r="F65" s="72">
        <v>55</v>
      </c>
      <c r="G65" s="72">
        <v>55</v>
      </c>
      <c r="H65" s="72">
        <v>55</v>
      </c>
      <c r="I65" s="72">
        <v>55</v>
      </c>
      <c r="J65" s="72">
        <v>55</v>
      </c>
      <c r="K65" s="72">
        <v>55</v>
      </c>
      <c r="L65" s="73">
        <v>55</v>
      </c>
      <c r="M65" s="64"/>
      <c r="N65" s="70"/>
      <c r="O65" s="1">
        <v>54</v>
      </c>
      <c r="P65" s="68"/>
      <c r="Q65" s="69"/>
      <c r="R65" s="68"/>
      <c r="S65" s="68"/>
      <c r="T65" s="71">
        <f t="shared" si="0"/>
        <v>0</v>
      </c>
      <c r="U65" s="2" t="str">
        <f t="shared" si="1"/>
        <v/>
      </c>
      <c r="V65" s="3">
        <f t="shared" ca="1" si="2"/>
        <v>43344</v>
      </c>
    </row>
    <row r="66" spans="1:22" customFormat="1" ht="9.75" customHeight="1" x14ac:dyDescent="0.25">
      <c r="A66" s="63"/>
      <c r="B66" s="257"/>
      <c r="C66" s="97">
        <v>56</v>
      </c>
      <c r="D66" s="72">
        <v>56</v>
      </c>
      <c r="E66" s="72">
        <v>56</v>
      </c>
      <c r="F66" s="72">
        <v>56</v>
      </c>
      <c r="G66" s="72">
        <v>56</v>
      </c>
      <c r="H66" s="72">
        <v>56</v>
      </c>
      <c r="I66" s="72">
        <v>56</v>
      </c>
      <c r="J66" s="72">
        <v>56</v>
      </c>
      <c r="K66" s="72">
        <v>56</v>
      </c>
      <c r="L66" s="73">
        <v>56</v>
      </c>
      <c r="M66" s="64"/>
      <c r="N66" s="70"/>
      <c r="O66" s="1">
        <v>55</v>
      </c>
      <c r="P66" s="68"/>
      <c r="Q66" s="69"/>
      <c r="R66" s="68"/>
      <c r="S66" s="68"/>
      <c r="T66" s="71">
        <f t="shared" si="0"/>
        <v>0</v>
      </c>
      <c r="U66" s="2" t="str">
        <f t="shared" si="1"/>
        <v/>
      </c>
      <c r="V66" s="3">
        <f t="shared" ca="1" si="2"/>
        <v>43344</v>
      </c>
    </row>
    <row r="67" spans="1:22" customFormat="1" ht="9.75" customHeight="1" x14ac:dyDescent="0.25">
      <c r="A67" s="63"/>
      <c r="B67" s="257"/>
      <c r="C67" s="97">
        <v>57</v>
      </c>
      <c r="D67" s="72">
        <v>57</v>
      </c>
      <c r="E67" s="72">
        <v>57</v>
      </c>
      <c r="F67" s="72">
        <v>57</v>
      </c>
      <c r="G67" s="72">
        <v>57</v>
      </c>
      <c r="H67" s="72">
        <v>57</v>
      </c>
      <c r="I67" s="72">
        <v>57</v>
      </c>
      <c r="J67" s="72">
        <v>57</v>
      </c>
      <c r="K67" s="72">
        <v>57</v>
      </c>
      <c r="L67" s="73">
        <v>57</v>
      </c>
      <c r="M67" s="64"/>
      <c r="N67" s="70"/>
      <c r="O67" s="1">
        <v>56</v>
      </c>
      <c r="P67" s="68"/>
      <c r="Q67" s="69"/>
      <c r="R67" s="68"/>
      <c r="S67" s="68"/>
      <c r="T67" s="71">
        <f t="shared" si="0"/>
        <v>0</v>
      </c>
      <c r="U67" s="2" t="str">
        <f t="shared" si="1"/>
        <v/>
      </c>
      <c r="V67" s="3">
        <f t="shared" ca="1" si="2"/>
        <v>43344</v>
      </c>
    </row>
    <row r="68" spans="1:22" customFormat="1" ht="9.75" customHeight="1" x14ac:dyDescent="0.25">
      <c r="A68" s="63"/>
      <c r="B68" s="257"/>
      <c r="C68" s="97">
        <v>58</v>
      </c>
      <c r="D68" s="72">
        <v>58</v>
      </c>
      <c r="E68" s="72">
        <v>58</v>
      </c>
      <c r="F68" s="72">
        <v>58</v>
      </c>
      <c r="G68" s="72">
        <v>58</v>
      </c>
      <c r="H68" s="72">
        <v>58</v>
      </c>
      <c r="I68" s="72">
        <v>58</v>
      </c>
      <c r="J68" s="72">
        <v>58</v>
      </c>
      <c r="K68" s="72">
        <v>58</v>
      </c>
      <c r="L68" s="73">
        <v>58</v>
      </c>
      <c r="M68" s="64"/>
      <c r="N68" s="70"/>
      <c r="O68" s="1">
        <v>57</v>
      </c>
      <c r="P68" s="68"/>
      <c r="Q68" s="69"/>
      <c r="R68" s="68"/>
      <c r="S68" s="68"/>
      <c r="T68" s="71">
        <f t="shared" si="0"/>
        <v>0</v>
      </c>
      <c r="U68" s="2" t="str">
        <f t="shared" si="1"/>
        <v/>
      </c>
      <c r="V68" s="3">
        <f t="shared" ca="1" si="2"/>
        <v>43344</v>
      </c>
    </row>
    <row r="69" spans="1:22" customFormat="1" ht="9.75" customHeight="1" x14ac:dyDescent="0.25">
      <c r="A69" s="63"/>
      <c r="B69" s="257"/>
      <c r="C69" s="97">
        <v>59</v>
      </c>
      <c r="D69" s="72">
        <v>59</v>
      </c>
      <c r="E69" s="72">
        <v>59</v>
      </c>
      <c r="F69" s="72">
        <v>59</v>
      </c>
      <c r="G69" s="72">
        <v>59</v>
      </c>
      <c r="H69" s="72">
        <v>59</v>
      </c>
      <c r="I69" s="72">
        <v>59</v>
      </c>
      <c r="J69" s="72">
        <v>59</v>
      </c>
      <c r="K69" s="72">
        <v>59</v>
      </c>
      <c r="L69" s="73">
        <v>59</v>
      </c>
      <c r="M69" s="64"/>
      <c r="N69" s="70"/>
      <c r="O69" s="1">
        <v>58</v>
      </c>
      <c r="P69" s="68"/>
      <c r="Q69" s="69"/>
      <c r="R69" s="68"/>
      <c r="S69" s="68"/>
      <c r="T69" s="71">
        <f t="shared" si="0"/>
        <v>0</v>
      </c>
      <c r="U69" s="2" t="str">
        <f t="shared" si="1"/>
        <v/>
      </c>
      <c r="V69" s="3">
        <f t="shared" ca="1" si="2"/>
        <v>43344</v>
      </c>
    </row>
    <row r="70" spans="1:22" customFormat="1" ht="9.75" customHeight="1" x14ac:dyDescent="0.25">
      <c r="A70" s="63"/>
      <c r="B70" s="257"/>
      <c r="C70" s="97">
        <v>60</v>
      </c>
      <c r="D70" s="72">
        <v>60</v>
      </c>
      <c r="E70" s="72">
        <v>60</v>
      </c>
      <c r="F70" s="72">
        <v>60</v>
      </c>
      <c r="G70" s="72">
        <v>60</v>
      </c>
      <c r="H70" s="72">
        <v>60</v>
      </c>
      <c r="I70" s="72">
        <v>60</v>
      </c>
      <c r="J70" s="72">
        <v>60</v>
      </c>
      <c r="K70" s="72">
        <v>60</v>
      </c>
      <c r="L70" s="73">
        <v>60</v>
      </c>
      <c r="M70" s="64"/>
      <c r="N70" s="70"/>
      <c r="O70" s="1">
        <v>59</v>
      </c>
      <c r="P70" s="68"/>
      <c r="Q70" s="69"/>
      <c r="R70" s="68"/>
      <c r="S70" s="68"/>
      <c r="T70" s="71">
        <f t="shared" si="0"/>
        <v>0</v>
      </c>
      <c r="U70" s="2" t="str">
        <f t="shared" si="1"/>
        <v/>
      </c>
      <c r="V70" s="3">
        <f t="shared" ca="1" si="2"/>
        <v>43344</v>
      </c>
    </row>
    <row r="71" spans="1:22" customFormat="1" ht="9.75" customHeight="1" x14ac:dyDescent="0.25">
      <c r="A71" s="63"/>
      <c r="B71" s="257"/>
      <c r="C71" s="97">
        <v>61</v>
      </c>
      <c r="D71" s="72">
        <v>61</v>
      </c>
      <c r="E71" s="72">
        <v>61</v>
      </c>
      <c r="F71" s="72">
        <v>61</v>
      </c>
      <c r="G71" s="72">
        <v>61</v>
      </c>
      <c r="H71" s="72">
        <v>61</v>
      </c>
      <c r="I71" s="72">
        <v>61</v>
      </c>
      <c r="J71" s="72">
        <v>61</v>
      </c>
      <c r="K71" s="72">
        <v>61</v>
      </c>
      <c r="L71" s="73">
        <v>61</v>
      </c>
      <c r="M71" s="64"/>
      <c r="N71" s="70"/>
      <c r="O71" s="1">
        <v>60</v>
      </c>
      <c r="P71" s="68"/>
      <c r="Q71" s="69"/>
      <c r="R71" s="68"/>
      <c r="S71" s="68"/>
      <c r="T71" s="71">
        <f t="shared" si="0"/>
        <v>0</v>
      </c>
      <c r="U71" s="2" t="str">
        <f t="shared" si="1"/>
        <v/>
      </c>
      <c r="V71" s="3">
        <f t="shared" ca="1" si="2"/>
        <v>43344</v>
      </c>
    </row>
    <row r="72" spans="1:22" customFormat="1" ht="9.75" customHeight="1" x14ac:dyDescent="0.25">
      <c r="A72" s="63"/>
      <c r="B72" s="257"/>
      <c r="C72" s="97">
        <v>62</v>
      </c>
      <c r="D72" s="72">
        <v>62</v>
      </c>
      <c r="E72" s="72">
        <v>62</v>
      </c>
      <c r="F72" s="72">
        <v>62</v>
      </c>
      <c r="G72" s="72">
        <v>62</v>
      </c>
      <c r="H72" s="72">
        <v>62</v>
      </c>
      <c r="I72" s="72">
        <v>62</v>
      </c>
      <c r="J72" s="72">
        <v>62</v>
      </c>
      <c r="K72" s="72">
        <v>62</v>
      </c>
      <c r="L72" s="73">
        <v>62</v>
      </c>
      <c r="M72" s="64"/>
      <c r="N72" s="70"/>
      <c r="O72" s="1">
        <v>61</v>
      </c>
      <c r="P72" s="68"/>
      <c r="Q72" s="69"/>
      <c r="R72" s="68"/>
      <c r="S72" s="68"/>
      <c r="T72" s="71">
        <f t="shared" si="0"/>
        <v>0</v>
      </c>
      <c r="U72" s="2" t="str">
        <f t="shared" si="1"/>
        <v/>
      </c>
      <c r="V72" s="3">
        <f t="shared" ca="1" si="2"/>
        <v>43344</v>
      </c>
    </row>
    <row r="73" spans="1:22" customFormat="1" ht="9.75" customHeight="1" x14ac:dyDescent="0.25">
      <c r="A73" s="63"/>
      <c r="B73" s="257"/>
      <c r="C73" s="97">
        <v>63</v>
      </c>
      <c r="D73" s="72">
        <v>63</v>
      </c>
      <c r="E73" s="72">
        <v>63</v>
      </c>
      <c r="F73" s="72">
        <v>63</v>
      </c>
      <c r="G73" s="72">
        <v>63</v>
      </c>
      <c r="H73" s="72">
        <v>63</v>
      </c>
      <c r="I73" s="72">
        <v>63</v>
      </c>
      <c r="J73" s="72">
        <v>63</v>
      </c>
      <c r="K73" s="72">
        <v>63</v>
      </c>
      <c r="L73" s="73">
        <v>63</v>
      </c>
      <c r="M73" s="64"/>
      <c r="N73" s="70"/>
      <c r="O73" s="1">
        <v>62</v>
      </c>
      <c r="P73" s="68"/>
      <c r="Q73" s="69"/>
      <c r="R73" s="68"/>
      <c r="S73" s="68"/>
      <c r="T73" s="71">
        <f t="shared" si="0"/>
        <v>0</v>
      </c>
      <c r="U73" s="2" t="str">
        <f t="shared" si="1"/>
        <v/>
      </c>
      <c r="V73" s="3">
        <f t="shared" ca="1" si="2"/>
        <v>43344</v>
      </c>
    </row>
    <row r="74" spans="1:22" customFormat="1" ht="9.75" customHeight="1" x14ac:dyDescent="0.25">
      <c r="A74" s="63"/>
      <c r="B74" s="257"/>
      <c r="C74" s="97">
        <v>64</v>
      </c>
      <c r="D74" s="72">
        <v>64</v>
      </c>
      <c r="E74" s="72">
        <v>64</v>
      </c>
      <c r="F74" s="72">
        <v>64</v>
      </c>
      <c r="G74" s="72">
        <v>64</v>
      </c>
      <c r="H74" s="72">
        <v>64</v>
      </c>
      <c r="I74" s="72">
        <v>64</v>
      </c>
      <c r="J74" s="72">
        <v>64</v>
      </c>
      <c r="K74" s="72">
        <v>64</v>
      </c>
      <c r="L74" s="73">
        <v>64</v>
      </c>
      <c r="M74" s="64"/>
      <c r="N74" s="70"/>
      <c r="O74" s="1">
        <v>63</v>
      </c>
      <c r="P74" s="68"/>
      <c r="Q74" s="69"/>
      <c r="R74" s="68"/>
      <c r="S74" s="68"/>
      <c r="T74" s="71">
        <f t="shared" si="0"/>
        <v>0</v>
      </c>
      <c r="U74" s="2" t="str">
        <f t="shared" si="1"/>
        <v/>
      </c>
      <c r="V74" s="3">
        <f t="shared" ca="1" si="2"/>
        <v>43344</v>
      </c>
    </row>
    <row r="75" spans="1:22" customFormat="1" ht="9.75" customHeight="1" x14ac:dyDescent="0.25">
      <c r="A75" s="63"/>
      <c r="B75" s="257"/>
      <c r="C75" s="97">
        <v>65</v>
      </c>
      <c r="D75" s="72">
        <v>65</v>
      </c>
      <c r="E75" s="72">
        <v>65</v>
      </c>
      <c r="F75" s="72">
        <v>65</v>
      </c>
      <c r="G75" s="72">
        <v>65</v>
      </c>
      <c r="H75" s="72">
        <v>65</v>
      </c>
      <c r="I75" s="72">
        <v>65</v>
      </c>
      <c r="J75" s="72">
        <v>65</v>
      </c>
      <c r="K75" s="72">
        <v>65</v>
      </c>
      <c r="L75" s="73">
        <v>65</v>
      </c>
      <c r="M75" s="64"/>
      <c r="N75" s="70"/>
      <c r="O75" s="1">
        <v>64</v>
      </c>
      <c r="P75" s="68"/>
      <c r="Q75" s="69"/>
      <c r="R75" s="68"/>
      <c r="S75" s="68"/>
      <c r="T75" s="71">
        <f t="shared" ref="T75:T131" si="4">IF(P75&gt;=S75,0,"")</f>
        <v>0</v>
      </c>
      <c r="U75" s="2" t="str">
        <f t="shared" ref="U75:U131" si="5">IF(S75&lt;&gt;"",Q75,"")</f>
        <v/>
      </c>
      <c r="V75" s="3">
        <f t="shared" ref="V75:V131" ca="1" si="6">IF(U75&lt;&gt;"","pago",TODAY()-P75)</f>
        <v>43344</v>
      </c>
    </row>
    <row r="76" spans="1:22" customFormat="1" ht="9.75" customHeight="1" x14ac:dyDescent="0.25">
      <c r="A76" s="63"/>
      <c r="B76" s="257"/>
      <c r="C76" s="97">
        <v>66</v>
      </c>
      <c r="D76" s="72">
        <v>66</v>
      </c>
      <c r="E76" s="72">
        <v>66</v>
      </c>
      <c r="F76" s="72">
        <v>66</v>
      </c>
      <c r="G76" s="72">
        <v>66</v>
      </c>
      <c r="H76" s="72">
        <v>66</v>
      </c>
      <c r="I76" s="72">
        <v>66</v>
      </c>
      <c r="J76" s="72">
        <v>66</v>
      </c>
      <c r="K76" s="72">
        <v>66</v>
      </c>
      <c r="L76" s="73">
        <v>66</v>
      </c>
      <c r="M76" s="64"/>
      <c r="N76" s="70"/>
      <c r="O76" s="1">
        <v>65</v>
      </c>
      <c r="P76" s="68"/>
      <c r="Q76" s="69"/>
      <c r="R76" s="68"/>
      <c r="S76" s="68"/>
      <c r="T76" s="71">
        <f t="shared" si="4"/>
        <v>0</v>
      </c>
      <c r="U76" s="2" t="str">
        <f t="shared" si="5"/>
        <v/>
      </c>
      <c r="V76" s="3">
        <f t="shared" ca="1" si="6"/>
        <v>43344</v>
      </c>
    </row>
    <row r="77" spans="1:22" customFormat="1" ht="9.75" customHeight="1" x14ac:dyDescent="0.25">
      <c r="A77" s="63"/>
      <c r="B77" s="257"/>
      <c r="C77" s="97">
        <v>67</v>
      </c>
      <c r="D77" s="72">
        <v>67</v>
      </c>
      <c r="E77" s="72">
        <v>67</v>
      </c>
      <c r="F77" s="72">
        <v>67</v>
      </c>
      <c r="G77" s="72">
        <v>67</v>
      </c>
      <c r="H77" s="72">
        <v>67</v>
      </c>
      <c r="I77" s="72">
        <v>67</v>
      </c>
      <c r="J77" s="72">
        <v>67</v>
      </c>
      <c r="K77" s="72">
        <v>67</v>
      </c>
      <c r="L77" s="73">
        <v>67</v>
      </c>
      <c r="M77" s="64"/>
      <c r="N77" s="70"/>
      <c r="O77" s="1">
        <v>66</v>
      </c>
      <c r="P77" s="68"/>
      <c r="Q77" s="69"/>
      <c r="R77" s="68"/>
      <c r="S77" s="68"/>
      <c r="T77" s="71">
        <f t="shared" si="4"/>
        <v>0</v>
      </c>
      <c r="U77" s="2" t="str">
        <f t="shared" si="5"/>
        <v/>
      </c>
      <c r="V77" s="3">
        <f t="shared" ca="1" si="6"/>
        <v>43344</v>
      </c>
    </row>
    <row r="78" spans="1:22" customFormat="1" ht="9.75" customHeight="1" x14ac:dyDescent="0.25">
      <c r="A78" s="63"/>
      <c r="B78" s="257"/>
      <c r="C78" s="97">
        <v>68</v>
      </c>
      <c r="D78" s="72">
        <v>68</v>
      </c>
      <c r="E78" s="72">
        <v>68</v>
      </c>
      <c r="F78" s="72">
        <v>68</v>
      </c>
      <c r="G78" s="72">
        <v>68</v>
      </c>
      <c r="H78" s="72">
        <v>68</v>
      </c>
      <c r="I78" s="72">
        <v>68</v>
      </c>
      <c r="J78" s="72">
        <v>68</v>
      </c>
      <c r="K78" s="72">
        <v>68</v>
      </c>
      <c r="L78" s="73">
        <v>68</v>
      </c>
      <c r="M78" s="64"/>
      <c r="N78" s="70"/>
      <c r="O78" s="1">
        <v>67</v>
      </c>
      <c r="P78" s="68"/>
      <c r="Q78" s="69"/>
      <c r="R78" s="68"/>
      <c r="S78" s="68"/>
      <c r="T78" s="71">
        <f t="shared" si="4"/>
        <v>0</v>
      </c>
      <c r="U78" s="2" t="str">
        <f t="shared" si="5"/>
        <v/>
      </c>
      <c r="V78" s="3">
        <f t="shared" ca="1" si="6"/>
        <v>43344</v>
      </c>
    </row>
    <row r="79" spans="1:22" customFormat="1" ht="9.75" customHeight="1" x14ac:dyDescent="0.25">
      <c r="A79" s="63"/>
      <c r="B79" s="257"/>
      <c r="C79" s="97">
        <v>69</v>
      </c>
      <c r="D79" s="72">
        <v>69</v>
      </c>
      <c r="E79" s="72">
        <v>69</v>
      </c>
      <c r="F79" s="72">
        <v>69</v>
      </c>
      <c r="G79" s="72">
        <v>69</v>
      </c>
      <c r="H79" s="72">
        <v>69</v>
      </c>
      <c r="I79" s="72">
        <v>69</v>
      </c>
      <c r="J79" s="72">
        <v>69</v>
      </c>
      <c r="K79" s="72">
        <v>69</v>
      </c>
      <c r="L79" s="73">
        <v>69</v>
      </c>
      <c r="M79" s="64"/>
      <c r="N79" s="70"/>
      <c r="O79" s="1">
        <v>68</v>
      </c>
      <c r="P79" s="68"/>
      <c r="Q79" s="69"/>
      <c r="R79" s="68"/>
      <c r="S79" s="68"/>
      <c r="T79" s="71">
        <f t="shared" si="4"/>
        <v>0</v>
      </c>
      <c r="U79" s="2" t="str">
        <f t="shared" si="5"/>
        <v/>
      </c>
      <c r="V79" s="3">
        <f t="shared" ca="1" si="6"/>
        <v>43344</v>
      </c>
    </row>
    <row r="80" spans="1:22" customFormat="1" ht="9.75" customHeight="1" x14ac:dyDescent="0.25">
      <c r="A80" s="63"/>
      <c r="B80" s="257"/>
      <c r="C80" s="97">
        <v>70</v>
      </c>
      <c r="D80" s="72">
        <v>70</v>
      </c>
      <c r="E80" s="72">
        <v>70</v>
      </c>
      <c r="F80" s="72">
        <v>70</v>
      </c>
      <c r="G80" s="72">
        <v>70</v>
      </c>
      <c r="H80" s="72">
        <v>70</v>
      </c>
      <c r="I80" s="72">
        <v>70</v>
      </c>
      <c r="J80" s="72">
        <v>70</v>
      </c>
      <c r="K80" s="72">
        <v>70</v>
      </c>
      <c r="L80" s="73">
        <v>70</v>
      </c>
      <c r="M80" s="64"/>
      <c r="N80" s="70"/>
      <c r="O80" s="1">
        <v>69</v>
      </c>
      <c r="P80" s="68"/>
      <c r="Q80" s="69"/>
      <c r="R80" s="68"/>
      <c r="S80" s="68"/>
      <c r="T80" s="71">
        <f t="shared" si="4"/>
        <v>0</v>
      </c>
      <c r="U80" s="2" t="str">
        <f t="shared" si="5"/>
        <v/>
      </c>
      <c r="V80" s="3">
        <f t="shared" ca="1" si="6"/>
        <v>43344</v>
      </c>
    </row>
    <row r="81" spans="1:22" customFormat="1" ht="9.75" customHeight="1" x14ac:dyDescent="0.25">
      <c r="A81" s="63"/>
      <c r="B81" s="257"/>
      <c r="C81" s="97">
        <v>71</v>
      </c>
      <c r="D81" s="72">
        <v>71</v>
      </c>
      <c r="E81" s="72">
        <v>71</v>
      </c>
      <c r="F81" s="72">
        <v>71</v>
      </c>
      <c r="G81" s="72">
        <v>71</v>
      </c>
      <c r="H81" s="72">
        <v>71</v>
      </c>
      <c r="I81" s="72">
        <v>71</v>
      </c>
      <c r="J81" s="72">
        <v>71</v>
      </c>
      <c r="K81" s="72">
        <v>71</v>
      </c>
      <c r="L81" s="73">
        <v>71</v>
      </c>
      <c r="M81" s="64"/>
      <c r="N81" s="70"/>
      <c r="O81" s="1">
        <v>70</v>
      </c>
      <c r="P81" s="68"/>
      <c r="Q81" s="69"/>
      <c r="R81" s="68"/>
      <c r="S81" s="68"/>
      <c r="T81" s="71">
        <f t="shared" si="4"/>
        <v>0</v>
      </c>
      <c r="U81" s="2" t="str">
        <f t="shared" si="5"/>
        <v/>
      </c>
      <c r="V81" s="3">
        <f t="shared" ca="1" si="6"/>
        <v>43344</v>
      </c>
    </row>
    <row r="82" spans="1:22" customFormat="1" ht="9.75" customHeight="1" x14ac:dyDescent="0.25">
      <c r="A82" s="63"/>
      <c r="B82" s="257"/>
      <c r="C82" s="97">
        <v>72</v>
      </c>
      <c r="D82" s="72">
        <v>72</v>
      </c>
      <c r="E82" s="72">
        <v>72</v>
      </c>
      <c r="F82" s="72">
        <v>72</v>
      </c>
      <c r="G82" s="72">
        <v>72</v>
      </c>
      <c r="H82" s="72">
        <v>72</v>
      </c>
      <c r="I82" s="72">
        <v>72</v>
      </c>
      <c r="J82" s="72">
        <v>72</v>
      </c>
      <c r="K82" s="72">
        <v>72</v>
      </c>
      <c r="L82" s="73">
        <v>72</v>
      </c>
      <c r="M82" s="64"/>
      <c r="N82" s="70"/>
      <c r="O82" s="1">
        <v>71</v>
      </c>
      <c r="P82" s="68"/>
      <c r="Q82" s="69"/>
      <c r="R82" s="68"/>
      <c r="S82" s="68"/>
      <c r="T82" s="71">
        <f t="shared" si="4"/>
        <v>0</v>
      </c>
      <c r="U82" s="2" t="str">
        <f t="shared" si="5"/>
        <v/>
      </c>
      <c r="V82" s="3">
        <f t="shared" ca="1" si="6"/>
        <v>43344</v>
      </c>
    </row>
    <row r="83" spans="1:22" customFormat="1" ht="9.75" customHeight="1" x14ac:dyDescent="0.25">
      <c r="A83" s="63"/>
      <c r="B83" s="257"/>
      <c r="C83" s="97">
        <v>73</v>
      </c>
      <c r="D83" s="72">
        <v>73</v>
      </c>
      <c r="E83" s="72">
        <v>73</v>
      </c>
      <c r="F83" s="72">
        <v>73</v>
      </c>
      <c r="G83" s="72">
        <v>73</v>
      </c>
      <c r="H83" s="72">
        <v>73</v>
      </c>
      <c r="I83" s="72">
        <v>73</v>
      </c>
      <c r="J83" s="72">
        <v>73</v>
      </c>
      <c r="K83" s="72">
        <v>73</v>
      </c>
      <c r="L83" s="73">
        <v>73</v>
      </c>
      <c r="M83" s="64"/>
      <c r="N83" s="70"/>
      <c r="O83" s="1">
        <v>72</v>
      </c>
      <c r="P83" s="68"/>
      <c r="Q83" s="69"/>
      <c r="R83" s="68"/>
      <c r="S83" s="68"/>
      <c r="T83" s="71">
        <f t="shared" si="4"/>
        <v>0</v>
      </c>
      <c r="U83" s="2" t="str">
        <f t="shared" si="5"/>
        <v/>
      </c>
      <c r="V83" s="3">
        <f t="shared" ca="1" si="6"/>
        <v>43344</v>
      </c>
    </row>
    <row r="84" spans="1:22" customFormat="1" ht="9.75" customHeight="1" x14ac:dyDescent="0.25">
      <c r="A84" s="63"/>
      <c r="B84" s="257"/>
      <c r="C84" s="97">
        <v>74</v>
      </c>
      <c r="D84" s="72">
        <v>74</v>
      </c>
      <c r="E84" s="72">
        <v>74</v>
      </c>
      <c r="F84" s="72">
        <v>74</v>
      </c>
      <c r="G84" s="72">
        <v>74</v>
      </c>
      <c r="H84" s="72">
        <v>74</v>
      </c>
      <c r="I84" s="72">
        <v>74</v>
      </c>
      <c r="J84" s="72">
        <v>74</v>
      </c>
      <c r="K84" s="72">
        <v>74</v>
      </c>
      <c r="L84" s="73">
        <v>74</v>
      </c>
      <c r="M84" s="64"/>
      <c r="N84" s="70"/>
      <c r="O84" s="1">
        <v>73</v>
      </c>
      <c r="P84" s="68"/>
      <c r="Q84" s="69"/>
      <c r="R84" s="68"/>
      <c r="S84" s="68"/>
      <c r="T84" s="71">
        <f t="shared" si="4"/>
        <v>0</v>
      </c>
      <c r="U84" s="2" t="str">
        <f t="shared" si="5"/>
        <v/>
      </c>
      <c r="V84" s="3">
        <f t="shared" ca="1" si="6"/>
        <v>43344</v>
      </c>
    </row>
    <row r="85" spans="1:22" customFormat="1" ht="9.75" customHeight="1" x14ac:dyDescent="0.25">
      <c r="A85" s="63"/>
      <c r="B85" s="257"/>
      <c r="C85" s="97">
        <v>75</v>
      </c>
      <c r="D85" s="72">
        <v>75</v>
      </c>
      <c r="E85" s="72">
        <v>75</v>
      </c>
      <c r="F85" s="72">
        <v>75</v>
      </c>
      <c r="G85" s="72">
        <v>75</v>
      </c>
      <c r="H85" s="72">
        <v>75</v>
      </c>
      <c r="I85" s="72">
        <v>75</v>
      </c>
      <c r="J85" s="72">
        <v>75</v>
      </c>
      <c r="K85" s="72">
        <v>75</v>
      </c>
      <c r="L85" s="73">
        <v>75</v>
      </c>
      <c r="M85" s="64"/>
      <c r="N85" s="70"/>
      <c r="O85" s="1">
        <v>74</v>
      </c>
      <c r="P85" s="68"/>
      <c r="Q85" s="69"/>
      <c r="R85" s="68"/>
      <c r="S85" s="68"/>
      <c r="T85" s="71">
        <f t="shared" si="4"/>
        <v>0</v>
      </c>
      <c r="U85" s="2" t="str">
        <f t="shared" si="5"/>
        <v/>
      </c>
      <c r="V85" s="3">
        <f t="shared" ca="1" si="6"/>
        <v>43344</v>
      </c>
    </row>
    <row r="86" spans="1:22" customFormat="1" ht="9.75" customHeight="1" x14ac:dyDescent="0.25">
      <c r="A86" s="63"/>
      <c r="B86" s="257"/>
      <c r="C86" s="97">
        <v>76</v>
      </c>
      <c r="D86" s="72">
        <v>76</v>
      </c>
      <c r="E86" s="72">
        <v>76</v>
      </c>
      <c r="F86" s="72">
        <v>76</v>
      </c>
      <c r="G86" s="72">
        <v>76</v>
      </c>
      <c r="H86" s="72">
        <v>76</v>
      </c>
      <c r="I86" s="72">
        <v>76</v>
      </c>
      <c r="J86" s="72">
        <v>76</v>
      </c>
      <c r="K86" s="72">
        <v>76</v>
      </c>
      <c r="L86" s="73">
        <v>76</v>
      </c>
      <c r="M86" s="64"/>
      <c r="N86" s="70"/>
      <c r="O86" s="1">
        <v>75</v>
      </c>
      <c r="P86" s="68"/>
      <c r="Q86" s="69"/>
      <c r="R86" s="68"/>
      <c r="S86" s="68"/>
      <c r="T86" s="71">
        <f t="shared" si="4"/>
        <v>0</v>
      </c>
      <c r="U86" s="2" t="str">
        <f t="shared" si="5"/>
        <v/>
      </c>
      <c r="V86" s="3">
        <f t="shared" ca="1" si="6"/>
        <v>43344</v>
      </c>
    </row>
    <row r="87" spans="1:22" customFormat="1" ht="9.75" customHeight="1" x14ac:dyDescent="0.25">
      <c r="A87" s="63"/>
      <c r="B87" s="257"/>
      <c r="C87" s="97">
        <v>77</v>
      </c>
      <c r="D87" s="72">
        <v>77</v>
      </c>
      <c r="E87" s="72">
        <v>77</v>
      </c>
      <c r="F87" s="72">
        <v>77</v>
      </c>
      <c r="G87" s="72">
        <v>77</v>
      </c>
      <c r="H87" s="72">
        <v>77</v>
      </c>
      <c r="I87" s="72">
        <v>77</v>
      </c>
      <c r="J87" s="72">
        <v>77</v>
      </c>
      <c r="K87" s="72">
        <v>77</v>
      </c>
      <c r="L87" s="73">
        <v>77</v>
      </c>
      <c r="M87" s="64"/>
      <c r="N87" s="70"/>
      <c r="O87" s="1">
        <v>76</v>
      </c>
      <c r="P87" s="68"/>
      <c r="Q87" s="69"/>
      <c r="R87" s="68"/>
      <c r="S87" s="68"/>
      <c r="T87" s="71">
        <f t="shared" si="4"/>
        <v>0</v>
      </c>
      <c r="U87" s="2" t="str">
        <f t="shared" si="5"/>
        <v/>
      </c>
      <c r="V87" s="3">
        <f t="shared" ca="1" si="6"/>
        <v>43344</v>
      </c>
    </row>
    <row r="88" spans="1:22" customFormat="1" ht="9.75" customHeight="1" x14ac:dyDescent="0.25">
      <c r="A88" s="63"/>
      <c r="B88" s="257"/>
      <c r="C88" s="97">
        <v>78</v>
      </c>
      <c r="D88" s="72">
        <v>78</v>
      </c>
      <c r="E88" s="72">
        <v>78</v>
      </c>
      <c r="F88" s="72">
        <v>78</v>
      </c>
      <c r="G88" s="72">
        <v>78</v>
      </c>
      <c r="H88" s="72">
        <v>78</v>
      </c>
      <c r="I88" s="72">
        <v>78</v>
      </c>
      <c r="J88" s="72">
        <v>78</v>
      </c>
      <c r="K88" s="72">
        <v>78</v>
      </c>
      <c r="L88" s="73">
        <v>78</v>
      </c>
      <c r="M88" s="64"/>
      <c r="N88" s="70"/>
      <c r="O88" s="1">
        <v>77</v>
      </c>
      <c r="P88" s="68"/>
      <c r="Q88" s="69"/>
      <c r="R88" s="68"/>
      <c r="S88" s="68"/>
      <c r="T88" s="71">
        <f t="shared" si="4"/>
        <v>0</v>
      </c>
      <c r="U88" s="2" t="str">
        <f t="shared" si="5"/>
        <v/>
      </c>
      <c r="V88" s="3">
        <f t="shared" ca="1" si="6"/>
        <v>43344</v>
      </c>
    </row>
    <row r="89" spans="1:22" customFormat="1" ht="9.75" customHeight="1" x14ac:dyDescent="0.25">
      <c r="A89" s="63"/>
      <c r="B89" s="257"/>
      <c r="C89" s="97">
        <v>79</v>
      </c>
      <c r="D89" s="72">
        <v>79</v>
      </c>
      <c r="E89" s="72">
        <v>79</v>
      </c>
      <c r="F89" s="72">
        <v>79</v>
      </c>
      <c r="G89" s="72">
        <v>79</v>
      </c>
      <c r="H89" s="72">
        <v>79</v>
      </c>
      <c r="I89" s="72">
        <v>79</v>
      </c>
      <c r="J89" s="72">
        <v>79</v>
      </c>
      <c r="K89" s="72">
        <v>79</v>
      </c>
      <c r="L89" s="73">
        <v>79</v>
      </c>
      <c r="M89" s="64"/>
      <c r="N89" s="70"/>
      <c r="O89" s="1">
        <v>78</v>
      </c>
      <c r="P89" s="68"/>
      <c r="Q89" s="69"/>
      <c r="R89" s="68"/>
      <c r="S89" s="68"/>
      <c r="T89" s="71">
        <f t="shared" si="4"/>
        <v>0</v>
      </c>
      <c r="U89" s="2" t="str">
        <f t="shared" si="5"/>
        <v/>
      </c>
      <c r="V89" s="3">
        <f t="shared" ca="1" si="6"/>
        <v>43344</v>
      </c>
    </row>
    <row r="90" spans="1:22" customFormat="1" ht="9.75" customHeight="1" x14ac:dyDescent="0.25">
      <c r="A90" s="63"/>
      <c r="B90" s="257"/>
      <c r="C90" s="97">
        <v>80</v>
      </c>
      <c r="D90" s="72">
        <v>80</v>
      </c>
      <c r="E90" s="72">
        <v>80</v>
      </c>
      <c r="F90" s="72">
        <v>80</v>
      </c>
      <c r="G90" s="72">
        <v>80</v>
      </c>
      <c r="H90" s="72">
        <v>80</v>
      </c>
      <c r="I90" s="72">
        <v>80</v>
      </c>
      <c r="J90" s="72">
        <v>80</v>
      </c>
      <c r="K90" s="72">
        <v>80</v>
      </c>
      <c r="L90" s="73">
        <v>80</v>
      </c>
      <c r="M90" s="64"/>
      <c r="N90" s="70"/>
      <c r="O90" s="1">
        <v>79</v>
      </c>
      <c r="P90" s="68"/>
      <c r="Q90" s="69"/>
      <c r="R90" s="68"/>
      <c r="S90" s="68"/>
      <c r="T90" s="71">
        <f t="shared" si="4"/>
        <v>0</v>
      </c>
      <c r="U90" s="2" t="str">
        <f t="shared" si="5"/>
        <v/>
      </c>
      <c r="V90" s="3">
        <f t="shared" ca="1" si="6"/>
        <v>43344</v>
      </c>
    </row>
    <row r="91" spans="1:22" customFormat="1" ht="9.75" customHeight="1" x14ac:dyDescent="0.25">
      <c r="A91" s="63"/>
      <c r="B91" s="257"/>
      <c r="C91" s="97">
        <v>81</v>
      </c>
      <c r="D91" s="72">
        <v>81</v>
      </c>
      <c r="E91" s="72">
        <v>81</v>
      </c>
      <c r="F91" s="72">
        <v>81</v>
      </c>
      <c r="G91" s="72">
        <v>81</v>
      </c>
      <c r="H91" s="72">
        <v>81</v>
      </c>
      <c r="I91" s="72">
        <v>81</v>
      </c>
      <c r="J91" s="72">
        <v>81</v>
      </c>
      <c r="K91" s="72">
        <v>81</v>
      </c>
      <c r="L91" s="73">
        <v>81</v>
      </c>
      <c r="M91" s="64"/>
      <c r="N91" s="70"/>
      <c r="O91" s="1">
        <v>80</v>
      </c>
      <c r="P91" s="68"/>
      <c r="Q91" s="69"/>
      <c r="R91" s="68"/>
      <c r="S91" s="68"/>
      <c r="T91" s="71">
        <f t="shared" si="4"/>
        <v>0</v>
      </c>
      <c r="U91" s="2" t="str">
        <f t="shared" si="5"/>
        <v/>
      </c>
      <c r="V91" s="3">
        <f t="shared" ca="1" si="6"/>
        <v>43344</v>
      </c>
    </row>
    <row r="92" spans="1:22" customFormat="1" ht="9.75" customHeight="1" x14ac:dyDescent="0.25">
      <c r="A92" s="63"/>
      <c r="B92" s="257"/>
      <c r="C92" s="97">
        <v>82</v>
      </c>
      <c r="D92" s="72">
        <v>82</v>
      </c>
      <c r="E92" s="72">
        <v>82</v>
      </c>
      <c r="F92" s="72">
        <v>82</v>
      </c>
      <c r="G92" s="72">
        <v>82</v>
      </c>
      <c r="H92" s="72">
        <v>82</v>
      </c>
      <c r="I92" s="72">
        <v>82</v>
      </c>
      <c r="J92" s="72">
        <v>82</v>
      </c>
      <c r="K92" s="72">
        <v>82</v>
      </c>
      <c r="L92" s="73">
        <v>82</v>
      </c>
      <c r="M92" s="64"/>
      <c r="N92" s="70"/>
      <c r="O92" s="1">
        <v>81</v>
      </c>
      <c r="P92" s="68"/>
      <c r="Q92" s="69"/>
      <c r="R92" s="68"/>
      <c r="S92" s="68"/>
      <c r="T92" s="71">
        <f t="shared" si="4"/>
        <v>0</v>
      </c>
      <c r="U92" s="2" t="str">
        <f t="shared" si="5"/>
        <v/>
      </c>
      <c r="V92" s="3">
        <f t="shared" ca="1" si="6"/>
        <v>43344</v>
      </c>
    </row>
    <row r="93" spans="1:22" customFormat="1" ht="9.75" customHeight="1" x14ac:dyDescent="0.25">
      <c r="A93" s="63"/>
      <c r="B93" s="257"/>
      <c r="C93" s="97">
        <v>83</v>
      </c>
      <c r="D93" s="72">
        <v>83</v>
      </c>
      <c r="E93" s="72">
        <v>83</v>
      </c>
      <c r="F93" s="72">
        <v>83</v>
      </c>
      <c r="G93" s="72">
        <v>83</v>
      </c>
      <c r="H93" s="72">
        <v>83</v>
      </c>
      <c r="I93" s="72">
        <v>83</v>
      </c>
      <c r="J93" s="72">
        <v>83</v>
      </c>
      <c r="K93" s="72">
        <v>83</v>
      </c>
      <c r="L93" s="73">
        <v>83</v>
      </c>
      <c r="M93" s="64"/>
      <c r="N93" s="70"/>
      <c r="O93" s="1">
        <v>82</v>
      </c>
      <c r="P93" s="68"/>
      <c r="Q93" s="69"/>
      <c r="R93" s="68"/>
      <c r="S93" s="68"/>
      <c r="T93" s="71">
        <f t="shared" si="4"/>
        <v>0</v>
      </c>
      <c r="U93" s="2" t="str">
        <f t="shared" si="5"/>
        <v/>
      </c>
      <c r="V93" s="3">
        <f t="shared" ca="1" si="6"/>
        <v>43344</v>
      </c>
    </row>
    <row r="94" spans="1:22" customFormat="1" ht="9.75" customHeight="1" x14ac:dyDescent="0.25">
      <c r="A94" s="63"/>
      <c r="B94" s="257"/>
      <c r="C94" s="97">
        <v>84</v>
      </c>
      <c r="D94" s="72">
        <v>84</v>
      </c>
      <c r="E94" s="72">
        <v>84</v>
      </c>
      <c r="F94" s="72">
        <v>84</v>
      </c>
      <c r="G94" s="72">
        <v>84</v>
      </c>
      <c r="H94" s="72">
        <v>84</v>
      </c>
      <c r="I94" s="72">
        <v>84</v>
      </c>
      <c r="J94" s="72">
        <v>84</v>
      </c>
      <c r="K94" s="72">
        <v>84</v>
      </c>
      <c r="L94" s="73">
        <v>84</v>
      </c>
      <c r="M94" s="64"/>
      <c r="N94" s="70"/>
      <c r="O94" s="1">
        <v>83</v>
      </c>
      <c r="P94" s="68"/>
      <c r="Q94" s="69"/>
      <c r="R94" s="68"/>
      <c r="S94" s="68"/>
      <c r="T94" s="71">
        <f t="shared" si="4"/>
        <v>0</v>
      </c>
      <c r="U94" s="2" t="str">
        <f t="shared" si="5"/>
        <v/>
      </c>
      <c r="V94" s="3">
        <f t="shared" ca="1" si="6"/>
        <v>43344</v>
      </c>
    </row>
    <row r="95" spans="1:22" customFormat="1" ht="9.75" customHeight="1" x14ac:dyDescent="0.25">
      <c r="A95" s="63"/>
      <c r="B95" s="257"/>
      <c r="C95" s="97">
        <v>85</v>
      </c>
      <c r="D95" s="72">
        <v>85</v>
      </c>
      <c r="E95" s="72">
        <v>85</v>
      </c>
      <c r="F95" s="72">
        <v>85</v>
      </c>
      <c r="G95" s="72">
        <v>85</v>
      </c>
      <c r="H95" s="72">
        <v>85</v>
      </c>
      <c r="I95" s="72">
        <v>85</v>
      </c>
      <c r="J95" s="72">
        <v>85</v>
      </c>
      <c r="K95" s="72">
        <v>85</v>
      </c>
      <c r="L95" s="73">
        <v>85</v>
      </c>
      <c r="M95" s="64"/>
      <c r="N95" s="70"/>
      <c r="O95" s="1">
        <v>84</v>
      </c>
      <c r="P95" s="68"/>
      <c r="Q95" s="69"/>
      <c r="R95" s="68"/>
      <c r="S95" s="68"/>
      <c r="T95" s="71">
        <f t="shared" si="4"/>
        <v>0</v>
      </c>
      <c r="U95" s="2" t="str">
        <f t="shared" si="5"/>
        <v/>
      </c>
      <c r="V95" s="3">
        <f t="shared" ca="1" si="6"/>
        <v>43344</v>
      </c>
    </row>
    <row r="96" spans="1:22" customFormat="1" ht="9.75" customHeight="1" x14ac:dyDescent="0.25">
      <c r="A96" s="63"/>
      <c r="B96" s="257"/>
      <c r="C96" s="97">
        <v>86</v>
      </c>
      <c r="D96" s="72">
        <v>86</v>
      </c>
      <c r="E96" s="72">
        <v>86</v>
      </c>
      <c r="F96" s="72">
        <v>86</v>
      </c>
      <c r="G96" s="72">
        <v>86</v>
      </c>
      <c r="H96" s="72">
        <v>86</v>
      </c>
      <c r="I96" s="72">
        <v>86</v>
      </c>
      <c r="J96" s="72">
        <v>86</v>
      </c>
      <c r="K96" s="72">
        <v>86</v>
      </c>
      <c r="L96" s="73">
        <v>86</v>
      </c>
      <c r="M96" s="64"/>
      <c r="N96" s="70"/>
      <c r="O96" s="1">
        <v>85</v>
      </c>
      <c r="P96" s="68"/>
      <c r="Q96" s="69"/>
      <c r="R96" s="68"/>
      <c r="S96" s="68"/>
      <c r="T96" s="71">
        <f t="shared" si="4"/>
        <v>0</v>
      </c>
      <c r="U96" s="2" t="str">
        <f t="shared" si="5"/>
        <v/>
      </c>
      <c r="V96" s="3">
        <f t="shared" ca="1" si="6"/>
        <v>43344</v>
      </c>
    </row>
    <row r="97" spans="1:22" customFormat="1" ht="9.75" customHeight="1" x14ac:dyDescent="0.25">
      <c r="A97" s="63"/>
      <c r="B97" s="257"/>
      <c r="C97" s="97">
        <v>87</v>
      </c>
      <c r="D97" s="72">
        <v>87</v>
      </c>
      <c r="E97" s="72">
        <v>87</v>
      </c>
      <c r="F97" s="72">
        <v>87</v>
      </c>
      <c r="G97" s="72">
        <v>87</v>
      </c>
      <c r="H97" s="72">
        <v>87</v>
      </c>
      <c r="I97" s="72">
        <v>87</v>
      </c>
      <c r="J97" s="72">
        <v>87</v>
      </c>
      <c r="K97" s="72">
        <v>87</v>
      </c>
      <c r="L97" s="73">
        <v>87</v>
      </c>
      <c r="M97" s="64"/>
      <c r="N97" s="70"/>
      <c r="O97" s="1">
        <v>86</v>
      </c>
      <c r="P97" s="68"/>
      <c r="Q97" s="69"/>
      <c r="R97" s="68"/>
      <c r="S97" s="68"/>
      <c r="T97" s="71">
        <f t="shared" si="4"/>
        <v>0</v>
      </c>
      <c r="U97" s="2" t="str">
        <f t="shared" si="5"/>
        <v/>
      </c>
      <c r="V97" s="3">
        <f t="shared" ca="1" si="6"/>
        <v>43344</v>
      </c>
    </row>
    <row r="98" spans="1:22" customFormat="1" ht="9.75" customHeight="1" x14ac:dyDescent="0.25">
      <c r="A98" s="63"/>
      <c r="B98" s="257"/>
      <c r="C98" s="97">
        <v>88</v>
      </c>
      <c r="D98" s="72">
        <v>88</v>
      </c>
      <c r="E98" s="72">
        <v>88</v>
      </c>
      <c r="F98" s="72">
        <v>88</v>
      </c>
      <c r="G98" s="72">
        <v>88</v>
      </c>
      <c r="H98" s="72">
        <v>88</v>
      </c>
      <c r="I98" s="72">
        <v>88</v>
      </c>
      <c r="J98" s="72">
        <v>88</v>
      </c>
      <c r="K98" s="72">
        <v>88</v>
      </c>
      <c r="L98" s="73">
        <v>88</v>
      </c>
      <c r="M98" s="64"/>
      <c r="N98" s="70"/>
      <c r="O98" s="1">
        <v>87</v>
      </c>
      <c r="P98" s="68"/>
      <c r="Q98" s="69"/>
      <c r="R98" s="68"/>
      <c r="S98" s="68"/>
      <c r="T98" s="71">
        <f t="shared" si="4"/>
        <v>0</v>
      </c>
      <c r="U98" s="2" t="str">
        <f t="shared" si="5"/>
        <v/>
      </c>
      <c r="V98" s="3">
        <f t="shared" ca="1" si="6"/>
        <v>43344</v>
      </c>
    </row>
    <row r="99" spans="1:22" customFormat="1" ht="9.75" customHeight="1" x14ac:dyDescent="0.25">
      <c r="A99" s="63"/>
      <c r="B99" s="257"/>
      <c r="C99" s="97">
        <v>89</v>
      </c>
      <c r="D99" s="72">
        <v>89</v>
      </c>
      <c r="E99" s="72">
        <v>89</v>
      </c>
      <c r="F99" s="72">
        <v>89</v>
      </c>
      <c r="G99" s="72">
        <v>89</v>
      </c>
      <c r="H99" s="72">
        <v>89</v>
      </c>
      <c r="I99" s="72">
        <v>89</v>
      </c>
      <c r="J99" s="72">
        <v>89</v>
      </c>
      <c r="K99" s="72">
        <v>89</v>
      </c>
      <c r="L99" s="73">
        <v>89</v>
      </c>
      <c r="M99" s="64"/>
      <c r="N99" s="70"/>
      <c r="O99" s="1">
        <v>88</v>
      </c>
      <c r="P99" s="68"/>
      <c r="Q99" s="69"/>
      <c r="R99" s="68"/>
      <c r="S99" s="68"/>
      <c r="T99" s="71">
        <f t="shared" si="4"/>
        <v>0</v>
      </c>
      <c r="U99" s="2" t="str">
        <f t="shared" si="5"/>
        <v/>
      </c>
      <c r="V99" s="3">
        <f t="shared" ca="1" si="6"/>
        <v>43344</v>
      </c>
    </row>
    <row r="100" spans="1:22" customFormat="1" ht="9.75" customHeight="1" x14ac:dyDescent="0.25">
      <c r="A100" s="63"/>
      <c r="B100" s="257"/>
      <c r="C100" s="97">
        <v>90</v>
      </c>
      <c r="D100" s="72">
        <v>90</v>
      </c>
      <c r="E100" s="72">
        <v>90</v>
      </c>
      <c r="F100" s="72">
        <v>90</v>
      </c>
      <c r="G100" s="72">
        <v>90</v>
      </c>
      <c r="H100" s="72">
        <v>90</v>
      </c>
      <c r="I100" s="72">
        <v>90</v>
      </c>
      <c r="J100" s="72">
        <v>90</v>
      </c>
      <c r="K100" s="72">
        <v>90</v>
      </c>
      <c r="L100" s="73">
        <v>90</v>
      </c>
      <c r="M100" s="64"/>
      <c r="N100" s="70"/>
      <c r="O100" s="1">
        <v>89</v>
      </c>
      <c r="P100" s="68"/>
      <c r="Q100" s="69"/>
      <c r="R100" s="68"/>
      <c r="S100" s="68"/>
      <c r="T100" s="71">
        <f t="shared" si="4"/>
        <v>0</v>
      </c>
      <c r="U100" s="2" t="str">
        <f t="shared" si="5"/>
        <v/>
      </c>
      <c r="V100" s="3">
        <f t="shared" ca="1" si="6"/>
        <v>43344</v>
      </c>
    </row>
    <row r="101" spans="1:22" customFormat="1" ht="9.75" customHeight="1" x14ac:dyDescent="0.25">
      <c r="A101" s="63"/>
      <c r="B101" s="257"/>
      <c r="C101" s="97">
        <v>91</v>
      </c>
      <c r="D101" s="72">
        <v>91</v>
      </c>
      <c r="E101" s="72">
        <v>91</v>
      </c>
      <c r="F101" s="72">
        <v>91</v>
      </c>
      <c r="G101" s="72">
        <v>91</v>
      </c>
      <c r="H101" s="72">
        <v>91</v>
      </c>
      <c r="I101" s="72">
        <v>91</v>
      </c>
      <c r="J101" s="72">
        <v>91</v>
      </c>
      <c r="K101" s="72">
        <v>91</v>
      </c>
      <c r="L101" s="73">
        <v>91</v>
      </c>
      <c r="M101" s="64"/>
      <c r="N101" s="70"/>
      <c r="O101" s="1">
        <v>90</v>
      </c>
      <c r="P101" s="68"/>
      <c r="Q101" s="69"/>
      <c r="R101" s="68"/>
      <c r="S101" s="68"/>
      <c r="T101" s="71">
        <f t="shared" si="4"/>
        <v>0</v>
      </c>
      <c r="U101" s="2" t="str">
        <f t="shared" si="5"/>
        <v/>
      </c>
      <c r="V101" s="3">
        <f t="shared" ca="1" si="6"/>
        <v>43344</v>
      </c>
    </row>
    <row r="102" spans="1:22" customFormat="1" ht="9.75" customHeight="1" x14ac:dyDescent="0.25">
      <c r="A102" s="63"/>
      <c r="B102" s="257"/>
      <c r="C102" s="97">
        <v>92</v>
      </c>
      <c r="D102" s="72">
        <v>92</v>
      </c>
      <c r="E102" s="72">
        <v>92</v>
      </c>
      <c r="F102" s="72">
        <v>92</v>
      </c>
      <c r="G102" s="72">
        <v>92</v>
      </c>
      <c r="H102" s="72">
        <v>92</v>
      </c>
      <c r="I102" s="72">
        <v>92</v>
      </c>
      <c r="J102" s="72">
        <v>92</v>
      </c>
      <c r="K102" s="72">
        <v>92</v>
      </c>
      <c r="L102" s="73">
        <v>92</v>
      </c>
      <c r="M102" s="64"/>
      <c r="N102" s="70"/>
      <c r="O102" s="1">
        <v>91</v>
      </c>
      <c r="P102" s="68"/>
      <c r="Q102" s="69"/>
      <c r="R102" s="68"/>
      <c r="S102" s="68"/>
      <c r="T102" s="71">
        <f t="shared" si="4"/>
        <v>0</v>
      </c>
      <c r="U102" s="2" t="str">
        <f t="shared" si="5"/>
        <v/>
      </c>
      <c r="V102" s="3">
        <f t="shared" ca="1" si="6"/>
        <v>43344</v>
      </c>
    </row>
    <row r="103" spans="1:22" customFormat="1" ht="9.75" customHeight="1" x14ac:dyDescent="0.25">
      <c r="A103" s="63"/>
      <c r="B103" s="257"/>
      <c r="C103" s="97">
        <v>93</v>
      </c>
      <c r="D103" s="72">
        <v>93</v>
      </c>
      <c r="E103" s="72">
        <v>93</v>
      </c>
      <c r="F103" s="72">
        <v>93</v>
      </c>
      <c r="G103" s="72">
        <v>93</v>
      </c>
      <c r="H103" s="72">
        <v>93</v>
      </c>
      <c r="I103" s="72">
        <v>93</v>
      </c>
      <c r="J103" s="72">
        <v>93</v>
      </c>
      <c r="K103" s="72">
        <v>93</v>
      </c>
      <c r="L103" s="73">
        <v>93</v>
      </c>
      <c r="M103" s="64"/>
      <c r="N103" s="70"/>
      <c r="O103" s="1">
        <v>92</v>
      </c>
      <c r="P103" s="68"/>
      <c r="Q103" s="69"/>
      <c r="R103" s="68"/>
      <c r="S103" s="68"/>
      <c r="T103" s="71">
        <f t="shared" si="4"/>
        <v>0</v>
      </c>
      <c r="U103" s="2" t="str">
        <f t="shared" si="5"/>
        <v/>
      </c>
      <c r="V103" s="3">
        <f t="shared" ca="1" si="6"/>
        <v>43344</v>
      </c>
    </row>
    <row r="104" spans="1:22" customFormat="1" ht="9.75" customHeight="1" x14ac:dyDescent="0.25">
      <c r="A104" s="63"/>
      <c r="B104" s="257"/>
      <c r="C104" s="97">
        <v>94</v>
      </c>
      <c r="D104" s="72">
        <v>94</v>
      </c>
      <c r="E104" s="72">
        <v>94</v>
      </c>
      <c r="F104" s="72">
        <v>94</v>
      </c>
      <c r="G104" s="72">
        <v>94</v>
      </c>
      <c r="H104" s="72">
        <v>94</v>
      </c>
      <c r="I104" s="72">
        <v>94</v>
      </c>
      <c r="J104" s="72">
        <v>94</v>
      </c>
      <c r="K104" s="72">
        <v>94</v>
      </c>
      <c r="L104" s="73">
        <v>94</v>
      </c>
      <c r="M104" s="64"/>
      <c r="N104" s="70"/>
      <c r="O104" s="1">
        <v>93</v>
      </c>
      <c r="P104" s="68"/>
      <c r="Q104" s="69"/>
      <c r="R104" s="68"/>
      <c r="S104" s="68"/>
      <c r="T104" s="71">
        <f t="shared" si="4"/>
        <v>0</v>
      </c>
      <c r="U104" s="2" t="str">
        <f t="shared" si="5"/>
        <v/>
      </c>
      <c r="V104" s="3">
        <f t="shared" ca="1" si="6"/>
        <v>43344</v>
      </c>
    </row>
    <row r="105" spans="1:22" customFormat="1" ht="9.75" customHeight="1" x14ac:dyDescent="0.25">
      <c r="A105" s="63"/>
      <c r="B105" s="257"/>
      <c r="C105" s="97">
        <v>95</v>
      </c>
      <c r="D105" s="72">
        <v>95</v>
      </c>
      <c r="E105" s="72">
        <v>95</v>
      </c>
      <c r="F105" s="72">
        <v>95</v>
      </c>
      <c r="G105" s="72">
        <v>95</v>
      </c>
      <c r="H105" s="72">
        <v>95</v>
      </c>
      <c r="I105" s="72">
        <v>95</v>
      </c>
      <c r="J105" s="72">
        <v>95</v>
      </c>
      <c r="K105" s="72">
        <v>95</v>
      </c>
      <c r="L105" s="73">
        <v>95</v>
      </c>
      <c r="M105" s="64"/>
      <c r="N105" s="70"/>
      <c r="O105" s="1">
        <v>94</v>
      </c>
      <c r="P105" s="68"/>
      <c r="Q105" s="69"/>
      <c r="R105" s="68"/>
      <c r="S105" s="68"/>
      <c r="T105" s="71">
        <f t="shared" si="4"/>
        <v>0</v>
      </c>
      <c r="U105" s="2" t="str">
        <f t="shared" si="5"/>
        <v/>
      </c>
      <c r="V105" s="3">
        <f t="shared" ca="1" si="6"/>
        <v>43344</v>
      </c>
    </row>
    <row r="106" spans="1:22" customFormat="1" ht="9.75" customHeight="1" x14ac:dyDescent="0.25">
      <c r="A106" s="63"/>
      <c r="B106" s="257"/>
      <c r="C106" s="97">
        <v>96</v>
      </c>
      <c r="D106" s="72">
        <v>96</v>
      </c>
      <c r="E106" s="72">
        <v>96</v>
      </c>
      <c r="F106" s="72">
        <v>96</v>
      </c>
      <c r="G106" s="72">
        <v>96</v>
      </c>
      <c r="H106" s="72">
        <v>96</v>
      </c>
      <c r="I106" s="72">
        <v>96</v>
      </c>
      <c r="J106" s="72">
        <v>96</v>
      </c>
      <c r="K106" s="72">
        <v>96</v>
      </c>
      <c r="L106" s="73">
        <v>96</v>
      </c>
      <c r="M106" s="64"/>
      <c r="N106" s="70"/>
      <c r="O106" s="1">
        <v>95</v>
      </c>
      <c r="P106" s="68"/>
      <c r="Q106" s="69"/>
      <c r="R106" s="68"/>
      <c r="S106" s="68"/>
      <c r="T106" s="71">
        <f t="shared" si="4"/>
        <v>0</v>
      </c>
      <c r="U106" s="2" t="str">
        <f t="shared" si="5"/>
        <v/>
      </c>
      <c r="V106" s="3">
        <f t="shared" ca="1" si="6"/>
        <v>43344</v>
      </c>
    </row>
    <row r="107" spans="1:22" customFormat="1" ht="9.75" customHeight="1" x14ac:dyDescent="0.25">
      <c r="A107" s="63"/>
      <c r="B107" s="257"/>
      <c r="C107" s="97">
        <v>97</v>
      </c>
      <c r="D107" s="72">
        <v>97</v>
      </c>
      <c r="E107" s="72">
        <v>97</v>
      </c>
      <c r="F107" s="72">
        <v>97</v>
      </c>
      <c r="G107" s="72">
        <v>97</v>
      </c>
      <c r="H107" s="72">
        <v>97</v>
      </c>
      <c r="I107" s="72">
        <v>97</v>
      </c>
      <c r="J107" s="72">
        <v>97</v>
      </c>
      <c r="K107" s="72">
        <v>97</v>
      </c>
      <c r="L107" s="73">
        <v>97</v>
      </c>
      <c r="M107" s="64"/>
      <c r="N107" s="70"/>
      <c r="O107" s="1">
        <v>96</v>
      </c>
      <c r="P107" s="68"/>
      <c r="Q107" s="69"/>
      <c r="R107" s="68"/>
      <c r="S107" s="68"/>
      <c r="T107" s="71">
        <f t="shared" si="4"/>
        <v>0</v>
      </c>
      <c r="U107" s="2" t="str">
        <f t="shared" si="5"/>
        <v/>
      </c>
      <c r="V107" s="3">
        <f t="shared" ca="1" si="6"/>
        <v>43344</v>
      </c>
    </row>
    <row r="108" spans="1:22" customFormat="1" ht="9.75" customHeight="1" x14ac:dyDescent="0.25">
      <c r="A108" s="63"/>
      <c r="B108" s="257"/>
      <c r="C108" s="97">
        <v>98</v>
      </c>
      <c r="D108" s="72">
        <v>98</v>
      </c>
      <c r="E108" s="72">
        <v>98</v>
      </c>
      <c r="F108" s="72">
        <v>98</v>
      </c>
      <c r="G108" s="72">
        <v>98</v>
      </c>
      <c r="H108" s="72">
        <v>98</v>
      </c>
      <c r="I108" s="72">
        <v>98</v>
      </c>
      <c r="J108" s="72">
        <v>98</v>
      </c>
      <c r="K108" s="72">
        <v>98</v>
      </c>
      <c r="L108" s="73">
        <v>98</v>
      </c>
      <c r="M108" s="64"/>
      <c r="N108" s="70"/>
      <c r="O108" s="1">
        <v>97</v>
      </c>
      <c r="P108" s="68"/>
      <c r="Q108" s="69"/>
      <c r="R108" s="68"/>
      <c r="S108" s="68"/>
      <c r="T108" s="71">
        <f t="shared" si="4"/>
        <v>0</v>
      </c>
      <c r="U108" s="2" t="str">
        <f t="shared" si="5"/>
        <v/>
      </c>
      <c r="V108" s="3">
        <f t="shared" ca="1" si="6"/>
        <v>43344</v>
      </c>
    </row>
    <row r="109" spans="1:22" customFormat="1" ht="9.75" customHeight="1" thickBot="1" x14ac:dyDescent="0.3">
      <c r="A109" s="63"/>
      <c r="B109" s="258"/>
      <c r="C109" s="111">
        <v>99</v>
      </c>
      <c r="D109" s="74">
        <v>99</v>
      </c>
      <c r="E109" s="74">
        <v>99</v>
      </c>
      <c r="F109" s="74">
        <v>99</v>
      </c>
      <c r="G109" s="74">
        <v>99</v>
      </c>
      <c r="H109" s="74">
        <v>99</v>
      </c>
      <c r="I109" s="74">
        <v>99</v>
      </c>
      <c r="J109" s="74">
        <v>99</v>
      </c>
      <c r="K109" s="74">
        <v>99</v>
      </c>
      <c r="L109" s="75">
        <v>99</v>
      </c>
      <c r="M109" s="64"/>
      <c r="N109" s="70"/>
      <c r="O109" s="1">
        <v>98</v>
      </c>
      <c r="P109" s="68"/>
      <c r="Q109" s="69"/>
      <c r="R109" s="68"/>
      <c r="S109" s="68"/>
      <c r="T109" s="71">
        <f t="shared" si="4"/>
        <v>0</v>
      </c>
      <c r="U109" s="2" t="str">
        <f t="shared" si="5"/>
        <v/>
      </c>
      <c r="V109" s="3">
        <f t="shared" ca="1" si="6"/>
        <v>43344</v>
      </c>
    </row>
    <row r="110" spans="1:22" customFormat="1" ht="9.75" customHeight="1" x14ac:dyDescent="0.25">
      <c r="A110" s="63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70"/>
      <c r="O110" s="1">
        <v>99</v>
      </c>
      <c r="P110" s="68"/>
      <c r="Q110" s="69"/>
      <c r="R110" s="68"/>
      <c r="S110" s="68"/>
      <c r="T110" s="71">
        <f t="shared" si="4"/>
        <v>0</v>
      </c>
      <c r="U110" s="2" t="str">
        <f t="shared" si="5"/>
        <v/>
      </c>
      <c r="V110" s="3">
        <f t="shared" ca="1" si="6"/>
        <v>43344</v>
      </c>
    </row>
    <row r="111" spans="1:22" customFormat="1" ht="9.75" customHeight="1" x14ac:dyDescent="0.25">
      <c r="A111" s="63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70"/>
      <c r="O111" s="1">
        <v>100</v>
      </c>
      <c r="P111" s="68"/>
      <c r="Q111" s="69"/>
      <c r="R111" s="68"/>
      <c r="S111" s="68"/>
      <c r="T111" s="71">
        <f t="shared" si="4"/>
        <v>0</v>
      </c>
      <c r="U111" s="2" t="str">
        <f t="shared" si="5"/>
        <v/>
      </c>
      <c r="V111" s="3">
        <f t="shared" ca="1" si="6"/>
        <v>43344</v>
      </c>
    </row>
    <row r="112" spans="1:22" customFormat="1" ht="9.75" customHeight="1" x14ac:dyDescent="0.25">
      <c r="A112" s="63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70"/>
      <c r="O112" s="1">
        <v>101</v>
      </c>
      <c r="P112" s="68"/>
      <c r="Q112" s="69"/>
      <c r="R112" s="68"/>
      <c r="S112" s="68"/>
      <c r="T112" s="71">
        <f t="shared" si="4"/>
        <v>0</v>
      </c>
      <c r="U112" s="2" t="str">
        <f t="shared" si="5"/>
        <v/>
      </c>
      <c r="V112" s="3">
        <f t="shared" ca="1" si="6"/>
        <v>43344</v>
      </c>
    </row>
    <row r="113" spans="1:22" customFormat="1" ht="9.75" customHeight="1" x14ac:dyDescent="0.25">
      <c r="A113" s="63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70"/>
      <c r="O113" s="1">
        <v>102</v>
      </c>
      <c r="P113" s="68"/>
      <c r="Q113" s="69"/>
      <c r="R113" s="68"/>
      <c r="S113" s="68"/>
      <c r="T113" s="71">
        <f t="shared" si="4"/>
        <v>0</v>
      </c>
      <c r="U113" s="2" t="str">
        <f t="shared" si="5"/>
        <v/>
      </c>
      <c r="V113" s="3">
        <f t="shared" ca="1" si="6"/>
        <v>43344</v>
      </c>
    </row>
    <row r="114" spans="1:22" customFormat="1" ht="9.75" customHeight="1" x14ac:dyDescent="0.25">
      <c r="A114" s="63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70"/>
      <c r="O114" s="1">
        <v>103</v>
      </c>
      <c r="P114" s="68"/>
      <c r="Q114" s="69"/>
      <c r="R114" s="68"/>
      <c r="S114" s="68"/>
      <c r="T114" s="71">
        <f t="shared" si="4"/>
        <v>0</v>
      </c>
      <c r="U114" s="2" t="str">
        <f t="shared" si="5"/>
        <v/>
      </c>
      <c r="V114" s="3">
        <f t="shared" ca="1" si="6"/>
        <v>43344</v>
      </c>
    </row>
    <row r="115" spans="1:22" customFormat="1" ht="9.75" customHeight="1" x14ac:dyDescent="0.25">
      <c r="A115" s="63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70"/>
      <c r="O115" s="1">
        <v>104</v>
      </c>
      <c r="P115" s="68"/>
      <c r="Q115" s="69"/>
      <c r="R115" s="68"/>
      <c r="S115" s="68"/>
      <c r="T115" s="71">
        <f t="shared" si="4"/>
        <v>0</v>
      </c>
      <c r="U115" s="2" t="str">
        <f t="shared" si="5"/>
        <v/>
      </c>
      <c r="V115" s="3">
        <f t="shared" ca="1" si="6"/>
        <v>43344</v>
      </c>
    </row>
    <row r="116" spans="1:22" customFormat="1" ht="9.75" customHeight="1" x14ac:dyDescent="0.25">
      <c r="A116" s="63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70"/>
      <c r="O116" s="1">
        <v>105</v>
      </c>
      <c r="P116" s="68"/>
      <c r="Q116" s="69"/>
      <c r="R116" s="68"/>
      <c r="S116" s="68"/>
      <c r="T116" s="71">
        <f t="shared" si="4"/>
        <v>0</v>
      </c>
      <c r="U116" s="2" t="str">
        <f t="shared" si="5"/>
        <v/>
      </c>
      <c r="V116" s="3">
        <f t="shared" ca="1" si="6"/>
        <v>43344</v>
      </c>
    </row>
    <row r="117" spans="1:22" customFormat="1" ht="9.75" customHeight="1" x14ac:dyDescent="0.25">
      <c r="A117" s="63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70"/>
      <c r="O117" s="1">
        <v>106</v>
      </c>
      <c r="P117" s="68"/>
      <c r="Q117" s="69"/>
      <c r="R117" s="68"/>
      <c r="S117" s="68"/>
      <c r="T117" s="71">
        <f t="shared" si="4"/>
        <v>0</v>
      </c>
      <c r="U117" s="2" t="str">
        <f t="shared" si="5"/>
        <v/>
      </c>
      <c r="V117" s="3">
        <f t="shared" ca="1" si="6"/>
        <v>43344</v>
      </c>
    </row>
    <row r="118" spans="1:22" customFormat="1" ht="9.75" customHeight="1" x14ac:dyDescent="0.25">
      <c r="A118" s="63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70"/>
      <c r="O118" s="1">
        <v>107</v>
      </c>
      <c r="P118" s="68"/>
      <c r="Q118" s="69"/>
      <c r="R118" s="68"/>
      <c r="S118" s="68"/>
      <c r="T118" s="71">
        <f t="shared" si="4"/>
        <v>0</v>
      </c>
      <c r="U118" s="2" t="str">
        <f t="shared" si="5"/>
        <v/>
      </c>
      <c r="V118" s="3">
        <f t="shared" ca="1" si="6"/>
        <v>43344</v>
      </c>
    </row>
    <row r="119" spans="1:22" customFormat="1" ht="9.75" customHeight="1" x14ac:dyDescent="0.25">
      <c r="A119" s="63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70"/>
      <c r="O119" s="1">
        <v>108</v>
      </c>
      <c r="P119" s="68"/>
      <c r="Q119" s="69"/>
      <c r="R119" s="68"/>
      <c r="S119" s="68"/>
      <c r="T119" s="71">
        <f t="shared" si="4"/>
        <v>0</v>
      </c>
      <c r="U119" s="2" t="str">
        <f t="shared" si="5"/>
        <v/>
      </c>
      <c r="V119" s="3">
        <f t="shared" ca="1" si="6"/>
        <v>43344</v>
      </c>
    </row>
    <row r="120" spans="1:22" customFormat="1" ht="9.75" customHeight="1" x14ac:dyDescent="0.25">
      <c r="A120" s="63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70"/>
      <c r="O120" s="1">
        <v>109</v>
      </c>
      <c r="P120" s="68"/>
      <c r="Q120" s="69"/>
      <c r="R120" s="68"/>
      <c r="S120" s="68"/>
      <c r="T120" s="71">
        <f t="shared" si="4"/>
        <v>0</v>
      </c>
      <c r="U120" s="2" t="str">
        <f t="shared" si="5"/>
        <v/>
      </c>
      <c r="V120" s="3">
        <f t="shared" ca="1" si="6"/>
        <v>43344</v>
      </c>
    </row>
    <row r="121" spans="1:22" customFormat="1" ht="9.75" customHeight="1" x14ac:dyDescent="0.25">
      <c r="A121" s="63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70"/>
      <c r="O121" s="1">
        <v>110</v>
      </c>
      <c r="P121" s="68"/>
      <c r="Q121" s="69"/>
      <c r="R121" s="68"/>
      <c r="S121" s="68"/>
      <c r="T121" s="71">
        <f t="shared" si="4"/>
        <v>0</v>
      </c>
      <c r="U121" s="2" t="str">
        <f t="shared" si="5"/>
        <v/>
      </c>
      <c r="V121" s="3">
        <f t="shared" ca="1" si="6"/>
        <v>43344</v>
      </c>
    </row>
    <row r="122" spans="1:22" customFormat="1" ht="9.75" customHeight="1" x14ac:dyDescent="0.25">
      <c r="A122" s="63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70"/>
      <c r="O122" s="1">
        <v>111</v>
      </c>
      <c r="P122" s="68"/>
      <c r="Q122" s="69"/>
      <c r="R122" s="68"/>
      <c r="S122" s="68"/>
      <c r="T122" s="71">
        <f t="shared" si="4"/>
        <v>0</v>
      </c>
      <c r="U122" s="2" t="str">
        <f t="shared" si="5"/>
        <v/>
      </c>
      <c r="V122" s="3">
        <f t="shared" ca="1" si="6"/>
        <v>43344</v>
      </c>
    </row>
    <row r="123" spans="1:22" customFormat="1" ht="9.75" customHeight="1" x14ac:dyDescent="0.25">
      <c r="A123" s="63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70"/>
      <c r="O123" s="1">
        <v>112</v>
      </c>
      <c r="P123" s="68"/>
      <c r="Q123" s="69"/>
      <c r="R123" s="68"/>
      <c r="S123" s="68"/>
      <c r="T123" s="71">
        <f t="shared" si="4"/>
        <v>0</v>
      </c>
      <c r="U123" s="2" t="str">
        <f t="shared" si="5"/>
        <v/>
      </c>
      <c r="V123" s="3">
        <f t="shared" ca="1" si="6"/>
        <v>43344</v>
      </c>
    </row>
    <row r="124" spans="1:22" customFormat="1" ht="9.75" customHeight="1" x14ac:dyDescent="0.25">
      <c r="A124" s="63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70"/>
      <c r="O124" s="1">
        <v>113</v>
      </c>
      <c r="P124" s="68"/>
      <c r="Q124" s="69"/>
      <c r="R124" s="68"/>
      <c r="S124" s="68"/>
      <c r="T124" s="71">
        <f t="shared" si="4"/>
        <v>0</v>
      </c>
      <c r="U124" s="2" t="str">
        <f t="shared" si="5"/>
        <v/>
      </c>
      <c r="V124" s="3">
        <f t="shared" ca="1" si="6"/>
        <v>43344</v>
      </c>
    </row>
    <row r="125" spans="1:22" customFormat="1" ht="9.75" customHeight="1" x14ac:dyDescent="0.25">
      <c r="A125" s="63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70"/>
      <c r="O125" s="1">
        <v>114</v>
      </c>
      <c r="P125" s="68"/>
      <c r="Q125" s="69"/>
      <c r="R125" s="68"/>
      <c r="S125" s="68"/>
      <c r="T125" s="71">
        <f t="shared" si="4"/>
        <v>0</v>
      </c>
      <c r="U125" s="2" t="str">
        <f t="shared" si="5"/>
        <v/>
      </c>
      <c r="V125" s="3">
        <f t="shared" ca="1" si="6"/>
        <v>43344</v>
      </c>
    </row>
    <row r="126" spans="1:22" customFormat="1" ht="9.9499999999999993" customHeight="1" x14ac:dyDescent="0.25">
      <c r="A126" s="63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70"/>
      <c r="O126" s="1">
        <v>115</v>
      </c>
      <c r="P126" s="68"/>
      <c r="Q126" s="69"/>
      <c r="R126" s="68"/>
      <c r="S126" s="68"/>
      <c r="T126" s="71">
        <f t="shared" si="4"/>
        <v>0</v>
      </c>
      <c r="U126" s="2" t="str">
        <f t="shared" si="5"/>
        <v/>
      </c>
      <c r="V126" s="3">
        <f t="shared" ca="1" si="6"/>
        <v>43344</v>
      </c>
    </row>
    <row r="127" spans="1:22" customFormat="1" ht="9.9499999999999993" customHeight="1" x14ac:dyDescent="0.25">
      <c r="A127" s="63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70"/>
      <c r="O127" s="1">
        <v>116</v>
      </c>
      <c r="P127" s="68"/>
      <c r="Q127" s="69"/>
      <c r="R127" s="68"/>
      <c r="S127" s="68"/>
      <c r="T127" s="71">
        <f t="shared" si="4"/>
        <v>0</v>
      </c>
      <c r="U127" s="2" t="str">
        <f t="shared" si="5"/>
        <v/>
      </c>
      <c r="V127" s="3">
        <f t="shared" ca="1" si="6"/>
        <v>43344</v>
      </c>
    </row>
    <row r="128" spans="1:22" customFormat="1" ht="9.9499999999999993" customHeight="1" x14ac:dyDescent="0.25">
      <c r="A128" s="63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70"/>
      <c r="O128" s="1">
        <v>117</v>
      </c>
      <c r="P128" s="68"/>
      <c r="Q128" s="69"/>
      <c r="R128" s="68"/>
      <c r="S128" s="68"/>
      <c r="T128" s="71">
        <f t="shared" si="4"/>
        <v>0</v>
      </c>
      <c r="U128" s="2" t="str">
        <f t="shared" si="5"/>
        <v/>
      </c>
      <c r="V128" s="3">
        <f t="shared" ca="1" si="6"/>
        <v>43344</v>
      </c>
    </row>
    <row r="129" spans="1:22" customFormat="1" ht="9.9499999999999993" customHeight="1" x14ac:dyDescent="0.25">
      <c r="A129" s="63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70"/>
      <c r="O129" s="1">
        <v>118</v>
      </c>
      <c r="P129" s="68"/>
      <c r="Q129" s="69"/>
      <c r="R129" s="68"/>
      <c r="S129" s="68"/>
      <c r="T129" s="71">
        <f t="shared" si="4"/>
        <v>0</v>
      </c>
      <c r="U129" s="2" t="str">
        <f t="shared" si="5"/>
        <v/>
      </c>
      <c r="V129" s="3">
        <f t="shared" ca="1" si="6"/>
        <v>43344</v>
      </c>
    </row>
    <row r="130" spans="1:22" customFormat="1" ht="9.9499999999999993" customHeight="1" x14ac:dyDescent="0.25">
      <c r="A130" s="63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70"/>
      <c r="O130" s="1">
        <v>119</v>
      </c>
      <c r="P130" s="68"/>
      <c r="Q130" s="69"/>
      <c r="R130" s="68"/>
      <c r="S130" s="68"/>
      <c r="T130" s="71">
        <f t="shared" si="4"/>
        <v>0</v>
      </c>
      <c r="U130" s="2" t="str">
        <f t="shared" si="5"/>
        <v/>
      </c>
      <c r="V130" s="3">
        <f t="shared" ca="1" si="6"/>
        <v>43344</v>
      </c>
    </row>
    <row r="131" spans="1:22" customFormat="1" ht="9.9499999999999993" customHeight="1" thickBot="1" x14ac:dyDescent="0.3">
      <c r="A131" s="63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87"/>
      <c r="O131" s="88">
        <v>120</v>
      </c>
      <c r="P131" s="89"/>
      <c r="Q131" s="90"/>
      <c r="R131" s="89"/>
      <c r="S131" s="89"/>
      <c r="T131" s="91">
        <f t="shared" si="4"/>
        <v>0</v>
      </c>
      <c r="U131" s="92" t="str">
        <f t="shared" si="5"/>
        <v/>
      </c>
      <c r="V131" s="93">
        <f t="shared" ca="1" si="6"/>
        <v>43344</v>
      </c>
    </row>
    <row r="132" spans="1:22" customFormat="1" ht="15.75" thickBot="1" x14ac:dyDescent="0.3">
      <c r="A132" s="66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52" t="s">
        <v>19</v>
      </c>
      <c r="O132" s="53">
        <f ca="1">TODAY()</f>
        <v>43344</v>
      </c>
      <c r="P132" s="53" t="s">
        <v>20</v>
      </c>
      <c r="Q132" s="54">
        <f>SUM(Q11:Q131)-U132</f>
        <v>0</v>
      </c>
      <c r="R132" s="55">
        <f>MAX(R12:R131)</f>
        <v>0</v>
      </c>
      <c r="S132" s="56"/>
      <c r="T132" s="57" t="s">
        <v>21</v>
      </c>
      <c r="U132" s="54">
        <f>SUM(U11:U131)</f>
        <v>0</v>
      </c>
      <c r="V132" s="58">
        <f ca="1">SUMIF(V11:V131,"&gt;0")</f>
        <v>5244624</v>
      </c>
    </row>
    <row r="133" spans="1:22" ht="2.1" customHeight="1" x14ac:dyDescent="0.25"/>
  </sheetData>
  <mergeCells count="17">
    <mergeCell ref="N1:N2"/>
    <mergeCell ref="O1:T2"/>
    <mergeCell ref="U1:U2"/>
    <mergeCell ref="V1:V2"/>
    <mergeCell ref="B2:L6"/>
    <mergeCell ref="O3:P3"/>
    <mergeCell ref="S3:T3"/>
    <mergeCell ref="S4:V4"/>
    <mergeCell ref="O5:P5"/>
    <mergeCell ref="U5:V5"/>
    <mergeCell ref="B11:B109"/>
    <mergeCell ref="N6:Q6"/>
    <mergeCell ref="S6:V6"/>
    <mergeCell ref="N7:Q7"/>
    <mergeCell ref="B8:B10"/>
    <mergeCell ref="C8:L9"/>
    <mergeCell ref="N8:Q8"/>
  </mergeCells>
  <conditionalFormatting sqref="T8:V8 V3 R8">
    <cfRule type="cellIs" dxfId="241" priority="11" operator="equal">
      <formula>0</formula>
    </cfRule>
  </conditionalFormatting>
  <conditionalFormatting sqref="V10">
    <cfRule type="cellIs" dxfId="240" priority="7" operator="between">
      <formula>40000</formula>
      <formula>50000</formula>
    </cfRule>
    <cfRule type="cellIs" dxfId="239" priority="8" operator="between">
      <formula>30</formula>
      <formula>4000</formula>
    </cfRule>
    <cfRule type="containsText" dxfId="238" priority="9" operator="containsText" text="pago">
      <formula>NOT(ISERROR(SEARCH("pago",V10)))</formula>
    </cfRule>
    <cfRule type="cellIs" dxfId="237" priority="10" operator="between">
      <formula>1</formula>
      <formula>29</formula>
    </cfRule>
  </conditionalFormatting>
  <conditionalFormatting sqref="V11:V131">
    <cfRule type="cellIs" dxfId="236" priority="3" operator="between">
      <formula>40000</formula>
      <formula>50000</formula>
    </cfRule>
    <cfRule type="cellIs" dxfId="235" priority="4" operator="between">
      <formula>30</formula>
      <formula>4000</formula>
    </cfRule>
    <cfRule type="containsText" dxfId="234" priority="5" operator="containsText" text="pago">
      <formula>NOT(ISERROR(SEARCH("pago",V11)))</formula>
    </cfRule>
    <cfRule type="cellIs" dxfId="233" priority="6" operator="between">
      <formula>1</formula>
      <formula>29</formula>
    </cfRule>
  </conditionalFormatting>
  <conditionalFormatting sqref="V11:V131">
    <cfRule type="cellIs" dxfId="232" priority="2" operator="lessThan">
      <formula>0</formula>
    </cfRule>
  </conditionalFormatting>
  <conditionalFormatting sqref="T11:T131">
    <cfRule type="expression" dxfId="231" priority="1">
      <formula>S11=""</formula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Clientes!$A$3:$A$402</xm:f>
          </x14:formula1>
          <xm:sqref>V1:V2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3"/>
  <sheetViews>
    <sheetView workbookViewId="0">
      <selection sqref="A1:XFD1048576"/>
    </sheetView>
  </sheetViews>
  <sheetFormatPr defaultColWidth="0" defaultRowHeight="15" zeroHeight="1" x14ac:dyDescent="0.25"/>
  <cols>
    <col min="1" max="1" width="1.7109375" style="59" customWidth="1"/>
    <col min="2" max="12" width="2.7109375" style="59" customWidth="1"/>
    <col min="13" max="13" width="1.7109375" style="59" customWidth="1"/>
    <col min="14" max="14" width="19.140625" style="42" bestFit="1" customWidth="1"/>
    <col min="15" max="15" width="15" style="42" bestFit="1" customWidth="1"/>
    <col min="16" max="16" width="15" style="42" customWidth="1"/>
    <col min="17" max="17" width="9.28515625" style="42" bestFit="1" customWidth="1"/>
    <col min="18" max="18" width="18.7109375" style="43" hidden="1"/>
    <col min="19" max="19" width="15.5703125" style="42" bestFit="1" customWidth="1"/>
    <col min="20" max="20" width="17.85546875" style="42" customWidth="1"/>
    <col min="21" max="21" width="14.28515625" style="42" bestFit="1" customWidth="1"/>
    <col min="22" max="22" width="19" style="42" customWidth="1"/>
    <col min="23" max="23" width="1.7109375" style="59" customWidth="1"/>
    <col min="24" max="16384" width="19" style="59" hidden="1"/>
  </cols>
  <sheetData>
    <row r="1" spans="1:22" customFormat="1" ht="9.9499999999999993" customHeight="1" thickBot="1" x14ac:dyDescent="0.3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2"/>
      <c r="N1" s="222" t="str">
        <f ca="1">IF(V132&gt;5000,"Livre",IF(V132&lt;=30,"Em Dias","Atrasado"))</f>
        <v>Livre</v>
      </c>
      <c r="O1" s="224" t="s">
        <v>1</v>
      </c>
      <c r="P1" s="224"/>
      <c r="Q1" s="224"/>
      <c r="R1" s="224"/>
      <c r="S1" s="224"/>
      <c r="T1" s="224"/>
      <c r="U1" s="226" t="s">
        <v>22</v>
      </c>
      <c r="V1" s="228" t="s">
        <v>56</v>
      </c>
    </row>
    <row r="2" spans="1:22" customFormat="1" ht="9.9499999999999993" customHeight="1" thickBot="1" x14ac:dyDescent="0.3">
      <c r="A2" s="63"/>
      <c r="B2" s="230"/>
      <c r="C2" s="231"/>
      <c r="D2" s="231"/>
      <c r="E2" s="231"/>
      <c r="F2" s="231"/>
      <c r="G2" s="231"/>
      <c r="H2" s="231"/>
      <c r="I2" s="231"/>
      <c r="J2" s="231"/>
      <c r="K2" s="231"/>
      <c r="L2" s="232"/>
      <c r="M2" s="64"/>
      <c r="N2" s="223"/>
      <c r="O2" s="225"/>
      <c r="P2" s="225"/>
      <c r="Q2" s="225"/>
      <c r="R2" s="225"/>
      <c r="S2" s="225"/>
      <c r="T2" s="225"/>
      <c r="U2" s="227"/>
      <c r="V2" s="229"/>
    </row>
    <row r="3" spans="1:22" customFormat="1" ht="9.9499999999999993" customHeight="1" thickBot="1" x14ac:dyDescent="0.3">
      <c r="A3" s="63"/>
      <c r="B3" s="233"/>
      <c r="C3" s="234"/>
      <c r="D3" s="234"/>
      <c r="E3" s="234"/>
      <c r="F3" s="234"/>
      <c r="G3" s="234"/>
      <c r="H3" s="234"/>
      <c r="I3" s="234"/>
      <c r="J3" s="234"/>
      <c r="K3" s="234"/>
      <c r="L3" s="235"/>
      <c r="M3" s="64"/>
      <c r="N3" s="44" t="s">
        <v>4</v>
      </c>
      <c r="O3" s="239" t="e">
        <f>VLOOKUP(V1,bd,2,0)</f>
        <v>#N/A</v>
      </c>
      <c r="P3" s="240"/>
      <c r="Q3" s="45" t="s">
        <v>6</v>
      </c>
      <c r="R3" s="43"/>
      <c r="S3" s="241" t="e">
        <f>VLOOKUP(V1,bd,8,0)</f>
        <v>#N/A</v>
      </c>
      <c r="T3" s="242"/>
      <c r="U3" s="44" t="s">
        <v>23</v>
      </c>
      <c r="V3" s="13" t="e">
        <f>VLOOKUP(V1,bd,9,0)</f>
        <v>#N/A</v>
      </c>
    </row>
    <row r="4" spans="1:22" customFormat="1" ht="9.9499999999999993" customHeight="1" thickBot="1" x14ac:dyDescent="0.3">
      <c r="A4" s="63"/>
      <c r="B4" s="233"/>
      <c r="C4" s="234"/>
      <c r="D4" s="234"/>
      <c r="E4" s="234"/>
      <c r="F4" s="234"/>
      <c r="G4" s="234"/>
      <c r="H4" s="234"/>
      <c r="I4" s="234"/>
      <c r="J4" s="234"/>
      <c r="K4" s="234"/>
      <c r="L4" s="235"/>
      <c r="M4" s="64"/>
      <c r="N4" s="44" t="s">
        <v>30</v>
      </c>
      <c r="O4" s="41" t="e">
        <f>VLOOKUP(V1,bd,17,0)</f>
        <v>#N/A</v>
      </c>
      <c r="P4" s="41" t="e">
        <f>VLOOKUP(V1,bd,18,0)</f>
        <v>#N/A</v>
      </c>
      <c r="Q4" s="44" t="s">
        <v>8</v>
      </c>
      <c r="R4" s="43"/>
      <c r="S4" s="243" t="e">
        <f>VLOOKUP(V1,bd,19,0)</f>
        <v>#N/A</v>
      </c>
      <c r="T4" s="244"/>
      <c r="U4" s="244"/>
      <c r="V4" s="245"/>
    </row>
    <row r="5" spans="1:22" customFormat="1" ht="9.9499999999999993" customHeight="1" thickBot="1" x14ac:dyDescent="0.3">
      <c r="A5" s="63"/>
      <c r="B5" s="233"/>
      <c r="C5" s="234"/>
      <c r="D5" s="234"/>
      <c r="E5" s="234"/>
      <c r="F5" s="234"/>
      <c r="G5" s="234"/>
      <c r="H5" s="234"/>
      <c r="I5" s="234"/>
      <c r="J5" s="234"/>
      <c r="K5" s="234"/>
      <c r="L5" s="235"/>
      <c r="M5" s="64"/>
      <c r="N5" s="44" t="s">
        <v>24</v>
      </c>
      <c r="O5" s="246" t="e">
        <f>VLOOKUP(V1,bd,10,0)</f>
        <v>#N/A</v>
      </c>
      <c r="P5" s="247"/>
      <c r="Q5" s="46" t="s">
        <v>7</v>
      </c>
      <c r="R5" s="4"/>
      <c r="S5" s="41" t="e">
        <f>VLOOKUP(V1,bd,13,0)</f>
        <v>#N/A</v>
      </c>
      <c r="T5" s="44" t="s">
        <v>5</v>
      </c>
      <c r="U5" s="241" t="e">
        <f>VLOOKUP(V1,bd,20,0)</f>
        <v>#N/A</v>
      </c>
      <c r="V5" s="242"/>
    </row>
    <row r="6" spans="1:22" customFormat="1" ht="9.9499999999999993" customHeight="1" thickBot="1" x14ac:dyDescent="0.3">
      <c r="A6" s="63"/>
      <c r="B6" s="236"/>
      <c r="C6" s="237"/>
      <c r="D6" s="237"/>
      <c r="E6" s="237"/>
      <c r="F6" s="237"/>
      <c r="G6" s="237"/>
      <c r="H6" s="237"/>
      <c r="I6" s="237"/>
      <c r="J6" s="237"/>
      <c r="K6" s="237"/>
      <c r="L6" s="238"/>
      <c r="M6" s="64"/>
      <c r="N6" s="241"/>
      <c r="O6" s="248"/>
      <c r="P6" s="248"/>
      <c r="Q6" s="248"/>
      <c r="R6" s="7"/>
      <c r="S6" s="248"/>
      <c r="T6" s="248"/>
      <c r="U6" s="248"/>
      <c r="V6" s="242"/>
    </row>
    <row r="7" spans="1:22" customFormat="1" ht="9.9499999999999993" customHeight="1" thickBot="1" x14ac:dyDescent="0.3">
      <c r="A7" s="63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217" t="s">
        <v>25</v>
      </c>
      <c r="O7" s="215"/>
      <c r="P7" s="215"/>
      <c r="Q7" s="216"/>
      <c r="R7" s="65"/>
      <c r="S7" s="47" t="s">
        <v>26</v>
      </c>
      <c r="T7" s="48" t="s">
        <v>27</v>
      </c>
      <c r="U7" s="48" t="s">
        <v>28</v>
      </c>
      <c r="V7" s="48" t="s">
        <v>29</v>
      </c>
    </row>
    <row r="8" spans="1:22" customFormat="1" ht="9.9499999999999993" customHeight="1" thickBot="1" x14ac:dyDescent="0.3">
      <c r="A8" s="63"/>
      <c r="B8" s="249"/>
      <c r="C8" s="250" t="s">
        <v>31</v>
      </c>
      <c r="D8" s="251"/>
      <c r="E8" s="251"/>
      <c r="F8" s="251"/>
      <c r="G8" s="251"/>
      <c r="H8" s="251"/>
      <c r="I8" s="251"/>
      <c r="J8" s="251"/>
      <c r="K8" s="251"/>
      <c r="L8" s="252"/>
      <c r="M8" s="64"/>
      <c r="N8" s="241" t="e">
        <f>VLOOKUP(V1,bd,3,0)</f>
        <v>#N/A</v>
      </c>
      <c r="O8" s="248"/>
      <c r="P8" s="248"/>
      <c r="Q8" s="242"/>
      <c r="R8" s="6"/>
      <c r="S8" s="5" t="e">
        <f>VLOOKUP(V1,bd,4,0)</f>
        <v>#N/A</v>
      </c>
      <c r="T8" s="5" t="e">
        <f>VLOOKUP(V1,bd,5,0)</f>
        <v>#N/A</v>
      </c>
      <c r="U8" s="5" t="e">
        <f>VLOOKUP(V1,bd,7,0)</f>
        <v>#N/A</v>
      </c>
      <c r="V8" s="13" t="e">
        <f>VLOOKUP(V1,bd,6,0)</f>
        <v>#N/A</v>
      </c>
    </row>
    <row r="9" spans="1:22" customFormat="1" ht="9.9499999999999993" customHeight="1" thickBot="1" x14ac:dyDescent="0.3">
      <c r="A9" s="63"/>
      <c r="B9" s="249"/>
      <c r="C9" s="253"/>
      <c r="D9" s="254"/>
      <c r="E9" s="254"/>
      <c r="F9" s="254"/>
      <c r="G9" s="254"/>
      <c r="H9" s="254"/>
      <c r="I9" s="254"/>
      <c r="J9" s="254"/>
      <c r="K9" s="254"/>
      <c r="L9" s="255"/>
      <c r="M9" s="64"/>
      <c r="N9" s="49"/>
      <c r="O9" s="50"/>
      <c r="P9" s="50"/>
      <c r="Q9" s="50"/>
      <c r="R9" s="50"/>
      <c r="S9" s="50"/>
      <c r="T9" s="50"/>
      <c r="U9" s="50"/>
      <c r="V9" s="51"/>
    </row>
    <row r="10" spans="1:22" customFormat="1" ht="9.9499999999999993" customHeight="1" thickBot="1" x14ac:dyDescent="0.3">
      <c r="A10" s="63"/>
      <c r="B10" s="249"/>
      <c r="C10" s="115">
        <v>1</v>
      </c>
      <c r="D10" s="116">
        <v>2</v>
      </c>
      <c r="E10" s="116">
        <v>3</v>
      </c>
      <c r="F10" s="116">
        <v>4</v>
      </c>
      <c r="G10" s="116">
        <v>5</v>
      </c>
      <c r="H10" s="116">
        <v>6</v>
      </c>
      <c r="I10" s="116">
        <v>7</v>
      </c>
      <c r="J10" s="116">
        <v>8</v>
      </c>
      <c r="K10" s="116">
        <v>9</v>
      </c>
      <c r="L10" s="117">
        <v>10</v>
      </c>
      <c r="M10" s="64"/>
      <c r="N10" s="76" t="s">
        <v>9</v>
      </c>
      <c r="O10" s="77" t="s">
        <v>10</v>
      </c>
      <c r="P10" s="77" t="s">
        <v>11</v>
      </c>
      <c r="Q10" s="77" t="s">
        <v>12</v>
      </c>
      <c r="R10" s="78" t="s">
        <v>13</v>
      </c>
      <c r="S10" s="77" t="s">
        <v>14</v>
      </c>
      <c r="T10" s="77" t="s">
        <v>15</v>
      </c>
      <c r="U10" s="77" t="s">
        <v>16</v>
      </c>
      <c r="V10" s="79" t="s">
        <v>17</v>
      </c>
    </row>
    <row r="11" spans="1:22" customFormat="1" ht="9.9499999999999993" customHeight="1" x14ac:dyDescent="0.25">
      <c r="A11" s="63"/>
      <c r="B11" s="256" t="s">
        <v>3292</v>
      </c>
      <c r="C11" s="108">
        <v>1</v>
      </c>
      <c r="D11" s="112">
        <v>1</v>
      </c>
      <c r="E11" s="113">
        <v>1</v>
      </c>
      <c r="F11" s="113">
        <v>1</v>
      </c>
      <c r="G11" s="113">
        <v>1</v>
      </c>
      <c r="H11" s="113">
        <v>1</v>
      </c>
      <c r="I11" s="113">
        <v>1</v>
      </c>
      <c r="J11" s="113">
        <v>1</v>
      </c>
      <c r="K11" s="113">
        <v>1</v>
      </c>
      <c r="L11" s="114">
        <v>1</v>
      </c>
      <c r="M11" s="64"/>
      <c r="N11" s="80"/>
      <c r="O11" s="81" t="s">
        <v>18</v>
      </c>
      <c r="P11" s="82"/>
      <c r="Q11" s="83"/>
      <c r="R11" s="82"/>
      <c r="S11" s="82"/>
      <c r="T11" s="84">
        <f t="shared" ref="T11:T74" si="0">IF(P11&gt;=S11,0,"")</f>
        <v>0</v>
      </c>
      <c r="U11" s="85" t="str">
        <f t="shared" ref="U11:U74" si="1">IF(S11&lt;&gt;"",Q11,"")</f>
        <v/>
      </c>
      <c r="V11" s="86">
        <f t="shared" ref="V11:V74" ca="1" si="2">IF(U11&lt;&gt;"","pago",TODAY()-P11)</f>
        <v>43344</v>
      </c>
    </row>
    <row r="12" spans="1:22" customFormat="1" ht="9.9499999999999993" customHeight="1" x14ac:dyDescent="0.25">
      <c r="A12" s="63"/>
      <c r="B12" s="257"/>
      <c r="C12" s="109">
        <v>2</v>
      </c>
      <c r="D12" s="94">
        <v>2</v>
      </c>
      <c r="E12" s="72">
        <v>2</v>
      </c>
      <c r="F12" s="72">
        <v>2</v>
      </c>
      <c r="G12" s="72">
        <v>2</v>
      </c>
      <c r="H12" s="72">
        <v>2</v>
      </c>
      <c r="I12" s="72">
        <v>2</v>
      </c>
      <c r="J12" s="72">
        <v>2</v>
      </c>
      <c r="K12" s="72">
        <v>2</v>
      </c>
      <c r="L12" s="73">
        <v>2</v>
      </c>
      <c r="M12" s="64"/>
      <c r="N12" s="70"/>
      <c r="O12" s="1">
        <v>1</v>
      </c>
      <c r="P12" s="68"/>
      <c r="Q12" s="69"/>
      <c r="R12" s="68" t="str">
        <f t="shared" ref="R12:R51" si="3">IF(N12&lt;&gt;"",P12,"")</f>
        <v/>
      </c>
      <c r="S12" s="68"/>
      <c r="T12" s="71">
        <f t="shared" si="0"/>
        <v>0</v>
      </c>
      <c r="U12" s="2" t="str">
        <f t="shared" si="1"/>
        <v/>
      </c>
      <c r="V12" s="3">
        <f t="shared" ca="1" si="2"/>
        <v>43344</v>
      </c>
    </row>
    <row r="13" spans="1:22" customFormat="1" ht="9.9499999999999993" customHeight="1" x14ac:dyDescent="0.25">
      <c r="A13" s="63"/>
      <c r="B13" s="257"/>
      <c r="C13" s="109">
        <v>3</v>
      </c>
      <c r="D13" s="94">
        <v>3</v>
      </c>
      <c r="E13" s="72">
        <v>3</v>
      </c>
      <c r="F13" s="72">
        <v>3</v>
      </c>
      <c r="G13" s="72">
        <v>3</v>
      </c>
      <c r="H13" s="72">
        <v>3</v>
      </c>
      <c r="I13" s="72">
        <v>3</v>
      </c>
      <c r="J13" s="72">
        <v>3</v>
      </c>
      <c r="K13" s="72">
        <v>3</v>
      </c>
      <c r="L13" s="73">
        <v>3</v>
      </c>
      <c r="M13" s="64"/>
      <c r="N13" s="70"/>
      <c r="O13" s="1">
        <v>2</v>
      </c>
      <c r="P13" s="68"/>
      <c r="Q13" s="69"/>
      <c r="R13" s="68" t="str">
        <f t="shared" si="3"/>
        <v/>
      </c>
      <c r="S13" s="68"/>
      <c r="T13" s="71">
        <f t="shared" si="0"/>
        <v>0</v>
      </c>
      <c r="U13" s="2" t="str">
        <f t="shared" si="1"/>
        <v/>
      </c>
      <c r="V13" s="3">
        <f t="shared" ca="1" si="2"/>
        <v>43344</v>
      </c>
    </row>
    <row r="14" spans="1:22" customFormat="1" ht="9.9499999999999993" customHeight="1" x14ac:dyDescent="0.25">
      <c r="A14" s="63"/>
      <c r="B14" s="257"/>
      <c r="C14" s="109">
        <v>4</v>
      </c>
      <c r="D14" s="94">
        <v>4</v>
      </c>
      <c r="E14" s="72">
        <v>4</v>
      </c>
      <c r="F14" s="72">
        <v>4</v>
      </c>
      <c r="G14" s="72">
        <v>4</v>
      </c>
      <c r="H14" s="72">
        <v>4</v>
      </c>
      <c r="I14" s="72">
        <v>4</v>
      </c>
      <c r="J14" s="72">
        <v>4</v>
      </c>
      <c r="K14" s="72">
        <v>4</v>
      </c>
      <c r="L14" s="73">
        <v>4</v>
      </c>
      <c r="M14" s="64"/>
      <c r="N14" s="70"/>
      <c r="O14" s="1">
        <v>3</v>
      </c>
      <c r="P14" s="68"/>
      <c r="Q14" s="69"/>
      <c r="R14" s="68" t="str">
        <f t="shared" si="3"/>
        <v/>
      </c>
      <c r="S14" s="68"/>
      <c r="T14" s="71">
        <f t="shared" si="0"/>
        <v>0</v>
      </c>
      <c r="U14" s="2" t="str">
        <f t="shared" si="1"/>
        <v/>
      </c>
      <c r="V14" s="3">
        <f t="shared" ca="1" si="2"/>
        <v>43344</v>
      </c>
    </row>
    <row r="15" spans="1:22" customFormat="1" ht="9.9499999999999993" customHeight="1" x14ac:dyDescent="0.25">
      <c r="A15" s="63"/>
      <c r="B15" s="257"/>
      <c r="C15" s="109">
        <v>5</v>
      </c>
      <c r="D15" s="94">
        <v>5</v>
      </c>
      <c r="E15" s="72">
        <v>5</v>
      </c>
      <c r="F15" s="72">
        <v>5</v>
      </c>
      <c r="G15" s="72">
        <v>5</v>
      </c>
      <c r="H15" s="72">
        <v>5</v>
      </c>
      <c r="I15" s="72">
        <v>5</v>
      </c>
      <c r="J15" s="72">
        <v>5</v>
      </c>
      <c r="K15" s="72">
        <v>5</v>
      </c>
      <c r="L15" s="73">
        <v>5</v>
      </c>
      <c r="M15" s="64"/>
      <c r="N15" s="70"/>
      <c r="O15" s="1">
        <v>4</v>
      </c>
      <c r="P15" s="68"/>
      <c r="Q15" s="69"/>
      <c r="R15" s="68" t="str">
        <f t="shared" si="3"/>
        <v/>
      </c>
      <c r="S15" s="68"/>
      <c r="T15" s="71">
        <f t="shared" si="0"/>
        <v>0</v>
      </c>
      <c r="U15" s="2" t="str">
        <f t="shared" si="1"/>
        <v/>
      </c>
      <c r="V15" s="3">
        <f t="shared" ca="1" si="2"/>
        <v>43344</v>
      </c>
    </row>
    <row r="16" spans="1:22" customFormat="1" ht="9.9499999999999993" customHeight="1" x14ac:dyDescent="0.25">
      <c r="A16" s="63"/>
      <c r="B16" s="257"/>
      <c r="C16" s="109">
        <v>6</v>
      </c>
      <c r="D16" s="94">
        <v>6</v>
      </c>
      <c r="E16" s="72">
        <v>6</v>
      </c>
      <c r="F16" s="72">
        <v>6</v>
      </c>
      <c r="G16" s="72">
        <v>6</v>
      </c>
      <c r="H16" s="72">
        <v>6</v>
      </c>
      <c r="I16" s="72">
        <v>6</v>
      </c>
      <c r="J16" s="72">
        <v>6</v>
      </c>
      <c r="K16" s="72">
        <v>6</v>
      </c>
      <c r="L16" s="73">
        <v>6</v>
      </c>
      <c r="M16" s="64"/>
      <c r="N16" s="70"/>
      <c r="O16" s="1">
        <v>5</v>
      </c>
      <c r="P16" s="68"/>
      <c r="Q16" s="69"/>
      <c r="R16" s="68" t="str">
        <f t="shared" si="3"/>
        <v/>
      </c>
      <c r="S16" s="68"/>
      <c r="T16" s="71">
        <f t="shared" si="0"/>
        <v>0</v>
      </c>
      <c r="U16" s="2" t="str">
        <f t="shared" si="1"/>
        <v/>
      </c>
      <c r="V16" s="3">
        <f t="shared" ca="1" si="2"/>
        <v>43344</v>
      </c>
    </row>
    <row r="17" spans="1:22" customFormat="1" ht="9.9499999999999993" customHeight="1" x14ac:dyDescent="0.25">
      <c r="A17" s="63"/>
      <c r="B17" s="257"/>
      <c r="C17" s="109">
        <v>7</v>
      </c>
      <c r="D17" s="94">
        <v>7</v>
      </c>
      <c r="E17" s="72">
        <v>7</v>
      </c>
      <c r="F17" s="72">
        <v>7</v>
      </c>
      <c r="G17" s="72">
        <v>7</v>
      </c>
      <c r="H17" s="72">
        <v>7</v>
      </c>
      <c r="I17" s="72">
        <v>7</v>
      </c>
      <c r="J17" s="72">
        <v>7</v>
      </c>
      <c r="K17" s="72">
        <v>7</v>
      </c>
      <c r="L17" s="73">
        <v>7</v>
      </c>
      <c r="M17" s="64"/>
      <c r="N17" s="70"/>
      <c r="O17" s="1">
        <v>6</v>
      </c>
      <c r="P17" s="68"/>
      <c r="Q17" s="69"/>
      <c r="R17" s="68" t="str">
        <f t="shared" si="3"/>
        <v/>
      </c>
      <c r="S17" s="68"/>
      <c r="T17" s="71">
        <f t="shared" si="0"/>
        <v>0</v>
      </c>
      <c r="U17" s="2" t="str">
        <f t="shared" si="1"/>
        <v/>
      </c>
      <c r="V17" s="3">
        <f t="shared" ca="1" si="2"/>
        <v>43344</v>
      </c>
    </row>
    <row r="18" spans="1:22" customFormat="1" ht="9.9499999999999993" customHeight="1" x14ac:dyDescent="0.25">
      <c r="A18" s="63"/>
      <c r="B18" s="257"/>
      <c r="C18" s="109">
        <v>8</v>
      </c>
      <c r="D18" s="94">
        <v>8</v>
      </c>
      <c r="E18" s="72">
        <v>8</v>
      </c>
      <c r="F18" s="72">
        <v>8</v>
      </c>
      <c r="G18" s="72">
        <v>8</v>
      </c>
      <c r="H18" s="72">
        <v>8</v>
      </c>
      <c r="I18" s="72">
        <v>8</v>
      </c>
      <c r="J18" s="72">
        <v>8</v>
      </c>
      <c r="K18" s="72">
        <v>8</v>
      </c>
      <c r="L18" s="73">
        <v>8</v>
      </c>
      <c r="M18" s="64"/>
      <c r="N18" s="70"/>
      <c r="O18" s="1">
        <v>7</v>
      </c>
      <c r="P18" s="68"/>
      <c r="Q18" s="69"/>
      <c r="R18" s="68" t="str">
        <f t="shared" si="3"/>
        <v/>
      </c>
      <c r="S18" s="68"/>
      <c r="T18" s="71">
        <f t="shared" si="0"/>
        <v>0</v>
      </c>
      <c r="U18" s="2" t="str">
        <f t="shared" si="1"/>
        <v/>
      </c>
      <c r="V18" s="3">
        <f t="shared" ca="1" si="2"/>
        <v>43344</v>
      </c>
    </row>
    <row r="19" spans="1:22" customFormat="1" ht="9.9499999999999993" customHeight="1" x14ac:dyDescent="0.25">
      <c r="A19" s="63"/>
      <c r="B19" s="257"/>
      <c r="C19" s="109">
        <v>9</v>
      </c>
      <c r="D19" s="94">
        <v>9</v>
      </c>
      <c r="E19" s="72">
        <v>9</v>
      </c>
      <c r="F19" s="72">
        <v>9</v>
      </c>
      <c r="G19" s="72">
        <v>9</v>
      </c>
      <c r="H19" s="72">
        <v>9</v>
      </c>
      <c r="I19" s="72">
        <v>9</v>
      </c>
      <c r="J19" s="72">
        <v>9</v>
      </c>
      <c r="K19" s="72">
        <v>9</v>
      </c>
      <c r="L19" s="73">
        <v>9</v>
      </c>
      <c r="M19" s="64"/>
      <c r="N19" s="70"/>
      <c r="O19" s="1">
        <v>8</v>
      </c>
      <c r="P19" s="68"/>
      <c r="Q19" s="69"/>
      <c r="R19" s="68" t="str">
        <f t="shared" si="3"/>
        <v/>
      </c>
      <c r="S19" s="68"/>
      <c r="T19" s="71">
        <f t="shared" si="0"/>
        <v>0</v>
      </c>
      <c r="U19" s="2" t="str">
        <f t="shared" si="1"/>
        <v/>
      </c>
      <c r="V19" s="3">
        <f t="shared" ca="1" si="2"/>
        <v>43344</v>
      </c>
    </row>
    <row r="20" spans="1:22" customFormat="1" ht="9.9499999999999993" customHeight="1" x14ac:dyDescent="0.25">
      <c r="A20" s="63"/>
      <c r="B20" s="257"/>
      <c r="C20" s="109">
        <v>10</v>
      </c>
      <c r="D20" s="94">
        <v>10</v>
      </c>
      <c r="E20" s="72">
        <v>10</v>
      </c>
      <c r="F20" s="72">
        <v>10</v>
      </c>
      <c r="G20" s="72">
        <v>10</v>
      </c>
      <c r="H20" s="72">
        <v>10</v>
      </c>
      <c r="I20" s="72">
        <v>10</v>
      </c>
      <c r="J20" s="72">
        <v>10</v>
      </c>
      <c r="K20" s="72">
        <v>10</v>
      </c>
      <c r="L20" s="73">
        <v>10</v>
      </c>
      <c r="M20" s="64"/>
      <c r="N20" s="70"/>
      <c r="O20" s="1">
        <v>9</v>
      </c>
      <c r="P20" s="68"/>
      <c r="Q20" s="69"/>
      <c r="R20" s="68" t="str">
        <f t="shared" si="3"/>
        <v/>
      </c>
      <c r="S20" s="68"/>
      <c r="T20" s="71">
        <f t="shared" si="0"/>
        <v>0</v>
      </c>
      <c r="U20" s="2" t="str">
        <f t="shared" si="1"/>
        <v/>
      </c>
      <c r="V20" s="3">
        <f t="shared" ca="1" si="2"/>
        <v>43344</v>
      </c>
    </row>
    <row r="21" spans="1:22" customFormat="1" ht="9.9499999999999993" customHeight="1" x14ac:dyDescent="0.25">
      <c r="A21" s="63"/>
      <c r="B21" s="257"/>
      <c r="C21" s="109">
        <v>11</v>
      </c>
      <c r="D21" s="94">
        <v>11</v>
      </c>
      <c r="E21" s="72">
        <v>11</v>
      </c>
      <c r="F21" s="72">
        <v>11</v>
      </c>
      <c r="G21" s="72">
        <v>11</v>
      </c>
      <c r="H21" s="72">
        <v>11</v>
      </c>
      <c r="I21" s="72">
        <v>11</v>
      </c>
      <c r="J21" s="72">
        <v>11</v>
      </c>
      <c r="K21" s="72">
        <v>11</v>
      </c>
      <c r="L21" s="73">
        <v>11</v>
      </c>
      <c r="M21" s="64"/>
      <c r="N21" s="70"/>
      <c r="O21" s="1">
        <v>10</v>
      </c>
      <c r="P21" s="68"/>
      <c r="Q21" s="69"/>
      <c r="R21" s="68" t="str">
        <f t="shared" si="3"/>
        <v/>
      </c>
      <c r="S21" s="68"/>
      <c r="T21" s="71">
        <f t="shared" si="0"/>
        <v>0</v>
      </c>
      <c r="U21" s="2" t="str">
        <f t="shared" si="1"/>
        <v/>
      </c>
      <c r="V21" s="3">
        <f t="shared" ca="1" si="2"/>
        <v>43344</v>
      </c>
    </row>
    <row r="22" spans="1:22" customFormat="1" ht="9.9499999999999993" customHeight="1" x14ac:dyDescent="0.25">
      <c r="A22" s="63"/>
      <c r="B22" s="257"/>
      <c r="C22" s="110">
        <v>12</v>
      </c>
      <c r="D22" s="72">
        <v>12</v>
      </c>
      <c r="E22" s="72">
        <v>12</v>
      </c>
      <c r="F22" s="72">
        <v>12</v>
      </c>
      <c r="G22" s="72">
        <v>12</v>
      </c>
      <c r="H22" s="72">
        <v>12</v>
      </c>
      <c r="I22" s="72">
        <v>12</v>
      </c>
      <c r="J22" s="72">
        <v>12</v>
      </c>
      <c r="K22" s="72">
        <v>12</v>
      </c>
      <c r="L22" s="73">
        <v>12</v>
      </c>
      <c r="M22" s="64"/>
      <c r="N22" s="70"/>
      <c r="O22" s="1">
        <v>11</v>
      </c>
      <c r="P22" s="68"/>
      <c r="Q22" s="69"/>
      <c r="R22" s="68" t="str">
        <f t="shared" si="3"/>
        <v/>
      </c>
      <c r="S22" s="68"/>
      <c r="T22" s="71">
        <f t="shared" si="0"/>
        <v>0</v>
      </c>
      <c r="U22" s="2" t="str">
        <f t="shared" si="1"/>
        <v/>
      </c>
      <c r="V22" s="3">
        <f t="shared" ca="1" si="2"/>
        <v>43344</v>
      </c>
    </row>
    <row r="23" spans="1:22" customFormat="1" ht="9.9499999999999993" customHeight="1" x14ac:dyDescent="0.25">
      <c r="A23" s="63"/>
      <c r="B23" s="257"/>
      <c r="C23" s="110">
        <v>13</v>
      </c>
      <c r="D23" s="72">
        <v>13</v>
      </c>
      <c r="E23" s="72">
        <v>13</v>
      </c>
      <c r="F23" s="72">
        <v>13</v>
      </c>
      <c r="G23" s="72">
        <v>13</v>
      </c>
      <c r="H23" s="72">
        <v>13</v>
      </c>
      <c r="I23" s="72">
        <v>13</v>
      </c>
      <c r="J23" s="72">
        <v>13</v>
      </c>
      <c r="K23" s="72">
        <v>13</v>
      </c>
      <c r="L23" s="73">
        <v>13</v>
      </c>
      <c r="M23" s="64"/>
      <c r="N23" s="70"/>
      <c r="O23" s="1">
        <v>12</v>
      </c>
      <c r="P23" s="68"/>
      <c r="Q23" s="69"/>
      <c r="R23" s="68" t="str">
        <f t="shared" si="3"/>
        <v/>
      </c>
      <c r="S23" s="68"/>
      <c r="T23" s="71">
        <f t="shared" si="0"/>
        <v>0</v>
      </c>
      <c r="U23" s="2" t="str">
        <f t="shared" si="1"/>
        <v/>
      </c>
      <c r="V23" s="3">
        <f t="shared" ca="1" si="2"/>
        <v>43344</v>
      </c>
    </row>
    <row r="24" spans="1:22" customFormat="1" ht="9.9499999999999993" customHeight="1" x14ac:dyDescent="0.25">
      <c r="A24" s="63"/>
      <c r="B24" s="257"/>
      <c r="C24" s="97">
        <v>14</v>
      </c>
      <c r="D24" s="72">
        <v>14</v>
      </c>
      <c r="E24" s="72">
        <v>14</v>
      </c>
      <c r="F24" s="72">
        <v>14</v>
      </c>
      <c r="G24" s="72">
        <v>14</v>
      </c>
      <c r="H24" s="72">
        <v>14</v>
      </c>
      <c r="I24" s="72">
        <v>14</v>
      </c>
      <c r="J24" s="72">
        <v>14</v>
      </c>
      <c r="K24" s="72">
        <v>14</v>
      </c>
      <c r="L24" s="73">
        <v>14</v>
      </c>
      <c r="M24" s="64"/>
      <c r="N24" s="70"/>
      <c r="O24" s="1">
        <v>13</v>
      </c>
      <c r="P24" s="68"/>
      <c r="Q24" s="69"/>
      <c r="R24" s="68" t="str">
        <f t="shared" si="3"/>
        <v/>
      </c>
      <c r="S24" s="68"/>
      <c r="T24" s="71">
        <f t="shared" si="0"/>
        <v>0</v>
      </c>
      <c r="U24" s="2" t="str">
        <f t="shared" si="1"/>
        <v/>
      </c>
      <c r="V24" s="3">
        <f t="shared" ca="1" si="2"/>
        <v>43344</v>
      </c>
    </row>
    <row r="25" spans="1:22" customFormat="1" ht="9.9499999999999993" customHeight="1" x14ac:dyDescent="0.25">
      <c r="A25" s="63"/>
      <c r="B25" s="257"/>
      <c r="C25" s="97">
        <v>15</v>
      </c>
      <c r="D25" s="72">
        <v>15</v>
      </c>
      <c r="E25" s="72">
        <v>15</v>
      </c>
      <c r="F25" s="72">
        <v>15</v>
      </c>
      <c r="G25" s="72">
        <v>15</v>
      </c>
      <c r="H25" s="72">
        <v>15</v>
      </c>
      <c r="I25" s="72">
        <v>15</v>
      </c>
      <c r="J25" s="72">
        <v>15</v>
      </c>
      <c r="K25" s="72">
        <v>15</v>
      </c>
      <c r="L25" s="73">
        <v>15</v>
      </c>
      <c r="M25" s="64"/>
      <c r="N25" s="70"/>
      <c r="O25" s="1">
        <v>14</v>
      </c>
      <c r="P25" s="68"/>
      <c r="Q25" s="69"/>
      <c r="R25" s="68" t="str">
        <f t="shared" si="3"/>
        <v/>
      </c>
      <c r="S25" s="68"/>
      <c r="T25" s="71">
        <f t="shared" si="0"/>
        <v>0</v>
      </c>
      <c r="U25" s="2" t="str">
        <f t="shared" si="1"/>
        <v/>
      </c>
      <c r="V25" s="3">
        <f t="shared" ca="1" si="2"/>
        <v>43344</v>
      </c>
    </row>
    <row r="26" spans="1:22" customFormat="1" ht="9.9499999999999993" customHeight="1" x14ac:dyDescent="0.25">
      <c r="A26" s="63"/>
      <c r="B26" s="257"/>
      <c r="C26" s="97">
        <v>16</v>
      </c>
      <c r="D26" s="72">
        <v>16</v>
      </c>
      <c r="E26" s="72">
        <v>16</v>
      </c>
      <c r="F26" s="72">
        <v>16</v>
      </c>
      <c r="G26" s="72">
        <v>16</v>
      </c>
      <c r="H26" s="72">
        <v>16</v>
      </c>
      <c r="I26" s="72">
        <v>16</v>
      </c>
      <c r="J26" s="72">
        <v>16</v>
      </c>
      <c r="K26" s="72">
        <v>16</v>
      </c>
      <c r="L26" s="73">
        <v>16</v>
      </c>
      <c r="M26" s="64"/>
      <c r="N26" s="70"/>
      <c r="O26" s="1">
        <v>15</v>
      </c>
      <c r="P26" s="68"/>
      <c r="Q26" s="69"/>
      <c r="R26" s="68" t="str">
        <f t="shared" si="3"/>
        <v/>
      </c>
      <c r="S26" s="68"/>
      <c r="T26" s="71">
        <f t="shared" si="0"/>
        <v>0</v>
      </c>
      <c r="U26" s="2" t="str">
        <f t="shared" si="1"/>
        <v/>
      </c>
      <c r="V26" s="3">
        <f t="shared" ca="1" si="2"/>
        <v>43344</v>
      </c>
    </row>
    <row r="27" spans="1:22" customFormat="1" ht="9.9499999999999993" customHeight="1" x14ac:dyDescent="0.25">
      <c r="A27" s="63"/>
      <c r="B27" s="257"/>
      <c r="C27" s="97">
        <v>17</v>
      </c>
      <c r="D27" s="72">
        <v>17</v>
      </c>
      <c r="E27" s="72">
        <v>17</v>
      </c>
      <c r="F27" s="72">
        <v>17</v>
      </c>
      <c r="G27" s="72">
        <v>17</v>
      </c>
      <c r="H27" s="72">
        <v>17</v>
      </c>
      <c r="I27" s="72">
        <v>17</v>
      </c>
      <c r="J27" s="72">
        <v>17</v>
      </c>
      <c r="K27" s="72">
        <v>17</v>
      </c>
      <c r="L27" s="73">
        <v>17</v>
      </c>
      <c r="M27" s="64"/>
      <c r="N27" s="70"/>
      <c r="O27" s="1">
        <v>16</v>
      </c>
      <c r="P27" s="68"/>
      <c r="Q27" s="69"/>
      <c r="R27" s="68" t="str">
        <f t="shared" si="3"/>
        <v/>
      </c>
      <c r="S27" s="68"/>
      <c r="T27" s="71">
        <f t="shared" si="0"/>
        <v>0</v>
      </c>
      <c r="U27" s="2" t="str">
        <f t="shared" si="1"/>
        <v/>
      </c>
      <c r="V27" s="3">
        <f t="shared" ca="1" si="2"/>
        <v>43344</v>
      </c>
    </row>
    <row r="28" spans="1:22" customFormat="1" ht="9.9499999999999993" customHeight="1" x14ac:dyDescent="0.25">
      <c r="A28" s="63"/>
      <c r="B28" s="257"/>
      <c r="C28" s="97">
        <v>18</v>
      </c>
      <c r="D28" s="72">
        <v>18</v>
      </c>
      <c r="E28" s="72">
        <v>18</v>
      </c>
      <c r="F28" s="72">
        <v>18</v>
      </c>
      <c r="G28" s="72">
        <v>18</v>
      </c>
      <c r="H28" s="72">
        <v>18</v>
      </c>
      <c r="I28" s="72">
        <v>18</v>
      </c>
      <c r="J28" s="72">
        <v>18</v>
      </c>
      <c r="K28" s="72">
        <v>18</v>
      </c>
      <c r="L28" s="73">
        <v>18</v>
      </c>
      <c r="M28" s="64"/>
      <c r="N28" s="70"/>
      <c r="O28" s="1">
        <v>17</v>
      </c>
      <c r="P28" s="68"/>
      <c r="Q28" s="69"/>
      <c r="R28" s="68" t="str">
        <f t="shared" si="3"/>
        <v/>
      </c>
      <c r="S28" s="68"/>
      <c r="T28" s="71">
        <f t="shared" si="0"/>
        <v>0</v>
      </c>
      <c r="U28" s="2" t="str">
        <f t="shared" si="1"/>
        <v/>
      </c>
      <c r="V28" s="3">
        <f t="shared" ca="1" si="2"/>
        <v>43344</v>
      </c>
    </row>
    <row r="29" spans="1:22" customFormat="1" ht="9.9499999999999993" customHeight="1" x14ac:dyDescent="0.25">
      <c r="A29" s="63"/>
      <c r="B29" s="257"/>
      <c r="C29" s="97">
        <v>19</v>
      </c>
      <c r="D29" s="72">
        <v>19</v>
      </c>
      <c r="E29" s="72">
        <v>19</v>
      </c>
      <c r="F29" s="72">
        <v>19</v>
      </c>
      <c r="G29" s="72">
        <v>19</v>
      </c>
      <c r="H29" s="72">
        <v>19</v>
      </c>
      <c r="I29" s="72">
        <v>19</v>
      </c>
      <c r="J29" s="72">
        <v>19</v>
      </c>
      <c r="K29" s="72">
        <v>19</v>
      </c>
      <c r="L29" s="73">
        <v>19</v>
      </c>
      <c r="M29" s="64"/>
      <c r="N29" s="70"/>
      <c r="O29" s="1">
        <v>18</v>
      </c>
      <c r="P29" s="68"/>
      <c r="Q29" s="69"/>
      <c r="R29" s="68" t="str">
        <f t="shared" si="3"/>
        <v/>
      </c>
      <c r="S29" s="68"/>
      <c r="T29" s="71">
        <f t="shared" si="0"/>
        <v>0</v>
      </c>
      <c r="U29" s="2" t="str">
        <f t="shared" si="1"/>
        <v/>
      </c>
      <c r="V29" s="3">
        <f t="shared" ca="1" si="2"/>
        <v>43344</v>
      </c>
    </row>
    <row r="30" spans="1:22" customFormat="1" ht="9.9499999999999993" customHeight="1" x14ac:dyDescent="0.25">
      <c r="A30" s="63"/>
      <c r="B30" s="257"/>
      <c r="C30" s="97">
        <v>20</v>
      </c>
      <c r="D30" s="72">
        <v>20</v>
      </c>
      <c r="E30" s="72">
        <v>20</v>
      </c>
      <c r="F30" s="72">
        <v>20</v>
      </c>
      <c r="G30" s="72">
        <v>20</v>
      </c>
      <c r="H30" s="72">
        <v>20</v>
      </c>
      <c r="I30" s="72">
        <v>20</v>
      </c>
      <c r="J30" s="72">
        <v>20</v>
      </c>
      <c r="K30" s="72">
        <v>20</v>
      </c>
      <c r="L30" s="73">
        <v>20</v>
      </c>
      <c r="M30" s="64"/>
      <c r="N30" s="70"/>
      <c r="O30" s="1">
        <v>19</v>
      </c>
      <c r="P30" s="68"/>
      <c r="Q30" s="69"/>
      <c r="R30" s="68" t="str">
        <f t="shared" si="3"/>
        <v/>
      </c>
      <c r="S30" s="68"/>
      <c r="T30" s="71">
        <f t="shared" si="0"/>
        <v>0</v>
      </c>
      <c r="U30" s="2" t="str">
        <f t="shared" si="1"/>
        <v/>
      </c>
      <c r="V30" s="3">
        <f t="shared" ca="1" si="2"/>
        <v>43344</v>
      </c>
    </row>
    <row r="31" spans="1:22" customFormat="1" ht="9.9499999999999993" customHeight="1" x14ac:dyDescent="0.25">
      <c r="A31" s="63"/>
      <c r="B31" s="257"/>
      <c r="C31" s="97">
        <v>21</v>
      </c>
      <c r="D31" s="72">
        <v>21</v>
      </c>
      <c r="E31" s="72">
        <v>21</v>
      </c>
      <c r="F31" s="72">
        <v>21</v>
      </c>
      <c r="G31" s="72">
        <v>21</v>
      </c>
      <c r="H31" s="72">
        <v>21</v>
      </c>
      <c r="I31" s="72">
        <v>21</v>
      </c>
      <c r="J31" s="72">
        <v>21</v>
      </c>
      <c r="K31" s="72">
        <v>21</v>
      </c>
      <c r="L31" s="73">
        <v>21</v>
      </c>
      <c r="M31" s="64"/>
      <c r="N31" s="70"/>
      <c r="O31" s="1">
        <v>20</v>
      </c>
      <c r="P31" s="68"/>
      <c r="Q31" s="69"/>
      <c r="R31" s="68" t="str">
        <f t="shared" si="3"/>
        <v/>
      </c>
      <c r="S31" s="68"/>
      <c r="T31" s="71">
        <f t="shared" si="0"/>
        <v>0</v>
      </c>
      <c r="U31" s="2" t="str">
        <f t="shared" si="1"/>
        <v/>
      </c>
      <c r="V31" s="3">
        <f t="shared" ca="1" si="2"/>
        <v>43344</v>
      </c>
    </row>
    <row r="32" spans="1:22" customFormat="1" ht="9.9499999999999993" customHeight="1" x14ac:dyDescent="0.25">
      <c r="A32" s="63"/>
      <c r="B32" s="257"/>
      <c r="C32" s="97">
        <v>22</v>
      </c>
      <c r="D32" s="72">
        <v>22</v>
      </c>
      <c r="E32" s="72">
        <v>22</v>
      </c>
      <c r="F32" s="72">
        <v>22</v>
      </c>
      <c r="G32" s="72">
        <v>22</v>
      </c>
      <c r="H32" s="72">
        <v>22</v>
      </c>
      <c r="I32" s="72">
        <v>22</v>
      </c>
      <c r="J32" s="72">
        <v>22</v>
      </c>
      <c r="K32" s="72">
        <v>22</v>
      </c>
      <c r="L32" s="73">
        <v>22</v>
      </c>
      <c r="M32" s="64"/>
      <c r="N32" s="70"/>
      <c r="O32" s="1">
        <v>21</v>
      </c>
      <c r="P32" s="68"/>
      <c r="Q32" s="69"/>
      <c r="R32" s="68" t="str">
        <f t="shared" si="3"/>
        <v/>
      </c>
      <c r="S32" s="68"/>
      <c r="T32" s="71">
        <f t="shared" si="0"/>
        <v>0</v>
      </c>
      <c r="U32" s="2" t="str">
        <f t="shared" si="1"/>
        <v/>
      </c>
      <c r="V32" s="3">
        <f t="shared" ca="1" si="2"/>
        <v>43344</v>
      </c>
    </row>
    <row r="33" spans="1:22" customFormat="1" ht="9.9499999999999993" customHeight="1" x14ac:dyDescent="0.25">
      <c r="A33" s="63"/>
      <c r="B33" s="257"/>
      <c r="C33" s="97">
        <v>23</v>
      </c>
      <c r="D33" s="72">
        <v>23</v>
      </c>
      <c r="E33" s="72">
        <v>23</v>
      </c>
      <c r="F33" s="72">
        <v>23</v>
      </c>
      <c r="G33" s="72">
        <v>23</v>
      </c>
      <c r="H33" s="72">
        <v>23</v>
      </c>
      <c r="I33" s="72">
        <v>23</v>
      </c>
      <c r="J33" s="72">
        <v>23</v>
      </c>
      <c r="K33" s="72">
        <v>23</v>
      </c>
      <c r="L33" s="73">
        <v>23</v>
      </c>
      <c r="M33" s="64"/>
      <c r="N33" s="70"/>
      <c r="O33" s="1">
        <v>22</v>
      </c>
      <c r="P33" s="68"/>
      <c r="Q33" s="69"/>
      <c r="R33" s="68" t="str">
        <f t="shared" si="3"/>
        <v/>
      </c>
      <c r="S33" s="68"/>
      <c r="T33" s="71">
        <f t="shared" si="0"/>
        <v>0</v>
      </c>
      <c r="U33" s="2" t="str">
        <f t="shared" si="1"/>
        <v/>
      </c>
      <c r="V33" s="3">
        <f t="shared" ca="1" si="2"/>
        <v>43344</v>
      </c>
    </row>
    <row r="34" spans="1:22" customFormat="1" ht="9.9499999999999993" customHeight="1" x14ac:dyDescent="0.25">
      <c r="A34" s="63"/>
      <c r="B34" s="257"/>
      <c r="C34" s="97">
        <v>24</v>
      </c>
      <c r="D34" s="72">
        <v>24</v>
      </c>
      <c r="E34" s="72">
        <v>24</v>
      </c>
      <c r="F34" s="72">
        <v>24</v>
      </c>
      <c r="G34" s="72">
        <v>24</v>
      </c>
      <c r="H34" s="72">
        <v>24</v>
      </c>
      <c r="I34" s="72">
        <v>24</v>
      </c>
      <c r="J34" s="72">
        <v>24</v>
      </c>
      <c r="K34" s="72">
        <v>24</v>
      </c>
      <c r="L34" s="73">
        <v>24</v>
      </c>
      <c r="M34" s="64"/>
      <c r="N34" s="70"/>
      <c r="O34" s="1">
        <v>23</v>
      </c>
      <c r="P34" s="68"/>
      <c r="Q34" s="69"/>
      <c r="R34" s="68" t="str">
        <f t="shared" si="3"/>
        <v/>
      </c>
      <c r="S34" s="68"/>
      <c r="T34" s="71">
        <f t="shared" si="0"/>
        <v>0</v>
      </c>
      <c r="U34" s="2" t="str">
        <f t="shared" si="1"/>
        <v/>
      </c>
      <c r="V34" s="3">
        <f t="shared" ca="1" si="2"/>
        <v>43344</v>
      </c>
    </row>
    <row r="35" spans="1:22" customFormat="1" ht="9.9499999999999993" customHeight="1" x14ac:dyDescent="0.25">
      <c r="A35" s="63"/>
      <c r="B35" s="257"/>
      <c r="C35" s="97">
        <v>25</v>
      </c>
      <c r="D35" s="72">
        <v>25</v>
      </c>
      <c r="E35" s="72">
        <v>25</v>
      </c>
      <c r="F35" s="72">
        <v>25</v>
      </c>
      <c r="G35" s="72">
        <v>25</v>
      </c>
      <c r="H35" s="72">
        <v>25</v>
      </c>
      <c r="I35" s="72">
        <v>25</v>
      </c>
      <c r="J35" s="72">
        <v>25</v>
      </c>
      <c r="K35" s="72">
        <v>25</v>
      </c>
      <c r="L35" s="73">
        <v>25</v>
      </c>
      <c r="M35" s="64"/>
      <c r="N35" s="70"/>
      <c r="O35" s="1">
        <v>24</v>
      </c>
      <c r="P35" s="68"/>
      <c r="Q35" s="69"/>
      <c r="R35" s="68" t="str">
        <f t="shared" si="3"/>
        <v/>
      </c>
      <c r="S35" s="68"/>
      <c r="T35" s="71">
        <f t="shared" si="0"/>
        <v>0</v>
      </c>
      <c r="U35" s="2" t="str">
        <f t="shared" si="1"/>
        <v/>
      </c>
      <c r="V35" s="3">
        <f t="shared" ca="1" si="2"/>
        <v>43344</v>
      </c>
    </row>
    <row r="36" spans="1:22" customFormat="1" ht="9.9499999999999993" customHeight="1" x14ac:dyDescent="0.25">
      <c r="A36" s="63"/>
      <c r="B36" s="257"/>
      <c r="C36" s="97">
        <v>26</v>
      </c>
      <c r="D36" s="72">
        <v>26</v>
      </c>
      <c r="E36" s="72">
        <v>26</v>
      </c>
      <c r="F36" s="72">
        <v>26</v>
      </c>
      <c r="G36" s="72">
        <v>26</v>
      </c>
      <c r="H36" s="72">
        <v>26</v>
      </c>
      <c r="I36" s="72">
        <v>26</v>
      </c>
      <c r="J36" s="72">
        <v>26</v>
      </c>
      <c r="K36" s="72">
        <v>26</v>
      </c>
      <c r="L36" s="73">
        <v>26</v>
      </c>
      <c r="M36" s="64"/>
      <c r="N36" s="70"/>
      <c r="O36" s="1">
        <v>25</v>
      </c>
      <c r="P36" s="68"/>
      <c r="Q36" s="69"/>
      <c r="R36" s="68" t="str">
        <f t="shared" si="3"/>
        <v/>
      </c>
      <c r="S36" s="68"/>
      <c r="T36" s="71">
        <f t="shared" si="0"/>
        <v>0</v>
      </c>
      <c r="U36" s="2" t="str">
        <f t="shared" si="1"/>
        <v/>
      </c>
      <c r="V36" s="3">
        <f t="shared" ca="1" si="2"/>
        <v>43344</v>
      </c>
    </row>
    <row r="37" spans="1:22" customFormat="1" ht="9.9499999999999993" customHeight="1" x14ac:dyDescent="0.25">
      <c r="A37" s="63"/>
      <c r="B37" s="257"/>
      <c r="C37" s="97">
        <v>27</v>
      </c>
      <c r="D37" s="72">
        <v>27</v>
      </c>
      <c r="E37" s="72">
        <v>27</v>
      </c>
      <c r="F37" s="72">
        <v>27</v>
      </c>
      <c r="G37" s="72">
        <v>27</v>
      </c>
      <c r="H37" s="72">
        <v>27</v>
      </c>
      <c r="I37" s="72">
        <v>27</v>
      </c>
      <c r="J37" s="72">
        <v>27</v>
      </c>
      <c r="K37" s="72">
        <v>27</v>
      </c>
      <c r="L37" s="73">
        <v>27</v>
      </c>
      <c r="M37" s="64"/>
      <c r="N37" s="70"/>
      <c r="O37" s="1">
        <v>26</v>
      </c>
      <c r="P37" s="68"/>
      <c r="Q37" s="69"/>
      <c r="R37" s="68" t="str">
        <f t="shared" si="3"/>
        <v/>
      </c>
      <c r="S37" s="68"/>
      <c r="T37" s="71">
        <f t="shared" si="0"/>
        <v>0</v>
      </c>
      <c r="U37" s="2" t="str">
        <f t="shared" si="1"/>
        <v/>
      </c>
      <c r="V37" s="3">
        <f t="shared" ca="1" si="2"/>
        <v>43344</v>
      </c>
    </row>
    <row r="38" spans="1:22" customFormat="1" ht="9.9499999999999993" customHeight="1" x14ac:dyDescent="0.25">
      <c r="A38" s="63"/>
      <c r="B38" s="257"/>
      <c r="C38" s="97">
        <v>28</v>
      </c>
      <c r="D38" s="72">
        <v>28</v>
      </c>
      <c r="E38" s="72">
        <v>28</v>
      </c>
      <c r="F38" s="72">
        <v>28</v>
      </c>
      <c r="G38" s="72">
        <v>28</v>
      </c>
      <c r="H38" s="72">
        <v>28</v>
      </c>
      <c r="I38" s="72">
        <v>28</v>
      </c>
      <c r="J38" s="72">
        <v>28</v>
      </c>
      <c r="K38" s="72">
        <v>28</v>
      </c>
      <c r="L38" s="73">
        <v>28</v>
      </c>
      <c r="M38" s="64"/>
      <c r="N38" s="70"/>
      <c r="O38" s="1">
        <v>27</v>
      </c>
      <c r="P38" s="68"/>
      <c r="Q38" s="69"/>
      <c r="R38" s="68" t="str">
        <f t="shared" si="3"/>
        <v/>
      </c>
      <c r="S38" s="68"/>
      <c r="T38" s="71">
        <f t="shared" si="0"/>
        <v>0</v>
      </c>
      <c r="U38" s="2" t="str">
        <f t="shared" si="1"/>
        <v/>
      </c>
      <c r="V38" s="3">
        <f t="shared" ca="1" si="2"/>
        <v>43344</v>
      </c>
    </row>
    <row r="39" spans="1:22" customFormat="1" ht="9.9499999999999993" customHeight="1" x14ac:dyDescent="0.25">
      <c r="A39" s="63"/>
      <c r="B39" s="257"/>
      <c r="C39" s="97">
        <v>29</v>
      </c>
      <c r="D39" s="72">
        <v>29</v>
      </c>
      <c r="E39" s="72">
        <v>29</v>
      </c>
      <c r="F39" s="72">
        <v>29</v>
      </c>
      <c r="G39" s="72">
        <v>29</v>
      </c>
      <c r="H39" s="72">
        <v>29</v>
      </c>
      <c r="I39" s="72">
        <v>29</v>
      </c>
      <c r="J39" s="72">
        <v>29</v>
      </c>
      <c r="K39" s="72">
        <v>29</v>
      </c>
      <c r="L39" s="73">
        <v>29</v>
      </c>
      <c r="M39" s="64"/>
      <c r="N39" s="70"/>
      <c r="O39" s="1">
        <v>28</v>
      </c>
      <c r="P39" s="68"/>
      <c r="Q39" s="69"/>
      <c r="R39" s="68" t="str">
        <f t="shared" si="3"/>
        <v/>
      </c>
      <c r="S39" s="68"/>
      <c r="T39" s="71">
        <f t="shared" si="0"/>
        <v>0</v>
      </c>
      <c r="U39" s="2" t="str">
        <f t="shared" si="1"/>
        <v/>
      </c>
      <c r="V39" s="3">
        <f t="shared" ca="1" si="2"/>
        <v>43344</v>
      </c>
    </row>
    <row r="40" spans="1:22" customFormat="1" ht="9.9499999999999993" customHeight="1" x14ac:dyDescent="0.25">
      <c r="A40" s="63"/>
      <c r="B40" s="257"/>
      <c r="C40" s="97">
        <v>30</v>
      </c>
      <c r="D40" s="72">
        <v>30</v>
      </c>
      <c r="E40" s="72">
        <v>30</v>
      </c>
      <c r="F40" s="72">
        <v>30</v>
      </c>
      <c r="G40" s="72">
        <v>30</v>
      </c>
      <c r="H40" s="72">
        <v>30</v>
      </c>
      <c r="I40" s="72">
        <v>30</v>
      </c>
      <c r="J40" s="72">
        <v>30</v>
      </c>
      <c r="K40" s="72">
        <v>30</v>
      </c>
      <c r="L40" s="73">
        <v>30</v>
      </c>
      <c r="M40" s="64"/>
      <c r="N40" s="70"/>
      <c r="O40" s="1">
        <v>29</v>
      </c>
      <c r="P40" s="68"/>
      <c r="Q40" s="69"/>
      <c r="R40" s="68" t="str">
        <f t="shared" si="3"/>
        <v/>
      </c>
      <c r="S40" s="68"/>
      <c r="T40" s="71">
        <f t="shared" si="0"/>
        <v>0</v>
      </c>
      <c r="U40" s="2" t="str">
        <f t="shared" si="1"/>
        <v/>
      </c>
      <c r="V40" s="3">
        <f t="shared" ca="1" si="2"/>
        <v>43344</v>
      </c>
    </row>
    <row r="41" spans="1:22" customFormat="1" ht="9.9499999999999993" customHeight="1" x14ac:dyDescent="0.25">
      <c r="A41" s="63"/>
      <c r="B41" s="257"/>
      <c r="C41" s="97">
        <v>31</v>
      </c>
      <c r="D41" s="72">
        <v>31</v>
      </c>
      <c r="E41" s="72">
        <v>31</v>
      </c>
      <c r="F41" s="72">
        <v>31</v>
      </c>
      <c r="G41" s="72">
        <v>31</v>
      </c>
      <c r="H41" s="72">
        <v>31</v>
      </c>
      <c r="I41" s="72">
        <v>31</v>
      </c>
      <c r="J41" s="72">
        <v>31</v>
      </c>
      <c r="K41" s="72">
        <v>31</v>
      </c>
      <c r="L41" s="73">
        <v>31</v>
      </c>
      <c r="M41" s="64"/>
      <c r="N41" s="70"/>
      <c r="O41" s="1">
        <v>30</v>
      </c>
      <c r="P41" s="68"/>
      <c r="Q41" s="69"/>
      <c r="R41" s="68" t="str">
        <f t="shared" si="3"/>
        <v/>
      </c>
      <c r="S41" s="68"/>
      <c r="T41" s="71">
        <f t="shared" si="0"/>
        <v>0</v>
      </c>
      <c r="U41" s="2" t="str">
        <f t="shared" si="1"/>
        <v/>
      </c>
      <c r="V41" s="3">
        <f t="shared" ca="1" si="2"/>
        <v>43344</v>
      </c>
    </row>
    <row r="42" spans="1:22" customFormat="1" ht="9.9499999999999993" customHeight="1" x14ac:dyDescent="0.25">
      <c r="A42" s="63"/>
      <c r="B42" s="257"/>
      <c r="C42" s="97">
        <v>32</v>
      </c>
      <c r="D42" s="72">
        <v>32</v>
      </c>
      <c r="E42" s="72">
        <v>32</v>
      </c>
      <c r="F42" s="72">
        <v>32</v>
      </c>
      <c r="G42" s="72">
        <v>32</v>
      </c>
      <c r="H42" s="72">
        <v>32</v>
      </c>
      <c r="I42" s="72">
        <v>32</v>
      </c>
      <c r="J42" s="72">
        <v>32</v>
      </c>
      <c r="K42" s="72">
        <v>32</v>
      </c>
      <c r="L42" s="73">
        <v>32</v>
      </c>
      <c r="M42" s="64"/>
      <c r="N42" s="70"/>
      <c r="O42" s="1">
        <v>31</v>
      </c>
      <c r="P42" s="68"/>
      <c r="Q42" s="69"/>
      <c r="R42" s="68" t="str">
        <f t="shared" si="3"/>
        <v/>
      </c>
      <c r="S42" s="68"/>
      <c r="T42" s="71">
        <f t="shared" si="0"/>
        <v>0</v>
      </c>
      <c r="U42" s="2" t="str">
        <f t="shared" si="1"/>
        <v/>
      </c>
      <c r="V42" s="3">
        <f t="shared" ca="1" si="2"/>
        <v>43344</v>
      </c>
    </row>
    <row r="43" spans="1:22" customFormat="1" ht="9.9499999999999993" customHeight="1" x14ac:dyDescent="0.25">
      <c r="A43" s="63"/>
      <c r="B43" s="257"/>
      <c r="C43" s="97">
        <v>33</v>
      </c>
      <c r="D43" s="72">
        <v>33</v>
      </c>
      <c r="E43" s="72">
        <v>33</v>
      </c>
      <c r="F43" s="72">
        <v>33</v>
      </c>
      <c r="G43" s="72">
        <v>33</v>
      </c>
      <c r="H43" s="72">
        <v>33</v>
      </c>
      <c r="I43" s="72">
        <v>33</v>
      </c>
      <c r="J43" s="72">
        <v>33</v>
      </c>
      <c r="K43" s="72">
        <v>33</v>
      </c>
      <c r="L43" s="73">
        <v>33</v>
      </c>
      <c r="M43" s="64"/>
      <c r="N43" s="70"/>
      <c r="O43" s="1">
        <v>32</v>
      </c>
      <c r="P43" s="68"/>
      <c r="Q43" s="69"/>
      <c r="R43" s="68" t="str">
        <f t="shared" si="3"/>
        <v/>
      </c>
      <c r="S43" s="68"/>
      <c r="T43" s="71">
        <f t="shared" si="0"/>
        <v>0</v>
      </c>
      <c r="U43" s="2" t="str">
        <f t="shared" si="1"/>
        <v/>
      </c>
      <c r="V43" s="3">
        <f t="shared" ca="1" si="2"/>
        <v>43344</v>
      </c>
    </row>
    <row r="44" spans="1:22" customFormat="1" ht="9.9499999999999993" customHeight="1" x14ac:dyDescent="0.25">
      <c r="A44" s="63"/>
      <c r="B44" s="257"/>
      <c r="C44" s="97">
        <v>34</v>
      </c>
      <c r="D44" s="72">
        <v>34</v>
      </c>
      <c r="E44" s="72">
        <v>34</v>
      </c>
      <c r="F44" s="72">
        <v>34</v>
      </c>
      <c r="G44" s="72">
        <v>34</v>
      </c>
      <c r="H44" s="72">
        <v>34</v>
      </c>
      <c r="I44" s="72">
        <v>34</v>
      </c>
      <c r="J44" s="72">
        <v>34</v>
      </c>
      <c r="K44" s="72">
        <v>34</v>
      </c>
      <c r="L44" s="73">
        <v>34</v>
      </c>
      <c r="M44" s="64"/>
      <c r="N44" s="70"/>
      <c r="O44" s="1">
        <v>33</v>
      </c>
      <c r="P44" s="68"/>
      <c r="Q44" s="69"/>
      <c r="R44" s="68" t="str">
        <f t="shared" si="3"/>
        <v/>
      </c>
      <c r="S44" s="68"/>
      <c r="T44" s="71">
        <f t="shared" si="0"/>
        <v>0</v>
      </c>
      <c r="U44" s="2" t="str">
        <f t="shared" si="1"/>
        <v/>
      </c>
      <c r="V44" s="3">
        <f t="shared" ca="1" si="2"/>
        <v>43344</v>
      </c>
    </row>
    <row r="45" spans="1:22" customFormat="1" ht="9.9499999999999993" customHeight="1" x14ac:dyDescent="0.25">
      <c r="A45" s="63"/>
      <c r="B45" s="257"/>
      <c r="C45" s="97">
        <v>35</v>
      </c>
      <c r="D45" s="72">
        <v>35</v>
      </c>
      <c r="E45" s="72">
        <v>35</v>
      </c>
      <c r="F45" s="72">
        <v>35</v>
      </c>
      <c r="G45" s="72">
        <v>35</v>
      </c>
      <c r="H45" s="72">
        <v>35</v>
      </c>
      <c r="I45" s="72">
        <v>35</v>
      </c>
      <c r="J45" s="72">
        <v>35</v>
      </c>
      <c r="K45" s="72">
        <v>35</v>
      </c>
      <c r="L45" s="73">
        <v>35</v>
      </c>
      <c r="M45" s="64"/>
      <c r="N45" s="70"/>
      <c r="O45" s="1">
        <v>34</v>
      </c>
      <c r="P45" s="68"/>
      <c r="Q45" s="69"/>
      <c r="R45" s="68" t="str">
        <f t="shared" si="3"/>
        <v/>
      </c>
      <c r="S45" s="68"/>
      <c r="T45" s="71">
        <f t="shared" si="0"/>
        <v>0</v>
      </c>
      <c r="U45" s="2" t="str">
        <f t="shared" si="1"/>
        <v/>
      </c>
      <c r="V45" s="3">
        <f t="shared" ca="1" si="2"/>
        <v>43344</v>
      </c>
    </row>
    <row r="46" spans="1:22" customFormat="1" ht="9.9499999999999993" customHeight="1" x14ac:dyDescent="0.25">
      <c r="A46" s="63"/>
      <c r="B46" s="257"/>
      <c r="C46" s="97">
        <v>36</v>
      </c>
      <c r="D46" s="72">
        <v>36</v>
      </c>
      <c r="E46" s="72">
        <v>36</v>
      </c>
      <c r="F46" s="72">
        <v>36</v>
      </c>
      <c r="G46" s="72">
        <v>36</v>
      </c>
      <c r="H46" s="72">
        <v>36</v>
      </c>
      <c r="I46" s="72">
        <v>36</v>
      </c>
      <c r="J46" s="72">
        <v>36</v>
      </c>
      <c r="K46" s="72">
        <v>36</v>
      </c>
      <c r="L46" s="73">
        <v>36</v>
      </c>
      <c r="M46" s="64"/>
      <c r="N46" s="70"/>
      <c r="O46" s="1">
        <v>35</v>
      </c>
      <c r="P46" s="68"/>
      <c r="Q46" s="69"/>
      <c r="R46" s="68" t="str">
        <f t="shared" si="3"/>
        <v/>
      </c>
      <c r="S46" s="68"/>
      <c r="T46" s="71">
        <f t="shared" si="0"/>
        <v>0</v>
      </c>
      <c r="U46" s="2" t="str">
        <f t="shared" si="1"/>
        <v/>
      </c>
      <c r="V46" s="3">
        <f t="shared" ca="1" si="2"/>
        <v>43344</v>
      </c>
    </row>
    <row r="47" spans="1:22" customFormat="1" ht="9.9499999999999993" customHeight="1" x14ac:dyDescent="0.25">
      <c r="A47" s="63"/>
      <c r="B47" s="257"/>
      <c r="C47" s="97">
        <v>37</v>
      </c>
      <c r="D47" s="72">
        <v>37</v>
      </c>
      <c r="E47" s="72">
        <v>37</v>
      </c>
      <c r="F47" s="72">
        <v>37</v>
      </c>
      <c r="G47" s="72">
        <v>37</v>
      </c>
      <c r="H47" s="72">
        <v>37</v>
      </c>
      <c r="I47" s="72">
        <v>37</v>
      </c>
      <c r="J47" s="72">
        <v>37</v>
      </c>
      <c r="K47" s="72">
        <v>37</v>
      </c>
      <c r="L47" s="73">
        <v>37</v>
      </c>
      <c r="M47" s="64"/>
      <c r="N47" s="70"/>
      <c r="O47" s="1">
        <v>36</v>
      </c>
      <c r="P47" s="68"/>
      <c r="Q47" s="69"/>
      <c r="R47" s="68" t="str">
        <f t="shared" si="3"/>
        <v/>
      </c>
      <c r="S47" s="68"/>
      <c r="T47" s="71">
        <f t="shared" si="0"/>
        <v>0</v>
      </c>
      <c r="U47" s="2" t="str">
        <f t="shared" si="1"/>
        <v/>
      </c>
      <c r="V47" s="3">
        <f t="shared" ca="1" si="2"/>
        <v>43344</v>
      </c>
    </row>
    <row r="48" spans="1:22" customFormat="1" ht="9.9499999999999993" customHeight="1" x14ac:dyDescent="0.25">
      <c r="A48" s="63"/>
      <c r="B48" s="257"/>
      <c r="C48" s="97">
        <v>38</v>
      </c>
      <c r="D48" s="72">
        <v>38</v>
      </c>
      <c r="E48" s="72">
        <v>38</v>
      </c>
      <c r="F48" s="72">
        <v>38</v>
      </c>
      <c r="G48" s="72">
        <v>38</v>
      </c>
      <c r="H48" s="72">
        <v>38</v>
      </c>
      <c r="I48" s="72">
        <v>38</v>
      </c>
      <c r="J48" s="72">
        <v>38</v>
      </c>
      <c r="K48" s="72">
        <v>38</v>
      </c>
      <c r="L48" s="73">
        <v>38</v>
      </c>
      <c r="M48" s="64"/>
      <c r="N48" s="70"/>
      <c r="O48" s="1">
        <v>37</v>
      </c>
      <c r="P48" s="68"/>
      <c r="Q48" s="69"/>
      <c r="R48" s="68" t="str">
        <f t="shared" si="3"/>
        <v/>
      </c>
      <c r="S48" s="68"/>
      <c r="T48" s="71">
        <f t="shared" si="0"/>
        <v>0</v>
      </c>
      <c r="U48" s="2" t="str">
        <f t="shared" si="1"/>
        <v/>
      </c>
      <c r="V48" s="3">
        <f t="shared" ca="1" si="2"/>
        <v>43344</v>
      </c>
    </row>
    <row r="49" spans="1:22" customFormat="1" ht="9.9499999999999993" customHeight="1" x14ac:dyDescent="0.25">
      <c r="A49" s="63"/>
      <c r="B49" s="257"/>
      <c r="C49" s="97">
        <v>39</v>
      </c>
      <c r="D49" s="72">
        <v>39</v>
      </c>
      <c r="E49" s="72">
        <v>39</v>
      </c>
      <c r="F49" s="72">
        <v>39</v>
      </c>
      <c r="G49" s="72">
        <v>39</v>
      </c>
      <c r="H49" s="72">
        <v>39</v>
      </c>
      <c r="I49" s="72">
        <v>39</v>
      </c>
      <c r="J49" s="72">
        <v>39</v>
      </c>
      <c r="K49" s="72">
        <v>39</v>
      </c>
      <c r="L49" s="73">
        <v>39</v>
      </c>
      <c r="M49" s="64"/>
      <c r="N49" s="70"/>
      <c r="O49" s="1">
        <v>38</v>
      </c>
      <c r="P49" s="68"/>
      <c r="Q49" s="69"/>
      <c r="R49" s="68" t="str">
        <f t="shared" si="3"/>
        <v/>
      </c>
      <c r="S49" s="68"/>
      <c r="T49" s="71">
        <f t="shared" si="0"/>
        <v>0</v>
      </c>
      <c r="U49" s="2" t="str">
        <f t="shared" si="1"/>
        <v/>
      </c>
      <c r="V49" s="3">
        <f t="shared" ca="1" si="2"/>
        <v>43344</v>
      </c>
    </row>
    <row r="50" spans="1:22" customFormat="1" ht="9.9499999999999993" customHeight="1" x14ac:dyDescent="0.25">
      <c r="A50" s="63"/>
      <c r="B50" s="257"/>
      <c r="C50" s="98">
        <v>40</v>
      </c>
      <c r="D50" s="95">
        <v>40</v>
      </c>
      <c r="E50" s="95">
        <v>40</v>
      </c>
      <c r="F50" s="95">
        <v>40</v>
      </c>
      <c r="G50" s="95">
        <v>40</v>
      </c>
      <c r="H50" s="95">
        <v>40</v>
      </c>
      <c r="I50" s="95">
        <v>40</v>
      </c>
      <c r="J50" s="95">
        <v>40</v>
      </c>
      <c r="K50" s="95">
        <v>40</v>
      </c>
      <c r="L50" s="96">
        <v>40</v>
      </c>
      <c r="M50" s="64"/>
      <c r="N50" s="70"/>
      <c r="O50" s="1">
        <v>39</v>
      </c>
      <c r="P50" s="68"/>
      <c r="Q50" s="69"/>
      <c r="R50" s="68" t="str">
        <f t="shared" si="3"/>
        <v/>
      </c>
      <c r="S50" s="68"/>
      <c r="T50" s="71">
        <f t="shared" si="0"/>
        <v>0</v>
      </c>
      <c r="U50" s="2" t="str">
        <f t="shared" si="1"/>
        <v/>
      </c>
      <c r="V50" s="3">
        <f t="shared" ca="1" si="2"/>
        <v>43344</v>
      </c>
    </row>
    <row r="51" spans="1:22" customFormat="1" ht="9.75" customHeight="1" x14ac:dyDescent="0.25">
      <c r="A51" s="63"/>
      <c r="B51" s="257"/>
      <c r="C51" s="97">
        <v>41</v>
      </c>
      <c r="D51" s="72">
        <v>41</v>
      </c>
      <c r="E51" s="72">
        <v>41</v>
      </c>
      <c r="F51" s="72">
        <v>41</v>
      </c>
      <c r="G51" s="72">
        <v>41</v>
      </c>
      <c r="H51" s="72">
        <v>41</v>
      </c>
      <c r="I51" s="72">
        <v>41</v>
      </c>
      <c r="J51" s="72">
        <v>41</v>
      </c>
      <c r="K51" s="72">
        <v>41</v>
      </c>
      <c r="L51" s="73">
        <v>41</v>
      </c>
      <c r="M51" s="64"/>
      <c r="N51" s="70"/>
      <c r="O51" s="1">
        <v>40</v>
      </c>
      <c r="P51" s="68"/>
      <c r="Q51" s="69"/>
      <c r="R51" s="68" t="str">
        <f t="shared" si="3"/>
        <v/>
      </c>
      <c r="S51" s="68"/>
      <c r="T51" s="71">
        <f t="shared" si="0"/>
        <v>0</v>
      </c>
      <c r="U51" s="2" t="str">
        <f t="shared" si="1"/>
        <v/>
      </c>
      <c r="V51" s="3">
        <f t="shared" ca="1" si="2"/>
        <v>43344</v>
      </c>
    </row>
    <row r="52" spans="1:22" customFormat="1" ht="9.75" customHeight="1" x14ac:dyDescent="0.25">
      <c r="A52" s="63"/>
      <c r="B52" s="257"/>
      <c r="C52" s="97">
        <v>42</v>
      </c>
      <c r="D52" s="72">
        <v>42</v>
      </c>
      <c r="E52" s="72">
        <v>42</v>
      </c>
      <c r="F52" s="72">
        <v>42</v>
      </c>
      <c r="G52" s="72">
        <v>42</v>
      </c>
      <c r="H52" s="72">
        <v>42</v>
      </c>
      <c r="I52" s="72">
        <v>42</v>
      </c>
      <c r="J52" s="72">
        <v>42</v>
      </c>
      <c r="K52" s="72">
        <v>42</v>
      </c>
      <c r="L52" s="73">
        <v>42</v>
      </c>
      <c r="M52" s="64"/>
      <c r="N52" s="70"/>
      <c r="O52" s="1">
        <v>41</v>
      </c>
      <c r="P52" s="68"/>
      <c r="Q52" s="69"/>
      <c r="R52" s="68"/>
      <c r="S52" s="68"/>
      <c r="T52" s="71">
        <f t="shared" si="0"/>
        <v>0</v>
      </c>
      <c r="U52" s="2" t="str">
        <f t="shared" si="1"/>
        <v/>
      </c>
      <c r="V52" s="3">
        <f t="shared" ca="1" si="2"/>
        <v>43344</v>
      </c>
    </row>
    <row r="53" spans="1:22" customFormat="1" ht="9.75" customHeight="1" x14ac:dyDescent="0.25">
      <c r="A53" s="63"/>
      <c r="B53" s="257"/>
      <c r="C53" s="97">
        <v>43</v>
      </c>
      <c r="D53" s="72">
        <v>43</v>
      </c>
      <c r="E53" s="72">
        <v>43</v>
      </c>
      <c r="F53" s="72">
        <v>43</v>
      </c>
      <c r="G53" s="72">
        <v>43</v>
      </c>
      <c r="H53" s="72">
        <v>43</v>
      </c>
      <c r="I53" s="72">
        <v>43</v>
      </c>
      <c r="J53" s="72">
        <v>43</v>
      </c>
      <c r="K53" s="72">
        <v>43</v>
      </c>
      <c r="L53" s="73">
        <v>43</v>
      </c>
      <c r="M53" s="64"/>
      <c r="N53" s="70"/>
      <c r="O53" s="1">
        <v>42</v>
      </c>
      <c r="P53" s="68"/>
      <c r="Q53" s="69"/>
      <c r="R53" s="68"/>
      <c r="S53" s="68"/>
      <c r="T53" s="71">
        <f t="shared" si="0"/>
        <v>0</v>
      </c>
      <c r="U53" s="2" t="str">
        <f t="shared" si="1"/>
        <v/>
      </c>
      <c r="V53" s="3">
        <f t="shared" ca="1" si="2"/>
        <v>43344</v>
      </c>
    </row>
    <row r="54" spans="1:22" customFormat="1" ht="9.75" customHeight="1" x14ac:dyDescent="0.25">
      <c r="A54" s="63"/>
      <c r="B54" s="257"/>
      <c r="C54" s="97">
        <v>44</v>
      </c>
      <c r="D54" s="72">
        <v>44</v>
      </c>
      <c r="E54" s="72">
        <v>44</v>
      </c>
      <c r="F54" s="72">
        <v>44</v>
      </c>
      <c r="G54" s="72">
        <v>44</v>
      </c>
      <c r="H54" s="72">
        <v>44</v>
      </c>
      <c r="I54" s="72">
        <v>44</v>
      </c>
      <c r="J54" s="72">
        <v>44</v>
      </c>
      <c r="K54" s="72">
        <v>44</v>
      </c>
      <c r="L54" s="73">
        <v>44</v>
      </c>
      <c r="M54" s="64"/>
      <c r="N54" s="70"/>
      <c r="O54" s="1">
        <v>43</v>
      </c>
      <c r="P54" s="68"/>
      <c r="Q54" s="69"/>
      <c r="R54" s="68"/>
      <c r="S54" s="68"/>
      <c r="T54" s="71">
        <f t="shared" si="0"/>
        <v>0</v>
      </c>
      <c r="U54" s="2" t="str">
        <f t="shared" si="1"/>
        <v/>
      </c>
      <c r="V54" s="3">
        <f t="shared" ca="1" si="2"/>
        <v>43344</v>
      </c>
    </row>
    <row r="55" spans="1:22" customFormat="1" ht="9.75" customHeight="1" x14ac:dyDescent="0.25">
      <c r="A55" s="63"/>
      <c r="B55" s="257"/>
      <c r="C55" s="97">
        <v>45</v>
      </c>
      <c r="D55" s="72">
        <v>45</v>
      </c>
      <c r="E55" s="72">
        <v>45</v>
      </c>
      <c r="F55" s="72">
        <v>45</v>
      </c>
      <c r="G55" s="72">
        <v>45</v>
      </c>
      <c r="H55" s="72">
        <v>45</v>
      </c>
      <c r="I55" s="72">
        <v>45</v>
      </c>
      <c r="J55" s="72">
        <v>45</v>
      </c>
      <c r="K55" s="72">
        <v>45</v>
      </c>
      <c r="L55" s="73">
        <v>45</v>
      </c>
      <c r="M55" s="64"/>
      <c r="N55" s="70"/>
      <c r="O55" s="1">
        <v>44</v>
      </c>
      <c r="P55" s="68"/>
      <c r="Q55" s="69"/>
      <c r="R55" s="68"/>
      <c r="S55" s="68"/>
      <c r="T55" s="71">
        <f t="shared" si="0"/>
        <v>0</v>
      </c>
      <c r="U55" s="2" t="str">
        <f t="shared" si="1"/>
        <v/>
      </c>
      <c r="V55" s="3">
        <f t="shared" ca="1" si="2"/>
        <v>43344</v>
      </c>
    </row>
    <row r="56" spans="1:22" customFormat="1" ht="9.75" customHeight="1" x14ac:dyDescent="0.25">
      <c r="A56" s="63"/>
      <c r="B56" s="257"/>
      <c r="C56" s="97">
        <v>46</v>
      </c>
      <c r="D56" s="72">
        <v>46</v>
      </c>
      <c r="E56" s="72">
        <v>46</v>
      </c>
      <c r="F56" s="72">
        <v>46</v>
      </c>
      <c r="G56" s="72">
        <v>46</v>
      </c>
      <c r="H56" s="72">
        <v>46</v>
      </c>
      <c r="I56" s="72">
        <v>46</v>
      </c>
      <c r="J56" s="72">
        <v>46</v>
      </c>
      <c r="K56" s="72">
        <v>46</v>
      </c>
      <c r="L56" s="73">
        <v>46</v>
      </c>
      <c r="M56" s="64"/>
      <c r="N56" s="70"/>
      <c r="O56" s="1">
        <v>45</v>
      </c>
      <c r="P56" s="68"/>
      <c r="Q56" s="69"/>
      <c r="R56" s="68"/>
      <c r="S56" s="68"/>
      <c r="T56" s="71">
        <f t="shared" si="0"/>
        <v>0</v>
      </c>
      <c r="U56" s="2" t="str">
        <f t="shared" si="1"/>
        <v/>
      </c>
      <c r="V56" s="3">
        <f t="shared" ca="1" si="2"/>
        <v>43344</v>
      </c>
    </row>
    <row r="57" spans="1:22" customFormat="1" ht="9.75" customHeight="1" x14ac:dyDescent="0.25">
      <c r="A57" s="63"/>
      <c r="B57" s="257"/>
      <c r="C57" s="97">
        <v>47</v>
      </c>
      <c r="D57" s="72">
        <v>47</v>
      </c>
      <c r="E57" s="72">
        <v>47</v>
      </c>
      <c r="F57" s="72">
        <v>47</v>
      </c>
      <c r="G57" s="72">
        <v>47</v>
      </c>
      <c r="H57" s="72">
        <v>47</v>
      </c>
      <c r="I57" s="72">
        <v>47</v>
      </c>
      <c r="J57" s="72">
        <v>47</v>
      </c>
      <c r="K57" s="72">
        <v>47</v>
      </c>
      <c r="L57" s="73">
        <v>47</v>
      </c>
      <c r="M57" s="64"/>
      <c r="N57" s="70"/>
      <c r="O57" s="1">
        <v>46</v>
      </c>
      <c r="P57" s="68"/>
      <c r="Q57" s="69"/>
      <c r="R57" s="68"/>
      <c r="S57" s="68"/>
      <c r="T57" s="71">
        <f t="shared" si="0"/>
        <v>0</v>
      </c>
      <c r="U57" s="2" t="str">
        <f t="shared" si="1"/>
        <v/>
      </c>
      <c r="V57" s="3">
        <f t="shared" ca="1" si="2"/>
        <v>43344</v>
      </c>
    </row>
    <row r="58" spans="1:22" customFormat="1" ht="9.75" customHeight="1" x14ac:dyDescent="0.25">
      <c r="A58" s="63"/>
      <c r="B58" s="257"/>
      <c r="C58" s="97">
        <v>48</v>
      </c>
      <c r="D58" s="72">
        <v>48</v>
      </c>
      <c r="E58" s="72">
        <v>48</v>
      </c>
      <c r="F58" s="72">
        <v>48</v>
      </c>
      <c r="G58" s="72">
        <v>48</v>
      </c>
      <c r="H58" s="72">
        <v>48</v>
      </c>
      <c r="I58" s="72">
        <v>48</v>
      </c>
      <c r="J58" s="72">
        <v>48</v>
      </c>
      <c r="K58" s="72">
        <v>48</v>
      </c>
      <c r="L58" s="73">
        <v>48</v>
      </c>
      <c r="M58" s="64"/>
      <c r="N58" s="70"/>
      <c r="O58" s="1">
        <v>47</v>
      </c>
      <c r="P58" s="68"/>
      <c r="Q58" s="69"/>
      <c r="R58" s="68"/>
      <c r="S58" s="68"/>
      <c r="T58" s="71">
        <f t="shared" si="0"/>
        <v>0</v>
      </c>
      <c r="U58" s="2" t="str">
        <f t="shared" si="1"/>
        <v/>
      </c>
      <c r="V58" s="3">
        <f t="shared" ca="1" si="2"/>
        <v>43344</v>
      </c>
    </row>
    <row r="59" spans="1:22" customFormat="1" ht="9.75" customHeight="1" x14ac:dyDescent="0.25">
      <c r="A59" s="63"/>
      <c r="B59" s="257"/>
      <c r="C59" s="97">
        <v>49</v>
      </c>
      <c r="D59" s="72">
        <v>49</v>
      </c>
      <c r="E59" s="72">
        <v>49</v>
      </c>
      <c r="F59" s="72">
        <v>49</v>
      </c>
      <c r="G59" s="72">
        <v>49</v>
      </c>
      <c r="H59" s="72">
        <v>49</v>
      </c>
      <c r="I59" s="72">
        <v>49</v>
      </c>
      <c r="J59" s="72">
        <v>49</v>
      </c>
      <c r="K59" s="72">
        <v>49</v>
      </c>
      <c r="L59" s="73">
        <v>49</v>
      </c>
      <c r="M59" s="64"/>
      <c r="N59" s="70"/>
      <c r="O59" s="1">
        <v>48</v>
      </c>
      <c r="P59" s="68"/>
      <c r="Q59" s="69"/>
      <c r="R59" s="68"/>
      <c r="S59" s="68"/>
      <c r="T59" s="71">
        <f t="shared" si="0"/>
        <v>0</v>
      </c>
      <c r="U59" s="2" t="str">
        <f t="shared" si="1"/>
        <v/>
      </c>
      <c r="V59" s="3">
        <f t="shared" ca="1" si="2"/>
        <v>43344</v>
      </c>
    </row>
    <row r="60" spans="1:22" customFormat="1" ht="9.75" customHeight="1" x14ac:dyDescent="0.25">
      <c r="A60" s="63"/>
      <c r="B60" s="257"/>
      <c r="C60" s="97">
        <v>50</v>
      </c>
      <c r="D60" s="72">
        <v>50</v>
      </c>
      <c r="E60" s="72">
        <v>50</v>
      </c>
      <c r="F60" s="72">
        <v>50</v>
      </c>
      <c r="G60" s="72">
        <v>50</v>
      </c>
      <c r="H60" s="72">
        <v>50</v>
      </c>
      <c r="I60" s="72">
        <v>50</v>
      </c>
      <c r="J60" s="72">
        <v>50</v>
      </c>
      <c r="K60" s="72">
        <v>50</v>
      </c>
      <c r="L60" s="73">
        <v>50</v>
      </c>
      <c r="M60" s="64"/>
      <c r="N60" s="70"/>
      <c r="O60" s="1">
        <v>49</v>
      </c>
      <c r="P60" s="68"/>
      <c r="Q60" s="69"/>
      <c r="R60" s="68"/>
      <c r="S60" s="68"/>
      <c r="T60" s="71">
        <f t="shared" si="0"/>
        <v>0</v>
      </c>
      <c r="U60" s="2" t="str">
        <f t="shared" si="1"/>
        <v/>
      </c>
      <c r="V60" s="3">
        <f t="shared" ca="1" si="2"/>
        <v>43344</v>
      </c>
    </row>
    <row r="61" spans="1:22" customFormat="1" ht="9.75" customHeight="1" x14ac:dyDescent="0.25">
      <c r="A61" s="63"/>
      <c r="B61" s="257"/>
      <c r="C61" s="97">
        <v>51</v>
      </c>
      <c r="D61" s="72">
        <v>51</v>
      </c>
      <c r="E61" s="72">
        <v>51</v>
      </c>
      <c r="F61" s="72">
        <v>51</v>
      </c>
      <c r="G61" s="72">
        <v>51</v>
      </c>
      <c r="H61" s="72">
        <v>51</v>
      </c>
      <c r="I61" s="72">
        <v>51</v>
      </c>
      <c r="J61" s="72">
        <v>51</v>
      </c>
      <c r="K61" s="72">
        <v>51</v>
      </c>
      <c r="L61" s="73">
        <v>51</v>
      </c>
      <c r="M61" s="64"/>
      <c r="N61" s="70"/>
      <c r="O61" s="1">
        <v>50</v>
      </c>
      <c r="P61" s="68"/>
      <c r="Q61" s="69"/>
      <c r="R61" s="68"/>
      <c r="S61" s="68"/>
      <c r="T61" s="71">
        <f t="shared" si="0"/>
        <v>0</v>
      </c>
      <c r="U61" s="2" t="str">
        <f t="shared" si="1"/>
        <v/>
      </c>
      <c r="V61" s="3">
        <f t="shared" ca="1" si="2"/>
        <v>43344</v>
      </c>
    </row>
    <row r="62" spans="1:22" customFormat="1" ht="9.75" customHeight="1" x14ac:dyDescent="0.25">
      <c r="A62" s="63"/>
      <c r="B62" s="257"/>
      <c r="C62" s="97">
        <v>52</v>
      </c>
      <c r="D62" s="72">
        <v>52</v>
      </c>
      <c r="E62" s="72">
        <v>52</v>
      </c>
      <c r="F62" s="72">
        <v>52</v>
      </c>
      <c r="G62" s="72">
        <v>52</v>
      </c>
      <c r="H62" s="72">
        <v>52</v>
      </c>
      <c r="I62" s="72">
        <v>52</v>
      </c>
      <c r="J62" s="72">
        <v>52</v>
      </c>
      <c r="K62" s="72">
        <v>52</v>
      </c>
      <c r="L62" s="73">
        <v>52</v>
      </c>
      <c r="M62" s="64"/>
      <c r="N62" s="70"/>
      <c r="O62" s="1">
        <v>51</v>
      </c>
      <c r="P62" s="68"/>
      <c r="Q62" s="69"/>
      <c r="R62" s="68"/>
      <c r="S62" s="68"/>
      <c r="T62" s="71">
        <f t="shared" si="0"/>
        <v>0</v>
      </c>
      <c r="U62" s="2" t="str">
        <f t="shared" si="1"/>
        <v/>
      </c>
      <c r="V62" s="3">
        <f t="shared" ca="1" si="2"/>
        <v>43344</v>
      </c>
    </row>
    <row r="63" spans="1:22" customFormat="1" ht="9.75" customHeight="1" x14ac:dyDescent="0.25">
      <c r="A63" s="63"/>
      <c r="B63" s="257"/>
      <c r="C63" s="97">
        <v>53</v>
      </c>
      <c r="D63" s="72">
        <v>53</v>
      </c>
      <c r="E63" s="72">
        <v>53</v>
      </c>
      <c r="F63" s="72">
        <v>53</v>
      </c>
      <c r="G63" s="72">
        <v>53</v>
      </c>
      <c r="H63" s="72">
        <v>53</v>
      </c>
      <c r="I63" s="72">
        <v>53</v>
      </c>
      <c r="J63" s="72">
        <v>53</v>
      </c>
      <c r="K63" s="72">
        <v>53</v>
      </c>
      <c r="L63" s="73">
        <v>53</v>
      </c>
      <c r="M63" s="64"/>
      <c r="N63" s="70"/>
      <c r="O63" s="1">
        <v>52</v>
      </c>
      <c r="P63" s="68"/>
      <c r="Q63" s="69"/>
      <c r="R63" s="68"/>
      <c r="S63" s="68"/>
      <c r="T63" s="71">
        <f t="shared" si="0"/>
        <v>0</v>
      </c>
      <c r="U63" s="2" t="str">
        <f t="shared" si="1"/>
        <v/>
      </c>
      <c r="V63" s="3">
        <f t="shared" ca="1" si="2"/>
        <v>43344</v>
      </c>
    </row>
    <row r="64" spans="1:22" customFormat="1" ht="9.75" customHeight="1" x14ac:dyDescent="0.25">
      <c r="A64" s="63"/>
      <c r="B64" s="257"/>
      <c r="C64" s="97">
        <v>54</v>
      </c>
      <c r="D64" s="72">
        <v>54</v>
      </c>
      <c r="E64" s="72">
        <v>54</v>
      </c>
      <c r="F64" s="72">
        <v>54</v>
      </c>
      <c r="G64" s="72">
        <v>54</v>
      </c>
      <c r="H64" s="72">
        <v>54</v>
      </c>
      <c r="I64" s="72">
        <v>54</v>
      </c>
      <c r="J64" s="72">
        <v>54</v>
      </c>
      <c r="K64" s="72">
        <v>54</v>
      </c>
      <c r="L64" s="73">
        <v>54</v>
      </c>
      <c r="M64" s="64"/>
      <c r="N64" s="70"/>
      <c r="O64" s="1">
        <v>53</v>
      </c>
      <c r="P64" s="68"/>
      <c r="Q64" s="69"/>
      <c r="R64" s="68"/>
      <c r="S64" s="68"/>
      <c r="T64" s="71">
        <f t="shared" si="0"/>
        <v>0</v>
      </c>
      <c r="U64" s="2" t="str">
        <f t="shared" si="1"/>
        <v/>
      </c>
      <c r="V64" s="3">
        <f t="shared" ca="1" si="2"/>
        <v>43344</v>
      </c>
    </row>
    <row r="65" spans="1:22" customFormat="1" ht="9.75" customHeight="1" x14ac:dyDescent="0.25">
      <c r="A65" s="63"/>
      <c r="B65" s="257"/>
      <c r="C65" s="97">
        <v>55</v>
      </c>
      <c r="D65" s="72">
        <v>55</v>
      </c>
      <c r="E65" s="72">
        <v>55</v>
      </c>
      <c r="F65" s="72">
        <v>55</v>
      </c>
      <c r="G65" s="72">
        <v>55</v>
      </c>
      <c r="H65" s="72">
        <v>55</v>
      </c>
      <c r="I65" s="72">
        <v>55</v>
      </c>
      <c r="J65" s="72">
        <v>55</v>
      </c>
      <c r="K65" s="72">
        <v>55</v>
      </c>
      <c r="L65" s="73">
        <v>55</v>
      </c>
      <c r="M65" s="64"/>
      <c r="N65" s="70"/>
      <c r="O65" s="1">
        <v>54</v>
      </c>
      <c r="P65" s="68"/>
      <c r="Q65" s="69"/>
      <c r="R65" s="68"/>
      <c r="S65" s="68"/>
      <c r="T65" s="71">
        <f t="shared" si="0"/>
        <v>0</v>
      </c>
      <c r="U65" s="2" t="str">
        <f t="shared" si="1"/>
        <v/>
      </c>
      <c r="V65" s="3">
        <f t="shared" ca="1" si="2"/>
        <v>43344</v>
      </c>
    </row>
    <row r="66" spans="1:22" customFormat="1" ht="9.75" customHeight="1" x14ac:dyDescent="0.25">
      <c r="A66" s="63"/>
      <c r="B66" s="257"/>
      <c r="C66" s="97">
        <v>56</v>
      </c>
      <c r="D66" s="72">
        <v>56</v>
      </c>
      <c r="E66" s="72">
        <v>56</v>
      </c>
      <c r="F66" s="72">
        <v>56</v>
      </c>
      <c r="G66" s="72">
        <v>56</v>
      </c>
      <c r="H66" s="72">
        <v>56</v>
      </c>
      <c r="I66" s="72">
        <v>56</v>
      </c>
      <c r="J66" s="72">
        <v>56</v>
      </c>
      <c r="K66" s="72">
        <v>56</v>
      </c>
      <c r="L66" s="73">
        <v>56</v>
      </c>
      <c r="M66" s="64"/>
      <c r="N66" s="70"/>
      <c r="O66" s="1">
        <v>55</v>
      </c>
      <c r="P66" s="68"/>
      <c r="Q66" s="69"/>
      <c r="R66" s="68"/>
      <c r="S66" s="68"/>
      <c r="T66" s="71">
        <f t="shared" si="0"/>
        <v>0</v>
      </c>
      <c r="U66" s="2" t="str">
        <f t="shared" si="1"/>
        <v/>
      </c>
      <c r="V66" s="3">
        <f t="shared" ca="1" si="2"/>
        <v>43344</v>
      </c>
    </row>
    <row r="67" spans="1:22" customFormat="1" ht="9.75" customHeight="1" x14ac:dyDescent="0.25">
      <c r="A67" s="63"/>
      <c r="B67" s="257"/>
      <c r="C67" s="97">
        <v>57</v>
      </c>
      <c r="D67" s="72">
        <v>57</v>
      </c>
      <c r="E67" s="72">
        <v>57</v>
      </c>
      <c r="F67" s="72">
        <v>57</v>
      </c>
      <c r="G67" s="72">
        <v>57</v>
      </c>
      <c r="H67" s="72">
        <v>57</v>
      </c>
      <c r="I67" s="72">
        <v>57</v>
      </c>
      <c r="J67" s="72">
        <v>57</v>
      </c>
      <c r="K67" s="72">
        <v>57</v>
      </c>
      <c r="L67" s="73">
        <v>57</v>
      </c>
      <c r="M67" s="64"/>
      <c r="N67" s="70"/>
      <c r="O67" s="1">
        <v>56</v>
      </c>
      <c r="P67" s="68"/>
      <c r="Q67" s="69"/>
      <c r="R67" s="68"/>
      <c r="S67" s="68"/>
      <c r="T67" s="71">
        <f t="shared" si="0"/>
        <v>0</v>
      </c>
      <c r="U67" s="2" t="str">
        <f t="shared" si="1"/>
        <v/>
      </c>
      <c r="V67" s="3">
        <f t="shared" ca="1" si="2"/>
        <v>43344</v>
      </c>
    </row>
    <row r="68" spans="1:22" customFormat="1" ht="9.75" customHeight="1" x14ac:dyDescent="0.25">
      <c r="A68" s="63"/>
      <c r="B68" s="257"/>
      <c r="C68" s="97">
        <v>58</v>
      </c>
      <c r="D68" s="72">
        <v>58</v>
      </c>
      <c r="E68" s="72">
        <v>58</v>
      </c>
      <c r="F68" s="72">
        <v>58</v>
      </c>
      <c r="G68" s="72">
        <v>58</v>
      </c>
      <c r="H68" s="72">
        <v>58</v>
      </c>
      <c r="I68" s="72">
        <v>58</v>
      </c>
      <c r="J68" s="72">
        <v>58</v>
      </c>
      <c r="K68" s="72">
        <v>58</v>
      </c>
      <c r="L68" s="73">
        <v>58</v>
      </c>
      <c r="M68" s="64"/>
      <c r="N68" s="70"/>
      <c r="O68" s="1">
        <v>57</v>
      </c>
      <c r="P68" s="68"/>
      <c r="Q68" s="69"/>
      <c r="R68" s="68"/>
      <c r="S68" s="68"/>
      <c r="T68" s="71">
        <f t="shared" si="0"/>
        <v>0</v>
      </c>
      <c r="U68" s="2" t="str">
        <f t="shared" si="1"/>
        <v/>
      </c>
      <c r="V68" s="3">
        <f t="shared" ca="1" si="2"/>
        <v>43344</v>
      </c>
    </row>
    <row r="69" spans="1:22" customFormat="1" ht="9.75" customHeight="1" x14ac:dyDescent="0.25">
      <c r="A69" s="63"/>
      <c r="B69" s="257"/>
      <c r="C69" s="97">
        <v>59</v>
      </c>
      <c r="D69" s="72">
        <v>59</v>
      </c>
      <c r="E69" s="72">
        <v>59</v>
      </c>
      <c r="F69" s="72">
        <v>59</v>
      </c>
      <c r="G69" s="72">
        <v>59</v>
      </c>
      <c r="H69" s="72">
        <v>59</v>
      </c>
      <c r="I69" s="72">
        <v>59</v>
      </c>
      <c r="J69" s="72">
        <v>59</v>
      </c>
      <c r="K69" s="72">
        <v>59</v>
      </c>
      <c r="L69" s="73">
        <v>59</v>
      </c>
      <c r="M69" s="64"/>
      <c r="N69" s="70"/>
      <c r="O69" s="1">
        <v>58</v>
      </c>
      <c r="P69" s="68"/>
      <c r="Q69" s="69"/>
      <c r="R69" s="68"/>
      <c r="S69" s="68"/>
      <c r="T69" s="71">
        <f t="shared" si="0"/>
        <v>0</v>
      </c>
      <c r="U69" s="2" t="str">
        <f t="shared" si="1"/>
        <v/>
      </c>
      <c r="V69" s="3">
        <f t="shared" ca="1" si="2"/>
        <v>43344</v>
      </c>
    </row>
    <row r="70" spans="1:22" customFormat="1" ht="9.75" customHeight="1" x14ac:dyDescent="0.25">
      <c r="A70" s="63"/>
      <c r="B70" s="257"/>
      <c r="C70" s="97">
        <v>60</v>
      </c>
      <c r="D70" s="72">
        <v>60</v>
      </c>
      <c r="E70" s="72">
        <v>60</v>
      </c>
      <c r="F70" s="72">
        <v>60</v>
      </c>
      <c r="G70" s="72">
        <v>60</v>
      </c>
      <c r="H70" s="72">
        <v>60</v>
      </c>
      <c r="I70" s="72">
        <v>60</v>
      </c>
      <c r="J70" s="72">
        <v>60</v>
      </c>
      <c r="K70" s="72">
        <v>60</v>
      </c>
      <c r="L70" s="73">
        <v>60</v>
      </c>
      <c r="M70" s="64"/>
      <c r="N70" s="70"/>
      <c r="O70" s="1">
        <v>59</v>
      </c>
      <c r="P70" s="68"/>
      <c r="Q70" s="69"/>
      <c r="R70" s="68"/>
      <c r="S70" s="68"/>
      <c r="T70" s="71">
        <f t="shared" si="0"/>
        <v>0</v>
      </c>
      <c r="U70" s="2" t="str">
        <f t="shared" si="1"/>
        <v/>
      </c>
      <c r="V70" s="3">
        <f t="shared" ca="1" si="2"/>
        <v>43344</v>
      </c>
    </row>
    <row r="71" spans="1:22" customFormat="1" ht="9.75" customHeight="1" x14ac:dyDescent="0.25">
      <c r="A71" s="63"/>
      <c r="B71" s="257"/>
      <c r="C71" s="97">
        <v>61</v>
      </c>
      <c r="D71" s="72">
        <v>61</v>
      </c>
      <c r="E71" s="72">
        <v>61</v>
      </c>
      <c r="F71" s="72">
        <v>61</v>
      </c>
      <c r="G71" s="72">
        <v>61</v>
      </c>
      <c r="H71" s="72">
        <v>61</v>
      </c>
      <c r="I71" s="72">
        <v>61</v>
      </c>
      <c r="J71" s="72">
        <v>61</v>
      </c>
      <c r="K71" s="72">
        <v>61</v>
      </c>
      <c r="L71" s="73">
        <v>61</v>
      </c>
      <c r="M71" s="64"/>
      <c r="N71" s="70"/>
      <c r="O71" s="1">
        <v>60</v>
      </c>
      <c r="P71" s="68"/>
      <c r="Q71" s="69"/>
      <c r="R71" s="68"/>
      <c r="S71" s="68"/>
      <c r="T71" s="71">
        <f t="shared" si="0"/>
        <v>0</v>
      </c>
      <c r="U71" s="2" t="str">
        <f t="shared" si="1"/>
        <v/>
      </c>
      <c r="V71" s="3">
        <f t="shared" ca="1" si="2"/>
        <v>43344</v>
      </c>
    </row>
    <row r="72" spans="1:22" customFormat="1" ht="9.75" customHeight="1" x14ac:dyDescent="0.25">
      <c r="A72" s="63"/>
      <c r="B72" s="257"/>
      <c r="C72" s="97">
        <v>62</v>
      </c>
      <c r="D72" s="72">
        <v>62</v>
      </c>
      <c r="E72" s="72">
        <v>62</v>
      </c>
      <c r="F72" s="72">
        <v>62</v>
      </c>
      <c r="G72" s="72">
        <v>62</v>
      </c>
      <c r="H72" s="72">
        <v>62</v>
      </c>
      <c r="I72" s="72">
        <v>62</v>
      </c>
      <c r="J72" s="72">
        <v>62</v>
      </c>
      <c r="K72" s="72">
        <v>62</v>
      </c>
      <c r="L72" s="73">
        <v>62</v>
      </c>
      <c r="M72" s="64"/>
      <c r="N72" s="70"/>
      <c r="O72" s="1">
        <v>61</v>
      </c>
      <c r="P72" s="68"/>
      <c r="Q72" s="69"/>
      <c r="R72" s="68"/>
      <c r="S72" s="68"/>
      <c r="T72" s="71">
        <f t="shared" si="0"/>
        <v>0</v>
      </c>
      <c r="U72" s="2" t="str">
        <f t="shared" si="1"/>
        <v/>
      </c>
      <c r="V72" s="3">
        <f t="shared" ca="1" si="2"/>
        <v>43344</v>
      </c>
    </row>
    <row r="73" spans="1:22" customFormat="1" ht="9.75" customHeight="1" x14ac:dyDescent="0.25">
      <c r="A73" s="63"/>
      <c r="B73" s="257"/>
      <c r="C73" s="97">
        <v>63</v>
      </c>
      <c r="D73" s="72">
        <v>63</v>
      </c>
      <c r="E73" s="72">
        <v>63</v>
      </c>
      <c r="F73" s="72">
        <v>63</v>
      </c>
      <c r="G73" s="72">
        <v>63</v>
      </c>
      <c r="H73" s="72">
        <v>63</v>
      </c>
      <c r="I73" s="72">
        <v>63</v>
      </c>
      <c r="J73" s="72">
        <v>63</v>
      </c>
      <c r="K73" s="72">
        <v>63</v>
      </c>
      <c r="L73" s="73">
        <v>63</v>
      </c>
      <c r="M73" s="64"/>
      <c r="N73" s="70"/>
      <c r="O73" s="1">
        <v>62</v>
      </c>
      <c r="P73" s="68"/>
      <c r="Q73" s="69"/>
      <c r="R73" s="68"/>
      <c r="S73" s="68"/>
      <c r="T73" s="71">
        <f t="shared" si="0"/>
        <v>0</v>
      </c>
      <c r="U73" s="2" t="str">
        <f t="shared" si="1"/>
        <v/>
      </c>
      <c r="V73" s="3">
        <f t="shared" ca="1" si="2"/>
        <v>43344</v>
      </c>
    </row>
    <row r="74" spans="1:22" customFormat="1" ht="9.75" customHeight="1" x14ac:dyDescent="0.25">
      <c r="A74" s="63"/>
      <c r="B74" s="257"/>
      <c r="C74" s="97">
        <v>64</v>
      </c>
      <c r="D74" s="72">
        <v>64</v>
      </c>
      <c r="E74" s="72">
        <v>64</v>
      </c>
      <c r="F74" s="72">
        <v>64</v>
      </c>
      <c r="G74" s="72">
        <v>64</v>
      </c>
      <c r="H74" s="72">
        <v>64</v>
      </c>
      <c r="I74" s="72">
        <v>64</v>
      </c>
      <c r="J74" s="72">
        <v>64</v>
      </c>
      <c r="K74" s="72">
        <v>64</v>
      </c>
      <c r="L74" s="73">
        <v>64</v>
      </c>
      <c r="M74" s="64"/>
      <c r="N74" s="70"/>
      <c r="O74" s="1">
        <v>63</v>
      </c>
      <c r="P74" s="68"/>
      <c r="Q74" s="69"/>
      <c r="R74" s="68"/>
      <c r="S74" s="68"/>
      <c r="T74" s="71">
        <f t="shared" si="0"/>
        <v>0</v>
      </c>
      <c r="U74" s="2" t="str">
        <f t="shared" si="1"/>
        <v/>
      </c>
      <c r="V74" s="3">
        <f t="shared" ca="1" si="2"/>
        <v>43344</v>
      </c>
    </row>
    <row r="75" spans="1:22" customFormat="1" ht="9.75" customHeight="1" x14ac:dyDescent="0.25">
      <c r="A75" s="63"/>
      <c r="B75" s="257"/>
      <c r="C75" s="97">
        <v>65</v>
      </c>
      <c r="D75" s="72">
        <v>65</v>
      </c>
      <c r="E75" s="72">
        <v>65</v>
      </c>
      <c r="F75" s="72">
        <v>65</v>
      </c>
      <c r="G75" s="72">
        <v>65</v>
      </c>
      <c r="H75" s="72">
        <v>65</v>
      </c>
      <c r="I75" s="72">
        <v>65</v>
      </c>
      <c r="J75" s="72">
        <v>65</v>
      </c>
      <c r="K75" s="72">
        <v>65</v>
      </c>
      <c r="L75" s="73">
        <v>65</v>
      </c>
      <c r="M75" s="64"/>
      <c r="N75" s="70"/>
      <c r="O75" s="1">
        <v>64</v>
      </c>
      <c r="P75" s="68"/>
      <c r="Q75" s="69"/>
      <c r="R75" s="68"/>
      <c r="S75" s="68"/>
      <c r="T75" s="71">
        <f t="shared" ref="T75:T131" si="4">IF(P75&gt;=S75,0,"")</f>
        <v>0</v>
      </c>
      <c r="U75" s="2" t="str">
        <f t="shared" ref="U75:U131" si="5">IF(S75&lt;&gt;"",Q75,"")</f>
        <v/>
      </c>
      <c r="V75" s="3">
        <f t="shared" ref="V75:V131" ca="1" si="6">IF(U75&lt;&gt;"","pago",TODAY()-P75)</f>
        <v>43344</v>
      </c>
    </row>
    <row r="76" spans="1:22" customFormat="1" ht="9.75" customHeight="1" x14ac:dyDescent="0.25">
      <c r="A76" s="63"/>
      <c r="B76" s="257"/>
      <c r="C76" s="97">
        <v>66</v>
      </c>
      <c r="D76" s="72">
        <v>66</v>
      </c>
      <c r="E76" s="72">
        <v>66</v>
      </c>
      <c r="F76" s="72">
        <v>66</v>
      </c>
      <c r="G76" s="72">
        <v>66</v>
      </c>
      <c r="H76" s="72">
        <v>66</v>
      </c>
      <c r="I76" s="72">
        <v>66</v>
      </c>
      <c r="J76" s="72">
        <v>66</v>
      </c>
      <c r="K76" s="72">
        <v>66</v>
      </c>
      <c r="L76" s="73">
        <v>66</v>
      </c>
      <c r="M76" s="64"/>
      <c r="N76" s="70"/>
      <c r="O76" s="1">
        <v>65</v>
      </c>
      <c r="P76" s="68"/>
      <c r="Q76" s="69"/>
      <c r="R76" s="68"/>
      <c r="S76" s="68"/>
      <c r="T76" s="71">
        <f t="shared" si="4"/>
        <v>0</v>
      </c>
      <c r="U76" s="2" t="str">
        <f t="shared" si="5"/>
        <v/>
      </c>
      <c r="V76" s="3">
        <f t="shared" ca="1" si="6"/>
        <v>43344</v>
      </c>
    </row>
    <row r="77" spans="1:22" customFormat="1" ht="9.75" customHeight="1" x14ac:dyDescent="0.25">
      <c r="A77" s="63"/>
      <c r="B77" s="257"/>
      <c r="C77" s="97">
        <v>67</v>
      </c>
      <c r="D77" s="72">
        <v>67</v>
      </c>
      <c r="E77" s="72">
        <v>67</v>
      </c>
      <c r="F77" s="72">
        <v>67</v>
      </c>
      <c r="G77" s="72">
        <v>67</v>
      </c>
      <c r="H77" s="72">
        <v>67</v>
      </c>
      <c r="I77" s="72">
        <v>67</v>
      </c>
      <c r="J77" s="72">
        <v>67</v>
      </c>
      <c r="K77" s="72">
        <v>67</v>
      </c>
      <c r="L77" s="73">
        <v>67</v>
      </c>
      <c r="M77" s="64"/>
      <c r="N77" s="70"/>
      <c r="O77" s="1">
        <v>66</v>
      </c>
      <c r="P77" s="68"/>
      <c r="Q77" s="69"/>
      <c r="R77" s="68"/>
      <c r="S77" s="68"/>
      <c r="T77" s="71">
        <f t="shared" si="4"/>
        <v>0</v>
      </c>
      <c r="U77" s="2" t="str">
        <f t="shared" si="5"/>
        <v/>
      </c>
      <c r="V77" s="3">
        <f t="shared" ca="1" si="6"/>
        <v>43344</v>
      </c>
    </row>
    <row r="78" spans="1:22" customFormat="1" ht="9.75" customHeight="1" x14ac:dyDescent="0.25">
      <c r="A78" s="63"/>
      <c r="B78" s="257"/>
      <c r="C78" s="97">
        <v>68</v>
      </c>
      <c r="D78" s="72">
        <v>68</v>
      </c>
      <c r="E78" s="72">
        <v>68</v>
      </c>
      <c r="F78" s="72">
        <v>68</v>
      </c>
      <c r="G78" s="72">
        <v>68</v>
      </c>
      <c r="H78" s="72">
        <v>68</v>
      </c>
      <c r="I78" s="72">
        <v>68</v>
      </c>
      <c r="J78" s="72">
        <v>68</v>
      </c>
      <c r="K78" s="72">
        <v>68</v>
      </c>
      <c r="L78" s="73">
        <v>68</v>
      </c>
      <c r="M78" s="64"/>
      <c r="N78" s="70"/>
      <c r="O78" s="1">
        <v>67</v>
      </c>
      <c r="P78" s="68"/>
      <c r="Q78" s="69"/>
      <c r="R78" s="68"/>
      <c r="S78" s="68"/>
      <c r="T78" s="71">
        <f t="shared" si="4"/>
        <v>0</v>
      </c>
      <c r="U78" s="2" t="str">
        <f t="shared" si="5"/>
        <v/>
      </c>
      <c r="V78" s="3">
        <f t="shared" ca="1" si="6"/>
        <v>43344</v>
      </c>
    </row>
    <row r="79" spans="1:22" customFormat="1" ht="9.75" customHeight="1" x14ac:dyDescent="0.25">
      <c r="A79" s="63"/>
      <c r="B79" s="257"/>
      <c r="C79" s="97">
        <v>69</v>
      </c>
      <c r="D79" s="72">
        <v>69</v>
      </c>
      <c r="E79" s="72">
        <v>69</v>
      </c>
      <c r="F79" s="72">
        <v>69</v>
      </c>
      <c r="G79" s="72">
        <v>69</v>
      </c>
      <c r="H79" s="72">
        <v>69</v>
      </c>
      <c r="I79" s="72">
        <v>69</v>
      </c>
      <c r="J79" s="72">
        <v>69</v>
      </c>
      <c r="K79" s="72">
        <v>69</v>
      </c>
      <c r="L79" s="73">
        <v>69</v>
      </c>
      <c r="M79" s="64"/>
      <c r="N79" s="70"/>
      <c r="O79" s="1">
        <v>68</v>
      </c>
      <c r="P79" s="68"/>
      <c r="Q79" s="69"/>
      <c r="R79" s="68"/>
      <c r="S79" s="68"/>
      <c r="T79" s="71">
        <f t="shared" si="4"/>
        <v>0</v>
      </c>
      <c r="U79" s="2" t="str">
        <f t="shared" si="5"/>
        <v/>
      </c>
      <c r="V79" s="3">
        <f t="shared" ca="1" si="6"/>
        <v>43344</v>
      </c>
    </row>
    <row r="80" spans="1:22" customFormat="1" ht="9.75" customHeight="1" x14ac:dyDescent="0.25">
      <c r="A80" s="63"/>
      <c r="B80" s="257"/>
      <c r="C80" s="97">
        <v>70</v>
      </c>
      <c r="D80" s="72">
        <v>70</v>
      </c>
      <c r="E80" s="72">
        <v>70</v>
      </c>
      <c r="F80" s="72">
        <v>70</v>
      </c>
      <c r="G80" s="72">
        <v>70</v>
      </c>
      <c r="H80" s="72">
        <v>70</v>
      </c>
      <c r="I80" s="72">
        <v>70</v>
      </c>
      <c r="J80" s="72">
        <v>70</v>
      </c>
      <c r="K80" s="72">
        <v>70</v>
      </c>
      <c r="L80" s="73">
        <v>70</v>
      </c>
      <c r="M80" s="64"/>
      <c r="N80" s="70"/>
      <c r="O80" s="1">
        <v>69</v>
      </c>
      <c r="P80" s="68"/>
      <c r="Q80" s="69"/>
      <c r="R80" s="68"/>
      <c r="S80" s="68"/>
      <c r="T80" s="71">
        <f t="shared" si="4"/>
        <v>0</v>
      </c>
      <c r="U80" s="2" t="str">
        <f t="shared" si="5"/>
        <v/>
      </c>
      <c r="V80" s="3">
        <f t="shared" ca="1" si="6"/>
        <v>43344</v>
      </c>
    </row>
    <row r="81" spans="1:22" customFormat="1" ht="9.75" customHeight="1" x14ac:dyDescent="0.25">
      <c r="A81" s="63"/>
      <c r="B81" s="257"/>
      <c r="C81" s="97">
        <v>71</v>
      </c>
      <c r="D81" s="72">
        <v>71</v>
      </c>
      <c r="E81" s="72">
        <v>71</v>
      </c>
      <c r="F81" s="72">
        <v>71</v>
      </c>
      <c r="G81" s="72">
        <v>71</v>
      </c>
      <c r="H81" s="72">
        <v>71</v>
      </c>
      <c r="I81" s="72">
        <v>71</v>
      </c>
      <c r="J81" s="72">
        <v>71</v>
      </c>
      <c r="K81" s="72">
        <v>71</v>
      </c>
      <c r="L81" s="73">
        <v>71</v>
      </c>
      <c r="M81" s="64"/>
      <c r="N81" s="70"/>
      <c r="O81" s="1">
        <v>70</v>
      </c>
      <c r="P81" s="68"/>
      <c r="Q81" s="69"/>
      <c r="R81" s="68"/>
      <c r="S81" s="68"/>
      <c r="T81" s="71">
        <f t="shared" si="4"/>
        <v>0</v>
      </c>
      <c r="U81" s="2" t="str">
        <f t="shared" si="5"/>
        <v/>
      </c>
      <c r="V81" s="3">
        <f t="shared" ca="1" si="6"/>
        <v>43344</v>
      </c>
    </row>
    <row r="82" spans="1:22" customFormat="1" ht="9.75" customHeight="1" x14ac:dyDescent="0.25">
      <c r="A82" s="63"/>
      <c r="B82" s="257"/>
      <c r="C82" s="97">
        <v>72</v>
      </c>
      <c r="D82" s="72">
        <v>72</v>
      </c>
      <c r="E82" s="72">
        <v>72</v>
      </c>
      <c r="F82" s="72">
        <v>72</v>
      </c>
      <c r="G82" s="72">
        <v>72</v>
      </c>
      <c r="H82" s="72">
        <v>72</v>
      </c>
      <c r="I82" s="72">
        <v>72</v>
      </c>
      <c r="J82" s="72">
        <v>72</v>
      </c>
      <c r="K82" s="72">
        <v>72</v>
      </c>
      <c r="L82" s="73">
        <v>72</v>
      </c>
      <c r="M82" s="64"/>
      <c r="N82" s="70"/>
      <c r="O82" s="1">
        <v>71</v>
      </c>
      <c r="P82" s="68"/>
      <c r="Q82" s="69"/>
      <c r="R82" s="68"/>
      <c r="S82" s="68"/>
      <c r="T82" s="71">
        <f t="shared" si="4"/>
        <v>0</v>
      </c>
      <c r="U82" s="2" t="str">
        <f t="shared" si="5"/>
        <v/>
      </c>
      <c r="V82" s="3">
        <f t="shared" ca="1" si="6"/>
        <v>43344</v>
      </c>
    </row>
    <row r="83" spans="1:22" customFormat="1" ht="9.75" customHeight="1" x14ac:dyDescent="0.25">
      <c r="A83" s="63"/>
      <c r="B83" s="257"/>
      <c r="C83" s="97">
        <v>73</v>
      </c>
      <c r="D83" s="72">
        <v>73</v>
      </c>
      <c r="E83" s="72">
        <v>73</v>
      </c>
      <c r="F83" s="72">
        <v>73</v>
      </c>
      <c r="G83" s="72">
        <v>73</v>
      </c>
      <c r="H83" s="72">
        <v>73</v>
      </c>
      <c r="I83" s="72">
        <v>73</v>
      </c>
      <c r="J83" s="72">
        <v>73</v>
      </c>
      <c r="K83" s="72">
        <v>73</v>
      </c>
      <c r="L83" s="73">
        <v>73</v>
      </c>
      <c r="M83" s="64"/>
      <c r="N83" s="70"/>
      <c r="O83" s="1">
        <v>72</v>
      </c>
      <c r="P83" s="68"/>
      <c r="Q83" s="69"/>
      <c r="R83" s="68"/>
      <c r="S83" s="68"/>
      <c r="T83" s="71">
        <f t="shared" si="4"/>
        <v>0</v>
      </c>
      <c r="U83" s="2" t="str">
        <f t="shared" si="5"/>
        <v/>
      </c>
      <c r="V83" s="3">
        <f t="shared" ca="1" si="6"/>
        <v>43344</v>
      </c>
    </row>
    <row r="84" spans="1:22" customFormat="1" ht="9.75" customHeight="1" x14ac:dyDescent="0.25">
      <c r="A84" s="63"/>
      <c r="B84" s="257"/>
      <c r="C84" s="97">
        <v>74</v>
      </c>
      <c r="D84" s="72">
        <v>74</v>
      </c>
      <c r="E84" s="72">
        <v>74</v>
      </c>
      <c r="F84" s="72">
        <v>74</v>
      </c>
      <c r="G84" s="72">
        <v>74</v>
      </c>
      <c r="H84" s="72">
        <v>74</v>
      </c>
      <c r="I84" s="72">
        <v>74</v>
      </c>
      <c r="J84" s="72">
        <v>74</v>
      </c>
      <c r="K84" s="72">
        <v>74</v>
      </c>
      <c r="L84" s="73">
        <v>74</v>
      </c>
      <c r="M84" s="64"/>
      <c r="N84" s="70"/>
      <c r="O84" s="1">
        <v>73</v>
      </c>
      <c r="P84" s="68"/>
      <c r="Q84" s="69"/>
      <c r="R84" s="68"/>
      <c r="S84" s="68"/>
      <c r="T84" s="71">
        <f t="shared" si="4"/>
        <v>0</v>
      </c>
      <c r="U84" s="2" t="str">
        <f t="shared" si="5"/>
        <v/>
      </c>
      <c r="V84" s="3">
        <f t="shared" ca="1" si="6"/>
        <v>43344</v>
      </c>
    </row>
    <row r="85" spans="1:22" customFormat="1" ht="9.75" customHeight="1" x14ac:dyDescent="0.25">
      <c r="A85" s="63"/>
      <c r="B85" s="257"/>
      <c r="C85" s="97">
        <v>75</v>
      </c>
      <c r="D85" s="72">
        <v>75</v>
      </c>
      <c r="E85" s="72">
        <v>75</v>
      </c>
      <c r="F85" s="72">
        <v>75</v>
      </c>
      <c r="G85" s="72">
        <v>75</v>
      </c>
      <c r="H85" s="72">
        <v>75</v>
      </c>
      <c r="I85" s="72">
        <v>75</v>
      </c>
      <c r="J85" s="72">
        <v>75</v>
      </c>
      <c r="K85" s="72">
        <v>75</v>
      </c>
      <c r="L85" s="73">
        <v>75</v>
      </c>
      <c r="M85" s="64"/>
      <c r="N85" s="70"/>
      <c r="O85" s="1">
        <v>74</v>
      </c>
      <c r="P85" s="68"/>
      <c r="Q85" s="69"/>
      <c r="R85" s="68"/>
      <c r="S85" s="68"/>
      <c r="T85" s="71">
        <f t="shared" si="4"/>
        <v>0</v>
      </c>
      <c r="U85" s="2" t="str">
        <f t="shared" si="5"/>
        <v/>
      </c>
      <c r="V85" s="3">
        <f t="shared" ca="1" si="6"/>
        <v>43344</v>
      </c>
    </row>
    <row r="86" spans="1:22" customFormat="1" ht="9.75" customHeight="1" x14ac:dyDescent="0.25">
      <c r="A86" s="63"/>
      <c r="B86" s="257"/>
      <c r="C86" s="97">
        <v>76</v>
      </c>
      <c r="D86" s="72">
        <v>76</v>
      </c>
      <c r="E86" s="72">
        <v>76</v>
      </c>
      <c r="F86" s="72">
        <v>76</v>
      </c>
      <c r="G86" s="72">
        <v>76</v>
      </c>
      <c r="H86" s="72">
        <v>76</v>
      </c>
      <c r="I86" s="72">
        <v>76</v>
      </c>
      <c r="J86" s="72">
        <v>76</v>
      </c>
      <c r="K86" s="72">
        <v>76</v>
      </c>
      <c r="L86" s="73">
        <v>76</v>
      </c>
      <c r="M86" s="64"/>
      <c r="N86" s="70"/>
      <c r="O86" s="1">
        <v>75</v>
      </c>
      <c r="P86" s="68"/>
      <c r="Q86" s="69"/>
      <c r="R86" s="68"/>
      <c r="S86" s="68"/>
      <c r="T86" s="71">
        <f t="shared" si="4"/>
        <v>0</v>
      </c>
      <c r="U86" s="2" t="str">
        <f t="shared" si="5"/>
        <v/>
      </c>
      <c r="V86" s="3">
        <f t="shared" ca="1" si="6"/>
        <v>43344</v>
      </c>
    </row>
    <row r="87" spans="1:22" customFormat="1" ht="9.75" customHeight="1" x14ac:dyDescent="0.25">
      <c r="A87" s="63"/>
      <c r="B87" s="257"/>
      <c r="C87" s="97">
        <v>77</v>
      </c>
      <c r="D87" s="72">
        <v>77</v>
      </c>
      <c r="E87" s="72">
        <v>77</v>
      </c>
      <c r="F87" s="72">
        <v>77</v>
      </c>
      <c r="G87" s="72">
        <v>77</v>
      </c>
      <c r="H87" s="72">
        <v>77</v>
      </c>
      <c r="I87" s="72">
        <v>77</v>
      </c>
      <c r="J87" s="72">
        <v>77</v>
      </c>
      <c r="K87" s="72">
        <v>77</v>
      </c>
      <c r="L87" s="73">
        <v>77</v>
      </c>
      <c r="M87" s="64"/>
      <c r="N87" s="70"/>
      <c r="O87" s="1">
        <v>76</v>
      </c>
      <c r="P87" s="68"/>
      <c r="Q87" s="69"/>
      <c r="R87" s="68"/>
      <c r="S87" s="68"/>
      <c r="T87" s="71">
        <f t="shared" si="4"/>
        <v>0</v>
      </c>
      <c r="U87" s="2" t="str">
        <f t="shared" si="5"/>
        <v/>
      </c>
      <c r="V87" s="3">
        <f t="shared" ca="1" si="6"/>
        <v>43344</v>
      </c>
    </row>
    <row r="88" spans="1:22" customFormat="1" ht="9.75" customHeight="1" x14ac:dyDescent="0.25">
      <c r="A88" s="63"/>
      <c r="B88" s="257"/>
      <c r="C88" s="97">
        <v>78</v>
      </c>
      <c r="D88" s="72">
        <v>78</v>
      </c>
      <c r="E88" s="72">
        <v>78</v>
      </c>
      <c r="F88" s="72">
        <v>78</v>
      </c>
      <c r="G88" s="72">
        <v>78</v>
      </c>
      <c r="H88" s="72">
        <v>78</v>
      </c>
      <c r="I88" s="72">
        <v>78</v>
      </c>
      <c r="J88" s="72">
        <v>78</v>
      </c>
      <c r="K88" s="72">
        <v>78</v>
      </c>
      <c r="L88" s="73">
        <v>78</v>
      </c>
      <c r="M88" s="64"/>
      <c r="N88" s="70"/>
      <c r="O88" s="1">
        <v>77</v>
      </c>
      <c r="P88" s="68"/>
      <c r="Q88" s="69"/>
      <c r="R88" s="68"/>
      <c r="S88" s="68"/>
      <c r="T88" s="71">
        <f t="shared" si="4"/>
        <v>0</v>
      </c>
      <c r="U88" s="2" t="str">
        <f t="shared" si="5"/>
        <v/>
      </c>
      <c r="V88" s="3">
        <f t="shared" ca="1" si="6"/>
        <v>43344</v>
      </c>
    </row>
    <row r="89" spans="1:22" customFormat="1" ht="9.75" customHeight="1" x14ac:dyDescent="0.25">
      <c r="A89" s="63"/>
      <c r="B89" s="257"/>
      <c r="C89" s="97">
        <v>79</v>
      </c>
      <c r="D89" s="72">
        <v>79</v>
      </c>
      <c r="E89" s="72">
        <v>79</v>
      </c>
      <c r="F89" s="72">
        <v>79</v>
      </c>
      <c r="G89" s="72">
        <v>79</v>
      </c>
      <c r="H89" s="72">
        <v>79</v>
      </c>
      <c r="I89" s="72">
        <v>79</v>
      </c>
      <c r="J89" s="72">
        <v>79</v>
      </c>
      <c r="K89" s="72">
        <v>79</v>
      </c>
      <c r="L89" s="73">
        <v>79</v>
      </c>
      <c r="M89" s="64"/>
      <c r="N89" s="70"/>
      <c r="O89" s="1">
        <v>78</v>
      </c>
      <c r="P89" s="68"/>
      <c r="Q89" s="69"/>
      <c r="R89" s="68"/>
      <c r="S89" s="68"/>
      <c r="T89" s="71">
        <f t="shared" si="4"/>
        <v>0</v>
      </c>
      <c r="U89" s="2" t="str">
        <f t="shared" si="5"/>
        <v/>
      </c>
      <c r="V89" s="3">
        <f t="shared" ca="1" si="6"/>
        <v>43344</v>
      </c>
    </row>
    <row r="90" spans="1:22" customFormat="1" ht="9.75" customHeight="1" x14ac:dyDescent="0.25">
      <c r="A90" s="63"/>
      <c r="B90" s="257"/>
      <c r="C90" s="97">
        <v>80</v>
      </c>
      <c r="D90" s="72">
        <v>80</v>
      </c>
      <c r="E90" s="72">
        <v>80</v>
      </c>
      <c r="F90" s="72">
        <v>80</v>
      </c>
      <c r="G90" s="72">
        <v>80</v>
      </c>
      <c r="H90" s="72">
        <v>80</v>
      </c>
      <c r="I90" s="72">
        <v>80</v>
      </c>
      <c r="J90" s="72">
        <v>80</v>
      </c>
      <c r="K90" s="72">
        <v>80</v>
      </c>
      <c r="L90" s="73">
        <v>80</v>
      </c>
      <c r="M90" s="64"/>
      <c r="N90" s="70"/>
      <c r="O90" s="1">
        <v>79</v>
      </c>
      <c r="P90" s="68"/>
      <c r="Q90" s="69"/>
      <c r="R90" s="68"/>
      <c r="S90" s="68"/>
      <c r="T90" s="71">
        <f t="shared" si="4"/>
        <v>0</v>
      </c>
      <c r="U90" s="2" t="str">
        <f t="shared" si="5"/>
        <v/>
      </c>
      <c r="V90" s="3">
        <f t="shared" ca="1" si="6"/>
        <v>43344</v>
      </c>
    </row>
    <row r="91" spans="1:22" customFormat="1" ht="9.75" customHeight="1" x14ac:dyDescent="0.25">
      <c r="A91" s="63"/>
      <c r="B91" s="257"/>
      <c r="C91" s="97">
        <v>81</v>
      </c>
      <c r="D91" s="72">
        <v>81</v>
      </c>
      <c r="E91" s="72">
        <v>81</v>
      </c>
      <c r="F91" s="72">
        <v>81</v>
      </c>
      <c r="G91" s="72">
        <v>81</v>
      </c>
      <c r="H91" s="72">
        <v>81</v>
      </c>
      <c r="I91" s="72">
        <v>81</v>
      </c>
      <c r="J91" s="72">
        <v>81</v>
      </c>
      <c r="K91" s="72">
        <v>81</v>
      </c>
      <c r="L91" s="73">
        <v>81</v>
      </c>
      <c r="M91" s="64"/>
      <c r="N91" s="70"/>
      <c r="O91" s="1">
        <v>80</v>
      </c>
      <c r="P91" s="68"/>
      <c r="Q91" s="69"/>
      <c r="R91" s="68"/>
      <c r="S91" s="68"/>
      <c r="T91" s="71">
        <f t="shared" si="4"/>
        <v>0</v>
      </c>
      <c r="U91" s="2" t="str">
        <f t="shared" si="5"/>
        <v/>
      </c>
      <c r="V91" s="3">
        <f t="shared" ca="1" si="6"/>
        <v>43344</v>
      </c>
    </row>
    <row r="92" spans="1:22" customFormat="1" ht="9.75" customHeight="1" x14ac:dyDescent="0.25">
      <c r="A92" s="63"/>
      <c r="B92" s="257"/>
      <c r="C92" s="97">
        <v>82</v>
      </c>
      <c r="D92" s="72">
        <v>82</v>
      </c>
      <c r="E92" s="72">
        <v>82</v>
      </c>
      <c r="F92" s="72">
        <v>82</v>
      </c>
      <c r="G92" s="72">
        <v>82</v>
      </c>
      <c r="H92" s="72">
        <v>82</v>
      </c>
      <c r="I92" s="72">
        <v>82</v>
      </c>
      <c r="J92" s="72">
        <v>82</v>
      </c>
      <c r="K92" s="72">
        <v>82</v>
      </c>
      <c r="L92" s="73">
        <v>82</v>
      </c>
      <c r="M92" s="64"/>
      <c r="N92" s="70"/>
      <c r="O92" s="1">
        <v>81</v>
      </c>
      <c r="P92" s="68"/>
      <c r="Q92" s="69"/>
      <c r="R92" s="68"/>
      <c r="S92" s="68"/>
      <c r="T92" s="71">
        <f t="shared" si="4"/>
        <v>0</v>
      </c>
      <c r="U92" s="2" t="str">
        <f t="shared" si="5"/>
        <v/>
      </c>
      <c r="V92" s="3">
        <f t="shared" ca="1" si="6"/>
        <v>43344</v>
      </c>
    </row>
    <row r="93" spans="1:22" customFormat="1" ht="9.75" customHeight="1" x14ac:dyDescent="0.25">
      <c r="A93" s="63"/>
      <c r="B93" s="257"/>
      <c r="C93" s="97">
        <v>83</v>
      </c>
      <c r="D93" s="72">
        <v>83</v>
      </c>
      <c r="E93" s="72">
        <v>83</v>
      </c>
      <c r="F93" s="72">
        <v>83</v>
      </c>
      <c r="G93" s="72">
        <v>83</v>
      </c>
      <c r="H93" s="72">
        <v>83</v>
      </c>
      <c r="I93" s="72">
        <v>83</v>
      </c>
      <c r="J93" s="72">
        <v>83</v>
      </c>
      <c r="K93" s="72">
        <v>83</v>
      </c>
      <c r="L93" s="73">
        <v>83</v>
      </c>
      <c r="M93" s="64"/>
      <c r="N93" s="70"/>
      <c r="O93" s="1">
        <v>82</v>
      </c>
      <c r="P93" s="68"/>
      <c r="Q93" s="69"/>
      <c r="R93" s="68"/>
      <c r="S93" s="68"/>
      <c r="T93" s="71">
        <f t="shared" si="4"/>
        <v>0</v>
      </c>
      <c r="U93" s="2" t="str">
        <f t="shared" si="5"/>
        <v/>
      </c>
      <c r="V93" s="3">
        <f t="shared" ca="1" si="6"/>
        <v>43344</v>
      </c>
    </row>
    <row r="94" spans="1:22" customFormat="1" ht="9.75" customHeight="1" x14ac:dyDescent="0.25">
      <c r="A94" s="63"/>
      <c r="B94" s="257"/>
      <c r="C94" s="97">
        <v>84</v>
      </c>
      <c r="D94" s="72">
        <v>84</v>
      </c>
      <c r="E94" s="72">
        <v>84</v>
      </c>
      <c r="F94" s="72">
        <v>84</v>
      </c>
      <c r="G94" s="72">
        <v>84</v>
      </c>
      <c r="H94" s="72">
        <v>84</v>
      </c>
      <c r="I94" s="72">
        <v>84</v>
      </c>
      <c r="J94" s="72">
        <v>84</v>
      </c>
      <c r="K94" s="72">
        <v>84</v>
      </c>
      <c r="L94" s="73">
        <v>84</v>
      </c>
      <c r="M94" s="64"/>
      <c r="N94" s="70"/>
      <c r="O94" s="1">
        <v>83</v>
      </c>
      <c r="P94" s="68"/>
      <c r="Q94" s="69"/>
      <c r="R94" s="68"/>
      <c r="S94" s="68"/>
      <c r="T94" s="71">
        <f t="shared" si="4"/>
        <v>0</v>
      </c>
      <c r="U94" s="2" t="str">
        <f t="shared" si="5"/>
        <v/>
      </c>
      <c r="V94" s="3">
        <f t="shared" ca="1" si="6"/>
        <v>43344</v>
      </c>
    </row>
    <row r="95" spans="1:22" customFormat="1" ht="9.75" customHeight="1" x14ac:dyDescent="0.25">
      <c r="A95" s="63"/>
      <c r="B95" s="257"/>
      <c r="C95" s="97">
        <v>85</v>
      </c>
      <c r="D95" s="72">
        <v>85</v>
      </c>
      <c r="E95" s="72">
        <v>85</v>
      </c>
      <c r="F95" s="72">
        <v>85</v>
      </c>
      <c r="G95" s="72">
        <v>85</v>
      </c>
      <c r="H95" s="72">
        <v>85</v>
      </c>
      <c r="I95" s="72">
        <v>85</v>
      </c>
      <c r="J95" s="72">
        <v>85</v>
      </c>
      <c r="K95" s="72">
        <v>85</v>
      </c>
      <c r="L95" s="73">
        <v>85</v>
      </c>
      <c r="M95" s="64"/>
      <c r="N95" s="70"/>
      <c r="O95" s="1">
        <v>84</v>
      </c>
      <c r="P95" s="68"/>
      <c r="Q95" s="69"/>
      <c r="R95" s="68"/>
      <c r="S95" s="68"/>
      <c r="T95" s="71">
        <f t="shared" si="4"/>
        <v>0</v>
      </c>
      <c r="U95" s="2" t="str">
        <f t="shared" si="5"/>
        <v/>
      </c>
      <c r="V95" s="3">
        <f t="shared" ca="1" si="6"/>
        <v>43344</v>
      </c>
    </row>
    <row r="96" spans="1:22" customFormat="1" ht="9.75" customHeight="1" x14ac:dyDescent="0.25">
      <c r="A96" s="63"/>
      <c r="B96" s="257"/>
      <c r="C96" s="97">
        <v>86</v>
      </c>
      <c r="D96" s="72">
        <v>86</v>
      </c>
      <c r="E96" s="72">
        <v>86</v>
      </c>
      <c r="F96" s="72">
        <v>86</v>
      </c>
      <c r="G96" s="72">
        <v>86</v>
      </c>
      <c r="H96" s="72">
        <v>86</v>
      </c>
      <c r="I96" s="72">
        <v>86</v>
      </c>
      <c r="J96" s="72">
        <v>86</v>
      </c>
      <c r="K96" s="72">
        <v>86</v>
      </c>
      <c r="L96" s="73">
        <v>86</v>
      </c>
      <c r="M96" s="64"/>
      <c r="N96" s="70"/>
      <c r="O96" s="1">
        <v>85</v>
      </c>
      <c r="P96" s="68"/>
      <c r="Q96" s="69"/>
      <c r="R96" s="68"/>
      <c r="S96" s="68"/>
      <c r="T96" s="71">
        <f t="shared" si="4"/>
        <v>0</v>
      </c>
      <c r="U96" s="2" t="str">
        <f t="shared" si="5"/>
        <v/>
      </c>
      <c r="V96" s="3">
        <f t="shared" ca="1" si="6"/>
        <v>43344</v>
      </c>
    </row>
    <row r="97" spans="1:22" customFormat="1" ht="9.75" customHeight="1" x14ac:dyDescent="0.25">
      <c r="A97" s="63"/>
      <c r="B97" s="257"/>
      <c r="C97" s="97">
        <v>87</v>
      </c>
      <c r="D97" s="72">
        <v>87</v>
      </c>
      <c r="E97" s="72">
        <v>87</v>
      </c>
      <c r="F97" s="72">
        <v>87</v>
      </c>
      <c r="G97" s="72">
        <v>87</v>
      </c>
      <c r="H97" s="72">
        <v>87</v>
      </c>
      <c r="I97" s="72">
        <v>87</v>
      </c>
      <c r="J97" s="72">
        <v>87</v>
      </c>
      <c r="K97" s="72">
        <v>87</v>
      </c>
      <c r="L97" s="73">
        <v>87</v>
      </c>
      <c r="M97" s="64"/>
      <c r="N97" s="70"/>
      <c r="O97" s="1">
        <v>86</v>
      </c>
      <c r="P97" s="68"/>
      <c r="Q97" s="69"/>
      <c r="R97" s="68"/>
      <c r="S97" s="68"/>
      <c r="T97" s="71">
        <f t="shared" si="4"/>
        <v>0</v>
      </c>
      <c r="U97" s="2" t="str">
        <f t="shared" si="5"/>
        <v/>
      </c>
      <c r="V97" s="3">
        <f t="shared" ca="1" si="6"/>
        <v>43344</v>
      </c>
    </row>
    <row r="98" spans="1:22" customFormat="1" ht="9.75" customHeight="1" x14ac:dyDescent="0.25">
      <c r="A98" s="63"/>
      <c r="B98" s="257"/>
      <c r="C98" s="97">
        <v>88</v>
      </c>
      <c r="D98" s="72">
        <v>88</v>
      </c>
      <c r="E98" s="72">
        <v>88</v>
      </c>
      <c r="F98" s="72">
        <v>88</v>
      </c>
      <c r="G98" s="72">
        <v>88</v>
      </c>
      <c r="H98" s="72">
        <v>88</v>
      </c>
      <c r="I98" s="72">
        <v>88</v>
      </c>
      <c r="J98" s="72">
        <v>88</v>
      </c>
      <c r="K98" s="72">
        <v>88</v>
      </c>
      <c r="L98" s="73">
        <v>88</v>
      </c>
      <c r="M98" s="64"/>
      <c r="N98" s="70"/>
      <c r="O98" s="1">
        <v>87</v>
      </c>
      <c r="P98" s="68"/>
      <c r="Q98" s="69"/>
      <c r="R98" s="68"/>
      <c r="S98" s="68"/>
      <c r="T98" s="71">
        <f t="shared" si="4"/>
        <v>0</v>
      </c>
      <c r="U98" s="2" t="str">
        <f t="shared" si="5"/>
        <v/>
      </c>
      <c r="V98" s="3">
        <f t="shared" ca="1" si="6"/>
        <v>43344</v>
      </c>
    </row>
    <row r="99" spans="1:22" customFormat="1" ht="9.75" customHeight="1" x14ac:dyDescent="0.25">
      <c r="A99" s="63"/>
      <c r="B99" s="257"/>
      <c r="C99" s="97">
        <v>89</v>
      </c>
      <c r="D99" s="72">
        <v>89</v>
      </c>
      <c r="E99" s="72">
        <v>89</v>
      </c>
      <c r="F99" s="72">
        <v>89</v>
      </c>
      <c r="G99" s="72">
        <v>89</v>
      </c>
      <c r="H99" s="72">
        <v>89</v>
      </c>
      <c r="I99" s="72">
        <v>89</v>
      </c>
      <c r="J99" s="72">
        <v>89</v>
      </c>
      <c r="K99" s="72">
        <v>89</v>
      </c>
      <c r="L99" s="73">
        <v>89</v>
      </c>
      <c r="M99" s="64"/>
      <c r="N99" s="70"/>
      <c r="O99" s="1">
        <v>88</v>
      </c>
      <c r="P99" s="68"/>
      <c r="Q99" s="69"/>
      <c r="R99" s="68"/>
      <c r="S99" s="68"/>
      <c r="T99" s="71">
        <f t="shared" si="4"/>
        <v>0</v>
      </c>
      <c r="U99" s="2" t="str">
        <f t="shared" si="5"/>
        <v/>
      </c>
      <c r="V99" s="3">
        <f t="shared" ca="1" si="6"/>
        <v>43344</v>
      </c>
    </row>
    <row r="100" spans="1:22" customFormat="1" ht="9.75" customHeight="1" x14ac:dyDescent="0.25">
      <c r="A100" s="63"/>
      <c r="B100" s="257"/>
      <c r="C100" s="97">
        <v>90</v>
      </c>
      <c r="D100" s="72">
        <v>90</v>
      </c>
      <c r="E100" s="72">
        <v>90</v>
      </c>
      <c r="F100" s="72">
        <v>90</v>
      </c>
      <c r="G100" s="72">
        <v>90</v>
      </c>
      <c r="H100" s="72">
        <v>90</v>
      </c>
      <c r="I100" s="72">
        <v>90</v>
      </c>
      <c r="J100" s="72">
        <v>90</v>
      </c>
      <c r="K100" s="72">
        <v>90</v>
      </c>
      <c r="L100" s="73">
        <v>90</v>
      </c>
      <c r="M100" s="64"/>
      <c r="N100" s="70"/>
      <c r="O100" s="1">
        <v>89</v>
      </c>
      <c r="P100" s="68"/>
      <c r="Q100" s="69"/>
      <c r="R100" s="68"/>
      <c r="S100" s="68"/>
      <c r="T100" s="71">
        <f t="shared" si="4"/>
        <v>0</v>
      </c>
      <c r="U100" s="2" t="str">
        <f t="shared" si="5"/>
        <v/>
      </c>
      <c r="V100" s="3">
        <f t="shared" ca="1" si="6"/>
        <v>43344</v>
      </c>
    </row>
    <row r="101" spans="1:22" customFormat="1" ht="9.75" customHeight="1" x14ac:dyDescent="0.25">
      <c r="A101" s="63"/>
      <c r="B101" s="257"/>
      <c r="C101" s="97">
        <v>91</v>
      </c>
      <c r="D101" s="72">
        <v>91</v>
      </c>
      <c r="E101" s="72">
        <v>91</v>
      </c>
      <c r="F101" s="72">
        <v>91</v>
      </c>
      <c r="G101" s="72">
        <v>91</v>
      </c>
      <c r="H101" s="72">
        <v>91</v>
      </c>
      <c r="I101" s="72">
        <v>91</v>
      </c>
      <c r="J101" s="72">
        <v>91</v>
      </c>
      <c r="K101" s="72">
        <v>91</v>
      </c>
      <c r="L101" s="73">
        <v>91</v>
      </c>
      <c r="M101" s="64"/>
      <c r="N101" s="70"/>
      <c r="O101" s="1">
        <v>90</v>
      </c>
      <c r="P101" s="68"/>
      <c r="Q101" s="69"/>
      <c r="R101" s="68"/>
      <c r="S101" s="68"/>
      <c r="T101" s="71">
        <f t="shared" si="4"/>
        <v>0</v>
      </c>
      <c r="U101" s="2" t="str">
        <f t="shared" si="5"/>
        <v/>
      </c>
      <c r="V101" s="3">
        <f t="shared" ca="1" si="6"/>
        <v>43344</v>
      </c>
    </row>
    <row r="102" spans="1:22" customFormat="1" ht="9.75" customHeight="1" x14ac:dyDescent="0.25">
      <c r="A102" s="63"/>
      <c r="B102" s="257"/>
      <c r="C102" s="97">
        <v>92</v>
      </c>
      <c r="D102" s="72">
        <v>92</v>
      </c>
      <c r="E102" s="72">
        <v>92</v>
      </c>
      <c r="F102" s="72">
        <v>92</v>
      </c>
      <c r="G102" s="72">
        <v>92</v>
      </c>
      <c r="H102" s="72">
        <v>92</v>
      </c>
      <c r="I102" s="72">
        <v>92</v>
      </c>
      <c r="J102" s="72">
        <v>92</v>
      </c>
      <c r="K102" s="72">
        <v>92</v>
      </c>
      <c r="L102" s="73">
        <v>92</v>
      </c>
      <c r="M102" s="64"/>
      <c r="N102" s="70"/>
      <c r="O102" s="1">
        <v>91</v>
      </c>
      <c r="P102" s="68"/>
      <c r="Q102" s="69"/>
      <c r="R102" s="68"/>
      <c r="S102" s="68"/>
      <c r="T102" s="71">
        <f t="shared" si="4"/>
        <v>0</v>
      </c>
      <c r="U102" s="2" t="str">
        <f t="shared" si="5"/>
        <v/>
      </c>
      <c r="V102" s="3">
        <f t="shared" ca="1" si="6"/>
        <v>43344</v>
      </c>
    </row>
    <row r="103" spans="1:22" customFormat="1" ht="9.75" customHeight="1" x14ac:dyDescent="0.25">
      <c r="A103" s="63"/>
      <c r="B103" s="257"/>
      <c r="C103" s="97">
        <v>93</v>
      </c>
      <c r="D103" s="72">
        <v>93</v>
      </c>
      <c r="E103" s="72">
        <v>93</v>
      </c>
      <c r="F103" s="72">
        <v>93</v>
      </c>
      <c r="G103" s="72">
        <v>93</v>
      </c>
      <c r="H103" s="72">
        <v>93</v>
      </c>
      <c r="I103" s="72">
        <v>93</v>
      </c>
      <c r="J103" s="72">
        <v>93</v>
      </c>
      <c r="K103" s="72">
        <v>93</v>
      </c>
      <c r="L103" s="73">
        <v>93</v>
      </c>
      <c r="M103" s="64"/>
      <c r="N103" s="70"/>
      <c r="O103" s="1">
        <v>92</v>
      </c>
      <c r="P103" s="68"/>
      <c r="Q103" s="69"/>
      <c r="R103" s="68"/>
      <c r="S103" s="68"/>
      <c r="T103" s="71">
        <f t="shared" si="4"/>
        <v>0</v>
      </c>
      <c r="U103" s="2" t="str">
        <f t="shared" si="5"/>
        <v/>
      </c>
      <c r="V103" s="3">
        <f t="shared" ca="1" si="6"/>
        <v>43344</v>
      </c>
    </row>
    <row r="104" spans="1:22" customFormat="1" ht="9.75" customHeight="1" x14ac:dyDescent="0.25">
      <c r="A104" s="63"/>
      <c r="B104" s="257"/>
      <c r="C104" s="97">
        <v>94</v>
      </c>
      <c r="D104" s="72">
        <v>94</v>
      </c>
      <c r="E104" s="72">
        <v>94</v>
      </c>
      <c r="F104" s="72">
        <v>94</v>
      </c>
      <c r="G104" s="72">
        <v>94</v>
      </c>
      <c r="H104" s="72">
        <v>94</v>
      </c>
      <c r="I104" s="72">
        <v>94</v>
      </c>
      <c r="J104" s="72">
        <v>94</v>
      </c>
      <c r="K104" s="72">
        <v>94</v>
      </c>
      <c r="L104" s="73">
        <v>94</v>
      </c>
      <c r="M104" s="64"/>
      <c r="N104" s="70"/>
      <c r="O104" s="1">
        <v>93</v>
      </c>
      <c r="P104" s="68"/>
      <c r="Q104" s="69"/>
      <c r="R104" s="68"/>
      <c r="S104" s="68"/>
      <c r="T104" s="71">
        <f t="shared" si="4"/>
        <v>0</v>
      </c>
      <c r="U104" s="2" t="str">
        <f t="shared" si="5"/>
        <v/>
      </c>
      <c r="V104" s="3">
        <f t="shared" ca="1" si="6"/>
        <v>43344</v>
      </c>
    </row>
    <row r="105" spans="1:22" customFormat="1" ht="9.75" customHeight="1" x14ac:dyDescent="0.25">
      <c r="A105" s="63"/>
      <c r="B105" s="257"/>
      <c r="C105" s="97">
        <v>95</v>
      </c>
      <c r="D105" s="72">
        <v>95</v>
      </c>
      <c r="E105" s="72">
        <v>95</v>
      </c>
      <c r="F105" s="72">
        <v>95</v>
      </c>
      <c r="G105" s="72">
        <v>95</v>
      </c>
      <c r="H105" s="72">
        <v>95</v>
      </c>
      <c r="I105" s="72">
        <v>95</v>
      </c>
      <c r="J105" s="72">
        <v>95</v>
      </c>
      <c r="K105" s="72">
        <v>95</v>
      </c>
      <c r="L105" s="73">
        <v>95</v>
      </c>
      <c r="M105" s="64"/>
      <c r="N105" s="70"/>
      <c r="O105" s="1">
        <v>94</v>
      </c>
      <c r="P105" s="68"/>
      <c r="Q105" s="69"/>
      <c r="R105" s="68"/>
      <c r="S105" s="68"/>
      <c r="T105" s="71">
        <f t="shared" si="4"/>
        <v>0</v>
      </c>
      <c r="U105" s="2" t="str">
        <f t="shared" si="5"/>
        <v/>
      </c>
      <c r="V105" s="3">
        <f t="shared" ca="1" si="6"/>
        <v>43344</v>
      </c>
    </row>
    <row r="106" spans="1:22" customFormat="1" ht="9.75" customHeight="1" x14ac:dyDescent="0.25">
      <c r="A106" s="63"/>
      <c r="B106" s="257"/>
      <c r="C106" s="97">
        <v>96</v>
      </c>
      <c r="D106" s="72">
        <v>96</v>
      </c>
      <c r="E106" s="72">
        <v>96</v>
      </c>
      <c r="F106" s="72">
        <v>96</v>
      </c>
      <c r="G106" s="72">
        <v>96</v>
      </c>
      <c r="H106" s="72">
        <v>96</v>
      </c>
      <c r="I106" s="72">
        <v>96</v>
      </c>
      <c r="J106" s="72">
        <v>96</v>
      </c>
      <c r="K106" s="72">
        <v>96</v>
      </c>
      <c r="L106" s="73">
        <v>96</v>
      </c>
      <c r="M106" s="64"/>
      <c r="N106" s="70"/>
      <c r="O106" s="1">
        <v>95</v>
      </c>
      <c r="P106" s="68"/>
      <c r="Q106" s="69"/>
      <c r="R106" s="68"/>
      <c r="S106" s="68"/>
      <c r="T106" s="71">
        <f t="shared" si="4"/>
        <v>0</v>
      </c>
      <c r="U106" s="2" t="str">
        <f t="shared" si="5"/>
        <v/>
      </c>
      <c r="V106" s="3">
        <f t="shared" ca="1" si="6"/>
        <v>43344</v>
      </c>
    </row>
    <row r="107" spans="1:22" customFormat="1" ht="9.75" customHeight="1" x14ac:dyDescent="0.25">
      <c r="A107" s="63"/>
      <c r="B107" s="257"/>
      <c r="C107" s="97">
        <v>97</v>
      </c>
      <c r="D107" s="72">
        <v>97</v>
      </c>
      <c r="E107" s="72">
        <v>97</v>
      </c>
      <c r="F107" s="72">
        <v>97</v>
      </c>
      <c r="G107" s="72">
        <v>97</v>
      </c>
      <c r="H107" s="72">
        <v>97</v>
      </c>
      <c r="I107" s="72">
        <v>97</v>
      </c>
      <c r="J107" s="72">
        <v>97</v>
      </c>
      <c r="K107" s="72">
        <v>97</v>
      </c>
      <c r="L107" s="73">
        <v>97</v>
      </c>
      <c r="M107" s="64"/>
      <c r="N107" s="70"/>
      <c r="O107" s="1">
        <v>96</v>
      </c>
      <c r="P107" s="68"/>
      <c r="Q107" s="69"/>
      <c r="R107" s="68"/>
      <c r="S107" s="68"/>
      <c r="T107" s="71">
        <f t="shared" si="4"/>
        <v>0</v>
      </c>
      <c r="U107" s="2" t="str">
        <f t="shared" si="5"/>
        <v/>
      </c>
      <c r="V107" s="3">
        <f t="shared" ca="1" si="6"/>
        <v>43344</v>
      </c>
    </row>
    <row r="108" spans="1:22" customFormat="1" ht="9.75" customHeight="1" x14ac:dyDescent="0.25">
      <c r="A108" s="63"/>
      <c r="B108" s="257"/>
      <c r="C108" s="97">
        <v>98</v>
      </c>
      <c r="D108" s="72">
        <v>98</v>
      </c>
      <c r="E108" s="72">
        <v>98</v>
      </c>
      <c r="F108" s="72">
        <v>98</v>
      </c>
      <c r="G108" s="72">
        <v>98</v>
      </c>
      <c r="H108" s="72">
        <v>98</v>
      </c>
      <c r="I108" s="72">
        <v>98</v>
      </c>
      <c r="J108" s="72">
        <v>98</v>
      </c>
      <c r="K108" s="72">
        <v>98</v>
      </c>
      <c r="L108" s="73">
        <v>98</v>
      </c>
      <c r="M108" s="64"/>
      <c r="N108" s="70"/>
      <c r="O108" s="1">
        <v>97</v>
      </c>
      <c r="P108" s="68"/>
      <c r="Q108" s="69"/>
      <c r="R108" s="68"/>
      <c r="S108" s="68"/>
      <c r="T108" s="71">
        <f t="shared" si="4"/>
        <v>0</v>
      </c>
      <c r="U108" s="2" t="str">
        <f t="shared" si="5"/>
        <v/>
      </c>
      <c r="V108" s="3">
        <f t="shared" ca="1" si="6"/>
        <v>43344</v>
      </c>
    </row>
    <row r="109" spans="1:22" customFormat="1" ht="9.75" customHeight="1" thickBot="1" x14ac:dyDescent="0.3">
      <c r="A109" s="63"/>
      <c r="B109" s="258"/>
      <c r="C109" s="111">
        <v>99</v>
      </c>
      <c r="D109" s="74">
        <v>99</v>
      </c>
      <c r="E109" s="74">
        <v>99</v>
      </c>
      <c r="F109" s="74">
        <v>99</v>
      </c>
      <c r="G109" s="74">
        <v>99</v>
      </c>
      <c r="H109" s="74">
        <v>99</v>
      </c>
      <c r="I109" s="74">
        <v>99</v>
      </c>
      <c r="J109" s="74">
        <v>99</v>
      </c>
      <c r="K109" s="74">
        <v>99</v>
      </c>
      <c r="L109" s="75">
        <v>99</v>
      </c>
      <c r="M109" s="64"/>
      <c r="N109" s="70"/>
      <c r="O109" s="1">
        <v>98</v>
      </c>
      <c r="P109" s="68"/>
      <c r="Q109" s="69"/>
      <c r="R109" s="68"/>
      <c r="S109" s="68"/>
      <c r="T109" s="71">
        <f t="shared" si="4"/>
        <v>0</v>
      </c>
      <c r="U109" s="2" t="str">
        <f t="shared" si="5"/>
        <v/>
      </c>
      <c r="V109" s="3">
        <f t="shared" ca="1" si="6"/>
        <v>43344</v>
      </c>
    </row>
    <row r="110" spans="1:22" customFormat="1" ht="9.75" customHeight="1" x14ac:dyDescent="0.25">
      <c r="A110" s="63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70"/>
      <c r="O110" s="1">
        <v>99</v>
      </c>
      <c r="P110" s="68"/>
      <c r="Q110" s="69"/>
      <c r="R110" s="68"/>
      <c r="S110" s="68"/>
      <c r="T110" s="71">
        <f t="shared" si="4"/>
        <v>0</v>
      </c>
      <c r="U110" s="2" t="str">
        <f t="shared" si="5"/>
        <v/>
      </c>
      <c r="V110" s="3">
        <f t="shared" ca="1" si="6"/>
        <v>43344</v>
      </c>
    </row>
    <row r="111" spans="1:22" customFormat="1" ht="9.75" customHeight="1" x14ac:dyDescent="0.25">
      <c r="A111" s="63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70"/>
      <c r="O111" s="1">
        <v>100</v>
      </c>
      <c r="P111" s="68"/>
      <c r="Q111" s="69"/>
      <c r="R111" s="68"/>
      <c r="S111" s="68"/>
      <c r="T111" s="71">
        <f t="shared" si="4"/>
        <v>0</v>
      </c>
      <c r="U111" s="2" t="str">
        <f t="shared" si="5"/>
        <v/>
      </c>
      <c r="V111" s="3">
        <f t="shared" ca="1" si="6"/>
        <v>43344</v>
      </c>
    </row>
    <row r="112" spans="1:22" customFormat="1" ht="9.75" customHeight="1" x14ac:dyDescent="0.25">
      <c r="A112" s="63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70"/>
      <c r="O112" s="1">
        <v>101</v>
      </c>
      <c r="P112" s="68"/>
      <c r="Q112" s="69"/>
      <c r="R112" s="68"/>
      <c r="S112" s="68"/>
      <c r="T112" s="71">
        <f t="shared" si="4"/>
        <v>0</v>
      </c>
      <c r="U112" s="2" t="str">
        <f t="shared" si="5"/>
        <v/>
      </c>
      <c r="V112" s="3">
        <f t="shared" ca="1" si="6"/>
        <v>43344</v>
      </c>
    </row>
    <row r="113" spans="1:22" customFormat="1" ht="9.75" customHeight="1" x14ac:dyDescent="0.25">
      <c r="A113" s="63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70"/>
      <c r="O113" s="1">
        <v>102</v>
      </c>
      <c r="P113" s="68"/>
      <c r="Q113" s="69"/>
      <c r="R113" s="68"/>
      <c r="S113" s="68"/>
      <c r="T113" s="71">
        <f t="shared" si="4"/>
        <v>0</v>
      </c>
      <c r="U113" s="2" t="str">
        <f t="shared" si="5"/>
        <v/>
      </c>
      <c r="V113" s="3">
        <f t="shared" ca="1" si="6"/>
        <v>43344</v>
      </c>
    </row>
    <row r="114" spans="1:22" customFormat="1" ht="9.75" customHeight="1" x14ac:dyDescent="0.25">
      <c r="A114" s="63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70"/>
      <c r="O114" s="1">
        <v>103</v>
      </c>
      <c r="P114" s="68"/>
      <c r="Q114" s="69"/>
      <c r="R114" s="68"/>
      <c r="S114" s="68"/>
      <c r="T114" s="71">
        <f t="shared" si="4"/>
        <v>0</v>
      </c>
      <c r="U114" s="2" t="str">
        <f t="shared" si="5"/>
        <v/>
      </c>
      <c r="V114" s="3">
        <f t="shared" ca="1" si="6"/>
        <v>43344</v>
      </c>
    </row>
    <row r="115" spans="1:22" customFormat="1" ht="9.75" customHeight="1" x14ac:dyDescent="0.25">
      <c r="A115" s="63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70"/>
      <c r="O115" s="1">
        <v>104</v>
      </c>
      <c r="P115" s="68"/>
      <c r="Q115" s="69"/>
      <c r="R115" s="68"/>
      <c r="S115" s="68"/>
      <c r="T115" s="71">
        <f t="shared" si="4"/>
        <v>0</v>
      </c>
      <c r="U115" s="2" t="str">
        <f t="shared" si="5"/>
        <v/>
      </c>
      <c r="V115" s="3">
        <f t="shared" ca="1" si="6"/>
        <v>43344</v>
      </c>
    </row>
    <row r="116" spans="1:22" customFormat="1" ht="9.75" customHeight="1" x14ac:dyDescent="0.25">
      <c r="A116" s="63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70"/>
      <c r="O116" s="1">
        <v>105</v>
      </c>
      <c r="P116" s="68"/>
      <c r="Q116" s="69"/>
      <c r="R116" s="68"/>
      <c r="S116" s="68"/>
      <c r="T116" s="71">
        <f t="shared" si="4"/>
        <v>0</v>
      </c>
      <c r="U116" s="2" t="str">
        <f t="shared" si="5"/>
        <v/>
      </c>
      <c r="V116" s="3">
        <f t="shared" ca="1" si="6"/>
        <v>43344</v>
      </c>
    </row>
    <row r="117" spans="1:22" customFormat="1" ht="9.75" customHeight="1" x14ac:dyDescent="0.25">
      <c r="A117" s="63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70"/>
      <c r="O117" s="1">
        <v>106</v>
      </c>
      <c r="P117" s="68"/>
      <c r="Q117" s="69"/>
      <c r="R117" s="68"/>
      <c r="S117" s="68"/>
      <c r="T117" s="71">
        <f t="shared" si="4"/>
        <v>0</v>
      </c>
      <c r="U117" s="2" t="str">
        <f t="shared" si="5"/>
        <v/>
      </c>
      <c r="V117" s="3">
        <f t="shared" ca="1" si="6"/>
        <v>43344</v>
      </c>
    </row>
    <row r="118" spans="1:22" customFormat="1" ht="9.75" customHeight="1" x14ac:dyDescent="0.25">
      <c r="A118" s="63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70"/>
      <c r="O118" s="1">
        <v>107</v>
      </c>
      <c r="P118" s="68"/>
      <c r="Q118" s="69"/>
      <c r="R118" s="68"/>
      <c r="S118" s="68"/>
      <c r="T118" s="71">
        <f t="shared" si="4"/>
        <v>0</v>
      </c>
      <c r="U118" s="2" t="str">
        <f t="shared" si="5"/>
        <v/>
      </c>
      <c r="V118" s="3">
        <f t="shared" ca="1" si="6"/>
        <v>43344</v>
      </c>
    </row>
    <row r="119" spans="1:22" customFormat="1" ht="9.75" customHeight="1" x14ac:dyDescent="0.25">
      <c r="A119" s="63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70"/>
      <c r="O119" s="1">
        <v>108</v>
      </c>
      <c r="P119" s="68"/>
      <c r="Q119" s="69"/>
      <c r="R119" s="68"/>
      <c r="S119" s="68"/>
      <c r="T119" s="71">
        <f t="shared" si="4"/>
        <v>0</v>
      </c>
      <c r="U119" s="2" t="str">
        <f t="shared" si="5"/>
        <v/>
      </c>
      <c r="V119" s="3">
        <f t="shared" ca="1" si="6"/>
        <v>43344</v>
      </c>
    </row>
    <row r="120" spans="1:22" customFormat="1" ht="9.75" customHeight="1" x14ac:dyDescent="0.25">
      <c r="A120" s="63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70"/>
      <c r="O120" s="1">
        <v>109</v>
      </c>
      <c r="P120" s="68"/>
      <c r="Q120" s="69"/>
      <c r="R120" s="68"/>
      <c r="S120" s="68"/>
      <c r="T120" s="71">
        <f t="shared" si="4"/>
        <v>0</v>
      </c>
      <c r="U120" s="2" t="str">
        <f t="shared" si="5"/>
        <v/>
      </c>
      <c r="V120" s="3">
        <f t="shared" ca="1" si="6"/>
        <v>43344</v>
      </c>
    </row>
    <row r="121" spans="1:22" customFormat="1" ht="9.75" customHeight="1" x14ac:dyDescent="0.25">
      <c r="A121" s="63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70"/>
      <c r="O121" s="1">
        <v>110</v>
      </c>
      <c r="P121" s="68"/>
      <c r="Q121" s="69"/>
      <c r="R121" s="68"/>
      <c r="S121" s="68"/>
      <c r="T121" s="71">
        <f t="shared" si="4"/>
        <v>0</v>
      </c>
      <c r="U121" s="2" t="str">
        <f t="shared" si="5"/>
        <v/>
      </c>
      <c r="V121" s="3">
        <f t="shared" ca="1" si="6"/>
        <v>43344</v>
      </c>
    </row>
    <row r="122" spans="1:22" customFormat="1" ht="9.75" customHeight="1" x14ac:dyDescent="0.25">
      <c r="A122" s="63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70"/>
      <c r="O122" s="1">
        <v>111</v>
      </c>
      <c r="P122" s="68"/>
      <c r="Q122" s="69"/>
      <c r="R122" s="68"/>
      <c r="S122" s="68"/>
      <c r="T122" s="71">
        <f t="shared" si="4"/>
        <v>0</v>
      </c>
      <c r="U122" s="2" t="str">
        <f t="shared" si="5"/>
        <v/>
      </c>
      <c r="V122" s="3">
        <f t="shared" ca="1" si="6"/>
        <v>43344</v>
      </c>
    </row>
    <row r="123" spans="1:22" customFormat="1" ht="9.75" customHeight="1" x14ac:dyDescent="0.25">
      <c r="A123" s="63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70"/>
      <c r="O123" s="1">
        <v>112</v>
      </c>
      <c r="P123" s="68"/>
      <c r="Q123" s="69"/>
      <c r="R123" s="68"/>
      <c r="S123" s="68"/>
      <c r="T123" s="71">
        <f t="shared" si="4"/>
        <v>0</v>
      </c>
      <c r="U123" s="2" t="str">
        <f t="shared" si="5"/>
        <v/>
      </c>
      <c r="V123" s="3">
        <f t="shared" ca="1" si="6"/>
        <v>43344</v>
      </c>
    </row>
    <row r="124" spans="1:22" customFormat="1" ht="9.75" customHeight="1" x14ac:dyDescent="0.25">
      <c r="A124" s="63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70"/>
      <c r="O124" s="1">
        <v>113</v>
      </c>
      <c r="P124" s="68"/>
      <c r="Q124" s="69"/>
      <c r="R124" s="68"/>
      <c r="S124" s="68"/>
      <c r="T124" s="71">
        <f t="shared" si="4"/>
        <v>0</v>
      </c>
      <c r="U124" s="2" t="str">
        <f t="shared" si="5"/>
        <v/>
      </c>
      <c r="V124" s="3">
        <f t="shared" ca="1" si="6"/>
        <v>43344</v>
      </c>
    </row>
    <row r="125" spans="1:22" customFormat="1" ht="9.75" customHeight="1" x14ac:dyDescent="0.25">
      <c r="A125" s="63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70"/>
      <c r="O125" s="1">
        <v>114</v>
      </c>
      <c r="P125" s="68"/>
      <c r="Q125" s="69"/>
      <c r="R125" s="68"/>
      <c r="S125" s="68"/>
      <c r="T125" s="71">
        <f t="shared" si="4"/>
        <v>0</v>
      </c>
      <c r="U125" s="2" t="str">
        <f t="shared" si="5"/>
        <v/>
      </c>
      <c r="V125" s="3">
        <f t="shared" ca="1" si="6"/>
        <v>43344</v>
      </c>
    </row>
    <row r="126" spans="1:22" customFormat="1" ht="9.9499999999999993" customHeight="1" x14ac:dyDescent="0.25">
      <c r="A126" s="63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70"/>
      <c r="O126" s="1">
        <v>115</v>
      </c>
      <c r="P126" s="68"/>
      <c r="Q126" s="69"/>
      <c r="R126" s="68"/>
      <c r="S126" s="68"/>
      <c r="T126" s="71">
        <f t="shared" si="4"/>
        <v>0</v>
      </c>
      <c r="U126" s="2" t="str">
        <f t="shared" si="5"/>
        <v/>
      </c>
      <c r="V126" s="3">
        <f t="shared" ca="1" si="6"/>
        <v>43344</v>
      </c>
    </row>
    <row r="127" spans="1:22" customFormat="1" ht="9.9499999999999993" customHeight="1" x14ac:dyDescent="0.25">
      <c r="A127" s="63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70"/>
      <c r="O127" s="1">
        <v>116</v>
      </c>
      <c r="P127" s="68"/>
      <c r="Q127" s="69"/>
      <c r="R127" s="68"/>
      <c r="S127" s="68"/>
      <c r="T127" s="71">
        <f t="shared" si="4"/>
        <v>0</v>
      </c>
      <c r="U127" s="2" t="str">
        <f t="shared" si="5"/>
        <v/>
      </c>
      <c r="V127" s="3">
        <f t="shared" ca="1" si="6"/>
        <v>43344</v>
      </c>
    </row>
    <row r="128" spans="1:22" customFormat="1" ht="9.9499999999999993" customHeight="1" x14ac:dyDescent="0.25">
      <c r="A128" s="63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70"/>
      <c r="O128" s="1">
        <v>117</v>
      </c>
      <c r="P128" s="68"/>
      <c r="Q128" s="69"/>
      <c r="R128" s="68"/>
      <c r="S128" s="68"/>
      <c r="T128" s="71">
        <f t="shared" si="4"/>
        <v>0</v>
      </c>
      <c r="U128" s="2" t="str">
        <f t="shared" si="5"/>
        <v/>
      </c>
      <c r="V128" s="3">
        <f t="shared" ca="1" si="6"/>
        <v>43344</v>
      </c>
    </row>
    <row r="129" spans="1:22" customFormat="1" ht="9.9499999999999993" customHeight="1" x14ac:dyDescent="0.25">
      <c r="A129" s="63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70"/>
      <c r="O129" s="1">
        <v>118</v>
      </c>
      <c r="P129" s="68"/>
      <c r="Q129" s="69"/>
      <c r="R129" s="68"/>
      <c r="S129" s="68"/>
      <c r="T129" s="71">
        <f t="shared" si="4"/>
        <v>0</v>
      </c>
      <c r="U129" s="2" t="str">
        <f t="shared" si="5"/>
        <v/>
      </c>
      <c r="V129" s="3">
        <f t="shared" ca="1" si="6"/>
        <v>43344</v>
      </c>
    </row>
    <row r="130" spans="1:22" customFormat="1" ht="9.9499999999999993" customHeight="1" x14ac:dyDescent="0.25">
      <c r="A130" s="63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70"/>
      <c r="O130" s="1">
        <v>119</v>
      </c>
      <c r="P130" s="68"/>
      <c r="Q130" s="69"/>
      <c r="R130" s="68"/>
      <c r="S130" s="68"/>
      <c r="T130" s="71">
        <f t="shared" si="4"/>
        <v>0</v>
      </c>
      <c r="U130" s="2" t="str">
        <f t="shared" si="5"/>
        <v/>
      </c>
      <c r="V130" s="3">
        <f t="shared" ca="1" si="6"/>
        <v>43344</v>
      </c>
    </row>
    <row r="131" spans="1:22" customFormat="1" ht="9.9499999999999993" customHeight="1" thickBot="1" x14ac:dyDescent="0.3">
      <c r="A131" s="63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87"/>
      <c r="O131" s="88">
        <v>120</v>
      </c>
      <c r="P131" s="89"/>
      <c r="Q131" s="90"/>
      <c r="R131" s="89"/>
      <c r="S131" s="89"/>
      <c r="T131" s="91">
        <f t="shared" si="4"/>
        <v>0</v>
      </c>
      <c r="U131" s="92" t="str">
        <f t="shared" si="5"/>
        <v/>
      </c>
      <c r="V131" s="93">
        <f t="shared" ca="1" si="6"/>
        <v>43344</v>
      </c>
    </row>
    <row r="132" spans="1:22" customFormat="1" ht="15.75" thickBot="1" x14ac:dyDescent="0.3">
      <c r="A132" s="66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52" t="s">
        <v>19</v>
      </c>
      <c r="O132" s="53">
        <f ca="1">TODAY()</f>
        <v>43344</v>
      </c>
      <c r="P132" s="53" t="s">
        <v>20</v>
      </c>
      <c r="Q132" s="54">
        <f>SUM(Q11:Q131)-U132</f>
        <v>0</v>
      </c>
      <c r="R132" s="55">
        <f>MAX(R12:R131)</f>
        <v>0</v>
      </c>
      <c r="S132" s="56"/>
      <c r="T132" s="57" t="s">
        <v>21</v>
      </c>
      <c r="U132" s="54">
        <f>SUM(U11:U131)</f>
        <v>0</v>
      </c>
      <c r="V132" s="58">
        <f ca="1">SUMIF(V11:V131,"&gt;0")</f>
        <v>5244624</v>
      </c>
    </row>
    <row r="133" spans="1:22" ht="2.1" customHeight="1" x14ac:dyDescent="0.25"/>
  </sheetData>
  <mergeCells count="17">
    <mergeCell ref="N1:N2"/>
    <mergeCell ref="O1:T2"/>
    <mergeCell ref="U1:U2"/>
    <mergeCell ref="V1:V2"/>
    <mergeCell ref="B2:L6"/>
    <mergeCell ref="O3:P3"/>
    <mergeCell ref="S3:T3"/>
    <mergeCell ref="S4:V4"/>
    <mergeCell ref="O5:P5"/>
    <mergeCell ref="U5:V5"/>
    <mergeCell ref="B11:B109"/>
    <mergeCell ref="N6:Q6"/>
    <mergeCell ref="S6:V6"/>
    <mergeCell ref="N7:Q7"/>
    <mergeCell ref="B8:B10"/>
    <mergeCell ref="C8:L9"/>
    <mergeCell ref="N8:Q8"/>
  </mergeCells>
  <conditionalFormatting sqref="T8:V8 V3 R8">
    <cfRule type="cellIs" dxfId="230" priority="11" operator="equal">
      <formula>0</formula>
    </cfRule>
  </conditionalFormatting>
  <conditionalFormatting sqref="V10">
    <cfRule type="cellIs" dxfId="229" priority="7" operator="between">
      <formula>40000</formula>
      <formula>50000</formula>
    </cfRule>
    <cfRule type="cellIs" dxfId="228" priority="8" operator="between">
      <formula>30</formula>
      <formula>4000</formula>
    </cfRule>
    <cfRule type="containsText" dxfId="227" priority="9" operator="containsText" text="pago">
      <formula>NOT(ISERROR(SEARCH("pago",V10)))</formula>
    </cfRule>
    <cfRule type="cellIs" dxfId="226" priority="10" operator="between">
      <formula>1</formula>
      <formula>29</formula>
    </cfRule>
  </conditionalFormatting>
  <conditionalFormatting sqref="V11:V131">
    <cfRule type="cellIs" dxfId="225" priority="3" operator="between">
      <formula>40000</formula>
      <formula>50000</formula>
    </cfRule>
    <cfRule type="cellIs" dxfId="224" priority="4" operator="between">
      <formula>30</formula>
      <formula>4000</formula>
    </cfRule>
    <cfRule type="containsText" dxfId="223" priority="5" operator="containsText" text="pago">
      <formula>NOT(ISERROR(SEARCH("pago",V11)))</formula>
    </cfRule>
    <cfRule type="cellIs" dxfId="222" priority="6" operator="between">
      <formula>1</formula>
      <formula>29</formula>
    </cfRule>
  </conditionalFormatting>
  <conditionalFormatting sqref="V11:V131">
    <cfRule type="cellIs" dxfId="221" priority="2" operator="lessThan">
      <formula>0</formula>
    </cfRule>
  </conditionalFormatting>
  <conditionalFormatting sqref="T11:T131">
    <cfRule type="expression" dxfId="220" priority="1">
      <formula>S11=""</formula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Clientes!$A$3:$A$402</xm:f>
          </x14:formula1>
          <xm:sqref>V1:V2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3"/>
  <sheetViews>
    <sheetView workbookViewId="0">
      <selection sqref="A1:XFD1048576"/>
    </sheetView>
  </sheetViews>
  <sheetFormatPr defaultColWidth="0" defaultRowHeight="15" zeroHeight="1" x14ac:dyDescent="0.25"/>
  <cols>
    <col min="1" max="1" width="1.7109375" style="59" customWidth="1"/>
    <col min="2" max="12" width="2.7109375" style="59" customWidth="1"/>
    <col min="13" max="13" width="1.7109375" style="59" customWidth="1"/>
    <col min="14" max="14" width="19.140625" style="42" bestFit="1" customWidth="1"/>
    <col min="15" max="15" width="15" style="42" bestFit="1" customWidth="1"/>
    <col min="16" max="16" width="15" style="42" customWidth="1"/>
    <col min="17" max="17" width="9.28515625" style="42" bestFit="1" customWidth="1"/>
    <col min="18" max="18" width="18.7109375" style="43" hidden="1"/>
    <col min="19" max="19" width="15.5703125" style="42" bestFit="1" customWidth="1"/>
    <col min="20" max="20" width="17.85546875" style="42" customWidth="1"/>
    <col min="21" max="21" width="14.28515625" style="42" bestFit="1" customWidth="1"/>
    <col min="22" max="22" width="19" style="42" customWidth="1"/>
    <col min="23" max="23" width="1.7109375" style="59" customWidth="1"/>
    <col min="24" max="16384" width="19" style="59" hidden="1"/>
  </cols>
  <sheetData>
    <row r="1" spans="1:22" customFormat="1" ht="9.9499999999999993" customHeight="1" thickBot="1" x14ac:dyDescent="0.3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2"/>
      <c r="N1" s="222" t="str">
        <f ca="1">IF(V132&gt;5000,"Livre",IF(V132&lt;=30,"Em Dias","Atrasado"))</f>
        <v>Livre</v>
      </c>
      <c r="O1" s="224" t="s">
        <v>1</v>
      </c>
      <c r="P1" s="224"/>
      <c r="Q1" s="224"/>
      <c r="R1" s="224"/>
      <c r="S1" s="224"/>
      <c r="T1" s="224"/>
      <c r="U1" s="226" t="s">
        <v>22</v>
      </c>
      <c r="V1" s="228" t="s">
        <v>56</v>
      </c>
    </row>
    <row r="2" spans="1:22" customFormat="1" ht="9.9499999999999993" customHeight="1" thickBot="1" x14ac:dyDescent="0.3">
      <c r="A2" s="63"/>
      <c r="B2" s="230"/>
      <c r="C2" s="231"/>
      <c r="D2" s="231"/>
      <c r="E2" s="231"/>
      <c r="F2" s="231"/>
      <c r="G2" s="231"/>
      <c r="H2" s="231"/>
      <c r="I2" s="231"/>
      <c r="J2" s="231"/>
      <c r="K2" s="231"/>
      <c r="L2" s="232"/>
      <c r="M2" s="64"/>
      <c r="N2" s="223"/>
      <c r="O2" s="225"/>
      <c r="P2" s="225"/>
      <c r="Q2" s="225"/>
      <c r="R2" s="225"/>
      <c r="S2" s="225"/>
      <c r="T2" s="225"/>
      <c r="U2" s="227"/>
      <c r="V2" s="229"/>
    </row>
    <row r="3" spans="1:22" customFormat="1" ht="9.9499999999999993" customHeight="1" thickBot="1" x14ac:dyDescent="0.3">
      <c r="A3" s="63"/>
      <c r="B3" s="233"/>
      <c r="C3" s="234"/>
      <c r="D3" s="234"/>
      <c r="E3" s="234"/>
      <c r="F3" s="234"/>
      <c r="G3" s="234"/>
      <c r="H3" s="234"/>
      <c r="I3" s="234"/>
      <c r="J3" s="234"/>
      <c r="K3" s="234"/>
      <c r="L3" s="235"/>
      <c r="M3" s="64"/>
      <c r="N3" s="44" t="s">
        <v>4</v>
      </c>
      <c r="O3" s="239" t="e">
        <f>VLOOKUP(V1,bd,2,0)</f>
        <v>#N/A</v>
      </c>
      <c r="P3" s="240"/>
      <c r="Q3" s="45" t="s">
        <v>6</v>
      </c>
      <c r="R3" s="43"/>
      <c r="S3" s="241" t="e">
        <f>VLOOKUP(V1,bd,8,0)</f>
        <v>#N/A</v>
      </c>
      <c r="T3" s="242"/>
      <c r="U3" s="44" t="s">
        <v>23</v>
      </c>
      <c r="V3" s="13" t="e">
        <f>VLOOKUP(V1,bd,9,0)</f>
        <v>#N/A</v>
      </c>
    </row>
    <row r="4" spans="1:22" customFormat="1" ht="9.9499999999999993" customHeight="1" thickBot="1" x14ac:dyDescent="0.3">
      <c r="A4" s="63"/>
      <c r="B4" s="233"/>
      <c r="C4" s="234"/>
      <c r="D4" s="234"/>
      <c r="E4" s="234"/>
      <c r="F4" s="234"/>
      <c r="G4" s="234"/>
      <c r="H4" s="234"/>
      <c r="I4" s="234"/>
      <c r="J4" s="234"/>
      <c r="K4" s="234"/>
      <c r="L4" s="235"/>
      <c r="M4" s="64"/>
      <c r="N4" s="44" t="s">
        <v>30</v>
      </c>
      <c r="O4" s="41" t="e">
        <f>VLOOKUP(V1,bd,17,0)</f>
        <v>#N/A</v>
      </c>
      <c r="P4" s="41" t="e">
        <f>VLOOKUP(V1,bd,18,0)</f>
        <v>#N/A</v>
      </c>
      <c r="Q4" s="44" t="s">
        <v>8</v>
      </c>
      <c r="R4" s="43"/>
      <c r="S4" s="243" t="e">
        <f>VLOOKUP(V1,bd,19,0)</f>
        <v>#N/A</v>
      </c>
      <c r="T4" s="244"/>
      <c r="U4" s="244"/>
      <c r="V4" s="245"/>
    </row>
    <row r="5" spans="1:22" customFormat="1" ht="9.9499999999999993" customHeight="1" thickBot="1" x14ac:dyDescent="0.3">
      <c r="A5" s="63"/>
      <c r="B5" s="233"/>
      <c r="C5" s="234"/>
      <c r="D5" s="234"/>
      <c r="E5" s="234"/>
      <c r="F5" s="234"/>
      <c r="G5" s="234"/>
      <c r="H5" s="234"/>
      <c r="I5" s="234"/>
      <c r="J5" s="234"/>
      <c r="K5" s="234"/>
      <c r="L5" s="235"/>
      <c r="M5" s="64"/>
      <c r="N5" s="44" t="s">
        <v>24</v>
      </c>
      <c r="O5" s="246" t="e">
        <f>VLOOKUP(V1,bd,10,0)</f>
        <v>#N/A</v>
      </c>
      <c r="P5" s="247"/>
      <c r="Q5" s="46" t="s">
        <v>7</v>
      </c>
      <c r="R5" s="4"/>
      <c r="S5" s="41" t="e">
        <f>VLOOKUP(V1,bd,13,0)</f>
        <v>#N/A</v>
      </c>
      <c r="T5" s="44" t="s">
        <v>5</v>
      </c>
      <c r="U5" s="241" t="e">
        <f>VLOOKUP(V1,bd,20,0)</f>
        <v>#N/A</v>
      </c>
      <c r="V5" s="242"/>
    </row>
    <row r="6" spans="1:22" customFormat="1" ht="9.9499999999999993" customHeight="1" thickBot="1" x14ac:dyDescent="0.3">
      <c r="A6" s="63"/>
      <c r="B6" s="236"/>
      <c r="C6" s="237"/>
      <c r="D6" s="237"/>
      <c r="E6" s="237"/>
      <c r="F6" s="237"/>
      <c r="G6" s="237"/>
      <c r="H6" s="237"/>
      <c r="I6" s="237"/>
      <c r="J6" s="237"/>
      <c r="K6" s="237"/>
      <c r="L6" s="238"/>
      <c r="M6" s="64"/>
      <c r="N6" s="241"/>
      <c r="O6" s="248"/>
      <c r="P6" s="248"/>
      <c r="Q6" s="248"/>
      <c r="R6" s="7"/>
      <c r="S6" s="248"/>
      <c r="T6" s="248"/>
      <c r="U6" s="248"/>
      <c r="V6" s="242"/>
    </row>
    <row r="7" spans="1:22" customFormat="1" ht="9.9499999999999993" customHeight="1" thickBot="1" x14ac:dyDescent="0.3">
      <c r="A7" s="63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217" t="s">
        <v>25</v>
      </c>
      <c r="O7" s="215"/>
      <c r="P7" s="215"/>
      <c r="Q7" s="216"/>
      <c r="R7" s="65"/>
      <c r="S7" s="47" t="s">
        <v>26</v>
      </c>
      <c r="T7" s="48" t="s">
        <v>27</v>
      </c>
      <c r="U7" s="48" t="s">
        <v>28</v>
      </c>
      <c r="V7" s="48" t="s">
        <v>29</v>
      </c>
    </row>
    <row r="8" spans="1:22" customFormat="1" ht="9.9499999999999993" customHeight="1" thickBot="1" x14ac:dyDescent="0.3">
      <c r="A8" s="63"/>
      <c r="B8" s="249"/>
      <c r="C8" s="250" t="s">
        <v>31</v>
      </c>
      <c r="D8" s="251"/>
      <c r="E8" s="251"/>
      <c r="F8" s="251"/>
      <c r="G8" s="251"/>
      <c r="H8" s="251"/>
      <c r="I8" s="251"/>
      <c r="J8" s="251"/>
      <c r="K8" s="251"/>
      <c r="L8" s="252"/>
      <c r="M8" s="64"/>
      <c r="N8" s="241" t="e">
        <f>VLOOKUP(V1,bd,3,0)</f>
        <v>#N/A</v>
      </c>
      <c r="O8" s="248"/>
      <c r="P8" s="248"/>
      <c r="Q8" s="242"/>
      <c r="R8" s="6"/>
      <c r="S8" s="5" t="e">
        <f>VLOOKUP(V1,bd,4,0)</f>
        <v>#N/A</v>
      </c>
      <c r="T8" s="5" t="e">
        <f>VLOOKUP(V1,bd,5,0)</f>
        <v>#N/A</v>
      </c>
      <c r="U8" s="5" t="e">
        <f>VLOOKUP(V1,bd,7,0)</f>
        <v>#N/A</v>
      </c>
      <c r="V8" s="13" t="e">
        <f>VLOOKUP(V1,bd,6,0)</f>
        <v>#N/A</v>
      </c>
    </row>
    <row r="9" spans="1:22" customFormat="1" ht="9.9499999999999993" customHeight="1" thickBot="1" x14ac:dyDescent="0.3">
      <c r="A9" s="63"/>
      <c r="B9" s="249"/>
      <c r="C9" s="253"/>
      <c r="D9" s="254"/>
      <c r="E9" s="254"/>
      <c r="F9" s="254"/>
      <c r="G9" s="254"/>
      <c r="H9" s="254"/>
      <c r="I9" s="254"/>
      <c r="J9" s="254"/>
      <c r="K9" s="254"/>
      <c r="L9" s="255"/>
      <c r="M9" s="64"/>
      <c r="N9" s="49"/>
      <c r="O9" s="50"/>
      <c r="P9" s="50"/>
      <c r="Q9" s="50"/>
      <c r="R9" s="50"/>
      <c r="S9" s="50"/>
      <c r="T9" s="50"/>
      <c r="U9" s="50"/>
      <c r="V9" s="51"/>
    </row>
    <row r="10" spans="1:22" customFormat="1" ht="9.9499999999999993" customHeight="1" thickBot="1" x14ac:dyDescent="0.3">
      <c r="A10" s="63"/>
      <c r="B10" s="249"/>
      <c r="C10" s="115">
        <v>1</v>
      </c>
      <c r="D10" s="116">
        <v>2</v>
      </c>
      <c r="E10" s="116">
        <v>3</v>
      </c>
      <c r="F10" s="116">
        <v>4</v>
      </c>
      <c r="G10" s="116">
        <v>5</v>
      </c>
      <c r="H10" s="116">
        <v>6</v>
      </c>
      <c r="I10" s="116">
        <v>7</v>
      </c>
      <c r="J10" s="116">
        <v>8</v>
      </c>
      <c r="K10" s="116">
        <v>9</v>
      </c>
      <c r="L10" s="117">
        <v>10</v>
      </c>
      <c r="M10" s="64"/>
      <c r="N10" s="76" t="s">
        <v>9</v>
      </c>
      <c r="O10" s="77" t="s">
        <v>10</v>
      </c>
      <c r="P10" s="77" t="s">
        <v>11</v>
      </c>
      <c r="Q10" s="77" t="s">
        <v>12</v>
      </c>
      <c r="R10" s="78" t="s">
        <v>13</v>
      </c>
      <c r="S10" s="77" t="s">
        <v>14</v>
      </c>
      <c r="T10" s="77" t="s">
        <v>15</v>
      </c>
      <c r="U10" s="77" t="s">
        <v>16</v>
      </c>
      <c r="V10" s="79" t="s">
        <v>17</v>
      </c>
    </row>
    <row r="11" spans="1:22" customFormat="1" ht="9.9499999999999993" customHeight="1" x14ac:dyDescent="0.25">
      <c r="A11" s="63"/>
      <c r="B11" s="256" t="s">
        <v>3292</v>
      </c>
      <c r="C11" s="108">
        <v>1</v>
      </c>
      <c r="D11" s="112">
        <v>1</v>
      </c>
      <c r="E11" s="113">
        <v>1</v>
      </c>
      <c r="F11" s="113">
        <v>1</v>
      </c>
      <c r="G11" s="113">
        <v>1</v>
      </c>
      <c r="H11" s="113">
        <v>1</v>
      </c>
      <c r="I11" s="113">
        <v>1</v>
      </c>
      <c r="J11" s="113">
        <v>1</v>
      </c>
      <c r="K11" s="113">
        <v>1</v>
      </c>
      <c r="L11" s="114">
        <v>1</v>
      </c>
      <c r="M11" s="64"/>
      <c r="N11" s="80"/>
      <c r="O11" s="81" t="s">
        <v>18</v>
      </c>
      <c r="P11" s="82"/>
      <c r="Q11" s="83"/>
      <c r="R11" s="82"/>
      <c r="S11" s="82"/>
      <c r="T11" s="84">
        <f t="shared" ref="T11:T74" si="0">IF(P11&gt;=S11,0,"")</f>
        <v>0</v>
      </c>
      <c r="U11" s="85" t="str">
        <f t="shared" ref="U11:U74" si="1">IF(S11&lt;&gt;"",Q11,"")</f>
        <v/>
      </c>
      <c r="V11" s="86">
        <f t="shared" ref="V11:V74" ca="1" si="2">IF(U11&lt;&gt;"","pago",TODAY()-P11)</f>
        <v>43344</v>
      </c>
    </row>
    <row r="12" spans="1:22" customFormat="1" ht="9.9499999999999993" customHeight="1" x14ac:dyDescent="0.25">
      <c r="A12" s="63"/>
      <c r="B12" s="257"/>
      <c r="C12" s="109">
        <v>2</v>
      </c>
      <c r="D12" s="94">
        <v>2</v>
      </c>
      <c r="E12" s="72">
        <v>2</v>
      </c>
      <c r="F12" s="72">
        <v>2</v>
      </c>
      <c r="G12" s="72">
        <v>2</v>
      </c>
      <c r="H12" s="72">
        <v>2</v>
      </c>
      <c r="I12" s="72">
        <v>2</v>
      </c>
      <c r="J12" s="72">
        <v>2</v>
      </c>
      <c r="K12" s="72">
        <v>2</v>
      </c>
      <c r="L12" s="73">
        <v>2</v>
      </c>
      <c r="M12" s="64"/>
      <c r="N12" s="70"/>
      <c r="O12" s="1">
        <v>1</v>
      </c>
      <c r="P12" s="68"/>
      <c r="Q12" s="69"/>
      <c r="R12" s="68" t="str">
        <f t="shared" ref="R12:R51" si="3">IF(N12&lt;&gt;"",P12,"")</f>
        <v/>
      </c>
      <c r="S12" s="68"/>
      <c r="T12" s="71">
        <f t="shared" si="0"/>
        <v>0</v>
      </c>
      <c r="U12" s="2" t="str">
        <f t="shared" si="1"/>
        <v/>
      </c>
      <c r="V12" s="3">
        <f t="shared" ca="1" si="2"/>
        <v>43344</v>
      </c>
    </row>
    <row r="13" spans="1:22" customFormat="1" ht="9.9499999999999993" customHeight="1" x14ac:dyDescent="0.25">
      <c r="A13" s="63"/>
      <c r="B13" s="257"/>
      <c r="C13" s="109">
        <v>3</v>
      </c>
      <c r="D13" s="94">
        <v>3</v>
      </c>
      <c r="E13" s="72">
        <v>3</v>
      </c>
      <c r="F13" s="72">
        <v>3</v>
      </c>
      <c r="G13" s="72">
        <v>3</v>
      </c>
      <c r="H13" s="72">
        <v>3</v>
      </c>
      <c r="I13" s="72">
        <v>3</v>
      </c>
      <c r="J13" s="72">
        <v>3</v>
      </c>
      <c r="K13" s="72">
        <v>3</v>
      </c>
      <c r="L13" s="73">
        <v>3</v>
      </c>
      <c r="M13" s="64"/>
      <c r="N13" s="70"/>
      <c r="O13" s="1">
        <v>2</v>
      </c>
      <c r="P13" s="68"/>
      <c r="Q13" s="69"/>
      <c r="R13" s="68" t="str">
        <f t="shared" si="3"/>
        <v/>
      </c>
      <c r="S13" s="68"/>
      <c r="T13" s="71">
        <f t="shared" si="0"/>
        <v>0</v>
      </c>
      <c r="U13" s="2" t="str">
        <f t="shared" si="1"/>
        <v/>
      </c>
      <c r="V13" s="3">
        <f t="shared" ca="1" si="2"/>
        <v>43344</v>
      </c>
    </row>
    <row r="14" spans="1:22" customFormat="1" ht="9.9499999999999993" customHeight="1" x14ac:dyDescent="0.25">
      <c r="A14" s="63"/>
      <c r="B14" s="257"/>
      <c r="C14" s="109">
        <v>4</v>
      </c>
      <c r="D14" s="94">
        <v>4</v>
      </c>
      <c r="E14" s="72">
        <v>4</v>
      </c>
      <c r="F14" s="72">
        <v>4</v>
      </c>
      <c r="G14" s="72">
        <v>4</v>
      </c>
      <c r="H14" s="72">
        <v>4</v>
      </c>
      <c r="I14" s="72">
        <v>4</v>
      </c>
      <c r="J14" s="72">
        <v>4</v>
      </c>
      <c r="K14" s="72">
        <v>4</v>
      </c>
      <c r="L14" s="73">
        <v>4</v>
      </c>
      <c r="M14" s="64"/>
      <c r="N14" s="70"/>
      <c r="O14" s="1">
        <v>3</v>
      </c>
      <c r="P14" s="68"/>
      <c r="Q14" s="69"/>
      <c r="R14" s="68" t="str">
        <f t="shared" si="3"/>
        <v/>
      </c>
      <c r="S14" s="68"/>
      <c r="T14" s="71">
        <f t="shared" si="0"/>
        <v>0</v>
      </c>
      <c r="U14" s="2" t="str">
        <f t="shared" si="1"/>
        <v/>
      </c>
      <c r="V14" s="3">
        <f t="shared" ca="1" si="2"/>
        <v>43344</v>
      </c>
    </row>
    <row r="15" spans="1:22" customFormat="1" ht="9.9499999999999993" customHeight="1" x14ac:dyDescent="0.25">
      <c r="A15" s="63"/>
      <c r="B15" s="257"/>
      <c r="C15" s="109">
        <v>5</v>
      </c>
      <c r="D15" s="94">
        <v>5</v>
      </c>
      <c r="E15" s="72">
        <v>5</v>
      </c>
      <c r="F15" s="72">
        <v>5</v>
      </c>
      <c r="G15" s="72">
        <v>5</v>
      </c>
      <c r="H15" s="72">
        <v>5</v>
      </c>
      <c r="I15" s="72">
        <v>5</v>
      </c>
      <c r="J15" s="72">
        <v>5</v>
      </c>
      <c r="K15" s="72">
        <v>5</v>
      </c>
      <c r="L15" s="73">
        <v>5</v>
      </c>
      <c r="M15" s="64"/>
      <c r="N15" s="70"/>
      <c r="O15" s="1">
        <v>4</v>
      </c>
      <c r="P15" s="68"/>
      <c r="Q15" s="69"/>
      <c r="R15" s="68" t="str">
        <f t="shared" si="3"/>
        <v/>
      </c>
      <c r="S15" s="68"/>
      <c r="T15" s="71">
        <f t="shared" si="0"/>
        <v>0</v>
      </c>
      <c r="U15" s="2" t="str">
        <f t="shared" si="1"/>
        <v/>
      </c>
      <c r="V15" s="3">
        <f t="shared" ca="1" si="2"/>
        <v>43344</v>
      </c>
    </row>
    <row r="16" spans="1:22" customFormat="1" ht="9.9499999999999993" customHeight="1" x14ac:dyDescent="0.25">
      <c r="A16" s="63"/>
      <c r="B16" s="257"/>
      <c r="C16" s="109">
        <v>6</v>
      </c>
      <c r="D16" s="94">
        <v>6</v>
      </c>
      <c r="E16" s="72">
        <v>6</v>
      </c>
      <c r="F16" s="72">
        <v>6</v>
      </c>
      <c r="G16" s="72">
        <v>6</v>
      </c>
      <c r="H16" s="72">
        <v>6</v>
      </c>
      <c r="I16" s="72">
        <v>6</v>
      </c>
      <c r="J16" s="72">
        <v>6</v>
      </c>
      <c r="K16" s="72">
        <v>6</v>
      </c>
      <c r="L16" s="73">
        <v>6</v>
      </c>
      <c r="M16" s="64"/>
      <c r="N16" s="70"/>
      <c r="O16" s="1">
        <v>5</v>
      </c>
      <c r="P16" s="68"/>
      <c r="Q16" s="69"/>
      <c r="R16" s="68" t="str">
        <f t="shared" si="3"/>
        <v/>
      </c>
      <c r="S16" s="68"/>
      <c r="T16" s="71">
        <f t="shared" si="0"/>
        <v>0</v>
      </c>
      <c r="U16" s="2" t="str">
        <f t="shared" si="1"/>
        <v/>
      </c>
      <c r="V16" s="3">
        <f t="shared" ca="1" si="2"/>
        <v>43344</v>
      </c>
    </row>
    <row r="17" spans="1:22" customFormat="1" ht="9.9499999999999993" customHeight="1" x14ac:dyDescent="0.25">
      <c r="A17" s="63"/>
      <c r="B17" s="257"/>
      <c r="C17" s="109">
        <v>7</v>
      </c>
      <c r="D17" s="94">
        <v>7</v>
      </c>
      <c r="E17" s="72">
        <v>7</v>
      </c>
      <c r="F17" s="72">
        <v>7</v>
      </c>
      <c r="G17" s="72">
        <v>7</v>
      </c>
      <c r="H17" s="72">
        <v>7</v>
      </c>
      <c r="I17" s="72">
        <v>7</v>
      </c>
      <c r="J17" s="72">
        <v>7</v>
      </c>
      <c r="K17" s="72">
        <v>7</v>
      </c>
      <c r="L17" s="73">
        <v>7</v>
      </c>
      <c r="M17" s="64"/>
      <c r="N17" s="70"/>
      <c r="O17" s="1">
        <v>6</v>
      </c>
      <c r="P17" s="68"/>
      <c r="Q17" s="69"/>
      <c r="R17" s="68" t="str">
        <f t="shared" si="3"/>
        <v/>
      </c>
      <c r="S17" s="68"/>
      <c r="T17" s="71">
        <f t="shared" si="0"/>
        <v>0</v>
      </c>
      <c r="U17" s="2" t="str">
        <f t="shared" si="1"/>
        <v/>
      </c>
      <c r="V17" s="3">
        <f t="shared" ca="1" si="2"/>
        <v>43344</v>
      </c>
    </row>
    <row r="18" spans="1:22" customFormat="1" ht="9.9499999999999993" customHeight="1" x14ac:dyDescent="0.25">
      <c r="A18" s="63"/>
      <c r="B18" s="257"/>
      <c r="C18" s="109">
        <v>8</v>
      </c>
      <c r="D18" s="94">
        <v>8</v>
      </c>
      <c r="E18" s="72">
        <v>8</v>
      </c>
      <c r="F18" s="72">
        <v>8</v>
      </c>
      <c r="G18" s="72">
        <v>8</v>
      </c>
      <c r="H18" s="72">
        <v>8</v>
      </c>
      <c r="I18" s="72">
        <v>8</v>
      </c>
      <c r="J18" s="72">
        <v>8</v>
      </c>
      <c r="K18" s="72">
        <v>8</v>
      </c>
      <c r="L18" s="73">
        <v>8</v>
      </c>
      <c r="M18" s="64"/>
      <c r="N18" s="70"/>
      <c r="O18" s="1">
        <v>7</v>
      </c>
      <c r="P18" s="68"/>
      <c r="Q18" s="69"/>
      <c r="R18" s="68" t="str">
        <f t="shared" si="3"/>
        <v/>
      </c>
      <c r="S18" s="68"/>
      <c r="T18" s="71">
        <f t="shared" si="0"/>
        <v>0</v>
      </c>
      <c r="U18" s="2" t="str">
        <f t="shared" si="1"/>
        <v/>
      </c>
      <c r="V18" s="3">
        <f t="shared" ca="1" si="2"/>
        <v>43344</v>
      </c>
    </row>
    <row r="19" spans="1:22" customFormat="1" ht="9.9499999999999993" customHeight="1" x14ac:dyDescent="0.25">
      <c r="A19" s="63"/>
      <c r="B19" s="257"/>
      <c r="C19" s="109">
        <v>9</v>
      </c>
      <c r="D19" s="94">
        <v>9</v>
      </c>
      <c r="E19" s="72">
        <v>9</v>
      </c>
      <c r="F19" s="72">
        <v>9</v>
      </c>
      <c r="G19" s="72">
        <v>9</v>
      </c>
      <c r="H19" s="72">
        <v>9</v>
      </c>
      <c r="I19" s="72">
        <v>9</v>
      </c>
      <c r="J19" s="72">
        <v>9</v>
      </c>
      <c r="K19" s="72">
        <v>9</v>
      </c>
      <c r="L19" s="73">
        <v>9</v>
      </c>
      <c r="M19" s="64"/>
      <c r="N19" s="70"/>
      <c r="O19" s="1">
        <v>8</v>
      </c>
      <c r="P19" s="68"/>
      <c r="Q19" s="69"/>
      <c r="R19" s="68" t="str">
        <f t="shared" si="3"/>
        <v/>
      </c>
      <c r="S19" s="68"/>
      <c r="T19" s="71">
        <f t="shared" si="0"/>
        <v>0</v>
      </c>
      <c r="U19" s="2" t="str">
        <f t="shared" si="1"/>
        <v/>
      </c>
      <c r="V19" s="3">
        <f t="shared" ca="1" si="2"/>
        <v>43344</v>
      </c>
    </row>
    <row r="20" spans="1:22" customFormat="1" ht="9.9499999999999993" customHeight="1" x14ac:dyDescent="0.25">
      <c r="A20" s="63"/>
      <c r="B20" s="257"/>
      <c r="C20" s="109">
        <v>10</v>
      </c>
      <c r="D20" s="94">
        <v>10</v>
      </c>
      <c r="E20" s="72">
        <v>10</v>
      </c>
      <c r="F20" s="72">
        <v>10</v>
      </c>
      <c r="G20" s="72">
        <v>10</v>
      </c>
      <c r="H20" s="72">
        <v>10</v>
      </c>
      <c r="I20" s="72">
        <v>10</v>
      </c>
      <c r="J20" s="72">
        <v>10</v>
      </c>
      <c r="K20" s="72">
        <v>10</v>
      </c>
      <c r="L20" s="73">
        <v>10</v>
      </c>
      <c r="M20" s="64"/>
      <c r="N20" s="70"/>
      <c r="O20" s="1">
        <v>9</v>
      </c>
      <c r="P20" s="68"/>
      <c r="Q20" s="69"/>
      <c r="R20" s="68" t="str">
        <f t="shared" si="3"/>
        <v/>
      </c>
      <c r="S20" s="68"/>
      <c r="T20" s="71">
        <f t="shared" si="0"/>
        <v>0</v>
      </c>
      <c r="U20" s="2" t="str">
        <f t="shared" si="1"/>
        <v/>
      </c>
      <c r="V20" s="3">
        <f t="shared" ca="1" si="2"/>
        <v>43344</v>
      </c>
    </row>
    <row r="21" spans="1:22" customFormat="1" ht="9.9499999999999993" customHeight="1" x14ac:dyDescent="0.25">
      <c r="A21" s="63"/>
      <c r="B21" s="257"/>
      <c r="C21" s="109">
        <v>11</v>
      </c>
      <c r="D21" s="94">
        <v>11</v>
      </c>
      <c r="E21" s="72">
        <v>11</v>
      </c>
      <c r="F21" s="72">
        <v>11</v>
      </c>
      <c r="G21" s="72">
        <v>11</v>
      </c>
      <c r="H21" s="72">
        <v>11</v>
      </c>
      <c r="I21" s="72">
        <v>11</v>
      </c>
      <c r="J21" s="72">
        <v>11</v>
      </c>
      <c r="K21" s="72">
        <v>11</v>
      </c>
      <c r="L21" s="73">
        <v>11</v>
      </c>
      <c r="M21" s="64"/>
      <c r="N21" s="70"/>
      <c r="O21" s="1">
        <v>10</v>
      </c>
      <c r="P21" s="68"/>
      <c r="Q21" s="69"/>
      <c r="R21" s="68" t="str">
        <f t="shared" si="3"/>
        <v/>
      </c>
      <c r="S21" s="68"/>
      <c r="T21" s="71">
        <f t="shared" si="0"/>
        <v>0</v>
      </c>
      <c r="U21" s="2" t="str">
        <f t="shared" si="1"/>
        <v/>
      </c>
      <c r="V21" s="3">
        <f t="shared" ca="1" si="2"/>
        <v>43344</v>
      </c>
    </row>
    <row r="22" spans="1:22" customFormat="1" ht="9.9499999999999993" customHeight="1" x14ac:dyDescent="0.25">
      <c r="A22" s="63"/>
      <c r="B22" s="257"/>
      <c r="C22" s="110">
        <v>12</v>
      </c>
      <c r="D22" s="72">
        <v>12</v>
      </c>
      <c r="E22" s="72">
        <v>12</v>
      </c>
      <c r="F22" s="72">
        <v>12</v>
      </c>
      <c r="G22" s="72">
        <v>12</v>
      </c>
      <c r="H22" s="72">
        <v>12</v>
      </c>
      <c r="I22" s="72">
        <v>12</v>
      </c>
      <c r="J22" s="72">
        <v>12</v>
      </c>
      <c r="K22" s="72">
        <v>12</v>
      </c>
      <c r="L22" s="73">
        <v>12</v>
      </c>
      <c r="M22" s="64"/>
      <c r="N22" s="70"/>
      <c r="O22" s="1">
        <v>11</v>
      </c>
      <c r="P22" s="68"/>
      <c r="Q22" s="69"/>
      <c r="R22" s="68" t="str">
        <f t="shared" si="3"/>
        <v/>
      </c>
      <c r="S22" s="68"/>
      <c r="T22" s="71">
        <f t="shared" si="0"/>
        <v>0</v>
      </c>
      <c r="U22" s="2" t="str">
        <f t="shared" si="1"/>
        <v/>
      </c>
      <c r="V22" s="3">
        <f t="shared" ca="1" si="2"/>
        <v>43344</v>
      </c>
    </row>
    <row r="23" spans="1:22" customFormat="1" ht="9.9499999999999993" customHeight="1" x14ac:dyDescent="0.25">
      <c r="A23" s="63"/>
      <c r="B23" s="257"/>
      <c r="C23" s="110">
        <v>13</v>
      </c>
      <c r="D23" s="72">
        <v>13</v>
      </c>
      <c r="E23" s="72">
        <v>13</v>
      </c>
      <c r="F23" s="72">
        <v>13</v>
      </c>
      <c r="G23" s="72">
        <v>13</v>
      </c>
      <c r="H23" s="72">
        <v>13</v>
      </c>
      <c r="I23" s="72">
        <v>13</v>
      </c>
      <c r="J23" s="72">
        <v>13</v>
      </c>
      <c r="K23" s="72">
        <v>13</v>
      </c>
      <c r="L23" s="73">
        <v>13</v>
      </c>
      <c r="M23" s="64"/>
      <c r="N23" s="70"/>
      <c r="O23" s="1">
        <v>12</v>
      </c>
      <c r="P23" s="68"/>
      <c r="Q23" s="69"/>
      <c r="R23" s="68" t="str">
        <f t="shared" si="3"/>
        <v/>
      </c>
      <c r="S23" s="68"/>
      <c r="T23" s="71">
        <f t="shared" si="0"/>
        <v>0</v>
      </c>
      <c r="U23" s="2" t="str">
        <f t="shared" si="1"/>
        <v/>
      </c>
      <c r="V23" s="3">
        <f t="shared" ca="1" si="2"/>
        <v>43344</v>
      </c>
    </row>
    <row r="24" spans="1:22" customFormat="1" ht="9.9499999999999993" customHeight="1" x14ac:dyDescent="0.25">
      <c r="A24" s="63"/>
      <c r="B24" s="257"/>
      <c r="C24" s="97">
        <v>14</v>
      </c>
      <c r="D24" s="72">
        <v>14</v>
      </c>
      <c r="E24" s="72">
        <v>14</v>
      </c>
      <c r="F24" s="72">
        <v>14</v>
      </c>
      <c r="G24" s="72">
        <v>14</v>
      </c>
      <c r="H24" s="72">
        <v>14</v>
      </c>
      <c r="I24" s="72">
        <v>14</v>
      </c>
      <c r="J24" s="72">
        <v>14</v>
      </c>
      <c r="K24" s="72">
        <v>14</v>
      </c>
      <c r="L24" s="73">
        <v>14</v>
      </c>
      <c r="M24" s="64"/>
      <c r="N24" s="70"/>
      <c r="O24" s="1">
        <v>13</v>
      </c>
      <c r="P24" s="68"/>
      <c r="Q24" s="69"/>
      <c r="R24" s="68" t="str">
        <f t="shared" si="3"/>
        <v/>
      </c>
      <c r="S24" s="68"/>
      <c r="T24" s="71">
        <f t="shared" si="0"/>
        <v>0</v>
      </c>
      <c r="U24" s="2" t="str">
        <f t="shared" si="1"/>
        <v/>
      </c>
      <c r="V24" s="3">
        <f t="shared" ca="1" si="2"/>
        <v>43344</v>
      </c>
    </row>
    <row r="25" spans="1:22" customFormat="1" ht="9.9499999999999993" customHeight="1" x14ac:dyDescent="0.25">
      <c r="A25" s="63"/>
      <c r="B25" s="257"/>
      <c r="C25" s="97">
        <v>15</v>
      </c>
      <c r="D25" s="72">
        <v>15</v>
      </c>
      <c r="E25" s="72">
        <v>15</v>
      </c>
      <c r="F25" s="72">
        <v>15</v>
      </c>
      <c r="G25" s="72">
        <v>15</v>
      </c>
      <c r="H25" s="72">
        <v>15</v>
      </c>
      <c r="I25" s="72">
        <v>15</v>
      </c>
      <c r="J25" s="72">
        <v>15</v>
      </c>
      <c r="K25" s="72">
        <v>15</v>
      </c>
      <c r="L25" s="73">
        <v>15</v>
      </c>
      <c r="M25" s="64"/>
      <c r="N25" s="70"/>
      <c r="O25" s="1">
        <v>14</v>
      </c>
      <c r="P25" s="68"/>
      <c r="Q25" s="69"/>
      <c r="R25" s="68" t="str">
        <f t="shared" si="3"/>
        <v/>
      </c>
      <c r="S25" s="68"/>
      <c r="T25" s="71">
        <f t="shared" si="0"/>
        <v>0</v>
      </c>
      <c r="U25" s="2" t="str">
        <f t="shared" si="1"/>
        <v/>
      </c>
      <c r="V25" s="3">
        <f t="shared" ca="1" si="2"/>
        <v>43344</v>
      </c>
    </row>
    <row r="26" spans="1:22" customFormat="1" ht="9.9499999999999993" customHeight="1" x14ac:dyDescent="0.25">
      <c r="A26" s="63"/>
      <c r="B26" s="257"/>
      <c r="C26" s="97">
        <v>16</v>
      </c>
      <c r="D26" s="72">
        <v>16</v>
      </c>
      <c r="E26" s="72">
        <v>16</v>
      </c>
      <c r="F26" s="72">
        <v>16</v>
      </c>
      <c r="G26" s="72">
        <v>16</v>
      </c>
      <c r="H26" s="72">
        <v>16</v>
      </c>
      <c r="I26" s="72">
        <v>16</v>
      </c>
      <c r="J26" s="72">
        <v>16</v>
      </c>
      <c r="K26" s="72">
        <v>16</v>
      </c>
      <c r="L26" s="73">
        <v>16</v>
      </c>
      <c r="M26" s="64"/>
      <c r="N26" s="70"/>
      <c r="O26" s="1">
        <v>15</v>
      </c>
      <c r="P26" s="68"/>
      <c r="Q26" s="69"/>
      <c r="R26" s="68" t="str">
        <f t="shared" si="3"/>
        <v/>
      </c>
      <c r="S26" s="68"/>
      <c r="T26" s="71">
        <f t="shared" si="0"/>
        <v>0</v>
      </c>
      <c r="U26" s="2" t="str">
        <f t="shared" si="1"/>
        <v/>
      </c>
      <c r="V26" s="3">
        <f t="shared" ca="1" si="2"/>
        <v>43344</v>
      </c>
    </row>
    <row r="27" spans="1:22" customFormat="1" ht="9.9499999999999993" customHeight="1" x14ac:dyDescent="0.25">
      <c r="A27" s="63"/>
      <c r="B27" s="257"/>
      <c r="C27" s="97">
        <v>17</v>
      </c>
      <c r="D27" s="72">
        <v>17</v>
      </c>
      <c r="E27" s="72">
        <v>17</v>
      </c>
      <c r="F27" s="72">
        <v>17</v>
      </c>
      <c r="G27" s="72">
        <v>17</v>
      </c>
      <c r="H27" s="72">
        <v>17</v>
      </c>
      <c r="I27" s="72">
        <v>17</v>
      </c>
      <c r="J27" s="72">
        <v>17</v>
      </c>
      <c r="K27" s="72">
        <v>17</v>
      </c>
      <c r="L27" s="73">
        <v>17</v>
      </c>
      <c r="M27" s="64"/>
      <c r="N27" s="70"/>
      <c r="O27" s="1">
        <v>16</v>
      </c>
      <c r="P27" s="68"/>
      <c r="Q27" s="69"/>
      <c r="R27" s="68" t="str">
        <f t="shared" si="3"/>
        <v/>
      </c>
      <c r="S27" s="68"/>
      <c r="T27" s="71">
        <f t="shared" si="0"/>
        <v>0</v>
      </c>
      <c r="U27" s="2" t="str">
        <f t="shared" si="1"/>
        <v/>
      </c>
      <c r="V27" s="3">
        <f t="shared" ca="1" si="2"/>
        <v>43344</v>
      </c>
    </row>
    <row r="28" spans="1:22" customFormat="1" ht="9.9499999999999993" customHeight="1" x14ac:dyDescent="0.25">
      <c r="A28" s="63"/>
      <c r="B28" s="257"/>
      <c r="C28" s="97">
        <v>18</v>
      </c>
      <c r="D28" s="72">
        <v>18</v>
      </c>
      <c r="E28" s="72">
        <v>18</v>
      </c>
      <c r="F28" s="72">
        <v>18</v>
      </c>
      <c r="G28" s="72">
        <v>18</v>
      </c>
      <c r="H28" s="72">
        <v>18</v>
      </c>
      <c r="I28" s="72">
        <v>18</v>
      </c>
      <c r="J28" s="72">
        <v>18</v>
      </c>
      <c r="K28" s="72">
        <v>18</v>
      </c>
      <c r="L28" s="73">
        <v>18</v>
      </c>
      <c r="M28" s="64"/>
      <c r="N28" s="70"/>
      <c r="O28" s="1">
        <v>17</v>
      </c>
      <c r="P28" s="68"/>
      <c r="Q28" s="69"/>
      <c r="R28" s="68" t="str">
        <f t="shared" si="3"/>
        <v/>
      </c>
      <c r="S28" s="68"/>
      <c r="T28" s="71">
        <f t="shared" si="0"/>
        <v>0</v>
      </c>
      <c r="U28" s="2" t="str">
        <f t="shared" si="1"/>
        <v/>
      </c>
      <c r="V28" s="3">
        <f t="shared" ca="1" si="2"/>
        <v>43344</v>
      </c>
    </row>
    <row r="29" spans="1:22" customFormat="1" ht="9.9499999999999993" customHeight="1" x14ac:dyDescent="0.25">
      <c r="A29" s="63"/>
      <c r="B29" s="257"/>
      <c r="C29" s="97">
        <v>19</v>
      </c>
      <c r="D29" s="72">
        <v>19</v>
      </c>
      <c r="E29" s="72">
        <v>19</v>
      </c>
      <c r="F29" s="72">
        <v>19</v>
      </c>
      <c r="G29" s="72">
        <v>19</v>
      </c>
      <c r="H29" s="72">
        <v>19</v>
      </c>
      <c r="I29" s="72">
        <v>19</v>
      </c>
      <c r="J29" s="72">
        <v>19</v>
      </c>
      <c r="K29" s="72">
        <v>19</v>
      </c>
      <c r="L29" s="73">
        <v>19</v>
      </c>
      <c r="M29" s="64"/>
      <c r="N29" s="70"/>
      <c r="O29" s="1">
        <v>18</v>
      </c>
      <c r="P29" s="68"/>
      <c r="Q29" s="69"/>
      <c r="R29" s="68" t="str">
        <f t="shared" si="3"/>
        <v/>
      </c>
      <c r="S29" s="68"/>
      <c r="T29" s="71">
        <f t="shared" si="0"/>
        <v>0</v>
      </c>
      <c r="U29" s="2" t="str">
        <f t="shared" si="1"/>
        <v/>
      </c>
      <c r="V29" s="3">
        <f t="shared" ca="1" si="2"/>
        <v>43344</v>
      </c>
    </row>
    <row r="30" spans="1:22" customFormat="1" ht="9.9499999999999993" customHeight="1" x14ac:dyDescent="0.25">
      <c r="A30" s="63"/>
      <c r="B30" s="257"/>
      <c r="C30" s="97">
        <v>20</v>
      </c>
      <c r="D30" s="72">
        <v>20</v>
      </c>
      <c r="E30" s="72">
        <v>20</v>
      </c>
      <c r="F30" s="72">
        <v>20</v>
      </c>
      <c r="G30" s="72">
        <v>20</v>
      </c>
      <c r="H30" s="72">
        <v>20</v>
      </c>
      <c r="I30" s="72">
        <v>20</v>
      </c>
      <c r="J30" s="72">
        <v>20</v>
      </c>
      <c r="K30" s="72">
        <v>20</v>
      </c>
      <c r="L30" s="73">
        <v>20</v>
      </c>
      <c r="M30" s="64"/>
      <c r="N30" s="70"/>
      <c r="O30" s="1">
        <v>19</v>
      </c>
      <c r="P30" s="68"/>
      <c r="Q30" s="69"/>
      <c r="R30" s="68" t="str">
        <f t="shared" si="3"/>
        <v/>
      </c>
      <c r="S30" s="68"/>
      <c r="T30" s="71">
        <f t="shared" si="0"/>
        <v>0</v>
      </c>
      <c r="U30" s="2" t="str">
        <f t="shared" si="1"/>
        <v/>
      </c>
      <c r="V30" s="3">
        <f t="shared" ca="1" si="2"/>
        <v>43344</v>
      </c>
    </row>
    <row r="31" spans="1:22" customFormat="1" ht="9.9499999999999993" customHeight="1" x14ac:dyDescent="0.25">
      <c r="A31" s="63"/>
      <c r="B31" s="257"/>
      <c r="C31" s="97">
        <v>21</v>
      </c>
      <c r="D31" s="72">
        <v>21</v>
      </c>
      <c r="E31" s="72">
        <v>21</v>
      </c>
      <c r="F31" s="72">
        <v>21</v>
      </c>
      <c r="G31" s="72">
        <v>21</v>
      </c>
      <c r="H31" s="72">
        <v>21</v>
      </c>
      <c r="I31" s="72">
        <v>21</v>
      </c>
      <c r="J31" s="72">
        <v>21</v>
      </c>
      <c r="K31" s="72">
        <v>21</v>
      </c>
      <c r="L31" s="73">
        <v>21</v>
      </c>
      <c r="M31" s="64"/>
      <c r="N31" s="70"/>
      <c r="O31" s="1">
        <v>20</v>
      </c>
      <c r="P31" s="68"/>
      <c r="Q31" s="69"/>
      <c r="R31" s="68" t="str">
        <f t="shared" si="3"/>
        <v/>
      </c>
      <c r="S31" s="68"/>
      <c r="T31" s="71">
        <f t="shared" si="0"/>
        <v>0</v>
      </c>
      <c r="U31" s="2" t="str">
        <f t="shared" si="1"/>
        <v/>
      </c>
      <c r="V31" s="3">
        <f t="shared" ca="1" si="2"/>
        <v>43344</v>
      </c>
    </row>
    <row r="32" spans="1:22" customFormat="1" ht="9.9499999999999993" customHeight="1" x14ac:dyDescent="0.25">
      <c r="A32" s="63"/>
      <c r="B32" s="257"/>
      <c r="C32" s="97">
        <v>22</v>
      </c>
      <c r="D32" s="72">
        <v>22</v>
      </c>
      <c r="E32" s="72">
        <v>22</v>
      </c>
      <c r="F32" s="72">
        <v>22</v>
      </c>
      <c r="G32" s="72">
        <v>22</v>
      </c>
      <c r="H32" s="72">
        <v>22</v>
      </c>
      <c r="I32" s="72">
        <v>22</v>
      </c>
      <c r="J32" s="72">
        <v>22</v>
      </c>
      <c r="K32" s="72">
        <v>22</v>
      </c>
      <c r="L32" s="73">
        <v>22</v>
      </c>
      <c r="M32" s="64"/>
      <c r="N32" s="70"/>
      <c r="O32" s="1">
        <v>21</v>
      </c>
      <c r="P32" s="68"/>
      <c r="Q32" s="69"/>
      <c r="R32" s="68" t="str">
        <f t="shared" si="3"/>
        <v/>
      </c>
      <c r="S32" s="68"/>
      <c r="T32" s="71">
        <f t="shared" si="0"/>
        <v>0</v>
      </c>
      <c r="U32" s="2" t="str">
        <f t="shared" si="1"/>
        <v/>
      </c>
      <c r="V32" s="3">
        <f t="shared" ca="1" si="2"/>
        <v>43344</v>
      </c>
    </row>
    <row r="33" spans="1:22" customFormat="1" ht="9.9499999999999993" customHeight="1" x14ac:dyDescent="0.25">
      <c r="A33" s="63"/>
      <c r="B33" s="257"/>
      <c r="C33" s="97">
        <v>23</v>
      </c>
      <c r="D33" s="72">
        <v>23</v>
      </c>
      <c r="E33" s="72">
        <v>23</v>
      </c>
      <c r="F33" s="72">
        <v>23</v>
      </c>
      <c r="G33" s="72">
        <v>23</v>
      </c>
      <c r="H33" s="72">
        <v>23</v>
      </c>
      <c r="I33" s="72">
        <v>23</v>
      </c>
      <c r="J33" s="72">
        <v>23</v>
      </c>
      <c r="K33" s="72">
        <v>23</v>
      </c>
      <c r="L33" s="73">
        <v>23</v>
      </c>
      <c r="M33" s="64"/>
      <c r="N33" s="70"/>
      <c r="O33" s="1">
        <v>22</v>
      </c>
      <c r="P33" s="68"/>
      <c r="Q33" s="69"/>
      <c r="R33" s="68" t="str">
        <f t="shared" si="3"/>
        <v/>
      </c>
      <c r="S33" s="68"/>
      <c r="T33" s="71">
        <f t="shared" si="0"/>
        <v>0</v>
      </c>
      <c r="U33" s="2" t="str">
        <f t="shared" si="1"/>
        <v/>
      </c>
      <c r="V33" s="3">
        <f t="shared" ca="1" si="2"/>
        <v>43344</v>
      </c>
    </row>
    <row r="34" spans="1:22" customFormat="1" ht="9.9499999999999993" customHeight="1" x14ac:dyDescent="0.25">
      <c r="A34" s="63"/>
      <c r="B34" s="257"/>
      <c r="C34" s="97">
        <v>24</v>
      </c>
      <c r="D34" s="72">
        <v>24</v>
      </c>
      <c r="E34" s="72">
        <v>24</v>
      </c>
      <c r="F34" s="72">
        <v>24</v>
      </c>
      <c r="G34" s="72">
        <v>24</v>
      </c>
      <c r="H34" s="72">
        <v>24</v>
      </c>
      <c r="I34" s="72">
        <v>24</v>
      </c>
      <c r="J34" s="72">
        <v>24</v>
      </c>
      <c r="K34" s="72">
        <v>24</v>
      </c>
      <c r="L34" s="73">
        <v>24</v>
      </c>
      <c r="M34" s="64"/>
      <c r="N34" s="70"/>
      <c r="O34" s="1">
        <v>23</v>
      </c>
      <c r="P34" s="68"/>
      <c r="Q34" s="69"/>
      <c r="R34" s="68" t="str">
        <f t="shared" si="3"/>
        <v/>
      </c>
      <c r="S34" s="68"/>
      <c r="T34" s="71">
        <f t="shared" si="0"/>
        <v>0</v>
      </c>
      <c r="U34" s="2" t="str">
        <f t="shared" si="1"/>
        <v/>
      </c>
      <c r="V34" s="3">
        <f t="shared" ca="1" si="2"/>
        <v>43344</v>
      </c>
    </row>
    <row r="35" spans="1:22" customFormat="1" ht="9.9499999999999993" customHeight="1" x14ac:dyDescent="0.25">
      <c r="A35" s="63"/>
      <c r="B35" s="257"/>
      <c r="C35" s="97">
        <v>25</v>
      </c>
      <c r="D35" s="72">
        <v>25</v>
      </c>
      <c r="E35" s="72">
        <v>25</v>
      </c>
      <c r="F35" s="72">
        <v>25</v>
      </c>
      <c r="G35" s="72">
        <v>25</v>
      </c>
      <c r="H35" s="72">
        <v>25</v>
      </c>
      <c r="I35" s="72">
        <v>25</v>
      </c>
      <c r="J35" s="72">
        <v>25</v>
      </c>
      <c r="K35" s="72">
        <v>25</v>
      </c>
      <c r="L35" s="73">
        <v>25</v>
      </c>
      <c r="M35" s="64"/>
      <c r="N35" s="70"/>
      <c r="O35" s="1">
        <v>24</v>
      </c>
      <c r="P35" s="68"/>
      <c r="Q35" s="69"/>
      <c r="R35" s="68" t="str">
        <f t="shared" si="3"/>
        <v/>
      </c>
      <c r="S35" s="68"/>
      <c r="T35" s="71">
        <f t="shared" si="0"/>
        <v>0</v>
      </c>
      <c r="U35" s="2" t="str">
        <f t="shared" si="1"/>
        <v/>
      </c>
      <c r="V35" s="3">
        <f t="shared" ca="1" si="2"/>
        <v>43344</v>
      </c>
    </row>
    <row r="36" spans="1:22" customFormat="1" ht="9.9499999999999993" customHeight="1" x14ac:dyDescent="0.25">
      <c r="A36" s="63"/>
      <c r="B36" s="257"/>
      <c r="C36" s="97">
        <v>26</v>
      </c>
      <c r="D36" s="72">
        <v>26</v>
      </c>
      <c r="E36" s="72">
        <v>26</v>
      </c>
      <c r="F36" s="72">
        <v>26</v>
      </c>
      <c r="G36" s="72">
        <v>26</v>
      </c>
      <c r="H36" s="72">
        <v>26</v>
      </c>
      <c r="I36" s="72">
        <v>26</v>
      </c>
      <c r="J36" s="72">
        <v>26</v>
      </c>
      <c r="K36" s="72">
        <v>26</v>
      </c>
      <c r="L36" s="73">
        <v>26</v>
      </c>
      <c r="M36" s="64"/>
      <c r="N36" s="70"/>
      <c r="O36" s="1">
        <v>25</v>
      </c>
      <c r="P36" s="68"/>
      <c r="Q36" s="69"/>
      <c r="R36" s="68" t="str">
        <f t="shared" si="3"/>
        <v/>
      </c>
      <c r="S36" s="68"/>
      <c r="T36" s="71">
        <f t="shared" si="0"/>
        <v>0</v>
      </c>
      <c r="U36" s="2" t="str">
        <f t="shared" si="1"/>
        <v/>
      </c>
      <c r="V36" s="3">
        <f t="shared" ca="1" si="2"/>
        <v>43344</v>
      </c>
    </row>
    <row r="37" spans="1:22" customFormat="1" ht="9.9499999999999993" customHeight="1" x14ac:dyDescent="0.25">
      <c r="A37" s="63"/>
      <c r="B37" s="257"/>
      <c r="C37" s="97">
        <v>27</v>
      </c>
      <c r="D37" s="72">
        <v>27</v>
      </c>
      <c r="E37" s="72">
        <v>27</v>
      </c>
      <c r="F37" s="72">
        <v>27</v>
      </c>
      <c r="G37" s="72">
        <v>27</v>
      </c>
      <c r="H37" s="72">
        <v>27</v>
      </c>
      <c r="I37" s="72">
        <v>27</v>
      </c>
      <c r="J37" s="72">
        <v>27</v>
      </c>
      <c r="K37" s="72">
        <v>27</v>
      </c>
      <c r="L37" s="73">
        <v>27</v>
      </c>
      <c r="M37" s="64"/>
      <c r="N37" s="70"/>
      <c r="O37" s="1">
        <v>26</v>
      </c>
      <c r="P37" s="68"/>
      <c r="Q37" s="69"/>
      <c r="R37" s="68" t="str">
        <f t="shared" si="3"/>
        <v/>
      </c>
      <c r="S37" s="68"/>
      <c r="T37" s="71">
        <f t="shared" si="0"/>
        <v>0</v>
      </c>
      <c r="U37" s="2" t="str">
        <f t="shared" si="1"/>
        <v/>
      </c>
      <c r="V37" s="3">
        <f t="shared" ca="1" si="2"/>
        <v>43344</v>
      </c>
    </row>
    <row r="38" spans="1:22" customFormat="1" ht="9.9499999999999993" customHeight="1" x14ac:dyDescent="0.25">
      <c r="A38" s="63"/>
      <c r="B38" s="257"/>
      <c r="C38" s="97">
        <v>28</v>
      </c>
      <c r="D38" s="72">
        <v>28</v>
      </c>
      <c r="E38" s="72">
        <v>28</v>
      </c>
      <c r="F38" s="72">
        <v>28</v>
      </c>
      <c r="G38" s="72">
        <v>28</v>
      </c>
      <c r="H38" s="72">
        <v>28</v>
      </c>
      <c r="I38" s="72">
        <v>28</v>
      </c>
      <c r="J38" s="72">
        <v>28</v>
      </c>
      <c r="K38" s="72">
        <v>28</v>
      </c>
      <c r="L38" s="73">
        <v>28</v>
      </c>
      <c r="M38" s="64"/>
      <c r="N38" s="70"/>
      <c r="O38" s="1">
        <v>27</v>
      </c>
      <c r="P38" s="68"/>
      <c r="Q38" s="69"/>
      <c r="R38" s="68" t="str">
        <f t="shared" si="3"/>
        <v/>
      </c>
      <c r="S38" s="68"/>
      <c r="T38" s="71">
        <f t="shared" si="0"/>
        <v>0</v>
      </c>
      <c r="U38" s="2" t="str">
        <f t="shared" si="1"/>
        <v/>
      </c>
      <c r="V38" s="3">
        <f t="shared" ca="1" si="2"/>
        <v>43344</v>
      </c>
    </row>
    <row r="39" spans="1:22" customFormat="1" ht="9.9499999999999993" customHeight="1" x14ac:dyDescent="0.25">
      <c r="A39" s="63"/>
      <c r="B39" s="257"/>
      <c r="C39" s="97">
        <v>29</v>
      </c>
      <c r="D39" s="72">
        <v>29</v>
      </c>
      <c r="E39" s="72">
        <v>29</v>
      </c>
      <c r="F39" s="72">
        <v>29</v>
      </c>
      <c r="G39" s="72">
        <v>29</v>
      </c>
      <c r="H39" s="72">
        <v>29</v>
      </c>
      <c r="I39" s="72">
        <v>29</v>
      </c>
      <c r="J39" s="72">
        <v>29</v>
      </c>
      <c r="K39" s="72">
        <v>29</v>
      </c>
      <c r="L39" s="73">
        <v>29</v>
      </c>
      <c r="M39" s="64"/>
      <c r="N39" s="70"/>
      <c r="O39" s="1">
        <v>28</v>
      </c>
      <c r="P39" s="68"/>
      <c r="Q39" s="69"/>
      <c r="R39" s="68" t="str">
        <f t="shared" si="3"/>
        <v/>
      </c>
      <c r="S39" s="68"/>
      <c r="T39" s="71">
        <f t="shared" si="0"/>
        <v>0</v>
      </c>
      <c r="U39" s="2" t="str">
        <f t="shared" si="1"/>
        <v/>
      </c>
      <c r="V39" s="3">
        <f t="shared" ca="1" si="2"/>
        <v>43344</v>
      </c>
    </row>
    <row r="40" spans="1:22" customFormat="1" ht="9.9499999999999993" customHeight="1" x14ac:dyDescent="0.25">
      <c r="A40" s="63"/>
      <c r="B40" s="257"/>
      <c r="C40" s="97">
        <v>30</v>
      </c>
      <c r="D40" s="72">
        <v>30</v>
      </c>
      <c r="E40" s="72">
        <v>30</v>
      </c>
      <c r="F40" s="72">
        <v>30</v>
      </c>
      <c r="G40" s="72">
        <v>30</v>
      </c>
      <c r="H40" s="72">
        <v>30</v>
      </c>
      <c r="I40" s="72">
        <v>30</v>
      </c>
      <c r="J40" s="72">
        <v>30</v>
      </c>
      <c r="K40" s="72">
        <v>30</v>
      </c>
      <c r="L40" s="73">
        <v>30</v>
      </c>
      <c r="M40" s="64"/>
      <c r="N40" s="70"/>
      <c r="O40" s="1">
        <v>29</v>
      </c>
      <c r="P40" s="68"/>
      <c r="Q40" s="69"/>
      <c r="R40" s="68" t="str">
        <f t="shared" si="3"/>
        <v/>
      </c>
      <c r="S40" s="68"/>
      <c r="T40" s="71">
        <f t="shared" si="0"/>
        <v>0</v>
      </c>
      <c r="U40" s="2" t="str">
        <f t="shared" si="1"/>
        <v/>
      </c>
      <c r="V40" s="3">
        <f t="shared" ca="1" si="2"/>
        <v>43344</v>
      </c>
    </row>
    <row r="41" spans="1:22" customFormat="1" ht="9.9499999999999993" customHeight="1" x14ac:dyDescent="0.25">
      <c r="A41" s="63"/>
      <c r="B41" s="257"/>
      <c r="C41" s="97">
        <v>31</v>
      </c>
      <c r="D41" s="72">
        <v>31</v>
      </c>
      <c r="E41" s="72">
        <v>31</v>
      </c>
      <c r="F41" s="72">
        <v>31</v>
      </c>
      <c r="G41" s="72">
        <v>31</v>
      </c>
      <c r="H41" s="72">
        <v>31</v>
      </c>
      <c r="I41" s="72">
        <v>31</v>
      </c>
      <c r="J41" s="72">
        <v>31</v>
      </c>
      <c r="K41" s="72">
        <v>31</v>
      </c>
      <c r="L41" s="73">
        <v>31</v>
      </c>
      <c r="M41" s="64"/>
      <c r="N41" s="70"/>
      <c r="O41" s="1">
        <v>30</v>
      </c>
      <c r="P41" s="68"/>
      <c r="Q41" s="69"/>
      <c r="R41" s="68" t="str">
        <f t="shared" si="3"/>
        <v/>
      </c>
      <c r="S41" s="68"/>
      <c r="T41" s="71">
        <f t="shared" si="0"/>
        <v>0</v>
      </c>
      <c r="U41" s="2" t="str">
        <f t="shared" si="1"/>
        <v/>
      </c>
      <c r="V41" s="3">
        <f t="shared" ca="1" si="2"/>
        <v>43344</v>
      </c>
    </row>
    <row r="42" spans="1:22" customFormat="1" ht="9.9499999999999993" customHeight="1" x14ac:dyDescent="0.25">
      <c r="A42" s="63"/>
      <c r="B42" s="257"/>
      <c r="C42" s="97">
        <v>32</v>
      </c>
      <c r="D42" s="72">
        <v>32</v>
      </c>
      <c r="E42" s="72">
        <v>32</v>
      </c>
      <c r="F42" s="72">
        <v>32</v>
      </c>
      <c r="G42" s="72">
        <v>32</v>
      </c>
      <c r="H42" s="72">
        <v>32</v>
      </c>
      <c r="I42" s="72">
        <v>32</v>
      </c>
      <c r="J42" s="72">
        <v>32</v>
      </c>
      <c r="K42" s="72">
        <v>32</v>
      </c>
      <c r="L42" s="73">
        <v>32</v>
      </c>
      <c r="M42" s="64"/>
      <c r="N42" s="70"/>
      <c r="O42" s="1">
        <v>31</v>
      </c>
      <c r="P42" s="68"/>
      <c r="Q42" s="69"/>
      <c r="R42" s="68" t="str">
        <f t="shared" si="3"/>
        <v/>
      </c>
      <c r="S42" s="68"/>
      <c r="T42" s="71">
        <f t="shared" si="0"/>
        <v>0</v>
      </c>
      <c r="U42" s="2" t="str">
        <f t="shared" si="1"/>
        <v/>
      </c>
      <c r="V42" s="3">
        <f t="shared" ca="1" si="2"/>
        <v>43344</v>
      </c>
    </row>
    <row r="43" spans="1:22" customFormat="1" ht="9.9499999999999993" customHeight="1" x14ac:dyDescent="0.25">
      <c r="A43" s="63"/>
      <c r="B43" s="257"/>
      <c r="C43" s="97">
        <v>33</v>
      </c>
      <c r="D43" s="72">
        <v>33</v>
      </c>
      <c r="E43" s="72">
        <v>33</v>
      </c>
      <c r="F43" s="72">
        <v>33</v>
      </c>
      <c r="G43" s="72">
        <v>33</v>
      </c>
      <c r="H43" s="72">
        <v>33</v>
      </c>
      <c r="I43" s="72">
        <v>33</v>
      </c>
      <c r="J43" s="72">
        <v>33</v>
      </c>
      <c r="K43" s="72">
        <v>33</v>
      </c>
      <c r="L43" s="73">
        <v>33</v>
      </c>
      <c r="M43" s="64"/>
      <c r="N43" s="70"/>
      <c r="O43" s="1">
        <v>32</v>
      </c>
      <c r="P43" s="68"/>
      <c r="Q43" s="69"/>
      <c r="R43" s="68" t="str">
        <f t="shared" si="3"/>
        <v/>
      </c>
      <c r="S43" s="68"/>
      <c r="T43" s="71">
        <f t="shared" si="0"/>
        <v>0</v>
      </c>
      <c r="U43" s="2" t="str">
        <f t="shared" si="1"/>
        <v/>
      </c>
      <c r="V43" s="3">
        <f t="shared" ca="1" si="2"/>
        <v>43344</v>
      </c>
    </row>
    <row r="44" spans="1:22" customFormat="1" ht="9.9499999999999993" customHeight="1" x14ac:dyDescent="0.25">
      <c r="A44" s="63"/>
      <c r="B44" s="257"/>
      <c r="C44" s="97">
        <v>34</v>
      </c>
      <c r="D44" s="72">
        <v>34</v>
      </c>
      <c r="E44" s="72">
        <v>34</v>
      </c>
      <c r="F44" s="72">
        <v>34</v>
      </c>
      <c r="G44" s="72">
        <v>34</v>
      </c>
      <c r="H44" s="72">
        <v>34</v>
      </c>
      <c r="I44" s="72">
        <v>34</v>
      </c>
      <c r="J44" s="72">
        <v>34</v>
      </c>
      <c r="K44" s="72">
        <v>34</v>
      </c>
      <c r="L44" s="73">
        <v>34</v>
      </c>
      <c r="M44" s="64"/>
      <c r="N44" s="70"/>
      <c r="O44" s="1">
        <v>33</v>
      </c>
      <c r="P44" s="68"/>
      <c r="Q44" s="69"/>
      <c r="R44" s="68" t="str">
        <f t="shared" si="3"/>
        <v/>
      </c>
      <c r="S44" s="68"/>
      <c r="T44" s="71">
        <f t="shared" si="0"/>
        <v>0</v>
      </c>
      <c r="U44" s="2" t="str">
        <f t="shared" si="1"/>
        <v/>
      </c>
      <c r="V44" s="3">
        <f t="shared" ca="1" si="2"/>
        <v>43344</v>
      </c>
    </row>
    <row r="45" spans="1:22" customFormat="1" ht="9.9499999999999993" customHeight="1" x14ac:dyDescent="0.25">
      <c r="A45" s="63"/>
      <c r="B45" s="257"/>
      <c r="C45" s="97">
        <v>35</v>
      </c>
      <c r="D45" s="72">
        <v>35</v>
      </c>
      <c r="E45" s="72">
        <v>35</v>
      </c>
      <c r="F45" s="72">
        <v>35</v>
      </c>
      <c r="G45" s="72">
        <v>35</v>
      </c>
      <c r="H45" s="72">
        <v>35</v>
      </c>
      <c r="I45" s="72">
        <v>35</v>
      </c>
      <c r="J45" s="72">
        <v>35</v>
      </c>
      <c r="K45" s="72">
        <v>35</v>
      </c>
      <c r="L45" s="73">
        <v>35</v>
      </c>
      <c r="M45" s="64"/>
      <c r="N45" s="70"/>
      <c r="O45" s="1">
        <v>34</v>
      </c>
      <c r="P45" s="68"/>
      <c r="Q45" s="69"/>
      <c r="R45" s="68" t="str">
        <f t="shared" si="3"/>
        <v/>
      </c>
      <c r="S45" s="68"/>
      <c r="T45" s="71">
        <f t="shared" si="0"/>
        <v>0</v>
      </c>
      <c r="U45" s="2" t="str">
        <f t="shared" si="1"/>
        <v/>
      </c>
      <c r="V45" s="3">
        <f t="shared" ca="1" si="2"/>
        <v>43344</v>
      </c>
    </row>
    <row r="46" spans="1:22" customFormat="1" ht="9.9499999999999993" customHeight="1" x14ac:dyDescent="0.25">
      <c r="A46" s="63"/>
      <c r="B46" s="257"/>
      <c r="C46" s="97">
        <v>36</v>
      </c>
      <c r="D46" s="72">
        <v>36</v>
      </c>
      <c r="E46" s="72">
        <v>36</v>
      </c>
      <c r="F46" s="72">
        <v>36</v>
      </c>
      <c r="G46" s="72">
        <v>36</v>
      </c>
      <c r="H46" s="72">
        <v>36</v>
      </c>
      <c r="I46" s="72">
        <v>36</v>
      </c>
      <c r="J46" s="72">
        <v>36</v>
      </c>
      <c r="K46" s="72">
        <v>36</v>
      </c>
      <c r="L46" s="73">
        <v>36</v>
      </c>
      <c r="M46" s="64"/>
      <c r="N46" s="70"/>
      <c r="O46" s="1">
        <v>35</v>
      </c>
      <c r="P46" s="68"/>
      <c r="Q46" s="69"/>
      <c r="R46" s="68" t="str">
        <f t="shared" si="3"/>
        <v/>
      </c>
      <c r="S46" s="68"/>
      <c r="T46" s="71">
        <f t="shared" si="0"/>
        <v>0</v>
      </c>
      <c r="U46" s="2" t="str">
        <f t="shared" si="1"/>
        <v/>
      </c>
      <c r="V46" s="3">
        <f t="shared" ca="1" si="2"/>
        <v>43344</v>
      </c>
    </row>
    <row r="47" spans="1:22" customFormat="1" ht="9.9499999999999993" customHeight="1" x14ac:dyDescent="0.25">
      <c r="A47" s="63"/>
      <c r="B47" s="257"/>
      <c r="C47" s="97">
        <v>37</v>
      </c>
      <c r="D47" s="72">
        <v>37</v>
      </c>
      <c r="E47" s="72">
        <v>37</v>
      </c>
      <c r="F47" s="72">
        <v>37</v>
      </c>
      <c r="G47" s="72">
        <v>37</v>
      </c>
      <c r="H47" s="72">
        <v>37</v>
      </c>
      <c r="I47" s="72">
        <v>37</v>
      </c>
      <c r="J47" s="72">
        <v>37</v>
      </c>
      <c r="K47" s="72">
        <v>37</v>
      </c>
      <c r="L47" s="73">
        <v>37</v>
      </c>
      <c r="M47" s="64"/>
      <c r="N47" s="70"/>
      <c r="O47" s="1">
        <v>36</v>
      </c>
      <c r="P47" s="68"/>
      <c r="Q47" s="69"/>
      <c r="R47" s="68" t="str">
        <f t="shared" si="3"/>
        <v/>
      </c>
      <c r="S47" s="68"/>
      <c r="T47" s="71">
        <f t="shared" si="0"/>
        <v>0</v>
      </c>
      <c r="U47" s="2" t="str">
        <f t="shared" si="1"/>
        <v/>
      </c>
      <c r="V47" s="3">
        <f t="shared" ca="1" si="2"/>
        <v>43344</v>
      </c>
    </row>
    <row r="48" spans="1:22" customFormat="1" ht="9.9499999999999993" customHeight="1" x14ac:dyDescent="0.25">
      <c r="A48" s="63"/>
      <c r="B48" s="257"/>
      <c r="C48" s="97">
        <v>38</v>
      </c>
      <c r="D48" s="72">
        <v>38</v>
      </c>
      <c r="E48" s="72">
        <v>38</v>
      </c>
      <c r="F48" s="72">
        <v>38</v>
      </c>
      <c r="G48" s="72">
        <v>38</v>
      </c>
      <c r="H48" s="72">
        <v>38</v>
      </c>
      <c r="I48" s="72">
        <v>38</v>
      </c>
      <c r="J48" s="72">
        <v>38</v>
      </c>
      <c r="K48" s="72">
        <v>38</v>
      </c>
      <c r="L48" s="73">
        <v>38</v>
      </c>
      <c r="M48" s="64"/>
      <c r="N48" s="70"/>
      <c r="O48" s="1">
        <v>37</v>
      </c>
      <c r="P48" s="68"/>
      <c r="Q48" s="69"/>
      <c r="R48" s="68" t="str">
        <f t="shared" si="3"/>
        <v/>
      </c>
      <c r="S48" s="68"/>
      <c r="T48" s="71">
        <f t="shared" si="0"/>
        <v>0</v>
      </c>
      <c r="U48" s="2" t="str">
        <f t="shared" si="1"/>
        <v/>
      </c>
      <c r="V48" s="3">
        <f t="shared" ca="1" si="2"/>
        <v>43344</v>
      </c>
    </row>
    <row r="49" spans="1:22" customFormat="1" ht="9.9499999999999993" customHeight="1" x14ac:dyDescent="0.25">
      <c r="A49" s="63"/>
      <c r="B49" s="257"/>
      <c r="C49" s="97">
        <v>39</v>
      </c>
      <c r="D49" s="72">
        <v>39</v>
      </c>
      <c r="E49" s="72">
        <v>39</v>
      </c>
      <c r="F49" s="72">
        <v>39</v>
      </c>
      <c r="G49" s="72">
        <v>39</v>
      </c>
      <c r="H49" s="72">
        <v>39</v>
      </c>
      <c r="I49" s="72">
        <v>39</v>
      </c>
      <c r="J49" s="72">
        <v>39</v>
      </c>
      <c r="K49" s="72">
        <v>39</v>
      </c>
      <c r="L49" s="73">
        <v>39</v>
      </c>
      <c r="M49" s="64"/>
      <c r="N49" s="70"/>
      <c r="O49" s="1">
        <v>38</v>
      </c>
      <c r="P49" s="68"/>
      <c r="Q49" s="69"/>
      <c r="R49" s="68" t="str">
        <f t="shared" si="3"/>
        <v/>
      </c>
      <c r="S49" s="68"/>
      <c r="T49" s="71">
        <f t="shared" si="0"/>
        <v>0</v>
      </c>
      <c r="U49" s="2" t="str">
        <f t="shared" si="1"/>
        <v/>
      </c>
      <c r="V49" s="3">
        <f t="shared" ca="1" si="2"/>
        <v>43344</v>
      </c>
    </row>
    <row r="50" spans="1:22" customFormat="1" ht="9.9499999999999993" customHeight="1" x14ac:dyDescent="0.25">
      <c r="A50" s="63"/>
      <c r="B50" s="257"/>
      <c r="C50" s="98">
        <v>40</v>
      </c>
      <c r="D50" s="95">
        <v>40</v>
      </c>
      <c r="E50" s="95">
        <v>40</v>
      </c>
      <c r="F50" s="95">
        <v>40</v>
      </c>
      <c r="G50" s="95">
        <v>40</v>
      </c>
      <c r="H50" s="95">
        <v>40</v>
      </c>
      <c r="I50" s="95">
        <v>40</v>
      </c>
      <c r="J50" s="95">
        <v>40</v>
      </c>
      <c r="K50" s="95">
        <v>40</v>
      </c>
      <c r="L50" s="96">
        <v>40</v>
      </c>
      <c r="M50" s="64"/>
      <c r="N50" s="70"/>
      <c r="O50" s="1">
        <v>39</v>
      </c>
      <c r="P50" s="68"/>
      <c r="Q50" s="69"/>
      <c r="R50" s="68" t="str">
        <f t="shared" si="3"/>
        <v/>
      </c>
      <c r="S50" s="68"/>
      <c r="T50" s="71">
        <f t="shared" si="0"/>
        <v>0</v>
      </c>
      <c r="U50" s="2" t="str">
        <f t="shared" si="1"/>
        <v/>
      </c>
      <c r="V50" s="3">
        <f t="shared" ca="1" si="2"/>
        <v>43344</v>
      </c>
    </row>
    <row r="51" spans="1:22" customFormat="1" ht="9.75" customHeight="1" x14ac:dyDescent="0.25">
      <c r="A51" s="63"/>
      <c r="B51" s="257"/>
      <c r="C51" s="97">
        <v>41</v>
      </c>
      <c r="D51" s="72">
        <v>41</v>
      </c>
      <c r="E51" s="72">
        <v>41</v>
      </c>
      <c r="F51" s="72">
        <v>41</v>
      </c>
      <c r="G51" s="72">
        <v>41</v>
      </c>
      <c r="H51" s="72">
        <v>41</v>
      </c>
      <c r="I51" s="72">
        <v>41</v>
      </c>
      <c r="J51" s="72">
        <v>41</v>
      </c>
      <c r="K51" s="72">
        <v>41</v>
      </c>
      <c r="L51" s="73">
        <v>41</v>
      </c>
      <c r="M51" s="64"/>
      <c r="N51" s="70"/>
      <c r="O51" s="1">
        <v>40</v>
      </c>
      <c r="P51" s="68"/>
      <c r="Q51" s="69"/>
      <c r="R51" s="68" t="str">
        <f t="shared" si="3"/>
        <v/>
      </c>
      <c r="S51" s="68"/>
      <c r="T51" s="71">
        <f t="shared" si="0"/>
        <v>0</v>
      </c>
      <c r="U51" s="2" t="str">
        <f t="shared" si="1"/>
        <v/>
      </c>
      <c r="V51" s="3">
        <f t="shared" ca="1" si="2"/>
        <v>43344</v>
      </c>
    </row>
    <row r="52" spans="1:22" customFormat="1" ht="9.75" customHeight="1" x14ac:dyDescent="0.25">
      <c r="A52" s="63"/>
      <c r="B52" s="257"/>
      <c r="C52" s="97">
        <v>42</v>
      </c>
      <c r="D52" s="72">
        <v>42</v>
      </c>
      <c r="E52" s="72">
        <v>42</v>
      </c>
      <c r="F52" s="72">
        <v>42</v>
      </c>
      <c r="G52" s="72">
        <v>42</v>
      </c>
      <c r="H52" s="72">
        <v>42</v>
      </c>
      <c r="I52" s="72">
        <v>42</v>
      </c>
      <c r="J52" s="72">
        <v>42</v>
      </c>
      <c r="K52" s="72">
        <v>42</v>
      </c>
      <c r="L52" s="73">
        <v>42</v>
      </c>
      <c r="M52" s="64"/>
      <c r="N52" s="70"/>
      <c r="O52" s="1">
        <v>41</v>
      </c>
      <c r="P52" s="68"/>
      <c r="Q52" s="69"/>
      <c r="R52" s="68"/>
      <c r="S52" s="68"/>
      <c r="T52" s="71">
        <f t="shared" si="0"/>
        <v>0</v>
      </c>
      <c r="U52" s="2" t="str">
        <f t="shared" si="1"/>
        <v/>
      </c>
      <c r="V52" s="3">
        <f t="shared" ca="1" si="2"/>
        <v>43344</v>
      </c>
    </row>
    <row r="53" spans="1:22" customFormat="1" ht="9.75" customHeight="1" x14ac:dyDescent="0.25">
      <c r="A53" s="63"/>
      <c r="B53" s="257"/>
      <c r="C53" s="97">
        <v>43</v>
      </c>
      <c r="D53" s="72">
        <v>43</v>
      </c>
      <c r="E53" s="72">
        <v>43</v>
      </c>
      <c r="F53" s="72">
        <v>43</v>
      </c>
      <c r="G53" s="72">
        <v>43</v>
      </c>
      <c r="H53" s="72">
        <v>43</v>
      </c>
      <c r="I53" s="72">
        <v>43</v>
      </c>
      <c r="J53" s="72">
        <v>43</v>
      </c>
      <c r="K53" s="72">
        <v>43</v>
      </c>
      <c r="L53" s="73">
        <v>43</v>
      </c>
      <c r="M53" s="64"/>
      <c r="N53" s="70"/>
      <c r="O53" s="1">
        <v>42</v>
      </c>
      <c r="P53" s="68"/>
      <c r="Q53" s="69"/>
      <c r="R53" s="68"/>
      <c r="S53" s="68"/>
      <c r="T53" s="71">
        <f t="shared" si="0"/>
        <v>0</v>
      </c>
      <c r="U53" s="2" t="str">
        <f t="shared" si="1"/>
        <v/>
      </c>
      <c r="V53" s="3">
        <f t="shared" ca="1" si="2"/>
        <v>43344</v>
      </c>
    </row>
    <row r="54" spans="1:22" customFormat="1" ht="9.75" customHeight="1" x14ac:dyDescent="0.25">
      <c r="A54" s="63"/>
      <c r="B54" s="257"/>
      <c r="C54" s="97">
        <v>44</v>
      </c>
      <c r="D54" s="72">
        <v>44</v>
      </c>
      <c r="E54" s="72">
        <v>44</v>
      </c>
      <c r="F54" s="72">
        <v>44</v>
      </c>
      <c r="G54" s="72">
        <v>44</v>
      </c>
      <c r="H54" s="72">
        <v>44</v>
      </c>
      <c r="I54" s="72">
        <v>44</v>
      </c>
      <c r="J54" s="72">
        <v>44</v>
      </c>
      <c r="K54" s="72">
        <v>44</v>
      </c>
      <c r="L54" s="73">
        <v>44</v>
      </c>
      <c r="M54" s="64"/>
      <c r="N54" s="70"/>
      <c r="O54" s="1">
        <v>43</v>
      </c>
      <c r="P54" s="68"/>
      <c r="Q54" s="69"/>
      <c r="R54" s="68"/>
      <c r="S54" s="68"/>
      <c r="T54" s="71">
        <f t="shared" si="0"/>
        <v>0</v>
      </c>
      <c r="U54" s="2" t="str">
        <f t="shared" si="1"/>
        <v/>
      </c>
      <c r="V54" s="3">
        <f t="shared" ca="1" si="2"/>
        <v>43344</v>
      </c>
    </row>
    <row r="55" spans="1:22" customFormat="1" ht="9.75" customHeight="1" x14ac:dyDescent="0.25">
      <c r="A55" s="63"/>
      <c r="B55" s="257"/>
      <c r="C55" s="97">
        <v>45</v>
      </c>
      <c r="D55" s="72">
        <v>45</v>
      </c>
      <c r="E55" s="72">
        <v>45</v>
      </c>
      <c r="F55" s="72">
        <v>45</v>
      </c>
      <c r="G55" s="72">
        <v>45</v>
      </c>
      <c r="H55" s="72">
        <v>45</v>
      </c>
      <c r="I55" s="72">
        <v>45</v>
      </c>
      <c r="J55" s="72">
        <v>45</v>
      </c>
      <c r="K55" s="72">
        <v>45</v>
      </c>
      <c r="L55" s="73">
        <v>45</v>
      </c>
      <c r="M55" s="64"/>
      <c r="N55" s="70"/>
      <c r="O55" s="1">
        <v>44</v>
      </c>
      <c r="P55" s="68"/>
      <c r="Q55" s="69"/>
      <c r="R55" s="68"/>
      <c r="S55" s="68"/>
      <c r="T55" s="71">
        <f t="shared" si="0"/>
        <v>0</v>
      </c>
      <c r="U55" s="2" t="str">
        <f t="shared" si="1"/>
        <v/>
      </c>
      <c r="V55" s="3">
        <f t="shared" ca="1" si="2"/>
        <v>43344</v>
      </c>
    </row>
    <row r="56" spans="1:22" customFormat="1" ht="9.75" customHeight="1" x14ac:dyDescent="0.25">
      <c r="A56" s="63"/>
      <c r="B56" s="257"/>
      <c r="C56" s="97">
        <v>46</v>
      </c>
      <c r="D56" s="72">
        <v>46</v>
      </c>
      <c r="E56" s="72">
        <v>46</v>
      </c>
      <c r="F56" s="72">
        <v>46</v>
      </c>
      <c r="G56" s="72">
        <v>46</v>
      </c>
      <c r="H56" s="72">
        <v>46</v>
      </c>
      <c r="I56" s="72">
        <v>46</v>
      </c>
      <c r="J56" s="72">
        <v>46</v>
      </c>
      <c r="K56" s="72">
        <v>46</v>
      </c>
      <c r="L56" s="73">
        <v>46</v>
      </c>
      <c r="M56" s="64"/>
      <c r="N56" s="70"/>
      <c r="O56" s="1">
        <v>45</v>
      </c>
      <c r="P56" s="68"/>
      <c r="Q56" s="69"/>
      <c r="R56" s="68"/>
      <c r="S56" s="68"/>
      <c r="T56" s="71">
        <f t="shared" si="0"/>
        <v>0</v>
      </c>
      <c r="U56" s="2" t="str">
        <f t="shared" si="1"/>
        <v/>
      </c>
      <c r="V56" s="3">
        <f t="shared" ca="1" si="2"/>
        <v>43344</v>
      </c>
    </row>
    <row r="57" spans="1:22" customFormat="1" ht="9.75" customHeight="1" x14ac:dyDescent="0.25">
      <c r="A57" s="63"/>
      <c r="B57" s="257"/>
      <c r="C57" s="97">
        <v>47</v>
      </c>
      <c r="D57" s="72">
        <v>47</v>
      </c>
      <c r="E57" s="72">
        <v>47</v>
      </c>
      <c r="F57" s="72">
        <v>47</v>
      </c>
      <c r="G57" s="72">
        <v>47</v>
      </c>
      <c r="H57" s="72">
        <v>47</v>
      </c>
      <c r="I57" s="72">
        <v>47</v>
      </c>
      <c r="J57" s="72">
        <v>47</v>
      </c>
      <c r="K57" s="72">
        <v>47</v>
      </c>
      <c r="L57" s="73">
        <v>47</v>
      </c>
      <c r="M57" s="64"/>
      <c r="N57" s="70"/>
      <c r="O57" s="1">
        <v>46</v>
      </c>
      <c r="P57" s="68"/>
      <c r="Q57" s="69"/>
      <c r="R57" s="68"/>
      <c r="S57" s="68"/>
      <c r="T57" s="71">
        <f t="shared" si="0"/>
        <v>0</v>
      </c>
      <c r="U57" s="2" t="str">
        <f t="shared" si="1"/>
        <v/>
      </c>
      <c r="V57" s="3">
        <f t="shared" ca="1" si="2"/>
        <v>43344</v>
      </c>
    </row>
    <row r="58" spans="1:22" customFormat="1" ht="9.75" customHeight="1" x14ac:dyDescent="0.25">
      <c r="A58" s="63"/>
      <c r="B58" s="257"/>
      <c r="C58" s="97">
        <v>48</v>
      </c>
      <c r="D58" s="72">
        <v>48</v>
      </c>
      <c r="E58" s="72">
        <v>48</v>
      </c>
      <c r="F58" s="72">
        <v>48</v>
      </c>
      <c r="G58" s="72">
        <v>48</v>
      </c>
      <c r="H58" s="72">
        <v>48</v>
      </c>
      <c r="I58" s="72">
        <v>48</v>
      </c>
      <c r="J58" s="72">
        <v>48</v>
      </c>
      <c r="K58" s="72">
        <v>48</v>
      </c>
      <c r="L58" s="73">
        <v>48</v>
      </c>
      <c r="M58" s="64"/>
      <c r="N58" s="70"/>
      <c r="O58" s="1">
        <v>47</v>
      </c>
      <c r="P58" s="68"/>
      <c r="Q58" s="69"/>
      <c r="R58" s="68"/>
      <c r="S58" s="68"/>
      <c r="T58" s="71">
        <f t="shared" si="0"/>
        <v>0</v>
      </c>
      <c r="U58" s="2" t="str">
        <f t="shared" si="1"/>
        <v/>
      </c>
      <c r="V58" s="3">
        <f t="shared" ca="1" si="2"/>
        <v>43344</v>
      </c>
    </row>
    <row r="59" spans="1:22" customFormat="1" ht="9.75" customHeight="1" x14ac:dyDescent="0.25">
      <c r="A59" s="63"/>
      <c r="B59" s="257"/>
      <c r="C59" s="97">
        <v>49</v>
      </c>
      <c r="D59" s="72">
        <v>49</v>
      </c>
      <c r="E59" s="72">
        <v>49</v>
      </c>
      <c r="F59" s="72">
        <v>49</v>
      </c>
      <c r="G59" s="72">
        <v>49</v>
      </c>
      <c r="H59" s="72">
        <v>49</v>
      </c>
      <c r="I59" s="72">
        <v>49</v>
      </c>
      <c r="J59" s="72">
        <v>49</v>
      </c>
      <c r="K59" s="72">
        <v>49</v>
      </c>
      <c r="L59" s="73">
        <v>49</v>
      </c>
      <c r="M59" s="64"/>
      <c r="N59" s="70"/>
      <c r="O59" s="1">
        <v>48</v>
      </c>
      <c r="P59" s="68"/>
      <c r="Q59" s="69"/>
      <c r="R59" s="68"/>
      <c r="S59" s="68"/>
      <c r="T59" s="71">
        <f t="shared" si="0"/>
        <v>0</v>
      </c>
      <c r="U59" s="2" t="str">
        <f t="shared" si="1"/>
        <v/>
      </c>
      <c r="V59" s="3">
        <f t="shared" ca="1" si="2"/>
        <v>43344</v>
      </c>
    </row>
    <row r="60" spans="1:22" customFormat="1" ht="9.75" customHeight="1" x14ac:dyDescent="0.25">
      <c r="A60" s="63"/>
      <c r="B60" s="257"/>
      <c r="C60" s="97">
        <v>50</v>
      </c>
      <c r="D60" s="72">
        <v>50</v>
      </c>
      <c r="E60" s="72">
        <v>50</v>
      </c>
      <c r="F60" s="72">
        <v>50</v>
      </c>
      <c r="G60" s="72">
        <v>50</v>
      </c>
      <c r="H60" s="72">
        <v>50</v>
      </c>
      <c r="I60" s="72">
        <v>50</v>
      </c>
      <c r="J60" s="72">
        <v>50</v>
      </c>
      <c r="K60" s="72">
        <v>50</v>
      </c>
      <c r="L60" s="73">
        <v>50</v>
      </c>
      <c r="M60" s="64"/>
      <c r="N60" s="70"/>
      <c r="O60" s="1">
        <v>49</v>
      </c>
      <c r="P60" s="68"/>
      <c r="Q60" s="69"/>
      <c r="R60" s="68"/>
      <c r="S60" s="68"/>
      <c r="T60" s="71">
        <f t="shared" si="0"/>
        <v>0</v>
      </c>
      <c r="U60" s="2" t="str">
        <f t="shared" si="1"/>
        <v/>
      </c>
      <c r="V60" s="3">
        <f t="shared" ca="1" si="2"/>
        <v>43344</v>
      </c>
    </row>
    <row r="61" spans="1:22" customFormat="1" ht="9.75" customHeight="1" x14ac:dyDescent="0.25">
      <c r="A61" s="63"/>
      <c r="B61" s="257"/>
      <c r="C61" s="97">
        <v>51</v>
      </c>
      <c r="D61" s="72">
        <v>51</v>
      </c>
      <c r="E61" s="72">
        <v>51</v>
      </c>
      <c r="F61" s="72">
        <v>51</v>
      </c>
      <c r="G61" s="72">
        <v>51</v>
      </c>
      <c r="H61" s="72">
        <v>51</v>
      </c>
      <c r="I61" s="72">
        <v>51</v>
      </c>
      <c r="J61" s="72">
        <v>51</v>
      </c>
      <c r="K61" s="72">
        <v>51</v>
      </c>
      <c r="L61" s="73">
        <v>51</v>
      </c>
      <c r="M61" s="64"/>
      <c r="N61" s="70"/>
      <c r="O61" s="1">
        <v>50</v>
      </c>
      <c r="P61" s="68"/>
      <c r="Q61" s="69"/>
      <c r="R61" s="68"/>
      <c r="S61" s="68"/>
      <c r="T61" s="71">
        <f t="shared" si="0"/>
        <v>0</v>
      </c>
      <c r="U61" s="2" t="str">
        <f t="shared" si="1"/>
        <v/>
      </c>
      <c r="V61" s="3">
        <f t="shared" ca="1" si="2"/>
        <v>43344</v>
      </c>
    </row>
    <row r="62" spans="1:22" customFormat="1" ht="9.75" customHeight="1" x14ac:dyDescent="0.25">
      <c r="A62" s="63"/>
      <c r="B62" s="257"/>
      <c r="C62" s="97">
        <v>52</v>
      </c>
      <c r="D62" s="72">
        <v>52</v>
      </c>
      <c r="E62" s="72">
        <v>52</v>
      </c>
      <c r="F62" s="72">
        <v>52</v>
      </c>
      <c r="G62" s="72">
        <v>52</v>
      </c>
      <c r="H62" s="72">
        <v>52</v>
      </c>
      <c r="I62" s="72">
        <v>52</v>
      </c>
      <c r="J62" s="72">
        <v>52</v>
      </c>
      <c r="K62" s="72">
        <v>52</v>
      </c>
      <c r="L62" s="73">
        <v>52</v>
      </c>
      <c r="M62" s="64"/>
      <c r="N62" s="70"/>
      <c r="O62" s="1">
        <v>51</v>
      </c>
      <c r="P62" s="68"/>
      <c r="Q62" s="69"/>
      <c r="R62" s="68"/>
      <c r="S62" s="68"/>
      <c r="T62" s="71">
        <f t="shared" si="0"/>
        <v>0</v>
      </c>
      <c r="U62" s="2" t="str">
        <f t="shared" si="1"/>
        <v/>
      </c>
      <c r="V62" s="3">
        <f t="shared" ca="1" si="2"/>
        <v>43344</v>
      </c>
    </row>
    <row r="63" spans="1:22" customFormat="1" ht="9.75" customHeight="1" x14ac:dyDescent="0.25">
      <c r="A63" s="63"/>
      <c r="B63" s="257"/>
      <c r="C63" s="97">
        <v>53</v>
      </c>
      <c r="D63" s="72">
        <v>53</v>
      </c>
      <c r="E63" s="72">
        <v>53</v>
      </c>
      <c r="F63" s="72">
        <v>53</v>
      </c>
      <c r="G63" s="72">
        <v>53</v>
      </c>
      <c r="H63" s="72">
        <v>53</v>
      </c>
      <c r="I63" s="72">
        <v>53</v>
      </c>
      <c r="J63" s="72">
        <v>53</v>
      </c>
      <c r="K63" s="72">
        <v>53</v>
      </c>
      <c r="L63" s="73">
        <v>53</v>
      </c>
      <c r="M63" s="64"/>
      <c r="N63" s="70"/>
      <c r="O63" s="1">
        <v>52</v>
      </c>
      <c r="P63" s="68"/>
      <c r="Q63" s="69"/>
      <c r="R63" s="68"/>
      <c r="S63" s="68"/>
      <c r="T63" s="71">
        <f t="shared" si="0"/>
        <v>0</v>
      </c>
      <c r="U63" s="2" t="str">
        <f t="shared" si="1"/>
        <v/>
      </c>
      <c r="V63" s="3">
        <f t="shared" ca="1" si="2"/>
        <v>43344</v>
      </c>
    </row>
    <row r="64" spans="1:22" customFormat="1" ht="9.75" customHeight="1" x14ac:dyDescent="0.25">
      <c r="A64" s="63"/>
      <c r="B64" s="257"/>
      <c r="C64" s="97">
        <v>54</v>
      </c>
      <c r="D64" s="72">
        <v>54</v>
      </c>
      <c r="E64" s="72">
        <v>54</v>
      </c>
      <c r="F64" s="72">
        <v>54</v>
      </c>
      <c r="G64" s="72">
        <v>54</v>
      </c>
      <c r="H64" s="72">
        <v>54</v>
      </c>
      <c r="I64" s="72">
        <v>54</v>
      </c>
      <c r="J64" s="72">
        <v>54</v>
      </c>
      <c r="K64" s="72">
        <v>54</v>
      </c>
      <c r="L64" s="73">
        <v>54</v>
      </c>
      <c r="M64" s="64"/>
      <c r="N64" s="70"/>
      <c r="O64" s="1">
        <v>53</v>
      </c>
      <c r="P64" s="68"/>
      <c r="Q64" s="69"/>
      <c r="R64" s="68"/>
      <c r="S64" s="68"/>
      <c r="T64" s="71">
        <f t="shared" si="0"/>
        <v>0</v>
      </c>
      <c r="U64" s="2" t="str">
        <f t="shared" si="1"/>
        <v/>
      </c>
      <c r="V64" s="3">
        <f t="shared" ca="1" si="2"/>
        <v>43344</v>
      </c>
    </row>
    <row r="65" spans="1:22" customFormat="1" ht="9.75" customHeight="1" x14ac:dyDescent="0.25">
      <c r="A65" s="63"/>
      <c r="B65" s="257"/>
      <c r="C65" s="97">
        <v>55</v>
      </c>
      <c r="D65" s="72">
        <v>55</v>
      </c>
      <c r="E65" s="72">
        <v>55</v>
      </c>
      <c r="F65" s="72">
        <v>55</v>
      </c>
      <c r="G65" s="72">
        <v>55</v>
      </c>
      <c r="H65" s="72">
        <v>55</v>
      </c>
      <c r="I65" s="72">
        <v>55</v>
      </c>
      <c r="J65" s="72">
        <v>55</v>
      </c>
      <c r="K65" s="72">
        <v>55</v>
      </c>
      <c r="L65" s="73">
        <v>55</v>
      </c>
      <c r="M65" s="64"/>
      <c r="N65" s="70"/>
      <c r="O65" s="1">
        <v>54</v>
      </c>
      <c r="P65" s="68"/>
      <c r="Q65" s="69"/>
      <c r="R65" s="68"/>
      <c r="S65" s="68"/>
      <c r="T65" s="71">
        <f t="shared" si="0"/>
        <v>0</v>
      </c>
      <c r="U65" s="2" t="str">
        <f t="shared" si="1"/>
        <v/>
      </c>
      <c r="V65" s="3">
        <f t="shared" ca="1" si="2"/>
        <v>43344</v>
      </c>
    </row>
    <row r="66" spans="1:22" customFormat="1" ht="9.75" customHeight="1" x14ac:dyDescent="0.25">
      <c r="A66" s="63"/>
      <c r="B66" s="257"/>
      <c r="C66" s="97">
        <v>56</v>
      </c>
      <c r="D66" s="72">
        <v>56</v>
      </c>
      <c r="E66" s="72">
        <v>56</v>
      </c>
      <c r="F66" s="72">
        <v>56</v>
      </c>
      <c r="G66" s="72">
        <v>56</v>
      </c>
      <c r="H66" s="72">
        <v>56</v>
      </c>
      <c r="I66" s="72">
        <v>56</v>
      </c>
      <c r="J66" s="72">
        <v>56</v>
      </c>
      <c r="K66" s="72">
        <v>56</v>
      </c>
      <c r="L66" s="73">
        <v>56</v>
      </c>
      <c r="M66" s="64"/>
      <c r="N66" s="70"/>
      <c r="O66" s="1">
        <v>55</v>
      </c>
      <c r="P66" s="68"/>
      <c r="Q66" s="69"/>
      <c r="R66" s="68"/>
      <c r="S66" s="68"/>
      <c r="T66" s="71">
        <f t="shared" si="0"/>
        <v>0</v>
      </c>
      <c r="U66" s="2" t="str">
        <f t="shared" si="1"/>
        <v/>
      </c>
      <c r="V66" s="3">
        <f t="shared" ca="1" si="2"/>
        <v>43344</v>
      </c>
    </row>
    <row r="67" spans="1:22" customFormat="1" ht="9.75" customHeight="1" x14ac:dyDescent="0.25">
      <c r="A67" s="63"/>
      <c r="B67" s="257"/>
      <c r="C67" s="97">
        <v>57</v>
      </c>
      <c r="D67" s="72">
        <v>57</v>
      </c>
      <c r="E67" s="72">
        <v>57</v>
      </c>
      <c r="F67" s="72">
        <v>57</v>
      </c>
      <c r="G67" s="72">
        <v>57</v>
      </c>
      <c r="H67" s="72">
        <v>57</v>
      </c>
      <c r="I67" s="72">
        <v>57</v>
      </c>
      <c r="J67" s="72">
        <v>57</v>
      </c>
      <c r="K67" s="72">
        <v>57</v>
      </c>
      <c r="L67" s="73">
        <v>57</v>
      </c>
      <c r="M67" s="64"/>
      <c r="N67" s="70"/>
      <c r="O67" s="1">
        <v>56</v>
      </c>
      <c r="P67" s="68"/>
      <c r="Q67" s="69"/>
      <c r="R67" s="68"/>
      <c r="S67" s="68"/>
      <c r="T67" s="71">
        <f t="shared" si="0"/>
        <v>0</v>
      </c>
      <c r="U67" s="2" t="str">
        <f t="shared" si="1"/>
        <v/>
      </c>
      <c r="V67" s="3">
        <f t="shared" ca="1" si="2"/>
        <v>43344</v>
      </c>
    </row>
    <row r="68" spans="1:22" customFormat="1" ht="9.75" customHeight="1" x14ac:dyDescent="0.25">
      <c r="A68" s="63"/>
      <c r="B68" s="257"/>
      <c r="C68" s="97">
        <v>58</v>
      </c>
      <c r="D68" s="72">
        <v>58</v>
      </c>
      <c r="E68" s="72">
        <v>58</v>
      </c>
      <c r="F68" s="72">
        <v>58</v>
      </c>
      <c r="G68" s="72">
        <v>58</v>
      </c>
      <c r="H68" s="72">
        <v>58</v>
      </c>
      <c r="I68" s="72">
        <v>58</v>
      </c>
      <c r="J68" s="72">
        <v>58</v>
      </c>
      <c r="K68" s="72">
        <v>58</v>
      </c>
      <c r="L68" s="73">
        <v>58</v>
      </c>
      <c r="M68" s="64"/>
      <c r="N68" s="70"/>
      <c r="O68" s="1">
        <v>57</v>
      </c>
      <c r="P68" s="68"/>
      <c r="Q68" s="69"/>
      <c r="R68" s="68"/>
      <c r="S68" s="68"/>
      <c r="T68" s="71">
        <f t="shared" si="0"/>
        <v>0</v>
      </c>
      <c r="U68" s="2" t="str">
        <f t="shared" si="1"/>
        <v/>
      </c>
      <c r="V68" s="3">
        <f t="shared" ca="1" si="2"/>
        <v>43344</v>
      </c>
    </row>
    <row r="69" spans="1:22" customFormat="1" ht="9.75" customHeight="1" x14ac:dyDescent="0.25">
      <c r="A69" s="63"/>
      <c r="B69" s="257"/>
      <c r="C69" s="97">
        <v>59</v>
      </c>
      <c r="D69" s="72">
        <v>59</v>
      </c>
      <c r="E69" s="72">
        <v>59</v>
      </c>
      <c r="F69" s="72">
        <v>59</v>
      </c>
      <c r="G69" s="72">
        <v>59</v>
      </c>
      <c r="H69" s="72">
        <v>59</v>
      </c>
      <c r="I69" s="72">
        <v>59</v>
      </c>
      <c r="J69" s="72">
        <v>59</v>
      </c>
      <c r="K69" s="72">
        <v>59</v>
      </c>
      <c r="L69" s="73">
        <v>59</v>
      </c>
      <c r="M69" s="64"/>
      <c r="N69" s="70"/>
      <c r="O69" s="1">
        <v>58</v>
      </c>
      <c r="P69" s="68"/>
      <c r="Q69" s="69"/>
      <c r="R69" s="68"/>
      <c r="S69" s="68"/>
      <c r="T69" s="71">
        <f t="shared" si="0"/>
        <v>0</v>
      </c>
      <c r="U69" s="2" t="str">
        <f t="shared" si="1"/>
        <v/>
      </c>
      <c r="V69" s="3">
        <f t="shared" ca="1" si="2"/>
        <v>43344</v>
      </c>
    </row>
    <row r="70" spans="1:22" customFormat="1" ht="9.75" customHeight="1" x14ac:dyDescent="0.25">
      <c r="A70" s="63"/>
      <c r="B70" s="257"/>
      <c r="C70" s="97">
        <v>60</v>
      </c>
      <c r="D70" s="72">
        <v>60</v>
      </c>
      <c r="E70" s="72">
        <v>60</v>
      </c>
      <c r="F70" s="72">
        <v>60</v>
      </c>
      <c r="G70" s="72">
        <v>60</v>
      </c>
      <c r="H70" s="72">
        <v>60</v>
      </c>
      <c r="I70" s="72">
        <v>60</v>
      </c>
      <c r="J70" s="72">
        <v>60</v>
      </c>
      <c r="K70" s="72">
        <v>60</v>
      </c>
      <c r="L70" s="73">
        <v>60</v>
      </c>
      <c r="M70" s="64"/>
      <c r="N70" s="70"/>
      <c r="O70" s="1">
        <v>59</v>
      </c>
      <c r="P70" s="68"/>
      <c r="Q70" s="69"/>
      <c r="R70" s="68"/>
      <c r="S70" s="68"/>
      <c r="T70" s="71">
        <f t="shared" si="0"/>
        <v>0</v>
      </c>
      <c r="U70" s="2" t="str">
        <f t="shared" si="1"/>
        <v/>
      </c>
      <c r="V70" s="3">
        <f t="shared" ca="1" si="2"/>
        <v>43344</v>
      </c>
    </row>
    <row r="71" spans="1:22" customFormat="1" ht="9.75" customHeight="1" x14ac:dyDescent="0.25">
      <c r="A71" s="63"/>
      <c r="B71" s="257"/>
      <c r="C71" s="97">
        <v>61</v>
      </c>
      <c r="D71" s="72">
        <v>61</v>
      </c>
      <c r="E71" s="72">
        <v>61</v>
      </c>
      <c r="F71" s="72">
        <v>61</v>
      </c>
      <c r="G71" s="72">
        <v>61</v>
      </c>
      <c r="H71" s="72">
        <v>61</v>
      </c>
      <c r="I71" s="72">
        <v>61</v>
      </c>
      <c r="J71" s="72">
        <v>61</v>
      </c>
      <c r="K71" s="72">
        <v>61</v>
      </c>
      <c r="L71" s="73">
        <v>61</v>
      </c>
      <c r="M71" s="64"/>
      <c r="N71" s="70"/>
      <c r="O71" s="1">
        <v>60</v>
      </c>
      <c r="P71" s="68"/>
      <c r="Q71" s="69"/>
      <c r="R71" s="68"/>
      <c r="S71" s="68"/>
      <c r="T71" s="71">
        <f t="shared" si="0"/>
        <v>0</v>
      </c>
      <c r="U71" s="2" t="str">
        <f t="shared" si="1"/>
        <v/>
      </c>
      <c r="V71" s="3">
        <f t="shared" ca="1" si="2"/>
        <v>43344</v>
      </c>
    </row>
    <row r="72" spans="1:22" customFormat="1" ht="9.75" customHeight="1" x14ac:dyDescent="0.25">
      <c r="A72" s="63"/>
      <c r="B72" s="257"/>
      <c r="C72" s="97">
        <v>62</v>
      </c>
      <c r="D72" s="72">
        <v>62</v>
      </c>
      <c r="E72" s="72">
        <v>62</v>
      </c>
      <c r="F72" s="72">
        <v>62</v>
      </c>
      <c r="G72" s="72">
        <v>62</v>
      </c>
      <c r="H72" s="72">
        <v>62</v>
      </c>
      <c r="I72" s="72">
        <v>62</v>
      </c>
      <c r="J72" s="72">
        <v>62</v>
      </c>
      <c r="K72" s="72">
        <v>62</v>
      </c>
      <c r="L72" s="73">
        <v>62</v>
      </c>
      <c r="M72" s="64"/>
      <c r="N72" s="70"/>
      <c r="O72" s="1">
        <v>61</v>
      </c>
      <c r="P72" s="68"/>
      <c r="Q72" s="69"/>
      <c r="R72" s="68"/>
      <c r="S72" s="68"/>
      <c r="T72" s="71">
        <f t="shared" si="0"/>
        <v>0</v>
      </c>
      <c r="U72" s="2" t="str">
        <f t="shared" si="1"/>
        <v/>
      </c>
      <c r="V72" s="3">
        <f t="shared" ca="1" si="2"/>
        <v>43344</v>
      </c>
    </row>
    <row r="73" spans="1:22" customFormat="1" ht="9.75" customHeight="1" x14ac:dyDescent="0.25">
      <c r="A73" s="63"/>
      <c r="B73" s="257"/>
      <c r="C73" s="97">
        <v>63</v>
      </c>
      <c r="D73" s="72">
        <v>63</v>
      </c>
      <c r="E73" s="72">
        <v>63</v>
      </c>
      <c r="F73" s="72">
        <v>63</v>
      </c>
      <c r="G73" s="72">
        <v>63</v>
      </c>
      <c r="H73" s="72">
        <v>63</v>
      </c>
      <c r="I73" s="72">
        <v>63</v>
      </c>
      <c r="J73" s="72">
        <v>63</v>
      </c>
      <c r="K73" s="72">
        <v>63</v>
      </c>
      <c r="L73" s="73">
        <v>63</v>
      </c>
      <c r="M73" s="64"/>
      <c r="N73" s="70"/>
      <c r="O73" s="1">
        <v>62</v>
      </c>
      <c r="P73" s="68"/>
      <c r="Q73" s="69"/>
      <c r="R73" s="68"/>
      <c r="S73" s="68"/>
      <c r="T73" s="71">
        <f t="shared" si="0"/>
        <v>0</v>
      </c>
      <c r="U73" s="2" t="str">
        <f t="shared" si="1"/>
        <v/>
      </c>
      <c r="V73" s="3">
        <f t="shared" ca="1" si="2"/>
        <v>43344</v>
      </c>
    </row>
    <row r="74" spans="1:22" customFormat="1" ht="9.75" customHeight="1" x14ac:dyDescent="0.25">
      <c r="A74" s="63"/>
      <c r="B74" s="257"/>
      <c r="C74" s="97">
        <v>64</v>
      </c>
      <c r="D74" s="72">
        <v>64</v>
      </c>
      <c r="E74" s="72">
        <v>64</v>
      </c>
      <c r="F74" s="72">
        <v>64</v>
      </c>
      <c r="G74" s="72">
        <v>64</v>
      </c>
      <c r="H74" s="72">
        <v>64</v>
      </c>
      <c r="I74" s="72">
        <v>64</v>
      </c>
      <c r="J74" s="72">
        <v>64</v>
      </c>
      <c r="K74" s="72">
        <v>64</v>
      </c>
      <c r="L74" s="73">
        <v>64</v>
      </c>
      <c r="M74" s="64"/>
      <c r="N74" s="70"/>
      <c r="O74" s="1">
        <v>63</v>
      </c>
      <c r="P74" s="68"/>
      <c r="Q74" s="69"/>
      <c r="R74" s="68"/>
      <c r="S74" s="68"/>
      <c r="T74" s="71">
        <f t="shared" si="0"/>
        <v>0</v>
      </c>
      <c r="U74" s="2" t="str">
        <f t="shared" si="1"/>
        <v/>
      </c>
      <c r="V74" s="3">
        <f t="shared" ca="1" si="2"/>
        <v>43344</v>
      </c>
    </row>
    <row r="75" spans="1:22" customFormat="1" ht="9.75" customHeight="1" x14ac:dyDescent="0.25">
      <c r="A75" s="63"/>
      <c r="B75" s="257"/>
      <c r="C75" s="97">
        <v>65</v>
      </c>
      <c r="D75" s="72">
        <v>65</v>
      </c>
      <c r="E75" s="72">
        <v>65</v>
      </c>
      <c r="F75" s="72">
        <v>65</v>
      </c>
      <c r="G75" s="72">
        <v>65</v>
      </c>
      <c r="H75" s="72">
        <v>65</v>
      </c>
      <c r="I75" s="72">
        <v>65</v>
      </c>
      <c r="J75" s="72">
        <v>65</v>
      </c>
      <c r="K75" s="72">
        <v>65</v>
      </c>
      <c r="L75" s="73">
        <v>65</v>
      </c>
      <c r="M75" s="64"/>
      <c r="N75" s="70"/>
      <c r="O75" s="1">
        <v>64</v>
      </c>
      <c r="P75" s="68"/>
      <c r="Q75" s="69"/>
      <c r="R75" s="68"/>
      <c r="S75" s="68"/>
      <c r="T75" s="71">
        <f t="shared" ref="T75:T131" si="4">IF(P75&gt;=S75,0,"")</f>
        <v>0</v>
      </c>
      <c r="U75" s="2" t="str">
        <f t="shared" ref="U75:U131" si="5">IF(S75&lt;&gt;"",Q75,"")</f>
        <v/>
      </c>
      <c r="V75" s="3">
        <f t="shared" ref="V75:V131" ca="1" si="6">IF(U75&lt;&gt;"","pago",TODAY()-P75)</f>
        <v>43344</v>
      </c>
    </row>
    <row r="76" spans="1:22" customFormat="1" ht="9.75" customHeight="1" x14ac:dyDescent="0.25">
      <c r="A76" s="63"/>
      <c r="B76" s="257"/>
      <c r="C76" s="97">
        <v>66</v>
      </c>
      <c r="D76" s="72">
        <v>66</v>
      </c>
      <c r="E76" s="72">
        <v>66</v>
      </c>
      <c r="F76" s="72">
        <v>66</v>
      </c>
      <c r="G76" s="72">
        <v>66</v>
      </c>
      <c r="H76" s="72">
        <v>66</v>
      </c>
      <c r="I76" s="72">
        <v>66</v>
      </c>
      <c r="J76" s="72">
        <v>66</v>
      </c>
      <c r="K76" s="72">
        <v>66</v>
      </c>
      <c r="L76" s="73">
        <v>66</v>
      </c>
      <c r="M76" s="64"/>
      <c r="N76" s="70"/>
      <c r="O76" s="1">
        <v>65</v>
      </c>
      <c r="P76" s="68"/>
      <c r="Q76" s="69"/>
      <c r="R76" s="68"/>
      <c r="S76" s="68"/>
      <c r="T76" s="71">
        <f t="shared" si="4"/>
        <v>0</v>
      </c>
      <c r="U76" s="2" t="str">
        <f t="shared" si="5"/>
        <v/>
      </c>
      <c r="V76" s="3">
        <f t="shared" ca="1" si="6"/>
        <v>43344</v>
      </c>
    </row>
    <row r="77" spans="1:22" customFormat="1" ht="9.75" customHeight="1" x14ac:dyDescent="0.25">
      <c r="A77" s="63"/>
      <c r="B77" s="257"/>
      <c r="C77" s="97">
        <v>67</v>
      </c>
      <c r="D77" s="72">
        <v>67</v>
      </c>
      <c r="E77" s="72">
        <v>67</v>
      </c>
      <c r="F77" s="72">
        <v>67</v>
      </c>
      <c r="G77" s="72">
        <v>67</v>
      </c>
      <c r="H77" s="72">
        <v>67</v>
      </c>
      <c r="I77" s="72">
        <v>67</v>
      </c>
      <c r="J77" s="72">
        <v>67</v>
      </c>
      <c r="K77" s="72">
        <v>67</v>
      </c>
      <c r="L77" s="73">
        <v>67</v>
      </c>
      <c r="M77" s="64"/>
      <c r="N77" s="70"/>
      <c r="O77" s="1">
        <v>66</v>
      </c>
      <c r="P77" s="68"/>
      <c r="Q77" s="69"/>
      <c r="R77" s="68"/>
      <c r="S77" s="68"/>
      <c r="T77" s="71">
        <f t="shared" si="4"/>
        <v>0</v>
      </c>
      <c r="U77" s="2" t="str">
        <f t="shared" si="5"/>
        <v/>
      </c>
      <c r="V77" s="3">
        <f t="shared" ca="1" si="6"/>
        <v>43344</v>
      </c>
    </row>
    <row r="78" spans="1:22" customFormat="1" ht="9.75" customHeight="1" x14ac:dyDescent="0.25">
      <c r="A78" s="63"/>
      <c r="B78" s="257"/>
      <c r="C78" s="97">
        <v>68</v>
      </c>
      <c r="D78" s="72">
        <v>68</v>
      </c>
      <c r="E78" s="72">
        <v>68</v>
      </c>
      <c r="F78" s="72">
        <v>68</v>
      </c>
      <c r="G78" s="72">
        <v>68</v>
      </c>
      <c r="H78" s="72">
        <v>68</v>
      </c>
      <c r="I78" s="72">
        <v>68</v>
      </c>
      <c r="J78" s="72">
        <v>68</v>
      </c>
      <c r="K78" s="72">
        <v>68</v>
      </c>
      <c r="L78" s="73">
        <v>68</v>
      </c>
      <c r="M78" s="64"/>
      <c r="N78" s="70"/>
      <c r="O78" s="1">
        <v>67</v>
      </c>
      <c r="P78" s="68"/>
      <c r="Q78" s="69"/>
      <c r="R78" s="68"/>
      <c r="S78" s="68"/>
      <c r="T78" s="71">
        <f t="shared" si="4"/>
        <v>0</v>
      </c>
      <c r="U78" s="2" t="str">
        <f t="shared" si="5"/>
        <v/>
      </c>
      <c r="V78" s="3">
        <f t="shared" ca="1" si="6"/>
        <v>43344</v>
      </c>
    </row>
    <row r="79" spans="1:22" customFormat="1" ht="9.75" customHeight="1" x14ac:dyDescent="0.25">
      <c r="A79" s="63"/>
      <c r="B79" s="257"/>
      <c r="C79" s="97">
        <v>69</v>
      </c>
      <c r="D79" s="72">
        <v>69</v>
      </c>
      <c r="E79" s="72">
        <v>69</v>
      </c>
      <c r="F79" s="72">
        <v>69</v>
      </c>
      <c r="G79" s="72">
        <v>69</v>
      </c>
      <c r="H79" s="72">
        <v>69</v>
      </c>
      <c r="I79" s="72">
        <v>69</v>
      </c>
      <c r="J79" s="72">
        <v>69</v>
      </c>
      <c r="K79" s="72">
        <v>69</v>
      </c>
      <c r="L79" s="73">
        <v>69</v>
      </c>
      <c r="M79" s="64"/>
      <c r="N79" s="70"/>
      <c r="O79" s="1">
        <v>68</v>
      </c>
      <c r="P79" s="68"/>
      <c r="Q79" s="69"/>
      <c r="R79" s="68"/>
      <c r="S79" s="68"/>
      <c r="T79" s="71">
        <f t="shared" si="4"/>
        <v>0</v>
      </c>
      <c r="U79" s="2" t="str">
        <f t="shared" si="5"/>
        <v/>
      </c>
      <c r="V79" s="3">
        <f t="shared" ca="1" si="6"/>
        <v>43344</v>
      </c>
    </row>
    <row r="80" spans="1:22" customFormat="1" ht="9.75" customHeight="1" x14ac:dyDescent="0.25">
      <c r="A80" s="63"/>
      <c r="B80" s="257"/>
      <c r="C80" s="97">
        <v>70</v>
      </c>
      <c r="D80" s="72">
        <v>70</v>
      </c>
      <c r="E80" s="72">
        <v>70</v>
      </c>
      <c r="F80" s="72">
        <v>70</v>
      </c>
      <c r="G80" s="72">
        <v>70</v>
      </c>
      <c r="H80" s="72">
        <v>70</v>
      </c>
      <c r="I80" s="72">
        <v>70</v>
      </c>
      <c r="J80" s="72">
        <v>70</v>
      </c>
      <c r="K80" s="72">
        <v>70</v>
      </c>
      <c r="L80" s="73">
        <v>70</v>
      </c>
      <c r="M80" s="64"/>
      <c r="N80" s="70"/>
      <c r="O80" s="1">
        <v>69</v>
      </c>
      <c r="P80" s="68"/>
      <c r="Q80" s="69"/>
      <c r="R80" s="68"/>
      <c r="S80" s="68"/>
      <c r="T80" s="71">
        <f t="shared" si="4"/>
        <v>0</v>
      </c>
      <c r="U80" s="2" t="str">
        <f t="shared" si="5"/>
        <v/>
      </c>
      <c r="V80" s="3">
        <f t="shared" ca="1" si="6"/>
        <v>43344</v>
      </c>
    </row>
    <row r="81" spans="1:22" customFormat="1" ht="9.75" customHeight="1" x14ac:dyDescent="0.25">
      <c r="A81" s="63"/>
      <c r="B81" s="257"/>
      <c r="C81" s="97">
        <v>71</v>
      </c>
      <c r="D81" s="72">
        <v>71</v>
      </c>
      <c r="E81" s="72">
        <v>71</v>
      </c>
      <c r="F81" s="72">
        <v>71</v>
      </c>
      <c r="G81" s="72">
        <v>71</v>
      </c>
      <c r="H81" s="72">
        <v>71</v>
      </c>
      <c r="I81" s="72">
        <v>71</v>
      </c>
      <c r="J81" s="72">
        <v>71</v>
      </c>
      <c r="K81" s="72">
        <v>71</v>
      </c>
      <c r="L81" s="73">
        <v>71</v>
      </c>
      <c r="M81" s="64"/>
      <c r="N81" s="70"/>
      <c r="O81" s="1">
        <v>70</v>
      </c>
      <c r="P81" s="68"/>
      <c r="Q81" s="69"/>
      <c r="R81" s="68"/>
      <c r="S81" s="68"/>
      <c r="T81" s="71">
        <f t="shared" si="4"/>
        <v>0</v>
      </c>
      <c r="U81" s="2" t="str">
        <f t="shared" si="5"/>
        <v/>
      </c>
      <c r="V81" s="3">
        <f t="shared" ca="1" si="6"/>
        <v>43344</v>
      </c>
    </row>
    <row r="82" spans="1:22" customFormat="1" ht="9.75" customHeight="1" x14ac:dyDescent="0.25">
      <c r="A82" s="63"/>
      <c r="B82" s="257"/>
      <c r="C82" s="97">
        <v>72</v>
      </c>
      <c r="D82" s="72">
        <v>72</v>
      </c>
      <c r="E82" s="72">
        <v>72</v>
      </c>
      <c r="F82" s="72">
        <v>72</v>
      </c>
      <c r="G82" s="72">
        <v>72</v>
      </c>
      <c r="H82" s="72">
        <v>72</v>
      </c>
      <c r="I82" s="72">
        <v>72</v>
      </c>
      <c r="J82" s="72">
        <v>72</v>
      </c>
      <c r="K82" s="72">
        <v>72</v>
      </c>
      <c r="L82" s="73">
        <v>72</v>
      </c>
      <c r="M82" s="64"/>
      <c r="N82" s="70"/>
      <c r="O82" s="1">
        <v>71</v>
      </c>
      <c r="P82" s="68"/>
      <c r="Q82" s="69"/>
      <c r="R82" s="68"/>
      <c r="S82" s="68"/>
      <c r="T82" s="71">
        <f t="shared" si="4"/>
        <v>0</v>
      </c>
      <c r="U82" s="2" t="str">
        <f t="shared" si="5"/>
        <v/>
      </c>
      <c r="V82" s="3">
        <f t="shared" ca="1" si="6"/>
        <v>43344</v>
      </c>
    </row>
    <row r="83" spans="1:22" customFormat="1" ht="9.75" customHeight="1" x14ac:dyDescent="0.25">
      <c r="A83" s="63"/>
      <c r="B83" s="257"/>
      <c r="C83" s="97">
        <v>73</v>
      </c>
      <c r="D83" s="72">
        <v>73</v>
      </c>
      <c r="E83" s="72">
        <v>73</v>
      </c>
      <c r="F83" s="72">
        <v>73</v>
      </c>
      <c r="G83" s="72">
        <v>73</v>
      </c>
      <c r="H83" s="72">
        <v>73</v>
      </c>
      <c r="I83" s="72">
        <v>73</v>
      </c>
      <c r="J83" s="72">
        <v>73</v>
      </c>
      <c r="K83" s="72">
        <v>73</v>
      </c>
      <c r="L83" s="73">
        <v>73</v>
      </c>
      <c r="M83" s="64"/>
      <c r="N83" s="70"/>
      <c r="O83" s="1">
        <v>72</v>
      </c>
      <c r="P83" s="68"/>
      <c r="Q83" s="69"/>
      <c r="R83" s="68"/>
      <c r="S83" s="68"/>
      <c r="T83" s="71">
        <f t="shared" si="4"/>
        <v>0</v>
      </c>
      <c r="U83" s="2" t="str">
        <f t="shared" si="5"/>
        <v/>
      </c>
      <c r="V83" s="3">
        <f t="shared" ca="1" si="6"/>
        <v>43344</v>
      </c>
    </row>
    <row r="84" spans="1:22" customFormat="1" ht="9.75" customHeight="1" x14ac:dyDescent="0.25">
      <c r="A84" s="63"/>
      <c r="B84" s="257"/>
      <c r="C84" s="97">
        <v>74</v>
      </c>
      <c r="D84" s="72">
        <v>74</v>
      </c>
      <c r="E84" s="72">
        <v>74</v>
      </c>
      <c r="F84" s="72">
        <v>74</v>
      </c>
      <c r="G84" s="72">
        <v>74</v>
      </c>
      <c r="H84" s="72">
        <v>74</v>
      </c>
      <c r="I84" s="72">
        <v>74</v>
      </c>
      <c r="J84" s="72">
        <v>74</v>
      </c>
      <c r="K84" s="72">
        <v>74</v>
      </c>
      <c r="L84" s="73">
        <v>74</v>
      </c>
      <c r="M84" s="64"/>
      <c r="N84" s="70"/>
      <c r="O84" s="1">
        <v>73</v>
      </c>
      <c r="P84" s="68"/>
      <c r="Q84" s="69"/>
      <c r="R84" s="68"/>
      <c r="S84" s="68"/>
      <c r="T84" s="71">
        <f t="shared" si="4"/>
        <v>0</v>
      </c>
      <c r="U84" s="2" t="str">
        <f t="shared" si="5"/>
        <v/>
      </c>
      <c r="V84" s="3">
        <f t="shared" ca="1" si="6"/>
        <v>43344</v>
      </c>
    </row>
    <row r="85" spans="1:22" customFormat="1" ht="9.75" customHeight="1" x14ac:dyDescent="0.25">
      <c r="A85" s="63"/>
      <c r="B85" s="257"/>
      <c r="C85" s="97">
        <v>75</v>
      </c>
      <c r="D85" s="72">
        <v>75</v>
      </c>
      <c r="E85" s="72">
        <v>75</v>
      </c>
      <c r="F85" s="72">
        <v>75</v>
      </c>
      <c r="G85" s="72">
        <v>75</v>
      </c>
      <c r="H85" s="72">
        <v>75</v>
      </c>
      <c r="I85" s="72">
        <v>75</v>
      </c>
      <c r="J85" s="72">
        <v>75</v>
      </c>
      <c r="K85" s="72">
        <v>75</v>
      </c>
      <c r="L85" s="73">
        <v>75</v>
      </c>
      <c r="M85" s="64"/>
      <c r="N85" s="70"/>
      <c r="O85" s="1">
        <v>74</v>
      </c>
      <c r="P85" s="68"/>
      <c r="Q85" s="69"/>
      <c r="R85" s="68"/>
      <c r="S85" s="68"/>
      <c r="T85" s="71">
        <f t="shared" si="4"/>
        <v>0</v>
      </c>
      <c r="U85" s="2" t="str">
        <f t="shared" si="5"/>
        <v/>
      </c>
      <c r="V85" s="3">
        <f t="shared" ca="1" si="6"/>
        <v>43344</v>
      </c>
    </row>
    <row r="86" spans="1:22" customFormat="1" ht="9.75" customHeight="1" x14ac:dyDescent="0.25">
      <c r="A86" s="63"/>
      <c r="B86" s="257"/>
      <c r="C86" s="97">
        <v>76</v>
      </c>
      <c r="D86" s="72">
        <v>76</v>
      </c>
      <c r="E86" s="72">
        <v>76</v>
      </c>
      <c r="F86" s="72">
        <v>76</v>
      </c>
      <c r="G86" s="72">
        <v>76</v>
      </c>
      <c r="H86" s="72">
        <v>76</v>
      </c>
      <c r="I86" s="72">
        <v>76</v>
      </c>
      <c r="J86" s="72">
        <v>76</v>
      </c>
      <c r="K86" s="72">
        <v>76</v>
      </c>
      <c r="L86" s="73">
        <v>76</v>
      </c>
      <c r="M86" s="64"/>
      <c r="N86" s="70"/>
      <c r="O86" s="1">
        <v>75</v>
      </c>
      <c r="P86" s="68"/>
      <c r="Q86" s="69"/>
      <c r="R86" s="68"/>
      <c r="S86" s="68"/>
      <c r="T86" s="71">
        <f t="shared" si="4"/>
        <v>0</v>
      </c>
      <c r="U86" s="2" t="str">
        <f t="shared" si="5"/>
        <v/>
      </c>
      <c r="V86" s="3">
        <f t="shared" ca="1" si="6"/>
        <v>43344</v>
      </c>
    </row>
    <row r="87" spans="1:22" customFormat="1" ht="9.75" customHeight="1" x14ac:dyDescent="0.25">
      <c r="A87" s="63"/>
      <c r="B87" s="257"/>
      <c r="C87" s="97">
        <v>77</v>
      </c>
      <c r="D87" s="72">
        <v>77</v>
      </c>
      <c r="E87" s="72">
        <v>77</v>
      </c>
      <c r="F87" s="72">
        <v>77</v>
      </c>
      <c r="G87" s="72">
        <v>77</v>
      </c>
      <c r="H87" s="72">
        <v>77</v>
      </c>
      <c r="I87" s="72">
        <v>77</v>
      </c>
      <c r="J87" s="72">
        <v>77</v>
      </c>
      <c r="K87" s="72">
        <v>77</v>
      </c>
      <c r="L87" s="73">
        <v>77</v>
      </c>
      <c r="M87" s="64"/>
      <c r="N87" s="70"/>
      <c r="O87" s="1">
        <v>76</v>
      </c>
      <c r="P87" s="68"/>
      <c r="Q87" s="69"/>
      <c r="R87" s="68"/>
      <c r="S87" s="68"/>
      <c r="T87" s="71">
        <f t="shared" si="4"/>
        <v>0</v>
      </c>
      <c r="U87" s="2" t="str">
        <f t="shared" si="5"/>
        <v/>
      </c>
      <c r="V87" s="3">
        <f t="shared" ca="1" si="6"/>
        <v>43344</v>
      </c>
    </row>
    <row r="88" spans="1:22" customFormat="1" ht="9.75" customHeight="1" x14ac:dyDescent="0.25">
      <c r="A88" s="63"/>
      <c r="B88" s="257"/>
      <c r="C88" s="97">
        <v>78</v>
      </c>
      <c r="D88" s="72">
        <v>78</v>
      </c>
      <c r="E88" s="72">
        <v>78</v>
      </c>
      <c r="F88" s="72">
        <v>78</v>
      </c>
      <c r="G88" s="72">
        <v>78</v>
      </c>
      <c r="H88" s="72">
        <v>78</v>
      </c>
      <c r="I88" s="72">
        <v>78</v>
      </c>
      <c r="J88" s="72">
        <v>78</v>
      </c>
      <c r="K88" s="72">
        <v>78</v>
      </c>
      <c r="L88" s="73">
        <v>78</v>
      </c>
      <c r="M88" s="64"/>
      <c r="N88" s="70"/>
      <c r="O88" s="1">
        <v>77</v>
      </c>
      <c r="P88" s="68"/>
      <c r="Q88" s="69"/>
      <c r="R88" s="68"/>
      <c r="S88" s="68"/>
      <c r="T88" s="71">
        <f t="shared" si="4"/>
        <v>0</v>
      </c>
      <c r="U88" s="2" t="str">
        <f t="shared" si="5"/>
        <v/>
      </c>
      <c r="V88" s="3">
        <f t="shared" ca="1" si="6"/>
        <v>43344</v>
      </c>
    </row>
    <row r="89" spans="1:22" customFormat="1" ht="9.75" customHeight="1" x14ac:dyDescent="0.25">
      <c r="A89" s="63"/>
      <c r="B89" s="257"/>
      <c r="C89" s="97">
        <v>79</v>
      </c>
      <c r="D89" s="72">
        <v>79</v>
      </c>
      <c r="E89" s="72">
        <v>79</v>
      </c>
      <c r="F89" s="72">
        <v>79</v>
      </c>
      <c r="G89" s="72">
        <v>79</v>
      </c>
      <c r="H89" s="72">
        <v>79</v>
      </c>
      <c r="I89" s="72">
        <v>79</v>
      </c>
      <c r="J89" s="72">
        <v>79</v>
      </c>
      <c r="K89" s="72">
        <v>79</v>
      </c>
      <c r="L89" s="73">
        <v>79</v>
      </c>
      <c r="M89" s="64"/>
      <c r="N89" s="70"/>
      <c r="O89" s="1">
        <v>78</v>
      </c>
      <c r="P89" s="68"/>
      <c r="Q89" s="69"/>
      <c r="R89" s="68"/>
      <c r="S89" s="68"/>
      <c r="T89" s="71">
        <f t="shared" si="4"/>
        <v>0</v>
      </c>
      <c r="U89" s="2" t="str">
        <f t="shared" si="5"/>
        <v/>
      </c>
      <c r="V89" s="3">
        <f t="shared" ca="1" si="6"/>
        <v>43344</v>
      </c>
    </row>
    <row r="90" spans="1:22" customFormat="1" ht="9.75" customHeight="1" x14ac:dyDescent="0.25">
      <c r="A90" s="63"/>
      <c r="B90" s="257"/>
      <c r="C90" s="97">
        <v>80</v>
      </c>
      <c r="D90" s="72">
        <v>80</v>
      </c>
      <c r="E90" s="72">
        <v>80</v>
      </c>
      <c r="F90" s="72">
        <v>80</v>
      </c>
      <c r="G90" s="72">
        <v>80</v>
      </c>
      <c r="H90" s="72">
        <v>80</v>
      </c>
      <c r="I90" s="72">
        <v>80</v>
      </c>
      <c r="J90" s="72">
        <v>80</v>
      </c>
      <c r="K90" s="72">
        <v>80</v>
      </c>
      <c r="L90" s="73">
        <v>80</v>
      </c>
      <c r="M90" s="64"/>
      <c r="N90" s="70"/>
      <c r="O90" s="1">
        <v>79</v>
      </c>
      <c r="P90" s="68"/>
      <c r="Q90" s="69"/>
      <c r="R90" s="68"/>
      <c r="S90" s="68"/>
      <c r="T90" s="71">
        <f t="shared" si="4"/>
        <v>0</v>
      </c>
      <c r="U90" s="2" t="str">
        <f t="shared" si="5"/>
        <v/>
      </c>
      <c r="V90" s="3">
        <f t="shared" ca="1" si="6"/>
        <v>43344</v>
      </c>
    </row>
    <row r="91" spans="1:22" customFormat="1" ht="9.75" customHeight="1" x14ac:dyDescent="0.25">
      <c r="A91" s="63"/>
      <c r="B91" s="257"/>
      <c r="C91" s="97">
        <v>81</v>
      </c>
      <c r="D91" s="72">
        <v>81</v>
      </c>
      <c r="E91" s="72">
        <v>81</v>
      </c>
      <c r="F91" s="72">
        <v>81</v>
      </c>
      <c r="G91" s="72">
        <v>81</v>
      </c>
      <c r="H91" s="72">
        <v>81</v>
      </c>
      <c r="I91" s="72">
        <v>81</v>
      </c>
      <c r="J91" s="72">
        <v>81</v>
      </c>
      <c r="K91" s="72">
        <v>81</v>
      </c>
      <c r="L91" s="73">
        <v>81</v>
      </c>
      <c r="M91" s="64"/>
      <c r="N91" s="70"/>
      <c r="O91" s="1">
        <v>80</v>
      </c>
      <c r="P91" s="68"/>
      <c r="Q91" s="69"/>
      <c r="R91" s="68"/>
      <c r="S91" s="68"/>
      <c r="T91" s="71">
        <f t="shared" si="4"/>
        <v>0</v>
      </c>
      <c r="U91" s="2" t="str">
        <f t="shared" si="5"/>
        <v/>
      </c>
      <c r="V91" s="3">
        <f t="shared" ca="1" si="6"/>
        <v>43344</v>
      </c>
    </row>
    <row r="92" spans="1:22" customFormat="1" ht="9.75" customHeight="1" x14ac:dyDescent="0.25">
      <c r="A92" s="63"/>
      <c r="B92" s="257"/>
      <c r="C92" s="97">
        <v>82</v>
      </c>
      <c r="D92" s="72">
        <v>82</v>
      </c>
      <c r="E92" s="72">
        <v>82</v>
      </c>
      <c r="F92" s="72">
        <v>82</v>
      </c>
      <c r="G92" s="72">
        <v>82</v>
      </c>
      <c r="H92" s="72">
        <v>82</v>
      </c>
      <c r="I92" s="72">
        <v>82</v>
      </c>
      <c r="J92" s="72">
        <v>82</v>
      </c>
      <c r="K92" s="72">
        <v>82</v>
      </c>
      <c r="L92" s="73">
        <v>82</v>
      </c>
      <c r="M92" s="64"/>
      <c r="N92" s="70"/>
      <c r="O92" s="1">
        <v>81</v>
      </c>
      <c r="P92" s="68"/>
      <c r="Q92" s="69"/>
      <c r="R92" s="68"/>
      <c r="S92" s="68"/>
      <c r="T92" s="71">
        <f t="shared" si="4"/>
        <v>0</v>
      </c>
      <c r="U92" s="2" t="str">
        <f t="shared" si="5"/>
        <v/>
      </c>
      <c r="V92" s="3">
        <f t="shared" ca="1" si="6"/>
        <v>43344</v>
      </c>
    </row>
    <row r="93" spans="1:22" customFormat="1" ht="9.75" customHeight="1" x14ac:dyDescent="0.25">
      <c r="A93" s="63"/>
      <c r="B93" s="257"/>
      <c r="C93" s="97">
        <v>83</v>
      </c>
      <c r="D93" s="72">
        <v>83</v>
      </c>
      <c r="E93" s="72">
        <v>83</v>
      </c>
      <c r="F93" s="72">
        <v>83</v>
      </c>
      <c r="G93" s="72">
        <v>83</v>
      </c>
      <c r="H93" s="72">
        <v>83</v>
      </c>
      <c r="I93" s="72">
        <v>83</v>
      </c>
      <c r="J93" s="72">
        <v>83</v>
      </c>
      <c r="K93" s="72">
        <v>83</v>
      </c>
      <c r="L93" s="73">
        <v>83</v>
      </c>
      <c r="M93" s="64"/>
      <c r="N93" s="70"/>
      <c r="O93" s="1">
        <v>82</v>
      </c>
      <c r="P93" s="68"/>
      <c r="Q93" s="69"/>
      <c r="R93" s="68"/>
      <c r="S93" s="68"/>
      <c r="T93" s="71">
        <f t="shared" si="4"/>
        <v>0</v>
      </c>
      <c r="U93" s="2" t="str">
        <f t="shared" si="5"/>
        <v/>
      </c>
      <c r="V93" s="3">
        <f t="shared" ca="1" si="6"/>
        <v>43344</v>
      </c>
    </row>
    <row r="94" spans="1:22" customFormat="1" ht="9.75" customHeight="1" x14ac:dyDescent="0.25">
      <c r="A94" s="63"/>
      <c r="B94" s="257"/>
      <c r="C94" s="97">
        <v>84</v>
      </c>
      <c r="D94" s="72">
        <v>84</v>
      </c>
      <c r="E94" s="72">
        <v>84</v>
      </c>
      <c r="F94" s="72">
        <v>84</v>
      </c>
      <c r="G94" s="72">
        <v>84</v>
      </c>
      <c r="H94" s="72">
        <v>84</v>
      </c>
      <c r="I94" s="72">
        <v>84</v>
      </c>
      <c r="J94" s="72">
        <v>84</v>
      </c>
      <c r="K94" s="72">
        <v>84</v>
      </c>
      <c r="L94" s="73">
        <v>84</v>
      </c>
      <c r="M94" s="64"/>
      <c r="N94" s="70"/>
      <c r="O94" s="1">
        <v>83</v>
      </c>
      <c r="P94" s="68"/>
      <c r="Q94" s="69"/>
      <c r="R94" s="68"/>
      <c r="S94" s="68"/>
      <c r="T94" s="71">
        <f t="shared" si="4"/>
        <v>0</v>
      </c>
      <c r="U94" s="2" t="str">
        <f t="shared" si="5"/>
        <v/>
      </c>
      <c r="V94" s="3">
        <f t="shared" ca="1" si="6"/>
        <v>43344</v>
      </c>
    </row>
    <row r="95" spans="1:22" customFormat="1" ht="9.75" customHeight="1" x14ac:dyDescent="0.25">
      <c r="A95" s="63"/>
      <c r="B95" s="257"/>
      <c r="C95" s="97">
        <v>85</v>
      </c>
      <c r="D95" s="72">
        <v>85</v>
      </c>
      <c r="E95" s="72">
        <v>85</v>
      </c>
      <c r="F95" s="72">
        <v>85</v>
      </c>
      <c r="G95" s="72">
        <v>85</v>
      </c>
      <c r="H95" s="72">
        <v>85</v>
      </c>
      <c r="I95" s="72">
        <v>85</v>
      </c>
      <c r="J95" s="72">
        <v>85</v>
      </c>
      <c r="K95" s="72">
        <v>85</v>
      </c>
      <c r="L95" s="73">
        <v>85</v>
      </c>
      <c r="M95" s="64"/>
      <c r="N95" s="70"/>
      <c r="O95" s="1">
        <v>84</v>
      </c>
      <c r="P95" s="68"/>
      <c r="Q95" s="69"/>
      <c r="R95" s="68"/>
      <c r="S95" s="68"/>
      <c r="T95" s="71">
        <f t="shared" si="4"/>
        <v>0</v>
      </c>
      <c r="U95" s="2" t="str">
        <f t="shared" si="5"/>
        <v/>
      </c>
      <c r="V95" s="3">
        <f t="shared" ca="1" si="6"/>
        <v>43344</v>
      </c>
    </row>
    <row r="96" spans="1:22" customFormat="1" ht="9.75" customHeight="1" x14ac:dyDescent="0.25">
      <c r="A96" s="63"/>
      <c r="B96" s="257"/>
      <c r="C96" s="97">
        <v>86</v>
      </c>
      <c r="D96" s="72">
        <v>86</v>
      </c>
      <c r="E96" s="72">
        <v>86</v>
      </c>
      <c r="F96" s="72">
        <v>86</v>
      </c>
      <c r="G96" s="72">
        <v>86</v>
      </c>
      <c r="H96" s="72">
        <v>86</v>
      </c>
      <c r="I96" s="72">
        <v>86</v>
      </c>
      <c r="J96" s="72">
        <v>86</v>
      </c>
      <c r="K96" s="72">
        <v>86</v>
      </c>
      <c r="L96" s="73">
        <v>86</v>
      </c>
      <c r="M96" s="64"/>
      <c r="N96" s="70"/>
      <c r="O96" s="1">
        <v>85</v>
      </c>
      <c r="P96" s="68"/>
      <c r="Q96" s="69"/>
      <c r="R96" s="68"/>
      <c r="S96" s="68"/>
      <c r="T96" s="71">
        <f t="shared" si="4"/>
        <v>0</v>
      </c>
      <c r="U96" s="2" t="str">
        <f t="shared" si="5"/>
        <v/>
      </c>
      <c r="V96" s="3">
        <f t="shared" ca="1" si="6"/>
        <v>43344</v>
      </c>
    </row>
    <row r="97" spans="1:22" customFormat="1" ht="9.75" customHeight="1" x14ac:dyDescent="0.25">
      <c r="A97" s="63"/>
      <c r="B97" s="257"/>
      <c r="C97" s="97">
        <v>87</v>
      </c>
      <c r="D97" s="72">
        <v>87</v>
      </c>
      <c r="E97" s="72">
        <v>87</v>
      </c>
      <c r="F97" s="72">
        <v>87</v>
      </c>
      <c r="G97" s="72">
        <v>87</v>
      </c>
      <c r="H97" s="72">
        <v>87</v>
      </c>
      <c r="I97" s="72">
        <v>87</v>
      </c>
      <c r="J97" s="72">
        <v>87</v>
      </c>
      <c r="K97" s="72">
        <v>87</v>
      </c>
      <c r="L97" s="73">
        <v>87</v>
      </c>
      <c r="M97" s="64"/>
      <c r="N97" s="70"/>
      <c r="O97" s="1">
        <v>86</v>
      </c>
      <c r="P97" s="68"/>
      <c r="Q97" s="69"/>
      <c r="R97" s="68"/>
      <c r="S97" s="68"/>
      <c r="T97" s="71">
        <f t="shared" si="4"/>
        <v>0</v>
      </c>
      <c r="U97" s="2" t="str">
        <f t="shared" si="5"/>
        <v/>
      </c>
      <c r="V97" s="3">
        <f t="shared" ca="1" si="6"/>
        <v>43344</v>
      </c>
    </row>
    <row r="98" spans="1:22" customFormat="1" ht="9.75" customHeight="1" x14ac:dyDescent="0.25">
      <c r="A98" s="63"/>
      <c r="B98" s="257"/>
      <c r="C98" s="97">
        <v>88</v>
      </c>
      <c r="D98" s="72">
        <v>88</v>
      </c>
      <c r="E98" s="72">
        <v>88</v>
      </c>
      <c r="F98" s="72">
        <v>88</v>
      </c>
      <c r="G98" s="72">
        <v>88</v>
      </c>
      <c r="H98" s="72">
        <v>88</v>
      </c>
      <c r="I98" s="72">
        <v>88</v>
      </c>
      <c r="J98" s="72">
        <v>88</v>
      </c>
      <c r="K98" s="72">
        <v>88</v>
      </c>
      <c r="L98" s="73">
        <v>88</v>
      </c>
      <c r="M98" s="64"/>
      <c r="N98" s="70"/>
      <c r="O98" s="1">
        <v>87</v>
      </c>
      <c r="P98" s="68"/>
      <c r="Q98" s="69"/>
      <c r="R98" s="68"/>
      <c r="S98" s="68"/>
      <c r="T98" s="71">
        <f t="shared" si="4"/>
        <v>0</v>
      </c>
      <c r="U98" s="2" t="str">
        <f t="shared" si="5"/>
        <v/>
      </c>
      <c r="V98" s="3">
        <f t="shared" ca="1" si="6"/>
        <v>43344</v>
      </c>
    </row>
    <row r="99" spans="1:22" customFormat="1" ht="9.75" customHeight="1" x14ac:dyDescent="0.25">
      <c r="A99" s="63"/>
      <c r="B99" s="257"/>
      <c r="C99" s="97">
        <v>89</v>
      </c>
      <c r="D99" s="72">
        <v>89</v>
      </c>
      <c r="E99" s="72">
        <v>89</v>
      </c>
      <c r="F99" s="72">
        <v>89</v>
      </c>
      <c r="G99" s="72">
        <v>89</v>
      </c>
      <c r="H99" s="72">
        <v>89</v>
      </c>
      <c r="I99" s="72">
        <v>89</v>
      </c>
      <c r="J99" s="72">
        <v>89</v>
      </c>
      <c r="K99" s="72">
        <v>89</v>
      </c>
      <c r="L99" s="73">
        <v>89</v>
      </c>
      <c r="M99" s="64"/>
      <c r="N99" s="70"/>
      <c r="O99" s="1">
        <v>88</v>
      </c>
      <c r="P99" s="68"/>
      <c r="Q99" s="69"/>
      <c r="R99" s="68"/>
      <c r="S99" s="68"/>
      <c r="T99" s="71">
        <f t="shared" si="4"/>
        <v>0</v>
      </c>
      <c r="U99" s="2" t="str">
        <f t="shared" si="5"/>
        <v/>
      </c>
      <c r="V99" s="3">
        <f t="shared" ca="1" si="6"/>
        <v>43344</v>
      </c>
    </row>
    <row r="100" spans="1:22" customFormat="1" ht="9.75" customHeight="1" x14ac:dyDescent="0.25">
      <c r="A100" s="63"/>
      <c r="B100" s="257"/>
      <c r="C100" s="97">
        <v>90</v>
      </c>
      <c r="D100" s="72">
        <v>90</v>
      </c>
      <c r="E100" s="72">
        <v>90</v>
      </c>
      <c r="F100" s="72">
        <v>90</v>
      </c>
      <c r="G100" s="72">
        <v>90</v>
      </c>
      <c r="H100" s="72">
        <v>90</v>
      </c>
      <c r="I100" s="72">
        <v>90</v>
      </c>
      <c r="J100" s="72">
        <v>90</v>
      </c>
      <c r="K100" s="72">
        <v>90</v>
      </c>
      <c r="L100" s="73">
        <v>90</v>
      </c>
      <c r="M100" s="64"/>
      <c r="N100" s="70"/>
      <c r="O100" s="1">
        <v>89</v>
      </c>
      <c r="P100" s="68"/>
      <c r="Q100" s="69"/>
      <c r="R100" s="68"/>
      <c r="S100" s="68"/>
      <c r="T100" s="71">
        <f t="shared" si="4"/>
        <v>0</v>
      </c>
      <c r="U100" s="2" t="str">
        <f t="shared" si="5"/>
        <v/>
      </c>
      <c r="V100" s="3">
        <f t="shared" ca="1" si="6"/>
        <v>43344</v>
      </c>
    </row>
    <row r="101" spans="1:22" customFormat="1" ht="9.75" customHeight="1" x14ac:dyDescent="0.25">
      <c r="A101" s="63"/>
      <c r="B101" s="257"/>
      <c r="C101" s="97">
        <v>91</v>
      </c>
      <c r="D101" s="72">
        <v>91</v>
      </c>
      <c r="E101" s="72">
        <v>91</v>
      </c>
      <c r="F101" s="72">
        <v>91</v>
      </c>
      <c r="G101" s="72">
        <v>91</v>
      </c>
      <c r="H101" s="72">
        <v>91</v>
      </c>
      <c r="I101" s="72">
        <v>91</v>
      </c>
      <c r="J101" s="72">
        <v>91</v>
      </c>
      <c r="K101" s="72">
        <v>91</v>
      </c>
      <c r="L101" s="73">
        <v>91</v>
      </c>
      <c r="M101" s="64"/>
      <c r="N101" s="70"/>
      <c r="O101" s="1">
        <v>90</v>
      </c>
      <c r="P101" s="68"/>
      <c r="Q101" s="69"/>
      <c r="R101" s="68"/>
      <c r="S101" s="68"/>
      <c r="T101" s="71">
        <f t="shared" si="4"/>
        <v>0</v>
      </c>
      <c r="U101" s="2" t="str">
        <f t="shared" si="5"/>
        <v/>
      </c>
      <c r="V101" s="3">
        <f t="shared" ca="1" si="6"/>
        <v>43344</v>
      </c>
    </row>
    <row r="102" spans="1:22" customFormat="1" ht="9.75" customHeight="1" x14ac:dyDescent="0.25">
      <c r="A102" s="63"/>
      <c r="B102" s="257"/>
      <c r="C102" s="97">
        <v>92</v>
      </c>
      <c r="D102" s="72">
        <v>92</v>
      </c>
      <c r="E102" s="72">
        <v>92</v>
      </c>
      <c r="F102" s="72">
        <v>92</v>
      </c>
      <c r="G102" s="72">
        <v>92</v>
      </c>
      <c r="H102" s="72">
        <v>92</v>
      </c>
      <c r="I102" s="72">
        <v>92</v>
      </c>
      <c r="J102" s="72">
        <v>92</v>
      </c>
      <c r="K102" s="72">
        <v>92</v>
      </c>
      <c r="L102" s="73">
        <v>92</v>
      </c>
      <c r="M102" s="64"/>
      <c r="N102" s="70"/>
      <c r="O102" s="1">
        <v>91</v>
      </c>
      <c r="P102" s="68"/>
      <c r="Q102" s="69"/>
      <c r="R102" s="68"/>
      <c r="S102" s="68"/>
      <c r="T102" s="71">
        <f t="shared" si="4"/>
        <v>0</v>
      </c>
      <c r="U102" s="2" t="str">
        <f t="shared" si="5"/>
        <v/>
      </c>
      <c r="V102" s="3">
        <f t="shared" ca="1" si="6"/>
        <v>43344</v>
      </c>
    </row>
    <row r="103" spans="1:22" customFormat="1" ht="9.75" customHeight="1" x14ac:dyDescent="0.25">
      <c r="A103" s="63"/>
      <c r="B103" s="257"/>
      <c r="C103" s="97">
        <v>93</v>
      </c>
      <c r="D103" s="72">
        <v>93</v>
      </c>
      <c r="E103" s="72">
        <v>93</v>
      </c>
      <c r="F103" s="72">
        <v>93</v>
      </c>
      <c r="G103" s="72">
        <v>93</v>
      </c>
      <c r="H103" s="72">
        <v>93</v>
      </c>
      <c r="I103" s="72">
        <v>93</v>
      </c>
      <c r="J103" s="72">
        <v>93</v>
      </c>
      <c r="K103" s="72">
        <v>93</v>
      </c>
      <c r="L103" s="73">
        <v>93</v>
      </c>
      <c r="M103" s="64"/>
      <c r="N103" s="70"/>
      <c r="O103" s="1">
        <v>92</v>
      </c>
      <c r="P103" s="68"/>
      <c r="Q103" s="69"/>
      <c r="R103" s="68"/>
      <c r="S103" s="68"/>
      <c r="T103" s="71">
        <f t="shared" si="4"/>
        <v>0</v>
      </c>
      <c r="U103" s="2" t="str">
        <f t="shared" si="5"/>
        <v/>
      </c>
      <c r="V103" s="3">
        <f t="shared" ca="1" si="6"/>
        <v>43344</v>
      </c>
    </row>
    <row r="104" spans="1:22" customFormat="1" ht="9.75" customHeight="1" x14ac:dyDescent="0.25">
      <c r="A104" s="63"/>
      <c r="B104" s="257"/>
      <c r="C104" s="97">
        <v>94</v>
      </c>
      <c r="D104" s="72">
        <v>94</v>
      </c>
      <c r="E104" s="72">
        <v>94</v>
      </c>
      <c r="F104" s="72">
        <v>94</v>
      </c>
      <c r="G104" s="72">
        <v>94</v>
      </c>
      <c r="H104" s="72">
        <v>94</v>
      </c>
      <c r="I104" s="72">
        <v>94</v>
      </c>
      <c r="J104" s="72">
        <v>94</v>
      </c>
      <c r="K104" s="72">
        <v>94</v>
      </c>
      <c r="L104" s="73">
        <v>94</v>
      </c>
      <c r="M104" s="64"/>
      <c r="N104" s="70"/>
      <c r="O104" s="1">
        <v>93</v>
      </c>
      <c r="P104" s="68"/>
      <c r="Q104" s="69"/>
      <c r="R104" s="68"/>
      <c r="S104" s="68"/>
      <c r="T104" s="71">
        <f t="shared" si="4"/>
        <v>0</v>
      </c>
      <c r="U104" s="2" t="str">
        <f t="shared" si="5"/>
        <v/>
      </c>
      <c r="V104" s="3">
        <f t="shared" ca="1" si="6"/>
        <v>43344</v>
      </c>
    </row>
    <row r="105" spans="1:22" customFormat="1" ht="9.75" customHeight="1" x14ac:dyDescent="0.25">
      <c r="A105" s="63"/>
      <c r="B105" s="257"/>
      <c r="C105" s="97">
        <v>95</v>
      </c>
      <c r="D105" s="72">
        <v>95</v>
      </c>
      <c r="E105" s="72">
        <v>95</v>
      </c>
      <c r="F105" s="72">
        <v>95</v>
      </c>
      <c r="G105" s="72">
        <v>95</v>
      </c>
      <c r="H105" s="72">
        <v>95</v>
      </c>
      <c r="I105" s="72">
        <v>95</v>
      </c>
      <c r="J105" s="72">
        <v>95</v>
      </c>
      <c r="K105" s="72">
        <v>95</v>
      </c>
      <c r="L105" s="73">
        <v>95</v>
      </c>
      <c r="M105" s="64"/>
      <c r="N105" s="70"/>
      <c r="O105" s="1">
        <v>94</v>
      </c>
      <c r="P105" s="68"/>
      <c r="Q105" s="69"/>
      <c r="R105" s="68"/>
      <c r="S105" s="68"/>
      <c r="T105" s="71">
        <f t="shared" si="4"/>
        <v>0</v>
      </c>
      <c r="U105" s="2" t="str">
        <f t="shared" si="5"/>
        <v/>
      </c>
      <c r="V105" s="3">
        <f t="shared" ca="1" si="6"/>
        <v>43344</v>
      </c>
    </row>
    <row r="106" spans="1:22" customFormat="1" ht="9.75" customHeight="1" x14ac:dyDescent="0.25">
      <c r="A106" s="63"/>
      <c r="B106" s="257"/>
      <c r="C106" s="97">
        <v>96</v>
      </c>
      <c r="D106" s="72">
        <v>96</v>
      </c>
      <c r="E106" s="72">
        <v>96</v>
      </c>
      <c r="F106" s="72">
        <v>96</v>
      </c>
      <c r="G106" s="72">
        <v>96</v>
      </c>
      <c r="H106" s="72">
        <v>96</v>
      </c>
      <c r="I106" s="72">
        <v>96</v>
      </c>
      <c r="J106" s="72">
        <v>96</v>
      </c>
      <c r="K106" s="72">
        <v>96</v>
      </c>
      <c r="L106" s="73">
        <v>96</v>
      </c>
      <c r="M106" s="64"/>
      <c r="N106" s="70"/>
      <c r="O106" s="1">
        <v>95</v>
      </c>
      <c r="P106" s="68"/>
      <c r="Q106" s="69"/>
      <c r="R106" s="68"/>
      <c r="S106" s="68"/>
      <c r="T106" s="71">
        <f t="shared" si="4"/>
        <v>0</v>
      </c>
      <c r="U106" s="2" t="str">
        <f t="shared" si="5"/>
        <v/>
      </c>
      <c r="V106" s="3">
        <f t="shared" ca="1" si="6"/>
        <v>43344</v>
      </c>
    </row>
    <row r="107" spans="1:22" customFormat="1" ht="9.75" customHeight="1" x14ac:dyDescent="0.25">
      <c r="A107" s="63"/>
      <c r="B107" s="257"/>
      <c r="C107" s="97">
        <v>97</v>
      </c>
      <c r="D107" s="72">
        <v>97</v>
      </c>
      <c r="E107" s="72">
        <v>97</v>
      </c>
      <c r="F107" s="72">
        <v>97</v>
      </c>
      <c r="G107" s="72">
        <v>97</v>
      </c>
      <c r="H107" s="72">
        <v>97</v>
      </c>
      <c r="I107" s="72">
        <v>97</v>
      </c>
      <c r="J107" s="72">
        <v>97</v>
      </c>
      <c r="K107" s="72">
        <v>97</v>
      </c>
      <c r="L107" s="73">
        <v>97</v>
      </c>
      <c r="M107" s="64"/>
      <c r="N107" s="70"/>
      <c r="O107" s="1">
        <v>96</v>
      </c>
      <c r="P107" s="68"/>
      <c r="Q107" s="69"/>
      <c r="R107" s="68"/>
      <c r="S107" s="68"/>
      <c r="T107" s="71">
        <f t="shared" si="4"/>
        <v>0</v>
      </c>
      <c r="U107" s="2" t="str">
        <f t="shared" si="5"/>
        <v/>
      </c>
      <c r="V107" s="3">
        <f t="shared" ca="1" si="6"/>
        <v>43344</v>
      </c>
    </row>
    <row r="108" spans="1:22" customFormat="1" ht="9.75" customHeight="1" x14ac:dyDescent="0.25">
      <c r="A108" s="63"/>
      <c r="B108" s="257"/>
      <c r="C108" s="97">
        <v>98</v>
      </c>
      <c r="D108" s="72">
        <v>98</v>
      </c>
      <c r="E108" s="72">
        <v>98</v>
      </c>
      <c r="F108" s="72">
        <v>98</v>
      </c>
      <c r="G108" s="72">
        <v>98</v>
      </c>
      <c r="H108" s="72">
        <v>98</v>
      </c>
      <c r="I108" s="72">
        <v>98</v>
      </c>
      <c r="J108" s="72">
        <v>98</v>
      </c>
      <c r="K108" s="72">
        <v>98</v>
      </c>
      <c r="L108" s="73">
        <v>98</v>
      </c>
      <c r="M108" s="64"/>
      <c r="N108" s="70"/>
      <c r="O108" s="1">
        <v>97</v>
      </c>
      <c r="P108" s="68"/>
      <c r="Q108" s="69"/>
      <c r="R108" s="68"/>
      <c r="S108" s="68"/>
      <c r="T108" s="71">
        <f t="shared" si="4"/>
        <v>0</v>
      </c>
      <c r="U108" s="2" t="str">
        <f t="shared" si="5"/>
        <v/>
      </c>
      <c r="V108" s="3">
        <f t="shared" ca="1" si="6"/>
        <v>43344</v>
      </c>
    </row>
    <row r="109" spans="1:22" customFormat="1" ht="9.75" customHeight="1" thickBot="1" x14ac:dyDescent="0.3">
      <c r="A109" s="63"/>
      <c r="B109" s="258"/>
      <c r="C109" s="111">
        <v>99</v>
      </c>
      <c r="D109" s="74">
        <v>99</v>
      </c>
      <c r="E109" s="74">
        <v>99</v>
      </c>
      <c r="F109" s="74">
        <v>99</v>
      </c>
      <c r="G109" s="74">
        <v>99</v>
      </c>
      <c r="H109" s="74">
        <v>99</v>
      </c>
      <c r="I109" s="74">
        <v>99</v>
      </c>
      <c r="J109" s="74">
        <v>99</v>
      </c>
      <c r="K109" s="74">
        <v>99</v>
      </c>
      <c r="L109" s="75">
        <v>99</v>
      </c>
      <c r="M109" s="64"/>
      <c r="N109" s="70"/>
      <c r="O109" s="1">
        <v>98</v>
      </c>
      <c r="P109" s="68"/>
      <c r="Q109" s="69"/>
      <c r="R109" s="68"/>
      <c r="S109" s="68"/>
      <c r="T109" s="71">
        <f t="shared" si="4"/>
        <v>0</v>
      </c>
      <c r="U109" s="2" t="str">
        <f t="shared" si="5"/>
        <v/>
      </c>
      <c r="V109" s="3">
        <f t="shared" ca="1" si="6"/>
        <v>43344</v>
      </c>
    </row>
    <row r="110" spans="1:22" customFormat="1" ht="9.75" customHeight="1" x14ac:dyDescent="0.25">
      <c r="A110" s="63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70"/>
      <c r="O110" s="1">
        <v>99</v>
      </c>
      <c r="P110" s="68"/>
      <c r="Q110" s="69"/>
      <c r="R110" s="68"/>
      <c r="S110" s="68"/>
      <c r="T110" s="71">
        <f t="shared" si="4"/>
        <v>0</v>
      </c>
      <c r="U110" s="2" t="str">
        <f t="shared" si="5"/>
        <v/>
      </c>
      <c r="V110" s="3">
        <f t="shared" ca="1" si="6"/>
        <v>43344</v>
      </c>
    </row>
    <row r="111" spans="1:22" customFormat="1" ht="9.75" customHeight="1" x14ac:dyDescent="0.25">
      <c r="A111" s="63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70"/>
      <c r="O111" s="1">
        <v>100</v>
      </c>
      <c r="P111" s="68"/>
      <c r="Q111" s="69"/>
      <c r="R111" s="68"/>
      <c r="S111" s="68"/>
      <c r="T111" s="71">
        <f t="shared" si="4"/>
        <v>0</v>
      </c>
      <c r="U111" s="2" t="str">
        <f t="shared" si="5"/>
        <v/>
      </c>
      <c r="V111" s="3">
        <f t="shared" ca="1" si="6"/>
        <v>43344</v>
      </c>
    </row>
    <row r="112" spans="1:22" customFormat="1" ht="9.75" customHeight="1" x14ac:dyDescent="0.25">
      <c r="A112" s="63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70"/>
      <c r="O112" s="1">
        <v>101</v>
      </c>
      <c r="P112" s="68"/>
      <c r="Q112" s="69"/>
      <c r="R112" s="68"/>
      <c r="S112" s="68"/>
      <c r="T112" s="71">
        <f t="shared" si="4"/>
        <v>0</v>
      </c>
      <c r="U112" s="2" t="str">
        <f t="shared" si="5"/>
        <v/>
      </c>
      <c r="V112" s="3">
        <f t="shared" ca="1" si="6"/>
        <v>43344</v>
      </c>
    </row>
    <row r="113" spans="1:22" customFormat="1" ht="9.75" customHeight="1" x14ac:dyDescent="0.25">
      <c r="A113" s="63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70"/>
      <c r="O113" s="1">
        <v>102</v>
      </c>
      <c r="P113" s="68"/>
      <c r="Q113" s="69"/>
      <c r="R113" s="68"/>
      <c r="S113" s="68"/>
      <c r="T113" s="71">
        <f t="shared" si="4"/>
        <v>0</v>
      </c>
      <c r="U113" s="2" t="str">
        <f t="shared" si="5"/>
        <v/>
      </c>
      <c r="V113" s="3">
        <f t="shared" ca="1" si="6"/>
        <v>43344</v>
      </c>
    </row>
    <row r="114" spans="1:22" customFormat="1" ht="9.75" customHeight="1" x14ac:dyDescent="0.25">
      <c r="A114" s="63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70"/>
      <c r="O114" s="1">
        <v>103</v>
      </c>
      <c r="P114" s="68"/>
      <c r="Q114" s="69"/>
      <c r="R114" s="68"/>
      <c r="S114" s="68"/>
      <c r="T114" s="71">
        <f t="shared" si="4"/>
        <v>0</v>
      </c>
      <c r="U114" s="2" t="str">
        <f t="shared" si="5"/>
        <v/>
      </c>
      <c r="V114" s="3">
        <f t="shared" ca="1" si="6"/>
        <v>43344</v>
      </c>
    </row>
    <row r="115" spans="1:22" customFormat="1" ht="9.75" customHeight="1" x14ac:dyDescent="0.25">
      <c r="A115" s="63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70"/>
      <c r="O115" s="1">
        <v>104</v>
      </c>
      <c r="P115" s="68"/>
      <c r="Q115" s="69"/>
      <c r="R115" s="68"/>
      <c r="S115" s="68"/>
      <c r="T115" s="71">
        <f t="shared" si="4"/>
        <v>0</v>
      </c>
      <c r="U115" s="2" t="str">
        <f t="shared" si="5"/>
        <v/>
      </c>
      <c r="V115" s="3">
        <f t="shared" ca="1" si="6"/>
        <v>43344</v>
      </c>
    </row>
    <row r="116" spans="1:22" customFormat="1" ht="9.75" customHeight="1" x14ac:dyDescent="0.25">
      <c r="A116" s="63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70"/>
      <c r="O116" s="1">
        <v>105</v>
      </c>
      <c r="P116" s="68"/>
      <c r="Q116" s="69"/>
      <c r="R116" s="68"/>
      <c r="S116" s="68"/>
      <c r="T116" s="71">
        <f t="shared" si="4"/>
        <v>0</v>
      </c>
      <c r="U116" s="2" t="str">
        <f t="shared" si="5"/>
        <v/>
      </c>
      <c r="V116" s="3">
        <f t="shared" ca="1" si="6"/>
        <v>43344</v>
      </c>
    </row>
    <row r="117" spans="1:22" customFormat="1" ht="9.75" customHeight="1" x14ac:dyDescent="0.25">
      <c r="A117" s="63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70"/>
      <c r="O117" s="1">
        <v>106</v>
      </c>
      <c r="P117" s="68"/>
      <c r="Q117" s="69"/>
      <c r="R117" s="68"/>
      <c r="S117" s="68"/>
      <c r="T117" s="71">
        <f t="shared" si="4"/>
        <v>0</v>
      </c>
      <c r="U117" s="2" t="str">
        <f t="shared" si="5"/>
        <v/>
      </c>
      <c r="V117" s="3">
        <f t="shared" ca="1" si="6"/>
        <v>43344</v>
      </c>
    </row>
    <row r="118" spans="1:22" customFormat="1" ht="9.75" customHeight="1" x14ac:dyDescent="0.25">
      <c r="A118" s="63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70"/>
      <c r="O118" s="1">
        <v>107</v>
      </c>
      <c r="P118" s="68"/>
      <c r="Q118" s="69"/>
      <c r="R118" s="68"/>
      <c r="S118" s="68"/>
      <c r="T118" s="71">
        <f t="shared" si="4"/>
        <v>0</v>
      </c>
      <c r="U118" s="2" t="str">
        <f t="shared" si="5"/>
        <v/>
      </c>
      <c r="V118" s="3">
        <f t="shared" ca="1" si="6"/>
        <v>43344</v>
      </c>
    </row>
    <row r="119" spans="1:22" customFormat="1" ht="9.75" customHeight="1" x14ac:dyDescent="0.25">
      <c r="A119" s="63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70"/>
      <c r="O119" s="1">
        <v>108</v>
      </c>
      <c r="P119" s="68"/>
      <c r="Q119" s="69"/>
      <c r="R119" s="68"/>
      <c r="S119" s="68"/>
      <c r="T119" s="71">
        <f t="shared" si="4"/>
        <v>0</v>
      </c>
      <c r="U119" s="2" t="str">
        <f t="shared" si="5"/>
        <v/>
      </c>
      <c r="V119" s="3">
        <f t="shared" ca="1" si="6"/>
        <v>43344</v>
      </c>
    </row>
    <row r="120" spans="1:22" customFormat="1" ht="9.75" customHeight="1" x14ac:dyDescent="0.25">
      <c r="A120" s="63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70"/>
      <c r="O120" s="1">
        <v>109</v>
      </c>
      <c r="P120" s="68"/>
      <c r="Q120" s="69"/>
      <c r="R120" s="68"/>
      <c r="S120" s="68"/>
      <c r="T120" s="71">
        <f t="shared" si="4"/>
        <v>0</v>
      </c>
      <c r="U120" s="2" t="str">
        <f t="shared" si="5"/>
        <v/>
      </c>
      <c r="V120" s="3">
        <f t="shared" ca="1" si="6"/>
        <v>43344</v>
      </c>
    </row>
    <row r="121" spans="1:22" customFormat="1" ht="9.75" customHeight="1" x14ac:dyDescent="0.25">
      <c r="A121" s="63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70"/>
      <c r="O121" s="1">
        <v>110</v>
      </c>
      <c r="P121" s="68"/>
      <c r="Q121" s="69"/>
      <c r="R121" s="68"/>
      <c r="S121" s="68"/>
      <c r="T121" s="71">
        <f t="shared" si="4"/>
        <v>0</v>
      </c>
      <c r="U121" s="2" t="str">
        <f t="shared" si="5"/>
        <v/>
      </c>
      <c r="V121" s="3">
        <f t="shared" ca="1" si="6"/>
        <v>43344</v>
      </c>
    </row>
    <row r="122" spans="1:22" customFormat="1" ht="9.75" customHeight="1" x14ac:dyDescent="0.25">
      <c r="A122" s="63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70"/>
      <c r="O122" s="1">
        <v>111</v>
      </c>
      <c r="P122" s="68"/>
      <c r="Q122" s="69"/>
      <c r="R122" s="68"/>
      <c r="S122" s="68"/>
      <c r="T122" s="71">
        <f t="shared" si="4"/>
        <v>0</v>
      </c>
      <c r="U122" s="2" t="str">
        <f t="shared" si="5"/>
        <v/>
      </c>
      <c r="V122" s="3">
        <f t="shared" ca="1" si="6"/>
        <v>43344</v>
      </c>
    </row>
    <row r="123" spans="1:22" customFormat="1" ht="9.75" customHeight="1" x14ac:dyDescent="0.25">
      <c r="A123" s="63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70"/>
      <c r="O123" s="1">
        <v>112</v>
      </c>
      <c r="P123" s="68"/>
      <c r="Q123" s="69"/>
      <c r="R123" s="68"/>
      <c r="S123" s="68"/>
      <c r="T123" s="71">
        <f t="shared" si="4"/>
        <v>0</v>
      </c>
      <c r="U123" s="2" t="str">
        <f t="shared" si="5"/>
        <v/>
      </c>
      <c r="V123" s="3">
        <f t="shared" ca="1" si="6"/>
        <v>43344</v>
      </c>
    </row>
    <row r="124" spans="1:22" customFormat="1" ht="9.75" customHeight="1" x14ac:dyDescent="0.25">
      <c r="A124" s="63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70"/>
      <c r="O124" s="1">
        <v>113</v>
      </c>
      <c r="P124" s="68"/>
      <c r="Q124" s="69"/>
      <c r="R124" s="68"/>
      <c r="S124" s="68"/>
      <c r="T124" s="71">
        <f t="shared" si="4"/>
        <v>0</v>
      </c>
      <c r="U124" s="2" t="str">
        <f t="shared" si="5"/>
        <v/>
      </c>
      <c r="V124" s="3">
        <f t="shared" ca="1" si="6"/>
        <v>43344</v>
      </c>
    </row>
    <row r="125" spans="1:22" customFormat="1" ht="9.75" customHeight="1" x14ac:dyDescent="0.25">
      <c r="A125" s="63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70"/>
      <c r="O125" s="1">
        <v>114</v>
      </c>
      <c r="P125" s="68"/>
      <c r="Q125" s="69"/>
      <c r="R125" s="68"/>
      <c r="S125" s="68"/>
      <c r="T125" s="71">
        <f t="shared" si="4"/>
        <v>0</v>
      </c>
      <c r="U125" s="2" t="str">
        <f t="shared" si="5"/>
        <v/>
      </c>
      <c r="V125" s="3">
        <f t="shared" ca="1" si="6"/>
        <v>43344</v>
      </c>
    </row>
    <row r="126" spans="1:22" customFormat="1" ht="9.9499999999999993" customHeight="1" x14ac:dyDescent="0.25">
      <c r="A126" s="63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70"/>
      <c r="O126" s="1">
        <v>115</v>
      </c>
      <c r="P126" s="68"/>
      <c r="Q126" s="69"/>
      <c r="R126" s="68"/>
      <c r="S126" s="68"/>
      <c r="T126" s="71">
        <f t="shared" si="4"/>
        <v>0</v>
      </c>
      <c r="U126" s="2" t="str">
        <f t="shared" si="5"/>
        <v/>
      </c>
      <c r="V126" s="3">
        <f t="shared" ca="1" si="6"/>
        <v>43344</v>
      </c>
    </row>
    <row r="127" spans="1:22" customFormat="1" ht="9.9499999999999993" customHeight="1" x14ac:dyDescent="0.25">
      <c r="A127" s="63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70"/>
      <c r="O127" s="1">
        <v>116</v>
      </c>
      <c r="P127" s="68"/>
      <c r="Q127" s="69"/>
      <c r="R127" s="68"/>
      <c r="S127" s="68"/>
      <c r="T127" s="71">
        <f t="shared" si="4"/>
        <v>0</v>
      </c>
      <c r="U127" s="2" t="str">
        <f t="shared" si="5"/>
        <v/>
      </c>
      <c r="V127" s="3">
        <f t="shared" ca="1" si="6"/>
        <v>43344</v>
      </c>
    </row>
    <row r="128" spans="1:22" customFormat="1" ht="9.9499999999999993" customHeight="1" x14ac:dyDescent="0.25">
      <c r="A128" s="63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70"/>
      <c r="O128" s="1">
        <v>117</v>
      </c>
      <c r="P128" s="68"/>
      <c r="Q128" s="69"/>
      <c r="R128" s="68"/>
      <c r="S128" s="68"/>
      <c r="T128" s="71">
        <f t="shared" si="4"/>
        <v>0</v>
      </c>
      <c r="U128" s="2" t="str">
        <f t="shared" si="5"/>
        <v/>
      </c>
      <c r="V128" s="3">
        <f t="shared" ca="1" si="6"/>
        <v>43344</v>
      </c>
    </row>
    <row r="129" spans="1:22" customFormat="1" ht="9.9499999999999993" customHeight="1" x14ac:dyDescent="0.25">
      <c r="A129" s="63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70"/>
      <c r="O129" s="1">
        <v>118</v>
      </c>
      <c r="P129" s="68"/>
      <c r="Q129" s="69"/>
      <c r="R129" s="68"/>
      <c r="S129" s="68"/>
      <c r="T129" s="71">
        <f t="shared" si="4"/>
        <v>0</v>
      </c>
      <c r="U129" s="2" t="str">
        <f t="shared" si="5"/>
        <v/>
      </c>
      <c r="V129" s="3">
        <f t="shared" ca="1" si="6"/>
        <v>43344</v>
      </c>
    </row>
    <row r="130" spans="1:22" customFormat="1" ht="9.9499999999999993" customHeight="1" x14ac:dyDescent="0.25">
      <c r="A130" s="63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70"/>
      <c r="O130" s="1">
        <v>119</v>
      </c>
      <c r="P130" s="68"/>
      <c r="Q130" s="69"/>
      <c r="R130" s="68"/>
      <c r="S130" s="68"/>
      <c r="T130" s="71">
        <f t="shared" si="4"/>
        <v>0</v>
      </c>
      <c r="U130" s="2" t="str">
        <f t="shared" si="5"/>
        <v/>
      </c>
      <c r="V130" s="3">
        <f t="shared" ca="1" si="6"/>
        <v>43344</v>
      </c>
    </row>
    <row r="131" spans="1:22" customFormat="1" ht="9.9499999999999993" customHeight="1" thickBot="1" x14ac:dyDescent="0.3">
      <c r="A131" s="63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87"/>
      <c r="O131" s="88">
        <v>120</v>
      </c>
      <c r="P131" s="89"/>
      <c r="Q131" s="90"/>
      <c r="R131" s="89"/>
      <c r="S131" s="89"/>
      <c r="T131" s="91">
        <f t="shared" si="4"/>
        <v>0</v>
      </c>
      <c r="U131" s="92" t="str">
        <f t="shared" si="5"/>
        <v/>
      </c>
      <c r="V131" s="93">
        <f t="shared" ca="1" si="6"/>
        <v>43344</v>
      </c>
    </row>
    <row r="132" spans="1:22" customFormat="1" ht="15.75" thickBot="1" x14ac:dyDescent="0.3">
      <c r="A132" s="66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52" t="s">
        <v>19</v>
      </c>
      <c r="O132" s="53">
        <f ca="1">TODAY()</f>
        <v>43344</v>
      </c>
      <c r="P132" s="53" t="s">
        <v>20</v>
      </c>
      <c r="Q132" s="54">
        <f>SUM(Q11:Q131)-U132</f>
        <v>0</v>
      </c>
      <c r="R132" s="55">
        <f>MAX(R12:R131)</f>
        <v>0</v>
      </c>
      <c r="S132" s="56"/>
      <c r="T132" s="57" t="s">
        <v>21</v>
      </c>
      <c r="U132" s="54">
        <f>SUM(U11:U131)</f>
        <v>0</v>
      </c>
      <c r="V132" s="58">
        <f ca="1">SUMIF(V11:V131,"&gt;0")</f>
        <v>5244624</v>
      </c>
    </row>
    <row r="133" spans="1:22" ht="2.1" customHeight="1" x14ac:dyDescent="0.25"/>
  </sheetData>
  <mergeCells count="17">
    <mergeCell ref="N1:N2"/>
    <mergeCell ref="O1:T2"/>
    <mergeCell ref="U1:U2"/>
    <mergeCell ref="V1:V2"/>
    <mergeCell ref="B2:L6"/>
    <mergeCell ref="O3:P3"/>
    <mergeCell ref="S3:T3"/>
    <mergeCell ref="S4:V4"/>
    <mergeCell ref="O5:P5"/>
    <mergeCell ref="U5:V5"/>
    <mergeCell ref="B11:B109"/>
    <mergeCell ref="N6:Q6"/>
    <mergeCell ref="S6:V6"/>
    <mergeCell ref="N7:Q7"/>
    <mergeCell ref="B8:B10"/>
    <mergeCell ref="C8:L9"/>
    <mergeCell ref="N8:Q8"/>
  </mergeCells>
  <conditionalFormatting sqref="T8:V8 V3 R8">
    <cfRule type="cellIs" dxfId="219" priority="11" operator="equal">
      <formula>0</formula>
    </cfRule>
  </conditionalFormatting>
  <conditionalFormatting sqref="V10">
    <cfRule type="cellIs" dxfId="218" priority="7" operator="between">
      <formula>40000</formula>
      <formula>50000</formula>
    </cfRule>
    <cfRule type="cellIs" dxfId="217" priority="8" operator="between">
      <formula>30</formula>
      <formula>4000</formula>
    </cfRule>
    <cfRule type="containsText" dxfId="216" priority="9" operator="containsText" text="pago">
      <formula>NOT(ISERROR(SEARCH("pago",V10)))</formula>
    </cfRule>
    <cfRule type="cellIs" dxfId="215" priority="10" operator="between">
      <formula>1</formula>
      <formula>29</formula>
    </cfRule>
  </conditionalFormatting>
  <conditionalFormatting sqref="V11:V131">
    <cfRule type="cellIs" dxfId="214" priority="3" operator="between">
      <formula>40000</formula>
      <formula>50000</formula>
    </cfRule>
    <cfRule type="cellIs" dxfId="213" priority="4" operator="between">
      <formula>30</formula>
      <formula>4000</formula>
    </cfRule>
    <cfRule type="containsText" dxfId="212" priority="5" operator="containsText" text="pago">
      <formula>NOT(ISERROR(SEARCH("pago",V11)))</formula>
    </cfRule>
    <cfRule type="cellIs" dxfId="211" priority="6" operator="between">
      <formula>1</formula>
      <formula>29</formula>
    </cfRule>
  </conditionalFormatting>
  <conditionalFormatting sqref="V11:V131">
    <cfRule type="cellIs" dxfId="210" priority="2" operator="lessThan">
      <formula>0</formula>
    </cfRule>
  </conditionalFormatting>
  <conditionalFormatting sqref="T11:T131">
    <cfRule type="expression" dxfId="209" priority="1">
      <formula>S11=""</formula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Clientes!$A$3:$A$402</xm:f>
          </x14:formula1>
          <xm:sqref>V1:V2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3"/>
  <sheetViews>
    <sheetView workbookViewId="0">
      <selection sqref="A1:XFD1048576"/>
    </sheetView>
  </sheetViews>
  <sheetFormatPr defaultColWidth="0" defaultRowHeight="15" zeroHeight="1" x14ac:dyDescent="0.25"/>
  <cols>
    <col min="1" max="1" width="1.7109375" style="59" customWidth="1"/>
    <col min="2" max="12" width="2.7109375" style="59" customWidth="1"/>
    <col min="13" max="13" width="1.7109375" style="59" customWidth="1"/>
    <col min="14" max="14" width="19.140625" style="42" bestFit="1" customWidth="1"/>
    <col min="15" max="15" width="15" style="42" bestFit="1" customWidth="1"/>
    <col min="16" max="16" width="15" style="42" customWidth="1"/>
    <col min="17" max="17" width="9.28515625" style="42" bestFit="1" customWidth="1"/>
    <col min="18" max="18" width="18.7109375" style="43" hidden="1"/>
    <col min="19" max="19" width="15.5703125" style="42" bestFit="1" customWidth="1"/>
    <col min="20" max="20" width="17.85546875" style="42" customWidth="1"/>
    <col min="21" max="21" width="14.28515625" style="42" bestFit="1" customWidth="1"/>
    <col min="22" max="22" width="19" style="42" customWidth="1"/>
    <col min="23" max="23" width="1.7109375" style="59" customWidth="1"/>
    <col min="24" max="16384" width="19" style="59" hidden="1"/>
  </cols>
  <sheetData>
    <row r="1" spans="1:22" customFormat="1" ht="9.9499999999999993" customHeight="1" thickBot="1" x14ac:dyDescent="0.3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2"/>
      <c r="N1" s="222" t="str">
        <f ca="1">IF(V132&gt;5000,"Livre",IF(V132&lt;=30,"Em Dias","Atrasado"))</f>
        <v>Livre</v>
      </c>
      <c r="O1" s="224" t="s">
        <v>1</v>
      </c>
      <c r="P1" s="224"/>
      <c r="Q1" s="224"/>
      <c r="R1" s="224"/>
      <c r="S1" s="224"/>
      <c r="T1" s="224"/>
      <c r="U1" s="226" t="s">
        <v>22</v>
      </c>
      <c r="V1" s="228" t="s">
        <v>56</v>
      </c>
    </row>
    <row r="2" spans="1:22" customFormat="1" ht="9.9499999999999993" customHeight="1" thickBot="1" x14ac:dyDescent="0.3">
      <c r="A2" s="63"/>
      <c r="B2" s="230"/>
      <c r="C2" s="231"/>
      <c r="D2" s="231"/>
      <c r="E2" s="231"/>
      <c r="F2" s="231"/>
      <c r="G2" s="231"/>
      <c r="H2" s="231"/>
      <c r="I2" s="231"/>
      <c r="J2" s="231"/>
      <c r="K2" s="231"/>
      <c r="L2" s="232"/>
      <c r="M2" s="64"/>
      <c r="N2" s="223"/>
      <c r="O2" s="225"/>
      <c r="P2" s="225"/>
      <c r="Q2" s="225"/>
      <c r="R2" s="225"/>
      <c r="S2" s="225"/>
      <c r="T2" s="225"/>
      <c r="U2" s="227"/>
      <c r="V2" s="229"/>
    </row>
    <row r="3" spans="1:22" customFormat="1" ht="9.9499999999999993" customHeight="1" thickBot="1" x14ac:dyDescent="0.3">
      <c r="A3" s="63"/>
      <c r="B3" s="233"/>
      <c r="C3" s="234"/>
      <c r="D3" s="234"/>
      <c r="E3" s="234"/>
      <c r="F3" s="234"/>
      <c r="G3" s="234"/>
      <c r="H3" s="234"/>
      <c r="I3" s="234"/>
      <c r="J3" s="234"/>
      <c r="K3" s="234"/>
      <c r="L3" s="235"/>
      <c r="M3" s="64"/>
      <c r="N3" s="44" t="s">
        <v>4</v>
      </c>
      <c r="O3" s="239" t="e">
        <f>VLOOKUP(V1,bd,2,0)</f>
        <v>#N/A</v>
      </c>
      <c r="P3" s="240"/>
      <c r="Q3" s="45" t="s">
        <v>6</v>
      </c>
      <c r="R3" s="43"/>
      <c r="S3" s="241" t="e">
        <f>VLOOKUP(V1,bd,8,0)</f>
        <v>#N/A</v>
      </c>
      <c r="T3" s="242"/>
      <c r="U3" s="44" t="s">
        <v>23</v>
      </c>
      <c r="V3" s="13" t="e">
        <f>VLOOKUP(V1,bd,9,0)</f>
        <v>#N/A</v>
      </c>
    </row>
    <row r="4" spans="1:22" customFormat="1" ht="9.9499999999999993" customHeight="1" thickBot="1" x14ac:dyDescent="0.3">
      <c r="A4" s="63"/>
      <c r="B4" s="233"/>
      <c r="C4" s="234"/>
      <c r="D4" s="234"/>
      <c r="E4" s="234"/>
      <c r="F4" s="234"/>
      <c r="G4" s="234"/>
      <c r="H4" s="234"/>
      <c r="I4" s="234"/>
      <c r="J4" s="234"/>
      <c r="K4" s="234"/>
      <c r="L4" s="235"/>
      <c r="M4" s="64"/>
      <c r="N4" s="44" t="s">
        <v>30</v>
      </c>
      <c r="O4" s="41" t="e">
        <f>VLOOKUP(V1,bd,17,0)</f>
        <v>#N/A</v>
      </c>
      <c r="P4" s="41" t="e">
        <f>VLOOKUP(V1,bd,18,0)</f>
        <v>#N/A</v>
      </c>
      <c r="Q4" s="44" t="s">
        <v>8</v>
      </c>
      <c r="R4" s="43"/>
      <c r="S4" s="243" t="e">
        <f>VLOOKUP(V1,bd,19,0)</f>
        <v>#N/A</v>
      </c>
      <c r="T4" s="244"/>
      <c r="U4" s="244"/>
      <c r="V4" s="245"/>
    </row>
    <row r="5" spans="1:22" customFormat="1" ht="9.9499999999999993" customHeight="1" thickBot="1" x14ac:dyDescent="0.3">
      <c r="A5" s="63"/>
      <c r="B5" s="233"/>
      <c r="C5" s="234"/>
      <c r="D5" s="234"/>
      <c r="E5" s="234"/>
      <c r="F5" s="234"/>
      <c r="G5" s="234"/>
      <c r="H5" s="234"/>
      <c r="I5" s="234"/>
      <c r="J5" s="234"/>
      <c r="K5" s="234"/>
      <c r="L5" s="235"/>
      <c r="M5" s="64"/>
      <c r="N5" s="44" t="s">
        <v>24</v>
      </c>
      <c r="O5" s="246" t="e">
        <f>VLOOKUP(V1,bd,10,0)</f>
        <v>#N/A</v>
      </c>
      <c r="P5" s="247"/>
      <c r="Q5" s="46" t="s">
        <v>7</v>
      </c>
      <c r="R5" s="4"/>
      <c r="S5" s="41" t="e">
        <f>VLOOKUP(V1,bd,13,0)</f>
        <v>#N/A</v>
      </c>
      <c r="T5" s="44" t="s">
        <v>5</v>
      </c>
      <c r="U5" s="241" t="e">
        <f>VLOOKUP(V1,bd,20,0)</f>
        <v>#N/A</v>
      </c>
      <c r="V5" s="242"/>
    </row>
    <row r="6" spans="1:22" customFormat="1" ht="9.9499999999999993" customHeight="1" thickBot="1" x14ac:dyDescent="0.3">
      <c r="A6" s="63"/>
      <c r="B6" s="236"/>
      <c r="C6" s="237"/>
      <c r="D6" s="237"/>
      <c r="E6" s="237"/>
      <c r="F6" s="237"/>
      <c r="G6" s="237"/>
      <c r="H6" s="237"/>
      <c r="I6" s="237"/>
      <c r="J6" s="237"/>
      <c r="K6" s="237"/>
      <c r="L6" s="238"/>
      <c r="M6" s="64"/>
      <c r="N6" s="241"/>
      <c r="O6" s="248"/>
      <c r="P6" s="248"/>
      <c r="Q6" s="248"/>
      <c r="R6" s="7"/>
      <c r="S6" s="248"/>
      <c r="T6" s="248"/>
      <c r="U6" s="248"/>
      <c r="V6" s="242"/>
    </row>
    <row r="7" spans="1:22" customFormat="1" ht="9.9499999999999993" customHeight="1" thickBot="1" x14ac:dyDescent="0.3">
      <c r="A7" s="63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217" t="s">
        <v>25</v>
      </c>
      <c r="O7" s="215"/>
      <c r="P7" s="215"/>
      <c r="Q7" s="216"/>
      <c r="R7" s="65"/>
      <c r="S7" s="47" t="s">
        <v>26</v>
      </c>
      <c r="T7" s="48" t="s">
        <v>27</v>
      </c>
      <c r="U7" s="48" t="s">
        <v>28</v>
      </c>
      <c r="V7" s="48" t="s">
        <v>29</v>
      </c>
    </row>
    <row r="8" spans="1:22" customFormat="1" ht="9.9499999999999993" customHeight="1" thickBot="1" x14ac:dyDescent="0.3">
      <c r="A8" s="63"/>
      <c r="B8" s="249"/>
      <c r="C8" s="250" t="s">
        <v>31</v>
      </c>
      <c r="D8" s="251"/>
      <c r="E8" s="251"/>
      <c r="F8" s="251"/>
      <c r="G8" s="251"/>
      <c r="H8" s="251"/>
      <c r="I8" s="251"/>
      <c r="J8" s="251"/>
      <c r="K8" s="251"/>
      <c r="L8" s="252"/>
      <c r="M8" s="64"/>
      <c r="N8" s="241" t="e">
        <f>VLOOKUP(V1,bd,3,0)</f>
        <v>#N/A</v>
      </c>
      <c r="O8" s="248"/>
      <c r="P8" s="248"/>
      <c r="Q8" s="242"/>
      <c r="R8" s="6"/>
      <c r="S8" s="5" t="e">
        <f>VLOOKUP(V1,bd,4,0)</f>
        <v>#N/A</v>
      </c>
      <c r="T8" s="5" t="e">
        <f>VLOOKUP(V1,bd,5,0)</f>
        <v>#N/A</v>
      </c>
      <c r="U8" s="5" t="e">
        <f>VLOOKUP(V1,bd,7,0)</f>
        <v>#N/A</v>
      </c>
      <c r="V8" s="13" t="e">
        <f>VLOOKUP(V1,bd,6,0)</f>
        <v>#N/A</v>
      </c>
    </row>
    <row r="9" spans="1:22" customFormat="1" ht="9.9499999999999993" customHeight="1" thickBot="1" x14ac:dyDescent="0.3">
      <c r="A9" s="63"/>
      <c r="B9" s="249"/>
      <c r="C9" s="253"/>
      <c r="D9" s="254"/>
      <c r="E9" s="254"/>
      <c r="F9" s="254"/>
      <c r="G9" s="254"/>
      <c r="H9" s="254"/>
      <c r="I9" s="254"/>
      <c r="J9" s="254"/>
      <c r="K9" s="254"/>
      <c r="L9" s="255"/>
      <c r="M9" s="64"/>
      <c r="N9" s="49"/>
      <c r="O9" s="50"/>
      <c r="P9" s="50"/>
      <c r="Q9" s="50"/>
      <c r="R9" s="50"/>
      <c r="S9" s="50"/>
      <c r="T9" s="50"/>
      <c r="U9" s="50"/>
      <c r="V9" s="51"/>
    </row>
    <row r="10" spans="1:22" customFormat="1" ht="9.9499999999999993" customHeight="1" thickBot="1" x14ac:dyDescent="0.3">
      <c r="A10" s="63"/>
      <c r="B10" s="249"/>
      <c r="C10" s="115">
        <v>1</v>
      </c>
      <c r="D10" s="116">
        <v>2</v>
      </c>
      <c r="E10" s="116">
        <v>3</v>
      </c>
      <c r="F10" s="116">
        <v>4</v>
      </c>
      <c r="G10" s="116">
        <v>5</v>
      </c>
      <c r="H10" s="116">
        <v>6</v>
      </c>
      <c r="I10" s="116">
        <v>7</v>
      </c>
      <c r="J10" s="116">
        <v>8</v>
      </c>
      <c r="K10" s="116">
        <v>9</v>
      </c>
      <c r="L10" s="117">
        <v>10</v>
      </c>
      <c r="M10" s="64"/>
      <c r="N10" s="76" t="s">
        <v>9</v>
      </c>
      <c r="O10" s="77" t="s">
        <v>10</v>
      </c>
      <c r="P10" s="77" t="s">
        <v>11</v>
      </c>
      <c r="Q10" s="77" t="s">
        <v>12</v>
      </c>
      <c r="R10" s="78" t="s">
        <v>13</v>
      </c>
      <c r="S10" s="77" t="s">
        <v>14</v>
      </c>
      <c r="T10" s="77" t="s">
        <v>15</v>
      </c>
      <c r="U10" s="77" t="s">
        <v>16</v>
      </c>
      <c r="V10" s="79" t="s">
        <v>17</v>
      </c>
    </row>
    <row r="11" spans="1:22" customFormat="1" ht="9.9499999999999993" customHeight="1" x14ac:dyDescent="0.25">
      <c r="A11" s="63"/>
      <c r="B11" s="256" t="s">
        <v>3292</v>
      </c>
      <c r="C11" s="108">
        <v>1</v>
      </c>
      <c r="D11" s="112">
        <v>1</v>
      </c>
      <c r="E11" s="113">
        <v>1</v>
      </c>
      <c r="F11" s="113">
        <v>1</v>
      </c>
      <c r="G11" s="113">
        <v>1</v>
      </c>
      <c r="H11" s="113">
        <v>1</v>
      </c>
      <c r="I11" s="113">
        <v>1</v>
      </c>
      <c r="J11" s="113">
        <v>1</v>
      </c>
      <c r="K11" s="113">
        <v>1</v>
      </c>
      <c r="L11" s="114">
        <v>1</v>
      </c>
      <c r="M11" s="64"/>
      <c r="N11" s="80"/>
      <c r="O11" s="81" t="s">
        <v>18</v>
      </c>
      <c r="P11" s="82"/>
      <c r="Q11" s="83"/>
      <c r="R11" s="82"/>
      <c r="S11" s="82"/>
      <c r="T11" s="84">
        <f t="shared" ref="T11:T74" si="0">IF(P11&gt;=S11,0,"")</f>
        <v>0</v>
      </c>
      <c r="U11" s="85" t="str">
        <f t="shared" ref="U11:U74" si="1">IF(S11&lt;&gt;"",Q11,"")</f>
        <v/>
      </c>
      <c r="V11" s="86">
        <f t="shared" ref="V11:V74" ca="1" si="2">IF(U11&lt;&gt;"","pago",TODAY()-P11)</f>
        <v>43344</v>
      </c>
    </row>
    <row r="12" spans="1:22" customFormat="1" ht="9.9499999999999993" customHeight="1" x14ac:dyDescent="0.25">
      <c r="A12" s="63"/>
      <c r="B12" s="257"/>
      <c r="C12" s="109">
        <v>2</v>
      </c>
      <c r="D12" s="94">
        <v>2</v>
      </c>
      <c r="E12" s="72">
        <v>2</v>
      </c>
      <c r="F12" s="72">
        <v>2</v>
      </c>
      <c r="G12" s="72">
        <v>2</v>
      </c>
      <c r="H12" s="72">
        <v>2</v>
      </c>
      <c r="I12" s="72">
        <v>2</v>
      </c>
      <c r="J12" s="72">
        <v>2</v>
      </c>
      <c r="K12" s="72">
        <v>2</v>
      </c>
      <c r="L12" s="73">
        <v>2</v>
      </c>
      <c r="M12" s="64"/>
      <c r="N12" s="70"/>
      <c r="O12" s="1">
        <v>1</v>
      </c>
      <c r="P12" s="68"/>
      <c r="Q12" s="69"/>
      <c r="R12" s="68" t="str">
        <f t="shared" ref="R12:R51" si="3">IF(N12&lt;&gt;"",P12,"")</f>
        <v/>
      </c>
      <c r="S12" s="68"/>
      <c r="T12" s="71">
        <f t="shared" si="0"/>
        <v>0</v>
      </c>
      <c r="U12" s="2" t="str">
        <f t="shared" si="1"/>
        <v/>
      </c>
      <c r="V12" s="3">
        <f t="shared" ca="1" si="2"/>
        <v>43344</v>
      </c>
    </row>
    <row r="13" spans="1:22" customFormat="1" ht="9.9499999999999993" customHeight="1" x14ac:dyDescent="0.25">
      <c r="A13" s="63"/>
      <c r="B13" s="257"/>
      <c r="C13" s="109">
        <v>3</v>
      </c>
      <c r="D13" s="94">
        <v>3</v>
      </c>
      <c r="E13" s="72">
        <v>3</v>
      </c>
      <c r="F13" s="72">
        <v>3</v>
      </c>
      <c r="G13" s="72">
        <v>3</v>
      </c>
      <c r="H13" s="72">
        <v>3</v>
      </c>
      <c r="I13" s="72">
        <v>3</v>
      </c>
      <c r="J13" s="72">
        <v>3</v>
      </c>
      <c r="K13" s="72">
        <v>3</v>
      </c>
      <c r="L13" s="73">
        <v>3</v>
      </c>
      <c r="M13" s="64"/>
      <c r="N13" s="70"/>
      <c r="O13" s="1">
        <v>2</v>
      </c>
      <c r="P13" s="68"/>
      <c r="Q13" s="69"/>
      <c r="R13" s="68" t="str">
        <f t="shared" si="3"/>
        <v/>
      </c>
      <c r="S13" s="68"/>
      <c r="T13" s="71">
        <f t="shared" si="0"/>
        <v>0</v>
      </c>
      <c r="U13" s="2" t="str">
        <f t="shared" si="1"/>
        <v/>
      </c>
      <c r="V13" s="3">
        <f t="shared" ca="1" si="2"/>
        <v>43344</v>
      </c>
    </row>
    <row r="14" spans="1:22" customFormat="1" ht="9.9499999999999993" customHeight="1" x14ac:dyDescent="0.25">
      <c r="A14" s="63"/>
      <c r="B14" s="257"/>
      <c r="C14" s="109">
        <v>4</v>
      </c>
      <c r="D14" s="94">
        <v>4</v>
      </c>
      <c r="E14" s="72">
        <v>4</v>
      </c>
      <c r="F14" s="72">
        <v>4</v>
      </c>
      <c r="G14" s="72">
        <v>4</v>
      </c>
      <c r="H14" s="72">
        <v>4</v>
      </c>
      <c r="I14" s="72">
        <v>4</v>
      </c>
      <c r="J14" s="72">
        <v>4</v>
      </c>
      <c r="K14" s="72">
        <v>4</v>
      </c>
      <c r="L14" s="73">
        <v>4</v>
      </c>
      <c r="M14" s="64"/>
      <c r="N14" s="70"/>
      <c r="O14" s="1">
        <v>3</v>
      </c>
      <c r="P14" s="68"/>
      <c r="Q14" s="69"/>
      <c r="R14" s="68" t="str">
        <f t="shared" si="3"/>
        <v/>
      </c>
      <c r="S14" s="68"/>
      <c r="T14" s="71">
        <f t="shared" si="0"/>
        <v>0</v>
      </c>
      <c r="U14" s="2" t="str">
        <f t="shared" si="1"/>
        <v/>
      </c>
      <c r="V14" s="3">
        <f t="shared" ca="1" si="2"/>
        <v>43344</v>
      </c>
    </row>
    <row r="15" spans="1:22" customFormat="1" ht="9.9499999999999993" customHeight="1" x14ac:dyDescent="0.25">
      <c r="A15" s="63"/>
      <c r="B15" s="257"/>
      <c r="C15" s="109">
        <v>5</v>
      </c>
      <c r="D15" s="94">
        <v>5</v>
      </c>
      <c r="E15" s="72">
        <v>5</v>
      </c>
      <c r="F15" s="72">
        <v>5</v>
      </c>
      <c r="G15" s="72">
        <v>5</v>
      </c>
      <c r="H15" s="72">
        <v>5</v>
      </c>
      <c r="I15" s="72">
        <v>5</v>
      </c>
      <c r="J15" s="72">
        <v>5</v>
      </c>
      <c r="K15" s="72">
        <v>5</v>
      </c>
      <c r="L15" s="73">
        <v>5</v>
      </c>
      <c r="M15" s="64"/>
      <c r="N15" s="70"/>
      <c r="O15" s="1">
        <v>4</v>
      </c>
      <c r="P15" s="68"/>
      <c r="Q15" s="69"/>
      <c r="R15" s="68" t="str">
        <f t="shared" si="3"/>
        <v/>
      </c>
      <c r="S15" s="68"/>
      <c r="T15" s="71">
        <f t="shared" si="0"/>
        <v>0</v>
      </c>
      <c r="U15" s="2" t="str">
        <f t="shared" si="1"/>
        <v/>
      </c>
      <c r="V15" s="3">
        <f t="shared" ca="1" si="2"/>
        <v>43344</v>
      </c>
    </row>
    <row r="16" spans="1:22" customFormat="1" ht="9.9499999999999993" customHeight="1" x14ac:dyDescent="0.25">
      <c r="A16" s="63"/>
      <c r="B16" s="257"/>
      <c r="C16" s="109">
        <v>6</v>
      </c>
      <c r="D16" s="94">
        <v>6</v>
      </c>
      <c r="E16" s="72">
        <v>6</v>
      </c>
      <c r="F16" s="72">
        <v>6</v>
      </c>
      <c r="G16" s="72">
        <v>6</v>
      </c>
      <c r="H16" s="72">
        <v>6</v>
      </c>
      <c r="I16" s="72">
        <v>6</v>
      </c>
      <c r="J16" s="72">
        <v>6</v>
      </c>
      <c r="K16" s="72">
        <v>6</v>
      </c>
      <c r="L16" s="73">
        <v>6</v>
      </c>
      <c r="M16" s="64"/>
      <c r="N16" s="70"/>
      <c r="O16" s="1">
        <v>5</v>
      </c>
      <c r="P16" s="68"/>
      <c r="Q16" s="69"/>
      <c r="R16" s="68" t="str">
        <f t="shared" si="3"/>
        <v/>
      </c>
      <c r="S16" s="68"/>
      <c r="T16" s="71">
        <f t="shared" si="0"/>
        <v>0</v>
      </c>
      <c r="U16" s="2" t="str">
        <f t="shared" si="1"/>
        <v/>
      </c>
      <c r="V16" s="3">
        <f t="shared" ca="1" si="2"/>
        <v>43344</v>
      </c>
    </row>
    <row r="17" spans="1:22" customFormat="1" ht="9.9499999999999993" customHeight="1" x14ac:dyDescent="0.25">
      <c r="A17" s="63"/>
      <c r="B17" s="257"/>
      <c r="C17" s="109">
        <v>7</v>
      </c>
      <c r="D17" s="94">
        <v>7</v>
      </c>
      <c r="E17" s="72">
        <v>7</v>
      </c>
      <c r="F17" s="72">
        <v>7</v>
      </c>
      <c r="G17" s="72">
        <v>7</v>
      </c>
      <c r="H17" s="72">
        <v>7</v>
      </c>
      <c r="I17" s="72">
        <v>7</v>
      </c>
      <c r="J17" s="72">
        <v>7</v>
      </c>
      <c r="K17" s="72">
        <v>7</v>
      </c>
      <c r="L17" s="73">
        <v>7</v>
      </c>
      <c r="M17" s="64"/>
      <c r="N17" s="70"/>
      <c r="O17" s="1">
        <v>6</v>
      </c>
      <c r="P17" s="68"/>
      <c r="Q17" s="69"/>
      <c r="R17" s="68" t="str">
        <f t="shared" si="3"/>
        <v/>
      </c>
      <c r="S17" s="68"/>
      <c r="T17" s="71">
        <f t="shared" si="0"/>
        <v>0</v>
      </c>
      <c r="U17" s="2" t="str">
        <f t="shared" si="1"/>
        <v/>
      </c>
      <c r="V17" s="3">
        <f t="shared" ca="1" si="2"/>
        <v>43344</v>
      </c>
    </row>
    <row r="18" spans="1:22" customFormat="1" ht="9.9499999999999993" customHeight="1" x14ac:dyDescent="0.25">
      <c r="A18" s="63"/>
      <c r="B18" s="257"/>
      <c r="C18" s="109">
        <v>8</v>
      </c>
      <c r="D18" s="94">
        <v>8</v>
      </c>
      <c r="E18" s="72">
        <v>8</v>
      </c>
      <c r="F18" s="72">
        <v>8</v>
      </c>
      <c r="G18" s="72">
        <v>8</v>
      </c>
      <c r="H18" s="72">
        <v>8</v>
      </c>
      <c r="I18" s="72">
        <v>8</v>
      </c>
      <c r="J18" s="72">
        <v>8</v>
      </c>
      <c r="K18" s="72">
        <v>8</v>
      </c>
      <c r="L18" s="73">
        <v>8</v>
      </c>
      <c r="M18" s="64"/>
      <c r="N18" s="70"/>
      <c r="O18" s="1">
        <v>7</v>
      </c>
      <c r="P18" s="68"/>
      <c r="Q18" s="69"/>
      <c r="R18" s="68" t="str">
        <f t="shared" si="3"/>
        <v/>
      </c>
      <c r="S18" s="68"/>
      <c r="T18" s="71">
        <f t="shared" si="0"/>
        <v>0</v>
      </c>
      <c r="U18" s="2" t="str">
        <f t="shared" si="1"/>
        <v/>
      </c>
      <c r="V18" s="3">
        <f t="shared" ca="1" si="2"/>
        <v>43344</v>
      </c>
    </row>
    <row r="19" spans="1:22" customFormat="1" ht="9.9499999999999993" customHeight="1" x14ac:dyDescent="0.25">
      <c r="A19" s="63"/>
      <c r="B19" s="257"/>
      <c r="C19" s="109">
        <v>9</v>
      </c>
      <c r="D19" s="94">
        <v>9</v>
      </c>
      <c r="E19" s="72">
        <v>9</v>
      </c>
      <c r="F19" s="72">
        <v>9</v>
      </c>
      <c r="G19" s="72">
        <v>9</v>
      </c>
      <c r="H19" s="72">
        <v>9</v>
      </c>
      <c r="I19" s="72">
        <v>9</v>
      </c>
      <c r="J19" s="72">
        <v>9</v>
      </c>
      <c r="K19" s="72">
        <v>9</v>
      </c>
      <c r="L19" s="73">
        <v>9</v>
      </c>
      <c r="M19" s="64"/>
      <c r="N19" s="70"/>
      <c r="O19" s="1">
        <v>8</v>
      </c>
      <c r="P19" s="68"/>
      <c r="Q19" s="69"/>
      <c r="R19" s="68" t="str">
        <f t="shared" si="3"/>
        <v/>
      </c>
      <c r="S19" s="68"/>
      <c r="T19" s="71">
        <f t="shared" si="0"/>
        <v>0</v>
      </c>
      <c r="U19" s="2" t="str">
        <f t="shared" si="1"/>
        <v/>
      </c>
      <c r="V19" s="3">
        <f t="shared" ca="1" si="2"/>
        <v>43344</v>
      </c>
    </row>
    <row r="20" spans="1:22" customFormat="1" ht="9.9499999999999993" customHeight="1" x14ac:dyDescent="0.25">
      <c r="A20" s="63"/>
      <c r="B20" s="257"/>
      <c r="C20" s="109">
        <v>10</v>
      </c>
      <c r="D20" s="94">
        <v>10</v>
      </c>
      <c r="E20" s="72">
        <v>10</v>
      </c>
      <c r="F20" s="72">
        <v>10</v>
      </c>
      <c r="G20" s="72">
        <v>10</v>
      </c>
      <c r="H20" s="72">
        <v>10</v>
      </c>
      <c r="I20" s="72">
        <v>10</v>
      </c>
      <c r="J20" s="72">
        <v>10</v>
      </c>
      <c r="K20" s="72">
        <v>10</v>
      </c>
      <c r="L20" s="73">
        <v>10</v>
      </c>
      <c r="M20" s="64"/>
      <c r="N20" s="70"/>
      <c r="O20" s="1">
        <v>9</v>
      </c>
      <c r="P20" s="68"/>
      <c r="Q20" s="69"/>
      <c r="R20" s="68" t="str">
        <f t="shared" si="3"/>
        <v/>
      </c>
      <c r="S20" s="68"/>
      <c r="T20" s="71">
        <f t="shared" si="0"/>
        <v>0</v>
      </c>
      <c r="U20" s="2" t="str">
        <f t="shared" si="1"/>
        <v/>
      </c>
      <c r="V20" s="3">
        <f t="shared" ca="1" si="2"/>
        <v>43344</v>
      </c>
    </row>
    <row r="21" spans="1:22" customFormat="1" ht="9.9499999999999993" customHeight="1" x14ac:dyDescent="0.25">
      <c r="A21" s="63"/>
      <c r="B21" s="257"/>
      <c r="C21" s="109">
        <v>11</v>
      </c>
      <c r="D21" s="94">
        <v>11</v>
      </c>
      <c r="E21" s="72">
        <v>11</v>
      </c>
      <c r="F21" s="72">
        <v>11</v>
      </c>
      <c r="G21" s="72">
        <v>11</v>
      </c>
      <c r="H21" s="72">
        <v>11</v>
      </c>
      <c r="I21" s="72">
        <v>11</v>
      </c>
      <c r="J21" s="72">
        <v>11</v>
      </c>
      <c r="K21" s="72">
        <v>11</v>
      </c>
      <c r="L21" s="73">
        <v>11</v>
      </c>
      <c r="M21" s="64"/>
      <c r="N21" s="70"/>
      <c r="O21" s="1">
        <v>10</v>
      </c>
      <c r="P21" s="68"/>
      <c r="Q21" s="69"/>
      <c r="R21" s="68" t="str">
        <f t="shared" si="3"/>
        <v/>
      </c>
      <c r="S21" s="68"/>
      <c r="T21" s="71">
        <f t="shared" si="0"/>
        <v>0</v>
      </c>
      <c r="U21" s="2" t="str">
        <f t="shared" si="1"/>
        <v/>
      </c>
      <c r="V21" s="3">
        <f t="shared" ca="1" si="2"/>
        <v>43344</v>
      </c>
    </row>
    <row r="22" spans="1:22" customFormat="1" ht="9.9499999999999993" customHeight="1" x14ac:dyDescent="0.25">
      <c r="A22" s="63"/>
      <c r="B22" s="257"/>
      <c r="C22" s="110">
        <v>12</v>
      </c>
      <c r="D22" s="72">
        <v>12</v>
      </c>
      <c r="E22" s="72">
        <v>12</v>
      </c>
      <c r="F22" s="72">
        <v>12</v>
      </c>
      <c r="G22" s="72">
        <v>12</v>
      </c>
      <c r="H22" s="72">
        <v>12</v>
      </c>
      <c r="I22" s="72">
        <v>12</v>
      </c>
      <c r="J22" s="72">
        <v>12</v>
      </c>
      <c r="K22" s="72">
        <v>12</v>
      </c>
      <c r="L22" s="73">
        <v>12</v>
      </c>
      <c r="M22" s="64"/>
      <c r="N22" s="70"/>
      <c r="O22" s="1">
        <v>11</v>
      </c>
      <c r="P22" s="68"/>
      <c r="Q22" s="69"/>
      <c r="R22" s="68" t="str">
        <f t="shared" si="3"/>
        <v/>
      </c>
      <c r="S22" s="68"/>
      <c r="T22" s="71">
        <f t="shared" si="0"/>
        <v>0</v>
      </c>
      <c r="U22" s="2" t="str">
        <f t="shared" si="1"/>
        <v/>
      </c>
      <c r="V22" s="3">
        <f t="shared" ca="1" si="2"/>
        <v>43344</v>
      </c>
    </row>
    <row r="23" spans="1:22" customFormat="1" ht="9.9499999999999993" customHeight="1" x14ac:dyDescent="0.25">
      <c r="A23" s="63"/>
      <c r="B23" s="257"/>
      <c r="C23" s="110">
        <v>13</v>
      </c>
      <c r="D23" s="72">
        <v>13</v>
      </c>
      <c r="E23" s="72">
        <v>13</v>
      </c>
      <c r="F23" s="72">
        <v>13</v>
      </c>
      <c r="G23" s="72">
        <v>13</v>
      </c>
      <c r="H23" s="72">
        <v>13</v>
      </c>
      <c r="I23" s="72">
        <v>13</v>
      </c>
      <c r="J23" s="72">
        <v>13</v>
      </c>
      <c r="K23" s="72">
        <v>13</v>
      </c>
      <c r="L23" s="73">
        <v>13</v>
      </c>
      <c r="M23" s="64"/>
      <c r="N23" s="70"/>
      <c r="O23" s="1">
        <v>12</v>
      </c>
      <c r="P23" s="68"/>
      <c r="Q23" s="69"/>
      <c r="R23" s="68" t="str">
        <f t="shared" si="3"/>
        <v/>
      </c>
      <c r="S23" s="68"/>
      <c r="T23" s="71">
        <f t="shared" si="0"/>
        <v>0</v>
      </c>
      <c r="U23" s="2" t="str">
        <f t="shared" si="1"/>
        <v/>
      </c>
      <c r="V23" s="3">
        <f t="shared" ca="1" si="2"/>
        <v>43344</v>
      </c>
    </row>
    <row r="24" spans="1:22" customFormat="1" ht="9.9499999999999993" customHeight="1" x14ac:dyDescent="0.25">
      <c r="A24" s="63"/>
      <c r="B24" s="257"/>
      <c r="C24" s="97">
        <v>14</v>
      </c>
      <c r="D24" s="72">
        <v>14</v>
      </c>
      <c r="E24" s="72">
        <v>14</v>
      </c>
      <c r="F24" s="72">
        <v>14</v>
      </c>
      <c r="G24" s="72">
        <v>14</v>
      </c>
      <c r="H24" s="72">
        <v>14</v>
      </c>
      <c r="I24" s="72">
        <v>14</v>
      </c>
      <c r="J24" s="72">
        <v>14</v>
      </c>
      <c r="K24" s="72">
        <v>14</v>
      </c>
      <c r="L24" s="73">
        <v>14</v>
      </c>
      <c r="M24" s="64"/>
      <c r="N24" s="70"/>
      <c r="O24" s="1">
        <v>13</v>
      </c>
      <c r="P24" s="68"/>
      <c r="Q24" s="69"/>
      <c r="R24" s="68" t="str">
        <f t="shared" si="3"/>
        <v/>
      </c>
      <c r="S24" s="68"/>
      <c r="T24" s="71">
        <f t="shared" si="0"/>
        <v>0</v>
      </c>
      <c r="U24" s="2" t="str">
        <f t="shared" si="1"/>
        <v/>
      </c>
      <c r="V24" s="3">
        <f t="shared" ca="1" si="2"/>
        <v>43344</v>
      </c>
    </row>
    <row r="25" spans="1:22" customFormat="1" ht="9.9499999999999993" customHeight="1" x14ac:dyDescent="0.25">
      <c r="A25" s="63"/>
      <c r="B25" s="257"/>
      <c r="C25" s="97">
        <v>15</v>
      </c>
      <c r="D25" s="72">
        <v>15</v>
      </c>
      <c r="E25" s="72">
        <v>15</v>
      </c>
      <c r="F25" s="72">
        <v>15</v>
      </c>
      <c r="G25" s="72">
        <v>15</v>
      </c>
      <c r="H25" s="72">
        <v>15</v>
      </c>
      <c r="I25" s="72">
        <v>15</v>
      </c>
      <c r="J25" s="72">
        <v>15</v>
      </c>
      <c r="K25" s="72">
        <v>15</v>
      </c>
      <c r="L25" s="73">
        <v>15</v>
      </c>
      <c r="M25" s="64"/>
      <c r="N25" s="70"/>
      <c r="O25" s="1">
        <v>14</v>
      </c>
      <c r="P25" s="68"/>
      <c r="Q25" s="69"/>
      <c r="R25" s="68" t="str">
        <f t="shared" si="3"/>
        <v/>
      </c>
      <c r="S25" s="68"/>
      <c r="T25" s="71">
        <f t="shared" si="0"/>
        <v>0</v>
      </c>
      <c r="U25" s="2" t="str">
        <f t="shared" si="1"/>
        <v/>
      </c>
      <c r="V25" s="3">
        <f t="shared" ca="1" si="2"/>
        <v>43344</v>
      </c>
    </row>
    <row r="26" spans="1:22" customFormat="1" ht="9.9499999999999993" customHeight="1" x14ac:dyDescent="0.25">
      <c r="A26" s="63"/>
      <c r="B26" s="257"/>
      <c r="C26" s="97">
        <v>16</v>
      </c>
      <c r="D26" s="72">
        <v>16</v>
      </c>
      <c r="E26" s="72">
        <v>16</v>
      </c>
      <c r="F26" s="72">
        <v>16</v>
      </c>
      <c r="G26" s="72">
        <v>16</v>
      </c>
      <c r="H26" s="72">
        <v>16</v>
      </c>
      <c r="I26" s="72">
        <v>16</v>
      </c>
      <c r="J26" s="72">
        <v>16</v>
      </c>
      <c r="K26" s="72">
        <v>16</v>
      </c>
      <c r="L26" s="73">
        <v>16</v>
      </c>
      <c r="M26" s="64"/>
      <c r="N26" s="70"/>
      <c r="O26" s="1">
        <v>15</v>
      </c>
      <c r="P26" s="68"/>
      <c r="Q26" s="69"/>
      <c r="R26" s="68" t="str">
        <f t="shared" si="3"/>
        <v/>
      </c>
      <c r="S26" s="68"/>
      <c r="T26" s="71">
        <f t="shared" si="0"/>
        <v>0</v>
      </c>
      <c r="U26" s="2" t="str">
        <f t="shared" si="1"/>
        <v/>
      </c>
      <c r="V26" s="3">
        <f t="shared" ca="1" si="2"/>
        <v>43344</v>
      </c>
    </row>
    <row r="27" spans="1:22" customFormat="1" ht="9.9499999999999993" customHeight="1" x14ac:dyDescent="0.25">
      <c r="A27" s="63"/>
      <c r="B27" s="257"/>
      <c r="C27" s="97">
        <v>17</v>
      </c>
      <c r="D27" s="72">
        <v>17</v>
      </c>
      <c r="E27" s="72">
        <v>17</v>
      </c>
      <c r="F27" s="72">
        <v>17</v>
      </c>
      <c r="G27" s="72">
        <v>17</v>
      </c>
      <c r="H27" s="72">
        <v>17</v>
      </c>
      <c r="I27" s="72">
        <v>17</v>
      </c>
      <c r="J27" s="72">
        <v>17</v>
      </c>
      <c r="K27" s="72">
        <v>17</v>
      </c>
      <c r="L27" s="73">
        <v>17</v>
      </c>
      <c r="M27" s="64"/>
      <c r="N27" s="70"/>
      <c r="O27" s="1">
        <v>16</v>
      </c>
      <c r="P27" s="68"/>
      <c r="Q27" s="69"/>
      <c r="R27" s="68" t="str">
        <f t="shared" si="3"/>
        <v/>
      </c>
      <c r="S27" s="68"/>
      <c r="T27" s="71">
        <f t="shared" si="0"/>
        <v>0</v>
      </c>
      <c r="U27" s="2" t="str">
        <f t="shared" si="1"/>
        <v/>
      </c>
      <c r="V27" s="3">
        <f t="shared" ca="1" si="2"/>
        <v>43344</v>
      </c>
    </row>
    <row r="28" spans="1:22" customFormat="1" ht="9.9499999999999993" customHeight="1" x14ac:dyDescent="0.25">
      <c r="A28" s="63"/>
      <c r="B28" s="257"/>
      <c r="C28" s="97">
        <v>18</v>
      </c>
      <c r="D28" s="72">
        <v>18</v>
      </c>
      <c r="E28" s="72">
        <v>18</v>
      </c>
      <c r="F28" s="72">
        <v>18</v>
      </c>
      <c r="G28" s="72">
        <v>18</v>
      </c>
      <c r="H28" s="72">
        <v>18</v>
      </c>
      <c r="I28" s="72">
        <v>18</v>
      </c>
      <c r="J28" s="72">
        <v>18</v>
      </c>
      <c r="K28" s="72">
        <v>18</v>
      </c>
      <c r="L28" s="73">
        <v>18</v>
      </c>
      <c r="M28" s="64"/>
      <c r="N28" s="70"/>
      <c r="O28" s="1">
        <v>17</v>
      </c>
      <c r="P28" s="68"/>
      <c r="Q28" s="69"/>
      <c r="R28" s="68" t="str">
        <f t="shared" si="3"/>
        <v/>
      </c>
      <c r="S28" s="68"/>
      <c r="T28" s="71">
        <f t="shared" si="0"/>
        <v>0</v>
      </c>
      <c r="U28" s="2" t="str">
        <f t="shared" si="1"/>
        <v/>
      </c>
      <c r="V28" s="3">
        <f t="shared" ca="1" si="2"/>
        <v>43344</v>
      </c>
    </row>
    <row r="29" spans="1:22" customFormat="1" ht="9.9499999999999993" customHeight="1" x14ac:dyDescent="0.25">
      <c r="A29" s="63"/>
      <c r="B29" s="257"/>
      <c r="C29" s="97">
        <v>19</v>
      </c>
      <c r="D29" s="72">
        <v>19</v>
      </c>
      <c r="E29" s="72">
        <v>19</v>
      </c>
      <c r="F29" s="72">
        <v>19</v>
      </c>
      <c r="G29" s="72">
        <v>19</v>
      </c>
      <c r="H29" s="72">
        <v>19</v>
      </c>
      <c r="I29" s="72">
        <v>19</v>
      </c>
      <c r="J29" s="72">
        <v>19</v>
      </c>
      <c r="K29" s="72">
        <v>19</v>
      </c>
      <c r="L29" s="73">
        <v>19</v>
      </c>
      <c r="M29" s="64"/>
      <c r="N29" s="70"/>
      <c r="O29" s="1">
        <v>18</v>
      </c>
      <c r="P29" s="68"/>
      <c r="Q29" s="69"/>
      <c r="R29" s="68" t="str">
        <f t="shared" si="3"/>
        <v/>
      </c>
      <c r="S29" s="68"/>
      <c r="T29" s="71">
        <f t="shared" si="0"/>
        <v>0</v>
      </c>
      <c r="U29" s="2" t="str">
        <f t="shared" si="1"/>
        <v/>
      </c>
      <c r="V29" s="3">
        <f t="shared" ca="1" si="2"/>
        <v>43344</v>
      </c>
    </row>
    <row r="30" spans="1:22" customFormat="1" ht="9.9499999999999993" customHeight="1" x14ac:dyDescent="0.25">
      <c r="A30" s="63"/>
      <c r="B30" s="257"/>
      <c r="C30" s="97">
        <v>20</v>
      </c>
      <c r="D30" s="72">
        <v>20</v>
      </c>
      <c r="E30" s="72">
        <v>20</v>
      </c>
      <c r="F30" s="72">
        <v>20</v>
      </c>
      <c r="G30" s="72">
        <v>20</v>
      </c>
      <c r="H30" s="72">
        <v>20</v>
      </c>
      <c r="I30" s="72">
        <v>20</v>
      </c>
      <c r="J30" s="72">
        <v>20</v>
      </c>
      <c r="K30" s="72">
        <v>20</v>
      </c>
      <c r="L30" s="73">
        <v>20</v>
      </c>
      <c r="M30" s="64"/>
      <c r="N30" s="70"/>
      <c r="O30" s="1">
        <v>19</v>
      </c>
      <c r="P30" s="68"/>
      <c r="Q30" s="69"/>
      <c r="R30" s="68" t="str">
        <f t="shared" si="3"/>
        <v/>
      </c>
      <c r="S30" s="68"/>
      <c r="T30" s="71">
        <f t="shared" si="0"/>
        <v>0</v>
      </c>
      <c r="U30" s="2" t="str">
        <f t="shared" si="1"/>
        <v/>
      </c>
      <c r="V30" s="3">
        <f t="shared" ca="1" si="2"/>
        <v>43344</v>
      </c>
    </row>
    <row r="31" spans="1:22" customFormat="1" ht="9.9499999999999993" customHeight="1" x14ac:dyDescent="0.25">
      <c r="A31" s="63"/>
      <c r="B31" s="257"/>
      <c r="C31" s="97">
        <v>21</v>
      </c>
      <c r="D31" s="72">
        <v>21</v>
      </c>
      <c r="E31" s="72">
        <v>21</v>
      </c>
      <c r="F31" s="72">
        <v>21</v>
      </c>
      <c r="G31" s="72">
        <v>21</v>
      </c>
      <c r="H31" s="72">
        <v>21</v>
      </c>
      <c r="I31" s="72">
        <v>21</v>
      </c>
      <c r="J31" s="72">
        <v>21</v>
      </c>
      <c r="K31" s="72">
        <v>21</v>
      </c>
      <c r="L31" s="73">
        <v>21</v>
      </c>
      <c r="M31" s="64"/>
      <c r="N31" s="70"/>
      <c r="O31" s="1">
        <v>20</v>
      </c>
      <c r="P31" s="68"/>
      <c r="Q31" s="69"/>
      <c r="R31" s="68" t="str">
        <f t="shared" si="3"/>
        <v/>
      </c>
      <c r="S31" s="68"/>
      <c r="T31" s="71">
        <f t="shared" si="0"/>
        <v>0</v>
      </c>
      <c r="U31" s="2" t="str">
        <f t="shared" si="1"/>
        <v/>
      </c>
      <c r="V31" s="3">
        <f t="shared" ca="1" si="2"/>
        <v>43344</v>
      </c>
    </row>
    <row r="32" spans="1:22" customFormat="1" ht="9.9499999999999993" customHeight="1" x14ac:dyDescent="0.25">
      <c r="A32" s="63"/>
      <c r="B32" s="257"/>
      <c r="C32" s="97">
        <v>22</v>
      </c>
      <c r="D32" s="72">
        <v>22</v>
      </c>
      <c r="E32" s="72">
        <v>22</v>
      </c>
      <c r="F32" s="72">
        <v>22</v>
      </c>
      <c r="G32" s="72">
        <v>22</v>
      </c>
      <c r="H32" s="72">
        <v>22</v>
      </c>
      <c r="I32" s="72">
        <v>22</v>
      </c>
      <c r="J32" s="72">
        <v>22</v>
      </c>
      <c r="K32" s="72">
        <v>22</v>
      </c>
      <c r="L32" s="73">
        <v>22</v>
      </c>
      <c r="M32" s="64"/>
      <c r="N32" s="70"/>
      <c r="O32" s="1">
        <v>21</v>
      </c>
      <c r="P32" s="68"/>
      <c r="Q32" s="69"/>
      <c r="R32" s="68" t="str">
        <f t="shared" si="3"/>
        <v/>
      </c>
      <c r="S32" s="68"/>
      <c r="T32" s="71">
        <f t="shared" si="0"/>
        <v>0</v>
      </c>
      <c r="U32" s="2" t="str">
        <f t="shared" si="1"/>
        <v/>
      </c>
      <c r="V32" s="3">
        <f t="shared" ca="1" si="2"/>
        <v>43344</v>
      </c>
    </row>
    <row r="33" spans="1:22" customFormat="1" ht="9.9499999999999993" customHeight="1" x14ac:dyDescent="0.25">
      <c r="A33" s="63"/>
      <c r="B33" s="257"/>
      <c r="C33" s="97">
        <v>23</v>
      </c>
      <c r="D33" s="72">
        <v>23</v>
      </c>
      <c r="E33" s="72">
        <v>23</v>
      </c>
      <c r="F33" s="72">
        <v>23</v>
      </c>
      <c r="G33" s="72">
        <v>23</v>
      </c>
      <c r="H33" s="72">
        <v>23</v>
      </c>
      <c r="I33" s="72">
        <v>23</v>
      </c>
      <c r="J33" s="72">
        <v>23</v>
      </c>
      <c r="K33" s="72">
        <v>23</v>
      </c>
      <c r="L33" s="73">
        <v>23</v>
      </c>
      <c r="M33" s="64"/>
      <c r="N33" s="70"/>
      <c r="O33" s="1">
        <v>22</v>
      </c>
      <c r="P33" s="68"/>
      <c r="Q33" s="69"/>
      <c r="R33" s="68" t="str">
        <f t="shared" si="3"/>
        <v/>
      </c>
      <c r="S33" s="68"/>
      <c r="T33" s="71">
        <f t="shared" si="0"/>
        <v>0</v>
      </c>
      <c r="U33" s="2" t="str">
        <f t="shared" si="1"/>
        <v/>
      </c>
      <c r="V33" s="3">
        <f t="shared" ca="1" si="2"/>
        <v>43344</v>
      </c>
    </row>
    <row r="34" spans="1:22" customFormat="1" ht="9.9499999999999993" customHeight="1" x14ac:dyDescent="0.25">
      <c r="A34" s="63"/>
      <c r="B34" s="257"/>
      <c r="C34" s="97">
        <v>24</v>
      </c>
      <c r="D34" s="72">
        <v>24</v>
      </c>
      <c r="E34" s="72">
        <v>24</v>
      </c>
      <c r="F34" s="72">
        <v>24</v>
      </c>
      <c r="G34" s="72">
        <v>24</v>
      </c>
      <c r="H34" s="72">
        <v>24</v>
      </c>
      <c r="I34" s="72">
        <v>24</v>
      </c>
      <c r="J34" s="72">
        <v>24</v>
      </c>
      <c r="K34" s="72">
        <v>24</v>
      </c>
      <c r="L34" s="73">
        <v>24</v>
      </c>
      <c r="M34" s="64"/>
      <c r="N34" s="70"/>
      <c r="O34" s="1">
        <v>23</v>
      </c>
      <c r="P34" s="68"/>
      <c r="Q34" s="69"/>
      <c r="R34" s="68" t="str">
        <f t="shared" si="3"/>
        <v/>
      </c>
      <c r="S34" s="68"/>
      <c r="T34" s="71">
        <f t="shared" si="0"/>
        <v>0</v>
      </c>
      <c r="U34" s="2" t="str">
        <f t="shared" si="1"/>
        <v/>
      </c>
      <c r="V34" s="3">
        <f t="shared" ca="1" si="2"/>
        <v>43344</v>
      </c>
    </row>
    <row r="35" spans="1:22" customFormat="1" ht="9.9499999999999993" customHeight="1" x14ac:dyDescent="0.25">
      <c r="A35" s="63"/>
      <c r="B35" s="257"/>
      <c r="C35" s="97">
        <v>25</v>
      </c>
      <c r="D35" s="72">
        <v>25</v>
      </c>
      <c r="E35" s="72">
        <v>25</v>
      </c>
      <c r="F35" s="72">
        <v>25</v>
      </c>
      <c r="G35" s="72">
        <v>25</v>
      </c>
      <c r="H35" s="72">
        <v>25</v>
      </c>
      <c r="I35" s="72">
        <v>25</v>
      </c>
      <c r="J35" s="72">
        <v>25</v>
      </c>
      <c r="K35" s="72">
        <v>25</v>
      </c>
      <c r="L35" s="73">
        <v>25</v>
      </c>
      <c r="M35" s="64"/>
      <c r="N35" s="70"/>
      <c r="O35" s="1">
        <v>24</v>
      </c>
      <c r="P35" s="68"/>
      <c r="Q35" s="69"/>
      <c r="R35" s="68" t="str">
        <f t="shared" si="3"/>
        <v/>
      </c>
      <c r="S35" s="68"/>
      <c r="T35" s="71">
        <f t="shared" si="0"/>
        <v>0</v>
      </c>
      <c r="U35" s="2" t="str">
        <f t="shared" si="1"/>
        <v/>
      </c>
      <c r="V35" s="3">
        <f t="shared" ca="1" si="2"/>
        <v>43344</v>
      </c>
    </row>
    <row r="36" spans="1:22" customFormat="1" ht="9.9499999999999993" customHeight="1" x14ac:dyDescent="0.25">
      <c r="A36" s="63"/>
      <c r="B36" s="257"/>
      <c r="C36" s="97">
        <v>26</v>
      </c>
      <c r="D36" s="72">
        <v>26</v>
      </c>
      <c r="E36" s="72">
        <v>26</v>
      </c>
      <c r="F36" s="72">
        <v>26</v>
      </c>
      <c r="G36" s="72">
        <v>26</v>
      </c>
      <c r="H36" s="72">
        <v>26</v>
      </c>
      <c r="I36" s="72">
        <v>26</v>
      </c>
      <c r="J36" s="72">
        <v>26</v>
      </c>
      <c r="K36" s="72">
        <v>26</v>
      </c>
      <c r="L36" s="73">
        <v>26</v>
      </c>
      <c r="M36" s="64"/>
      <c r="N36" s="70"/>
      <c r="O36" s="1">
        <v>25</v>
      </c>
      <c r="P36" s="68"/>
      <c r="Q36" s="69"/>
      <c r="R36" s="68" t="str">
        <f t="shared" si="3"/>
        <v/>
      </c>
      <c r="S36" s="68"/>
      <c r="T36" s="71">
        <f t="shared" si="0"/>
        <v>0</v>
      </c>
      <c r="U36" s="2" t="str">
        <f t="shared" si="1"/>
        <v/>
      </c>
      <c r="V36" s="3">
        <f t="shared" ca="1" si="2"/>
        <v>43344</v>
      </c>
    </row>
    <row r="37" spans="1:22" customFormat="1" ht="9.9499999999999993" customHeight="1" x14ac:dyDescent="0.25">
      <c r="A37" s="63"/>
      <c r="B37" s="257"/>
      <c r="C37" s="97">
        <v>27</v>
      </c>
      <c r="D37" s="72">
        <v>27</v>
      </c>
      <c r="E37" s="72">
        <v>27</v>
      </c>
      <c r="F37" s="72">
        <v>27</v>
      </c>
      <c r="G37" s="72">
        <v>27</v>
      </c>
      <c r="H37" s="72">
        <v>27</v>
      </c>
      <c r="I37" s="72">
        <v>27</v>
      </c>
      <c r="J37" s="72">
        <v>27</v>
      </c>
      <c r="K37" s="72">
        <v>27</v>
      </c>
      <c r="L37" s="73">
        <v>27</v>
      </c>
      <c r="M37" s="64"/>
      <c r="N37" s="70"/>
      <c r="O37" s="1">
        <v>26</v>
      </c>
      <c r="P37" s="68"/>
      <c r="Q37" s="69"/>
      <c r="R37" s="68" t="str">
        <f t="shared" si="3"/>
        <v/>
      </c>
      <c r="S37" s="68"/>
      <c r="T37" s="71">
        <f t="shared" si="0"/>
        <v>0</v>
      </c>
      <c r="U37" s="2" t="str">
        <f t="shared" si="1"/>
        <v/>
      </c>
      <c r="V37" s="3">
        <f t="shared" ca="1" si="2"/>
        <v>43344</v>
      </c>
    </row>
    <row r="38" spans="1:22" customFormat="1" ht="9.9499999999999993" customHeight="1" x14ac:dyDescent="0.25">
      <c r="A38" s="63"/>
      <c r="B38" s="257"/>
      <c r="C38" s="97">
        <v>28</v>
      </c>
      <c r="D38" s="72">
        <v>28</v>
      </c>
      <c r="E38" s="72">
        <v>28</v>
      </c>
      <c r="F38" s="72">
        <v>28</v>
      </c>
      <c r="G38" s="72">
        <v>28</v>
      </c>
      <c r="H38" s="72">
        <v>28</v>
      </c>
      <c r="I38" s="72">
        <v>28</v>
      </c>
      <c r="J38" s="72">
        <v>28</v>
      </c>
      <c r="K38" s="72">
        <v>28</v>
      </c>
      <c r="L38" s="73">
        <v>28</v>
      </c>
      <c r="M38" s="64"/>
      <c r="N38" s="70"/>
      <c r="O38" s="1">
        <v>27</v>
      </c>
      <c r="P38" s="68"/>
      <c r="Q38" s="69"/>
      <c r="R38" s="68" t="str">
        <f t="shared" si="3"/>
        <v/>
      </c>
      <c r="S38" s="68"/>
      <c r="T38" s="71">
        <f t="shared" si="0"/>
        <v>0</v>
      </c>
      <c r="U38" s="2" t="str">
        <f t="shared" si="1"/>
        <v/>
      </c>
      <c r="V38" s="3">
        <f t="shared" ca="1" si="2"/>
        <v>43344</v>
      </c>
    </row>
    <row r="39" spans="1:22" customFormat="1" ht="9.9499999999999993" customHeight="1" x14ac:dyDescent="0.25">
      <c r="A39" s="63"/>
      <c r="B39" s="257"/>
      <c r="C39" s="97">
        <v>29</v>
      </c>
      <c r="D39" s="72">
        <v>29</v>
      </c>
      <c r="E39" s="72">
        <v>29</v>
      </c>
      <c r="F39" s="72">
        <v>29</v>
      </c>
      <c r="G39" s="72">
        <v>29</v>
      </c>
      <c r="H39" s="72">
        <v>29</v>
      </c>
      <c r="I39" s="72">
        <v>29</v>
      </c>
      <c r="J39" s="72">
        <v>29</v>
      </c>
      <c r="K39" s="72">
        <v>29</v>
      </c>
      <c r="L39" s="73">
        <v>29</v>
      </c>
      <c r="M39" s="64"/>
      <c r="N39" s="70"/>
      <c r="O39" s="1">
        <v>28</v>
      </c>
      <c r="P39" s="68"/>
      <c r="Q39" s="69"/>
      <c r="R39" s="68" t="str">
        <f t="shared" si="3"/>
        <v/>
      </c>
      <c r="S39" s="68"/>
      <c r="T39" s="71">
        <f t="shared" si="0"/>
        <v>0</v>
      </c>
      <c r="U39" s="2" t="str">
        <f t="shared" si="1"/>
        <v/>
      </c>
      <c r="V39" s="3">
        <f t="shared" ca="1" si="2"/>
        <v>43344</v>
      </c>
    </row>
    <row r="40" spans="1:22" customFormat="1" ht="9.9499999999999993" customHeight="1" x14ac:dyDescent="0.25">
      <c r="A40" s="63"/>
      <c r="B40" s="257"/>
      <c r="C40" s="97">
        <v>30</v>
      </c>
      <c r="D40" s="72">
        <v>30</v>
      </c>
      <c r="E40" s="72">
        <v>30</v>
      </c>
      <c r="F40" s="72">
        <v>30</v>
      </c>
      <c r="G40" s="72">
        <v>30</v>
      </c>
      <c r="H40" s="72">
        <v>30</v>
      </c>
      <c r="I40" s="72">
        <v>30</v>
      </c>
      <c r="J40" s="72">
        <v>30</v>
      </c>
      <c r="K40" s="72">
        <v>30</v>
      </c>
      <c r="L40" s="73">
        <v>30</v>
      </c>
      <c r="M40" s="64"/>
      <c r="N40" s="70"/>
      <c r="O40" s="1">
        <v>29</v>
      </c>
      <c r="P40" s="68"/>
      <c r="Q40" s="69"/>
      <c r="R40" s="68" t="str">
        <f t="shared" si="3"/>
        <v/>
      </c>
      <c r="S40" s="68"/>
      <c r="T40" s="71">
        <f t="shared" si="0"/>
        <v>0</v>
      </c>
      <c r="U40" s="2" t="str">
        <f t="shared" si="1"/>
        <v/>
      </c>
      <c r="V40" s="3">
        <f t="shared" ca="1" si="2"/>
        <v>43344</v>
      </c>
    </row>
    <row r="41" spans="1:22" customFormat="1" ht="9.9499999999999993" customHeight="1" x14ac:dyDescent="0.25">
      <c r="A41" s="63"/>
      <c r="B41" s="257"/>
      <c r="C41" s="97">
        <v>31</v>
      </c>
      <c r="D41" s="72">
        <v>31</v>
      </c>
      <c r="E41" s="72">
        <v>31</v>
      </c>
      <c r="F41" s="72">
        <v>31</v>
      </c>
      <c r="G41" s="72">
        <v>31</v>
      </c>
      <c r="H41" s="72">
        <v>31</v>
      </c>
      <c r="I41" s="72">
        <v>31</v>
      </c>
      <c r="J41" s="72">
        <v>31</v>
      </c>
      <c r="K41" s="72">
        <v>31</v>
      </c>
      <c r="L41" s="73">
        <v>31</v>
      </c>
      <c r="M41" s="64"/>
      <c r="N41" s="70"/>
      <c r="O41" s="1">
        <v>30</v>
      </c>
      <c r="P41" s="68"/>
      <c r="Q41" s="69"/>
      <c r="R41" s="68" t="str">
        <f t="shared" si="3"/>
        <v/>
      </c>
      <c r="S41" s="68"/>
      <c r="T41" s="71">
        <f t="shared" si="0"/>
        <v>0</v>
      </c>
      <c r="U41" s="2" t="str">
        <f t="shared" si="1"/>
        <v/>
      </c>
      <c r="V41" s="3">
        <f t="shared" ca="1" si="2"/>
        <v>43344</v>
      </c>
    </row>
    <row r="42" spans="1:22" customFormat="1" ht="9.9499999999999993" customHeight="1" x14ac:dyDescent="0.25">
      <c r="A42" s="63"/>
      <c r="B42" s="257"/>
      <c r="C42" s="97">
        <v>32</v>
      </c>
      <c r="D42" s="72">
        <v>32</v>
      </c>
      <c r="E42" s="72">
        <v>32</v>
      </c>
      <c r="F42" s="72">
        <v>32</v>
      </c>
      <c r="G42" s="72">
        <v>32</v>
      </c>
      <c r="H42" s="72">
        <v>32</v>
      </c>
      <c r="I42" s="72">
        <v>32</v>
      </c>
      <c r="J42" s="72">
        <v>32</v>
      </c>
      <c r="K42" s="72">
        <v>32</v>
      </c>
      <c r="L42" s="73">
        <v>32</v>
      </c>
      <c r="M42" s="64"/>
      <c r="N42" s="70"/>
      <c r="O42" s="1">
        <v>31</v>
      </c>
      <c r="P42" s="68"/>
      <c r="Q42" s="69"/>
      <c r="R42" s="68" t="str">
        <f t="shared" si="3"/>
        <v/>
      </c>
      <c r="S42" s="68"/>
      <c r="T42" s="71">
        <f t="shared" si="0"/>
        <v>0</v>
      </c>
      <c r="U42" s="2" t="str">
        <f t="shared" si="1"/>
        <v/>
      </c>
      <c r="V42" s="3">
        <f t="shared" ca="1" si="2"/>
        <v>43344</v>
      </c>
    </row>
    <row r="43" spans="1:22" customFormat="1" ht="9.9499999999999993" customHeight="1" x14ac:dyDescent="0.25">
      <c r="A43" s="63"/>
      <c r="B43" s="257"/>
      <c r="C43" s="97">
        <v>33</v>
      </c>
      <c r="D43" s="72">
        <v>33</v>
      </c>
      <c r="E43" s="72">
        <v>33</v>
      </c>
      <c r="F43" s="72">
        <v>33</v>
      </c>
      <c r="G43" s="72">
        <v>33</v>
      </c>
      <c r="H43" s="72">
        <v>33</v>
      </c>
      <c r="I43" s="72">
        <v>33</v>
      </c>
      <c r="J43" s="72">
        <v>33</v>
      </c>
      <c r="K43" s="72">
        <v>33</v>
      </c>
      <c r="L43" s="73">
        <v>33</v>
      </c>
      <c r="M43" s="64"/>
      <c r="N43" s="70"/>
      <c r="O43" s="1">
        <v>32</v>
      </c>
      <c r="P43" s="68"/>
      <c r="Q43" s="69"/>
      <c r="R43" s="68" t="str">
        <f t="shared" si="3"/>
        <v/>
      </c>
      <c r="S43" s="68"/>
      <c r="T43" s="71">
        <f t="shared" si="0"/>
        <v>0</v>
      </c>
      <c r="U43" s="2" t="str">
        <f t="shared" si="1"/>
        <v/>
      </c>
      <c r="V43" s="3">
        <f t="shared" ca="1" si="2"/>
        <v>43344</v>
      </c>
    </row>
    <row r="44" spans="1:22" customFormat="1" ht="9.9499999999999993" customHeight="1" x14ac:dyDescent="0.25">
      <c r="A44" s="63"/>
      <c r="B44" s="257"/>
      <c r="C44" s="97">
        <v>34</v>
      </c>
      <c r="D44" s="72">
        <v>34</v>
      </c>
      <c r="E44" s="72">
        <v>34</v>
      </c>
      <c r="F44" s="72">
        <v>34</v>
      </c>
      <c r="G44" s="72">
        <v>34</v>
      </c>
      <c r="H44" s="72">
        <v>34</v>
      </c>
      <c r="I44" s="72">
        <v>34</v>
      </c>
      <c r="J44" s="72">
        <v>34</v>
      </c>
      <c r="K44" s="72">
        <v>34</v>
      </c>
      <c r="L44" s="73">
        <v>34</v>
      </c>
      <c r="M44" s="64"/>
      <c r="N44" s="70"/>
      <c r="O44" s="1">
        <v>33</v>
      </c>
      <c r="P44" s="68"/>
      <c r="Q44" s="69"/>
      <c r="R44" s="68" t="str">
        <f t="shared" si="3"/>
        <v/>
      </c>
      <c r="S44" s="68"/>
      <c r="T44" s="71">
        <f t="shared" si="0"/>
        <v>0</v>
      </c>
      <c r="U44" s="2" t="str">
        <f t="shared" si="1"/>
        <v/>
      </c>
      <c r="V44" s="3">
        <f t="shared" ca="1" si="2"/>
        <v>43344</v>
      </c>
    </row>
    <row r="45" spans="1:22" customFormat="1" ht="9.9499999999999993" customHeight="1" x14ac:dyDescent="0.25">
      <c r="A45" s="63"/>
      <c r="B45" s="257"/>
      <c r="C45" s="97">
        <v>35</v>
      </c>
      <c r="D45" s="72">
        <v>35</v>
      </c>
      <c r="E45" s="72">
        <v>35</v>
      </c>
      <c r="F45" s="72">
        <v>35</v>
      </c>
      <c r="G45" s="72">
        <v>35</v>
      </c>
      <c r="H45" s="72">
        <v>35</v>
      </c>
      <c r="I45" s="72">
        <v>35</v>
      </c>
      <c r="J45" s="72">
        <v>35</v>
      </c>
      <c r="K45" s="72">
        <v>35</v>
      </c>
      <c r="L45" s="73">
        <v>35</v>
      </c>
      <c r="M45" s="64"/>
      <c r="N45" s="70"/>
      <c r="O45" s="1">
        <v>34</v>
      </c>
      <c r="P45" s="68"/>
      <c r="Q45" s="69"/>
      <c r="R45" s="68" t="str">
        <f t="shared" si="3"/>
        <v/>
      </c>
      <c r="S45" s="68"/>
      <c r="T45" s="71">
        <f t="shared" si="0"/>
        <v>0</v>
      </c>
      <c r="U45" s="2" t="str">
        <f t="shared" si="1"/>
        <v/>
      </c>
      <c r="V45" s="3">
        <f t="shared" ca="1" si="2"/>
        <v>43344</v>
      </c>
    </row>
    <row r="46" spans="1:22" customFormat="1" ht="9.9499999999999993" customHeight="1" x14ac:dyDescent="0.25">
      <c r="A46" s="63"/>
      <c r="B46" s="257"/>
      <c r="C46" s="97">
        <v>36</v>
      </c>
      <c r="D46" s="72">
        <v>36</v>
      </c>
      <c r="E46" s="72">
        <v>36</v>
      </c>
      <c r="F46" s="72">
        <v>36</v>
      </c>
      <c r="G46" s="72">
        <v>36</v>
      </c>
      <c r="H46" s="72">
        <v>36</v>
      </c>
      <c r="I46" s="72">
        <v>36</v>
      </c>
      <c r="J46" s="72">
        <v>36</v>
      </c>
      <c r="K46" s="72">
        <v>36</v>
      </c>
      <c r="L46" s="73">
        <v>36</v>
      </c>
      <c r="M46" s="64"/>
      <c r="N46" s="70"/>
      <c r="O46" s="1">
        <v>35</v>
      </c>
      <c r="P46" s="68"/>
      <c r="Q46" s="69"/>
      <c r="R46" s="68" t="str">
        <f t="shared" si="3"/>
        <v/>
      </c>
      <c r="S46" s="68"/>
      <c r="T46" s="71">
        <f t="shared" si="0"/>
        <v>0</v>
      </c>
      <c r="U46" s="2" t="str">
        <f t="shared" si="1"/>
        <v/>
      </c>
      <c r="V46" s="3">
        <f t="shared" ca="1" si="2"/>
        <v>43344</v>
      </c>
    </row>
    <row r="47" spans="1:22" customFormat="1" ht="9.9499999999999993" customHeight="1" x14ac:dyDescent="0.25">
      <c r="A47" s="63"/>
      <c r="B47" s="257"/>
      <c r="C47" s="97">
        <v>37</v>
      </c>
      <c r="D47" s="72">
        <v>37</v>
      </c>
      <c r="E47" s="72">
        <v>37</v>
      </c>
      <c r="F47" s="72">
        <v>37</v>
      </c>
      <c r="G47" s="72">
        <v>37</v>
      </c>
      <c r="H47" s="72">
        <v>37</v>
      </c>
      <c r="I47" s="72">
        <v>37</v>
      </c>
      <c r="J47" s="72">
        <v>37</v>
      </c>
      <c r="K47" s="72">
        <v>37</v>
      </c>
      <c r="L47" s="73">
        <v>37</v>
      </c>
      <c r="M47" s="64"/>
      <c r="N47" s="70"/>
      <c r="O47" s="1">
        <v>36</v>
      </c>
      <c r="P47" s="68"/>
      <c r="Q47" s="69"/>
      <c r="R47" s="68" t="str">
        <f t="shared" si="3"/>
        <v/>
      </c>
      <c r="S47" s="68"/>
      <c r="T47" s="71">
        <f t="shared" si="0"/>
        <v>0</v>
      </c>
      <c r="U47" s="2" t="str">
        <f t="shared" si="1"/>
        <v/>
      </c>
      <c r="V47" s="3">
        <f t="shared" ca="1" si="2"/>
        <v>43344</v>
      </c>
    </row>
    <row r="48" spans="1:22" customFormat="1" ht="9.9499999999999993" customHeight="1" x14ac:dyDescent="0.25">
      <c r="A48" s="63"/>
      <c r="B48" s="257"/>
      <c r="C48" s="97">
        <v>38</v>
      </c>
      <c r="D48" s="72">
        <v>38</v>
      </c>
      <c r="E48" s="72">
        <v>38</v>
      </c>
      <c r="F48" s="72">
        <v>38</v>
      </c>
      <c r="G48" s="72">
        <v>38</v>
      </c>
      <c r="H48" s="72">
        <v>38</v>
      </c>
      <c r="I48" s="72">
        <v>38</v>
      </c>
      <c r="J48" s="72">
        <v>38</v>
      </c>
      <c r="K48" s="72">
        <v>38</v>
      </c>
      <c r="L48" s="73">
        <v>38</v>
      </c>
      <c r="M48" s="64"/>
      <c r="N48" s="70"/>
      <c r="O48" s="1">
        <v>37</v>
      </c>
      <c r="P48" s="68"/>
      <c r="Q48" s="69"/>
      <c r="R48" s="68" t="str">
        <f t="shared" si="3"/>
        <v/>
      </c>
      <c r="S48" s="68"/>
      <c r="T48" s="71">
        <f t="shared" si="0"/>
        <v>0</v>
      </c>
      <c r="U48" s="2" t="str">
        <f t="shared" si="1"/>
        <v/>
      </c>
      <c r="V48" s="3">
        <f t="shared" ca="1" si="2"/>
        <v>43344</v>
      </c>
    </row>
    <row r="49" spans="1:22" customFormat="1" ht="9.9499999999999993" customHeight="1" x14ac:dyDescent="0.25">
      <c r="A49" s="63"/>
      <c r="B49" s="257"/>
      <c r="C49" s="97">
        <v>39</v>
      </c>
      <c r="D49" s="72">
        <v>39</v>
      </c>
      <c r="E49" s="72">
        <v>39</v>
      </c>
      <c r="F49" s="72">
        <v>39</v>
      </c>
      <c r="G49" s="72">
        <v>39</v>
      </c>
      <c r="H49" s="72">
        <v>39</v>
      </c>
      <c r="I49" s="72">
        <v>39</v>
      </c>
      <c r="J49" s="72">
        <v>39</v>
      </c>
      <c r="K49" s="72">
        <v>39</v>
      </c>
      <c r="L49" s="73">
        <v>39</v>
      </c>
      <c r="M49" s="64"/>
      <c r="N49" s="70"/>
      <c r="O49" s="1">
        <v>38</v>
      </c>
      <c r="P49" s="68"/>
      <c r="Q49" s="69"/>
      <c r="R49" s="68" t="str">
        <f t="shared" si="3"/>
        <v/>
      </c>
      <c r="S49" s="68"/>
      <c r="T49" s="71">
        <f t="shared" si="0"/>
        <v>0</v>
      </c>
      <c r="U49" s="2" t="str">
        <f t="shared" si="1"/>
        <v/>
      </c>
      <c r="V49" s="3">
        <f t="shared" ca="1" si="2"/>
        <v>43344</v>
      </c>
    </row>
    <row r="50" spans="1:22" customFormat="1" ht="9.9499999999999993" customHeight="1" x14ac:dyDescent="0.25">
      <c r="A50" s="63"/>
      <c r="B50" s="257"/>
      <c r="C50" s="98">
        <v>40</v>
      </c>
      <c r="D50" s="95">
        <v>40</v>
      </c>
      <c r="E50" s="95">
        <v>40</v>
      </c>
      <c r="F50" s="95">
        <v>40</v>
      </c>
      <c r="G50" s="95">
        <v>40</v>
      </c>
      <c r="H50" s="95">
        <v>40</v>
      </c>
      <c r="I50" s="95">
        <v>40</v>
      </c>
      <c r="J50" s="95">
        <v>40</v>
      </c>
      <c r="K50" s="95">
        <v>40</v>
      </c>
      <c r="L50" s="96">
        <v>40</v>
      </c>
      <c r="M50" s="64"/>
      <c r="N50" s="70"/>
      <c r="O50" s="1">
        <v>39</v>
      </c>
      <c r="P50" s="68"/>
      <c r="Q50" s="69"/>
      <c r="R50" s="68" t="str">
        <f t="shared" si="3"/>
        <v/>
      </c>
      <c r="S50" s="68"/>
      <c r="T50" s="71">
        <f t="shared" si="0"/>
        <v>0</v>
      </c>
      <c r="U50" s="2" t="str">
        <f t="shared" si="1"/>
        <v/>
      </c>
      <c r="V50" s="3">
        <f t="shared" ca="1" si="2"/>
        <v>43344</v>
      </c>
    </row>
    <row r="51" spans="1:22" customFormat="1" ht="9.75" customHeight="1" x14ac:dyDescent="0.25">
      <c r="A51" s="63"/>
      <c r="B51" s="257"/>
      <c r="C51" s="97">
        <v>41</v>
      </c>
      <c r="D51" s="72">
        <v>41</v>
      </c>
      <c r="E51" s="72">
        <v>41</v>
      </c>
      <c r="F51" s="72">
        <v>41</v>
      </c>
      <c r="G51" s="72">
        <v>41</v>
      </c>
      <c r="H51" s="72">
        <v>41</v>
      </c>
      <c r="I51" s="72">
        <v>41</v>
      </c>
      <c r="J51" s="72">
        <v>41</v>
      </c>
      <c r="K51" s="72">
        <v>41</v>
      </c>
      <c r="L51" s="73">
        <v>41</v>
      </c>
      <c r="M51" s="64"/>
      <c r="N51" s="70"/>
      <c r="O51" s="1">
        <v>40</v>
      </c>
      <c r="P51" s="68"/>
      <c r="Q51" s="69"/>
      <c r="R51" s="68" t="str">
        <f t="shared" si="3"/>
        <v/>
      </c>
      <c r="S51" s="68"/>
      <c r="T51" s="71">
        <f t="shared" si="0"/>
        <v>0</v>
      </c>
      <c r="U51" s="2" t="str">
        <f t="shared" si="1"/>
        <v/>
      </c>
      <c r="V51" s="3">
        <f t="shared" ca="1" si="2"/>
        <v>43344</v>
      </c>
    </row>
    <row r="52" spans="1:22" customFormat="1" ht="9.75" customHeight="1" x14ac:dyDescent="0.25">
      <c r="A52" s="63"/>
      <c r="B52" s="257"/>
      <c r="C52" s="97">
        <v>42</v>
      </c>
      <c r="D52" s="72">
        <v>42</v>
      </c>
      <c r="E52" s="72">
        <v>42</v>
      </c>
      <c r="F52" s="72">
        <v>42</v>
      </c>
      <c r="G52" s="72">
        <v>42</v>
      </c>
      <c r="H52" s="72">
        <v>42</v>
      </c>
      <c r="I52" s="72">
        <v>42</v>
      </c>
      <c r="J52" s="72">
        <v>42</v>
      </c>
      <c r="K52" s="72">
        <v>42</v>
      </c>
      <c r="L52" s="73">
        <v>42</v>
      </c>
      <c r="M52" s="64"/>
      <c r="N52" s="70"/>
      <c r="O52" s="1">
        <v>41</v>
      </c>
      <c r="P52" s="68"/>
      <c r="Q52" s="69"/>
      <c r="R52" s="68"/>
      <c r="S52" s="68"/>
      <c r="T52" s="71">
        <f t="shared" si="0"/>
        <v>0</v>
      </c>
      <c r="U52" s="2" t="str">
        <f t="shared" si="1"/>
        <v/>
      </c>
      <c r="V52" s="3">
        <f t="shared" ca="1" si="2"/>
        <v>43344</v>
      </c>
    </row>
    <row r="53" spans="1:22" customFormat="1" ht="9.75" customHeight="1" x14ac:dyDescent="0.25">
      <c r="A53" s="63"/>
      <c r="B53" s="257"/>
      <c r="C53" s="97">
        <v>43</v>
      </c>
      <c r="D53" s="72">
        <v>43</v>
      </c>
      <c r="E53" s="72">
        <v>43</v>
      </c>
      <c r="F53" s="72">
        <v>43</v>
      </c>
      <c r="G53" s="72">
        <v>43</v>
      </c>
      <c r="H53" s="72">
        <v>43</v>
      </c>
      <c r="I53" s="72">
        <v>43</v>
      </c>
      <c r="J53" s="72">
        <v>43</v>
      </c>
      <c r="K53" s="72">
        <v>43</v>
      </c>
      <c r="L53" s="73">
        <v>43</v>
      </c>
      <c r="M53" s="64"/>
      <c r="N53" s="70"/>
      <c r="O53" s="1">
        <v>42</v>
      </c>
      <c r="P53" s="68"/>
      <c r="Q53" s="69"/>
      <c r="R53" s="68"/>
      <c r="S53" s="68"/>
      <c r="T53" s="71">
        <f t="shared" si="0"/>
        <v>0</v>
      </c>
      <c r="U53" s="2" t="str">
        <f t="shared" si="1"/>
        <v/>
      </c>
      <c r="V53" s="3">
        <f t="shared" ca="1" si="2"/>
        <v>43344</v>
      </c>
    </row>
    <row r="54" spans="1:22" customFormat="1" ht="9.75" customHeight="1" x14ac:dyDescent="0.25">
      <c r="A54" s="63"/>
      <c r="B54" s="257"/>
      <c r="C54" s="97">
        <v>44</v>
      </c>
      <c r="D54" s="72">
        <v>44</v>
      </c>
      <c r="E54" s="72">
        <v>44</v>
      </c>
      <c r="F54" s="72">
        <v>44</v>
      </c>
      <c r="G54" s="72">
        <v>44</v>
      </c>
      <c r="H54" s="72">
        <v>44</v>
      </c>
      <c r="I54" s="72">
        <v>44</v>
      </c>
      <c r="J54" s="72">
        <v>44</v>
      </c>
      <c r="K54" s="72">
        <v>44</v>
      </c>
      <c r="L54" s="73">
        <v>44</v>
      </c>
      <c r="M54" s="64"/>
      <c r="N54" s="70"/>
      <c r="O54" s="1">
        <v>43</v>
      </c>
      <c r="P54" s="68"/>
      <c r="Q54" s="69"/>
      <c r="R54" s="68"/>
      <c r="S54" s="68"/>
      <c r="T54" s="71">
        <f t="shared" si="0"/>
        <v>0</v>
      </c>
      <c r="U54" s="2" t="str">
        <f t="shared" si="1"/>
        <v/>
      </c>
      <c r="V54" s="3">
        <f t="shared" ca="1" si="2"/>
        <v>43344</v>
      </c>
    </row>
    <row r="55" spans="1:22" customFormat="1" ht="9.75" customHeight="1" x14ac:dyDescent="0.25">
      <c r="A55" s="63"/>
      <c r="B55" s="257"/>
      <c r="C55" s="97">
        <v>45</v>
      </c>
      <c r="D55" s="72">
        <v>45</v>
      </c>
      <c r="E55" s="72">
        <v>45</v>
      </c>
      <c r="F55" s="72">
        <v>45</v>
      </c>
      <c r="G55" s="72">
        <v>45</v>
      </c>
      <c r="H55" s="72">
        <v>45</v>
      </c>
      <c r="I55" s="72">
        <v>45</v>
      </c>
      <c r="J55" s="72">
        <v>45</v>
      </c>
      <c r="K55" s="72">
        <v>45</v>
      </c>
      <c r="L55" s="73">
        <v>45</v>
      </c>
      <c r="M55" s="64"/>
      <c r="N55" s="70"/>
      <c r="O55" s="1">
        <v>44</v>
      </c>
      <c r="P55" s="68"/>
      <c r="Q55" s="69"/>
      <c r="R55" s="68"/>
      <c r="S55" s="68"/>
      <c r="T55" s="71">
        <f t="shared" si="0"/>
        <v>0</v>
      </c>
      <c r="U55" s="2" t="str">
        <f t="shared" si="1"/>
        <v/>
      </c>
      <c r="V55" s="3">
        <f t="shared" ca="1" si="2"/>
        <v>43344</v>
      </c>
    </row>
    <row r="56" spans="1:22" customFormat="1" ht="9.75" customHeight="1" x14ac:dyDescent="0.25">
      <c r="A56" s="63"/>
      <c r="B56" s="257"/>
      <c r="C56" s="97">
        <v>46</v>
      </c>
      <c r="D56" s="72">
        <v>46</v>
      </c>
      <c r="E56" s="72">
        <v>46</v>
      </c>
      <c r="F56" s="72">
        <v>46</v>
      </c>
      <c r="G56" s="72">
        <v>46</v>
      </c>
      <c r="H56" s="72">
        <v>46</v>
      </c>
      <c r="I56" s="72">
        <v>46</v>
      </c>
      <c r="J56" s="72">
        <v>46</v>
      </c>
      <c r="K56" s="72">
        <v>46</v>
      </c>
      <c r="L56" s="73">
        <v>46</v>
      </c>
      <c r="M56" s="64"/>
      <c r="N56" s="70"/>
      <c r="O56" s="1">
        <v>45</v>
      </c>
      <c r="P56" s="68"/>
      <c r="Q56" s="69"/>
      <c r="R56" s="68"/>
      <c r="S56" s="68"/>
      <c r="T56" s="71">
        <f t="shared" si="0"/>
        <v>0</v>
      </c>
      <c r="U56" s="2" t="str">
        <f t="shared" si="1"/>
        <v/>
      </c>
      <c r="V56" s="3">
        <f t="shared" ca="1" si="2"/>
        <v>43344</v>
      </c>
    </row>
    <row r="57" spans="1:22" customFormat="1" ht="9.75" customHeight="1" x14ac:dyDescent="0.25">
      <c r="A57" s="63"/>
      <c r="B57" s="257"/>
      <c r="C57" s="97">
        <v>47</v>
      </c>
      <c r="D57" s="72">
        <v>47</v>
      </c>
      <c r="E57" s="72">
        <v>47</v>
      </c>
      <c r="F57" s="72">
        <v>47</v>
      </c>
      <c r="G57" s="72">
        <v>47</v>
      </c>
      <c r="H57" s="72">
        <v>47</v>
      </c>
      <c r="I57" s="72">
        <v>47</v>
      </c>
      <c r="J57" s="72">
        <v>47</v>
      </c>
      <c r="K57" s="72">
        <v>47</v>
      </c>
      <c r="L57" s="73">
        <v>47</v>
      </c>
      <c r="M57" s="64"/>
      <c r="N57" s="70"/>
      <c r="O57" s="1">
        <v>46</v>
      </c>
      <c r="P57" s="68"/>
      <c r="Q57" s="69"/>
      <c r="R57" s="68"/>
      <c r="S57" s="68"/>
      <c r="T57" s="71">
        <f t="shared" si="0"/>
        <v>0</v>
      </c>
      <c r="U57" s="2" t="str">
        <f t="shared" si="1"/>
        <v/>
      </c>
      <c r="V57" s="3">
        <f t="shared" ca="1" si="2"/>
        <v>43344</v>
      </c>
    </row>
    <row r="58" spans="1:22" customFormat="1" ht="9.75" customHeight="1" x14ac:dyDescent="0.25">
      <c r="A58" s="63"/>
      <c r="B58" s="257"/>
      <c r="C58" s="97">
        <v>48</v>
      </c>
      <c r="D58" s="72">
        <v>48</v>
      </c>
      <c r="E58" s="72">
        <v>48</v>
      </c>
      <c r="F58" s="72">
        <v>48</v>
      </c>
      <c r="G58" s="72">
        <v>48</v>
      </c>
      <c r="H58" s="72">
        <v>48</v>
      </c>
      <c r="I58" s="72">
        <v>48</v>
      </c>
      <c r="J58" s="72">
        <v>48</v>
      </c>
      <c r="K58" s="72">
        <v>48</v>
      </c>
      <c r="L58" s="73">
        <v>48</v>
      </c>
      <c r="M58" s="64"/>
      <c r="N58" s="70"/>
      <c r="O58" s="1">
        <v>47</v>
      </c>
      <c r="P58" s="68"/>
      <c r="Q58" s="69"/>
      <c r="R58" s="68"/>
      <c r="S58" s="68"/>
      <c r="T58" s="71">
        <f t="shared" si="0"/>
        <v>0</v>
      </c>
      <c r="U58" s="2" t="str">
        <f t="shared" si="1"/>
        <v/>
      </c>
      <c r="V58" s="3">
        <f t="shared" ca="1" si="2"/>
        <v>43344</v>
      </c>
    </row>
    <row r="59" spans="1:22" customFormat="1" ht="9.75" customHeight="1" x14ac:dyDescent="0.25">
      <c r="A59" s="63"/>
      <c r="B59" s="257"/>
      <c r="C59" s="97">
        <v>49</v>
      </c>
      <c r="D59" s="72">
        <v>49</v>
      </c>
      <c r="E59" s="72">
        <v>49</v>
      </c>
      <c r="F59" s="72">
        <v>49</v>
      </c>
      <c r="G59" s="72">
        <v>49</v>
      </c>
      <c r="H59" s="72">
        <v>49</v>
      </c>
      <c r="I59" s="72">
        <v>49</v>
      </c>
      <c r="J59" s="72">
        <v>49</v>
      </c>
      <c r="K59" s="72">
        <v>49</v>
      </c>
      <c r="L59" s="73">
        <v>49</v>
      </c>
      <c r="M59" s="64"/>
      <c r="N59" s="70"/>
      <c r="O59" s="1">
        <v>48</v>
      </c>
      <c r="P59" s="68"/>
      <c r="Q59" s="69"/>
      <c r="R59" s="68"/>
      <c r="S59" s="68"/>
      <c r="T59" s="71">
        <f t="shared" si="0"/>
        <v>0</v>
      </c>
      <c r="U59" s="2" t="str">
        <f t="shared" si="1"/>
        <v/>
      </c>
      <c r="V59" s="3">
        <f t="shared" ca="1" si="2"/>
        <v>43344</v>
      </c>
    </row>
    <row r="60" spans="1:22" customFormat="1" ht="9.75" customHeight="1" x14ac:dyDescent="0.25">
      <c r="A60" s="63"/>
      <c r="B60" s="257"/>
      <c r="C60" s="97">
        <v>50</v>
      </c>
      <c r="D60" s="72">
        <v>50</v>
      </c>
      <c r="E60" s="72">
        <v>50</v>
      </c>
      <c r="F60" s="72">
        <v>50</v>
      </c>
      <c r="G60" s="72">
        <v>50</v>
      </c>
      <c r="H60" s="72">
        <v>50</v>
      </c>
      <c r="I60" s="72">
        <v>50</v>
      </c>
      <c r="J60" s="72">
        <v>50</v>
      </c>
      <c r="K60" s="72">
        <v>50</v>
      </c>
      <c r="L60" s="73">
        <v>50</v>
      </c>
      <c r="M60" s="64"/>
      <c r="N60" s="70"/>
      <c r="O60" s="1">
        <v>49</v>
      </c>
      <c r="P60" s="68"/>
      <c r="Q60" s="69"/>
      <c r="R60" s="68"/>
      <c r="S60" s="68"/>
      <c r="T60" s="71">
        <f t="shared" si="0"/>
        <v>0</v>
      </c>
      <c r="U60" s="2" t="str">
        <f t="shared" si="1"/>
        <v/>
      </c>
      <c r="V60" s="3">
        <f t="shared" ca="1" si="2"/>
        <v>43344</v>
      </c>
    </row>
    <row r="61" spans="1:22" customFormat="1" ht="9.75" customHeight="1" x14ac:dyDescent="0.25">
      <c r="A61" s="63"/>
      <c r="B61" s="257"/>
      <c r="C61" s="97">
        <v>51</v>
      </c>
      <c r="D61" s="72">
        <v>51</v>
      </c>
      <c r="E61" s="72">
        <v>51</v>
      </c>
      <c r="F61" s="72">
        <v>51</v>
      </c>
      <c r="G61" s="72">
        <v>51</v>
      </c>
      <c r="H61" s="72">
        <v>51</v>
      </c>
      <c r="I61" s="72">
        <v>51</v>
      </c>
      <c r="J61" s="72">
        <v>51</v>
      </c>
      <c r="K61" s="72">
        <v>51</v>
      </c>
      <c r="L61" s="73">
        <v>51</v>
      </c>
      <c r="M61" s="64"/>
      <c r="N61" s="70"/>
      <c r="O61" s="1">
        <v>50</v>
      </c>
      <c r="P61" s="68"/>
      <c r="Q61" s="69"/>
      <c r="R61" s="68"/>
      <c r="S61" s="68"/>
      <c r="T61" s="71">
        <f t="shared" si="0"/>
        <v>0</v>
      </c>
      <c r="U61" s="2" t="str">
        <f t="shared" si="1"/>
        <v/>
      </c>
      <c r="V61" s="3">
        <f t="shared" ca="1" si="2"/>
        <v>43344</v>
      </c>
    </row>
    <row r="62" spans="1:22" customFormat="1" ht="9.75" customHeight="1" x14ac:dyDescent="0.25">
      <c r="A62" s="63"/>
      <c r="B62" s="257"/>
      <c r="C62" s="97">
        <v>52</v>
      </c>
      <c r="D62" s="72">
        <v>52</v>
      </c>
      <c r="E62" s="72">
        <v>52</v>
      </c>
      <c r="F62" s="72">
        <v>52</v>
      </c>
      <c r="G62" s="72">
        <v>52</v>
      </c>
      <c r="H62" s="72">
        <v>52</v>
      </c>
      <c r="I62" s="72">
        <v>52</v>
      </c>
      <c r="J62" s="72">
        <v>52</v>
      </c>
      <c r="K62" s="72">
        <v>52</v>
      </c>
      <c r="L62" s="73">
        <v>52</v>
      </c>
      <c r="M62" s="64"/>
      <c r="N62" s="70"/>
      <c r="O62" s="1">
        <v>51</v>
      </c>
      <c r="P62" s="68"/>
      <c r="Q62" s="69"/>
      <c r="R62" s="68"/>
      <c r="S62" s="68"/>
      <c r="T62" s="71">
        <f t="shared" si="0"/>
        <v>0</v>
      </c>
      <c r="U62" s="2" t="str">
        <f t="shared" si="1"/>
        <v/>
      </c>
      <c r="V62" s="3">
        <f t="shared" ca="1" si="2"/>
        <v>43344</v>
      </c>
    </row>
    <row r="63" spans="1:22" customFormat="1" ht="9.75" customHeight="1" x14ac:dyDescent="0.25">
      <c r="A63" s="63"/>
      <c r="B63" s="257"/>
      <c r="C63" s="97">
        <v>53</v>
      </c>
      <c r="D63" s="72">
        <v>53</v>
      </c>
      <c r="E63" s="72">
        <v>53</v>
      </c>
      <c r="F63" s="72">
        <v>53</v>
      </c>
      <c r="G63" s="72">
        <v>53</v>
      </c>
      <c r="H63" s="72">
        <v>53</v>
      </c>
      <c r="I63" s="72">
        <v>53</v>
      </c>
      <c r="J63" s="72">
        <v>53</v>
      </c>
      <c r="K63" s="72">
        <v>53</v>
      </c>
      <c r="L63" s="73">
        <v>53</v>
      </c>
      <c r="M63" s="64"/>
      <c r="N63" s="70"/>
      <c r="O63" s="1">
        <v>52</v>
      </c>
      <c r="P63" s="68"/>
      <c r="Q63" s="69"/>
      <c r="R63" s="68"/>
      <c r="S63" s="68"/>
      <c r="T63" s="71">
        <f t="shared" si="0"/>
        <v>0</v>
      </c>
      <c r="U63" s="2" t="str">
        <f t="shared" si="1"/>
        <v/>
      </c>
      <c r="V63" s="3">
        <f t="shared" ca="1" si="2"/>
        <v>43344</v>
      </c>
    </row>
    <row r="64" spans="1:22" customFormat="1" ht="9.75" customHeight="1" x14ac:dyDescent="0.25">
      <c r="A64" s="63"/>
      <c r="B64" s="257"/>
      <c r="C64" s="97">
        <v>54</v>
      </c>
      <c r="D64" s="72">
        <v>54</v>
      </c>
      <c r="E64" s="72">
        <v>54</v>
      </c>
      <c r="F64" s="72">
        <v>54</v>
      </c>
      <c r="G64" s="72">
        <v>54</v>
      </c>
      <c r="H64" s="72">
        <v>54</v>
      </c>
      <c r="I64" s="72">
        <v>54</v>
      </c>
      <c r="J64" s="72">
        <v>54</v>
      </c>
      <c r="K64" s="72">
        <v>54</v>
      </c>
      <c r="L64" s="73">
        <v>54</v>
      </c>
      <c r="M64" s="64"/>
      <c r="N64" s="70"/>
      <c r="O64" s="1">
        <v>53</v>
      </c>
      <c r="P64" s="68"/>
      <c r="Q64" s="69"/>
      <c r="R64" s="68"/>
      <c r="S64" s="68"/>
      <c r="T64" s="71">
        <f t="shared" si="0"/>
        <v>0</v>
      </c>
      <c r="U64" s="2" t="str">
        <f t="shared" si="1"/>
        <v/>
      </c>
      <c r="V64" s="3">
        <f t="shared" ca="1" si="2"/>
        <v>43344</v>
      </c>
    </row>
    <row r="65" spans="1:22" customFormat="1" ht="9.75" customHeight="1" x14ac:dyDescent="0.25">
      <c r="A65" s="63"/>
      <c r="B65" s="257"/>
      <c r="C65" s="97">
        <v>55</v>
      </c>
      <c r="D65" s="72">
        <v>55</v>
      </c>
      <c r="E65" s="72">
        <v>55</v>
      </c>
      <c r="F65" s="72">
        <v>55</v>
      </c>
      <c r="G65" s="72">
        <v>55</v>
      </c>
      <c r="H65" s="72">
        <v>55</v>
      </c>
      <c r="I65" s="72">
        <v>55</v>
      </c>
      <c r="J65" s="72">
        <v>55</v>
      </c>
      <c r="K65" s="72">
        <v>55</v>
      </c>
      <c r="L65" s="73">
        <v>55</v>
      </c>
      <c r="M65" s="64"/>
      <c r="N65" s="70"/>
      <c r="O65" s="1">
        <v>54</v>
      </c>
      <c r="P65" s="68"/>
      <c r="Q65" s="69"/>
      <c r="R65" s="68"/>
      <c r="S65" s="68"/>
      <c r="T65" s="71">
        <f t="shared" si="0"/>
        <v>0</v>
      </c>
      <c r="U65" s="2" t="str">
        <f t="shared" si="1"/>
        <v/>
      </c>
      <c r="V65" s="3">
        <f t="shared" ca="1" si="2"/>
        <v>43344</v>
      </c>
    </row>
    <row r="66" spans="1:22" customFormat="1" ht="9.75" customHeight="1" x14ac:dyDescent="0.25">
      <c r="A66" s="63"/>
      <c r="B66" s="257"/>
      <c r="C66" s="97">
        <v>56</v>
      </c>
      <c r="D66" s="72">
        <v>56</v>
      </c>
      <c r="E66" s="72">
        <v>56</v>
      </c>
      <c r="F66" s="72">
        <v>56</v>
      </c>
      <c r="G66" s="72">
        <v>56</v>
      </c>
      <c r="H66" s="72">
        <v>56</v>
      </c>
      <c r="I66" s="72">
        <v>56</v>
      </c>
      <c r="J66" s="72">
        <v>56</v>
      </c>
      <c r="K66" s="72">
        <v>56</v>
      </c>
      <c r="L66" s="73">
        <v>56</v>
      </c>
      <c r="M66" s="64"/>
      <c r="N66" s="70"/>
      <c r="O66" s="1">
        <v>55</v>
      </c>
      <c r="P66" s="68"/>
      <c r="Q66" s="69"/>
      <c r="R66" s="68"/>
      <c r="S66" s="68"/>
      <c r="T66" s="71">
        <f t="shared" si="0"/>
        <v>0</v>
      </c>
      <c r="U66" s="2" t="str">
        <f t="shared" si="1"/>
        <v/>
      </c>
      <c r="V66" s="3">
        <f t="shared" ca="1" si="2"/>
        <v>43344</v>
      </c>
    </row>
    <row r="67" spans="1:22" customFormat="1" ht="9.75" customHeight="1" x14ac:dyDescent="0.25">
      <c r="A67" s="63"/>
      <c r="B67" s="257"/>
      <c r="C67" s="97">
        <v>57</v>
      </c>
      <c r="D67" s="72">
        <v>57</v>
      </c>
      <c r="E67" s="72">
        <v>57</v>
      </c>
      <c r="F67" s="72">
        <v>57</v>
      </c>
      <c r="G67" s="72">
        <v>57</v>
      </c>
      <c r="H67" s="72">
        <v>57</v>
      </c>
      <c r="I67" s="72">
        <v>57</v>
      </c>
      <c r="J67" s="72">
        <v>57</v>
      </c>
      <c r="K67" s="72">
        <v>57</v>
      </c>
      <c r="L67" s="73">
        <v>57</v>
      </c>
      <c r="M67" s="64"/>
      <c r="N67" s="70"/>
      <c r="O67" s="1">
        <v>56</v>
      </c>
      <c r="P67" s="68"/>
      <c r="Q67" s="69"/>
      <c r="R67" s="68"/>
      <c r="S67" s="68"/>
      <c r="T67" s="71">
        <f t="shared" si="0"/>
        <v>0</v>
      </c>
      <c r="U67" s="2" t="str">
        <f t="shared" si="1"/>
        <v/>
      </c>
      <c r="V67" s="3">
        <f t="shared" ca="1" si="2"/>
        <v>43344</v>
      </c>
    </row>
    <row r="68" spans="1:22" customFormat="1" ht="9.75" customHeight="1" x14ac:dyDescent="0.25">
      <c r="A68" s="63"/>
      <c r="B68" s="257"/>
      <c r="C68" s="97">
        <v>58</v>
      </c>
      <c r="D68" s="72">
        <v>58</v>
      </c>
      <c r="E68" s="72">
        <v>58</v>
      </c>
      <c r="F68" s="72">
        <v>58</v>
      </c>
      <c r="G68" s="72">
        <v>58</v>
      </c>
      <c r="H68" s="72">
        <v>58</v>
      </c>
      <c r="I68" s="72">
        <v>58</v>
      </c>
      <c r="J68" s="72">
        <v>58</v>
      </c>
      <c r="K68" s="72">
        <v>58</v>
      </c>
      <c r="L68" s="73">
        <v>58</v>
      </c>
      <c r="M68" s="64"/>
      <c r="N68" s="70"/>
      <c r="O68" s="1">
        <v>57</v>
      </c>
      <c r="P68" s="68"/>
      <c r="Q68" s="69"/>
      <c r="R68" s="68"/>
      <c r="S68" s="68"/>
      <c r="T68" s="71">
        <f t="shared" si="0"/>
        <v>0</v>
      </c>
      <c r="U68" s="2" t="str">
        <f t="shared" si="1"/>
        <v/>
      </c>
      <c r="V68" s="3">
        <f t="shared" ca="1" si="2"/>
        <v>43344</v>
      </c>
    </row>
    <row r="69" spans="1:22" customFormat="1" ht="9.75" customHeight="1" x14ac:dyDescent="0.25">
      <c r="A69" s="63"/>
      <c r="B69" s="257"/>
      <c r="C69" s="97">
        <v>59</v>
      </c>
      <c r="D69" s="72">
        <v>59</v>
      </c>
      <c r="E69" s="72">
        <v>59</v>
      </c>
      <c r="F69" s="72">
        <v>59</v>
      </c>
      <c r="G69" s="72">
        <v>59</v>
      </c>
      <c r="H69" s="72">
        <v>59</v>
      </c>
      <c r="I69" s="72">
        <v>59</v>
      </c>
      <c r="J69" s="72">
        <v>59</v>
      </c>
      <c r="K69" s="72">
        <v>59</v>
      </c>
      <c r="L69" s="73">
        <v>59</v>
      </c>
      <c r="M69" s="64"/>
      <c r="N69" s="70"/>
      <c r="O69" s="1">
        <v>58</v>
      </c>
      <c r="P69" s="68"/>
      <c r="Q69" s="69"/>
      <c r="R69" s="68"/>
      <c r="S69" s="68"/>
      <c r="T69" s="71">
        <f t="shared" si="0"/>
        <v>0</v>
      </c>
      <c r="U69" s="2" t="str">
        <f t="shared" si="1"/>
        <v/>
      </c>
      <c r="V69" s="3">
        <f t="shared" ca="1" si="2"/>
        <v>43344</v>
      </c>
    </row>
    <row r="70" spans="1:22" customFormat="1" ht="9.75" customHeight="1" x14ac:dyDescent="0.25">
      <c r="A70" s="63"/>
      <c r="B70" s="257"/>
      <c r="C70" s="97">
        <v>60</v>
      </c>
      <c r="D70" s="72">
        <v>60</v>
      </c>
      <c r="E70" s="72">
        <v>60</v>
      </c>
      <c r="F70" s="72">
        <v>60</v>
      </c>
      <c r="G70" s="72">
        <v>60</v>
      </c>
      <c r="H70" s="72">
        <v>60</v>
      </c>
      <c r="I70" s="72">
        <v>60</v>
      </c>
      <c r="J70" s="72">
        <v>60</v>
      </c>
      <c r="K70" s="72">
        <v>60</v>
      </c>
      <c r="L70" s="73">
        <v>60</v>
      </c>
      <c r="M70" s="64"/>
      <c r="N70" s="70"/>
      <c r="O70" s="1">
        <v>59</v>
      </c>
      <c r="P70" s="68"/>
      <c r="Q70" s="69"/>
      <c r="R70" s="68"/>
      <c r="S70" s="68"/>
      <c r="T70" s="71">
        <f t="shared" si="0"/>
        <v>0</v>
      </c>
      <c r="U70" s="2" t="str">
        <f t="shared" si="1"/>
        <v/>
      </c>
      <c r="V70" s="3">
        <f t="shared" ca="1" si="2"/>
        <v>43344</v>
      </c>
    </row>
    <row r="71" spans="1:22" customFormat="1" ht="9.75" customHeight="1" x14ac:dyDescent="0.25">
      <c r="A71" s="63"/>
      <c r="B71" s="257"/>
      <c r="C71" s="97">
        <v>61</v>
      </c>
      <c r="D71" s="72">
        <v>61</v>
      </c>
      <c r="E71" s="72">
        <v>61</v>
      </c>
      <c r="F71" s="72">
        <v>61</v>
      </c>
      <c r="G71" s="72">
        <v>61</v>
      </c>
      <c r="H71" s="72">
        <v>61</v>
      </c>
      <c r="I71" s="72">
        <v>61</v>
      </c>
      <c r="J71" s="72">
        <v>61</v>
      </c>
      <c r="K71" s="72">
        <v>61</v>
      </c>
      <c r="L71" s="73">
        <v>61</v>
      </c>
      <c r="M71" s="64"/>
      <c r="N71" s="70"/>
      <c r="O71" s="1">
        <v>60</v>
      </c>
      <c r="P71" s="68"/>
      <c r="Q71" s="69"/>
      <c r="R71" s="68"/>
      <c r="S71" s="68"/>
      <c r="T71" s="71">
        <f t="shared" si="0"/>
        <v>0</v>
      </c>
      <c r="U71" s="2" t="str">
        <f t="shared" si="1"/>
        <v/>
      </c>
      <c r="V71" s="3">
        <f t="shared" ca="1" si="2"/>
        <v>43344</v>
      </c>
    </row>
    <row r="72" spans="1:22" customFormat="1" ht="9.75" customHeight="1" x14ac:dyDescent="0.25">
      <c r="A72" s="63"/>
      <c r="B72" s="257"/>
      <c r="C72" s="97">
        <v>62</v>
      </c>
      <c r="D72" s="72">
        <v>62</v>
      </c>
      <c r="E72" s="72">
        <v>62</v>
      </c>
      <c r="F72" s="72">
        <v>62</v>
      </c>
      <c r="G72" s="72">
        <v>62</v>
      </c>
      <c r="H72" s="72">
        <v>62</v>
      </c>
      <c r="I72" s="72">
        <v>62</v>
      </c>
      <c r="J72" s="72">
        <v>62</v>
      </c>
      <c r="K72" s="72">
        <v>62</v>
      </c>
      <c r="L72" s="73">
        <v>62</v>
      </c>
      <c r="M72" s="64"/>
      <c r="N72" s="70"/>
      <c r="O72" s="1">
        <v>61</v>
      </c>
      <c r="P72" s="68"/>
      <c r="Q72" s="69"/>
      <c r="R72" s="68"/>
      <c r="S72" s="68"/>
      <c r="T72" s="71">
        <f t="shared" si="0"/>
        <v>0</v>
      </c>
      <c r="U72" s="2" t="str">
        <f t="shared" si="1"/>
        <v/>
      </c>
      <c r="V72" s="3">
        <f t="shared" ca="1" si="2"/>
        <v>43344</v>
      </c>
    </row>
    <row r="73" spans="1:22" customFormat="1" ht="9.75" customHeight="1" x14ac:dyDescent="0.25">
      <c r="A73" s="63"/>
      <c r="B73" s="257"/>
      <c r="C73" s="97">
        <v>63</v>
      </c>
      <c r="D73" s="72">
        <v>63</v>
      </c>
      <c r="E73" s="72">
        <v>63</v>
      </c>
      <c r="F73" s="72">
        <v>63</v>
      </c>
      <c r="G73" s="72">
        <v>63</v>
      </c>
      <c r="H73" s="72">
        <v>63</v>
      </c>
      <c r="I73" s="72">
        <v>63</v>
      </c>
      <c r="J73" s="72">
        <v>63</v>
      </c>
      <c r="K73" s="72">
        <v>63</v>
      </c>
      <c r="L73" s="73">
        <v>63</v>
      </c>
      <c r="M73" s="64"/>
      <c r="N73" s="70"/>
      <c r="O73" s="1">
        <v>62</v>
      </c>
      <c r="P73" s="68"/>
      <c r="Q73" s="69"/>
      <c r="R73" s="68"/>
      <c r="S73" s="68"/>
      <c r="T73" s="71">
        <f t="shared" si="0"/>
        <v>0</v>
      </c>
      <c r="U73" s="2" t="str">
        <f t="shared" si="1"/>
        <v/>
      </c>
      <c r="V73" s="3">
        <f t="shared" ca="1" si="2"/>
        <v>43344</v>
      </c>
    </row>
    <row r="74" spans="1:22" customFormat="1" ht="9.75" customHeight="1" x14ac:dyDescent="0.25">
      <c r="A74" s="63"/>
      <c r="B74" s="257"/>
      <c r="C74" s="97">
        <v>64</v>
      </c>
      <c r="D74" s="72">
        <v>64</v>
      </c>
      <c r="E74" s="72">
        <v>64</v>
      </c>
      <c r="F74" s="72">
        <v>64</v>
      </c>
      <c r="G74" s="72">
        <v>64</v>
      </c>
      <c r="H74" s="72">
        <v>64</v>
      </c>
      <c r="I74" s="72">
        <v>64</v>
      </c>
      <c r="J74" s="72">
        <v>64</v>
      </c>
      <c r="K74" s="72">
        <v>64</v>
      </c>
      <c r="L74" s="73">
        <v>64</v>
      </c>
      <c r="M74" s="64"/>
      <c r="N74" s="70"/>
      <c r="O74" s="1">
        <v>63</v>
      </c>
      <c r="P74" s="68"/>
      <c r="Q74" s="69"/>
      <c r="R74" s="68"/>
      <c r="S74" s="68"/>
      <c r="T74" s="71">
        <f t="shared" si="0"/>
        <v>0</v>
      </c>
      <c r="U74" s="2" t="str">
        <f t="shared" si="1"/>
        <v/>
      </c>
      <c r="V74" s="3">
        <f t="shared" ca="1" si="2"/>
        <v>43344</v>
      </c>
    </row>
    <row r="75" spans="1:22" customFormat="1" ht="9.75" customHeight="1" x14ac:dyDescent="0.25">
      <c r="A75" s="63"/>
      <c r="B75" s="257"/>
      <c r="C75" s="97">
        <v>65</v>
      </c>
      <c r="D75" s="72">
        <v>65</v>
      </c>
      <c r="E75" s="72">
        <v>65</v>
      </c>
      <c r="F75" s="72">
        <v>65</v>
      </c>
      <c r="G75" s="72">
        <v>65</v>
      </c>
      <c r="H75" s="72">
        <v>65</v>
      </c>
      <c r="I75" s="72">
        <v>65</v>
      </c>
      <c r="J75" s="72">
        <v>65</v>
      </c>
      <c r="K75" s="72">
        <v>65</v>
      </c>
      <c r="L75" s="73">
        <v>65</v>
      </c>
      <c r="M75" s="64"/>
      <c r="N75" s="70"/>
      <c r="O75" s="1">
        <v>64</v>
      </c>
      <c r="P75" s="68"/>
      <c r="Q75" s="69"/>
      <c r="R75" s="68"/>
      <c r="S75" s="68"/>
      <c r="T75" s="71">
        <f t="shared" ref="T75:T131" si="4">IF(P75&gt;=S75,0,"")</f>
        <v>0</v>
      </c>
      <c r="U75" s="2" t="str">
        <f t="shared" ref="U75:U131" si="5">IF(S75&lt;&gt;"",Q75,"")</f>
        <v/>
      </c>
      <c r="V75" s="3">
        <f t="shared" ref="V75:V131" ca="1" si="6">IF(U75&lt;&gt;"","pago",TODAY()-P75)</f>
        <v>43344</v>
      </c>
    </row>
    <row r="76" spans="1:22" customFormat="1" ht="9.75" customHeight="1" x14ac:dyDescent="0.25">
      <c r="A76" s="63"/>
      <c r="B76" s="257"/>
      <c r="C76" s="97">
        <v>66</v>
      </c>
      <c r="D76" s="72">
        <v>66</v>
      </c>
      <c r="E76" s="72">
        <v>66</v>
      </c>
      <c r="F76" s="72">
        <v>66</v>
      </c>
      <c r="G76" s="72">
        <v>66</v>
      </c>
      <c r="H76" s="72">
        <v>66</v>
      </c>
      <c r="I76" s="72">
        <v>66</v>
      </c>
      <c r="J76" s="72">
        <v>66</v>
      </c>
      <c r="K76" s="72">
        <v>66</v>
      </c>
      <c r="L76" s="73">
        <v>66</v>
      </c>
      <c r="M76" s="64"/>
      <c r="N76" s="70"/>
      <c r="O76" s="1">
        <v>65</v>
      </c>
      <c r="P76" s="68"/>
      <c r="Q76" s="69"/>
      <c r="R76" s="68"/>
      <c r="S76" s="68"/>
      <c r="T76" s="71">
        <f t="shared" si="4"/>
        <v>0</v>
      </c>
      <c r="U76" s="2" t="str">
        <f t="shared" si="5"/>
        <v/>
      </c>
      <c r="V76" s="3">
        <f t="shared" ca="1" si="6"/>
        <v>43344</v>
      </c>
    </row>
    <row r="77" spans="1:22" customFormat="1" ht="9.75" customHeight="1" x14ac:dyDescent="0.25">
      <c r="A77" s="63"/>
      <c r="B77" s="257"/>
      <c r="C77" s="97">
        <v>67</v>
      </c>
      <c r="D77" s="72">
        <v>67</v>
      </c>
      <c r="E77" s="72">
        <v>67</v>
      </c>
      <c r="F77" s="72">
        <v>67</v>
      </c>
      <c r="G77" s="72">
        <v>67</v>
      </c>
      <c r="H77" s="72">
        <v>67</v>
      </c>
      <c r="I77" s="72">
        <v>67</v>
      </c>
      <c r="J77" s="72">
        <v>67</v>
      </c>
      <c r="K77" s="72">
        <v>67</v>
      </c>
      <c r="L77" s="73">
        <v>67</v>
      </c>
      <c r="M77" s="64"/>
      <c r="N77" s="70"/>
      <c r="O77" s="1">
        <v>66</v>
      </c>
      <c r="P77" s="68"/>
      <c r="Q77" s="69"/>
      <c r="R77" s="68"/>
      <c r="S77" s="68"/>
      <c r="T77" s="71">
        <f t="shared" si="4"/>
        <v>0</v>
      </c>
      <c r="U77" s="2" t="str">
        <f t="shared" si="5"/>
        <v/>
      </c>
      <c r="V77" s="3">
        <f t="shared" ca="1" si="6"/>
        <v>43344</v>
      </c>
    </row>
    <row r="78" spans="1:22" customFormat="1" ht="9.75" customHeight="1" x14ac:dyDescent="0.25">
      <c r="A78" s="63"/>
      <c r="B78" s="257"/>
      <c r="C78" s="97">
        <v>68</v>
      </c>
      <c r="D78" s="72">
        <v>68</v>
      </c>
      <c r="E78" s="72">
        <v>68</v>
      </c>
      <c r="F78" s="72">
        <v>68</v>
      </c>
      <c r="G78" s="72">
        <v>68</v>
      </c>
      <c r="H78" s="72">
        <v>68</v>
      </c>
      <c r="I78" s="72">
        <v>68</v>
      </c>
      <c r="J78" s="72">
        <v>68</v>
      </c>
      <c r="K78" s="72">
        <v>68</v>
      </c>
      <c r="L78" s="73">
        <v>68</v>
      </c>
      <c r="M78" s="64"/>
      <c r="N78" s="70"/>
      <c r="O78" s="1">
        <v>67</v>
      </c>
      <c r="P78" s="68"/>
      <c r="Q78" s="69"/>
      <c r="R78" s="68"/>
      <c r="S78" s="68"/>
      <c r="T78" s="71">
        <f t="shared" si="4"/>
        <v>0</v>
      </c>
      <c r="U78" s="2" t="str">
        <f t="shared" si="5"/>
        <v/>
      </c>
      <c r="V78" s="3">
        <f t="shared" ca="1" si="6"/>
        <v>43344</v>
      </c>
    </row>
    <row r="79" spans="1:22" customFormat="1" ht="9.75" customHeight="1" x14ac:dyDescent="0.25">
      <c r="A79" s="63"/>
      <c r="B79" s="257"/>
      <c r="C79" s="97">
        <v>69</v>
      </c>
      <c r="D79" s="72">
        <v>69</v>
      </c>
      <c r="E79" s="72">
        <v>69</v>
      </c>
      <c r="F79" s="72">
        <v>69</v>
      </c>
      <c r="G79" s="72">
        <v>69</v>
      </c>
      <c r="H79" s="72">
        <v>69</v>
      </c>
      <c r="I79" s="72">
        <v>69</v>
      </c>
      <c r="J79" s="72">
        <v>69</v>
      </c>
      <c r="K79" s="72">
        <v>69</v>
      </c>
      <c r="L79" s="73">
        <v>69</v>
      </c>
      <c r="M79" s="64"/>
      <c r="N79" s="70"/>
      <c r="O79" s="1">
        <v>68</v>
      </c>
      <c r="P79" s="68"/>
      <c r="Q79" s="69"/>
      <c r="R79" s="68"/>
      <c r="S79" s="68"/>
      <c r="T79" s="71">
        <f t="shared" si="4"/>
        <v>0</v>
      </c>
      <c r="U79" s="2" t="str">
        <f t="shared" si="5"/>
        <v/>
      </c>
      <c r="V79" s="3">
        <f t="shared" ca="1" si="6"/>
        <v>43344</v>
      </c>
    </row>
    <row r="80" spans="1:22" customFormat="1" ht="9.75" customHeight="1" x14ac:dyDescent="0.25">
      <c r="A80" s="63"/>
      <c r="B80" s="257"/>
      <c r="C80" s="97">
        <v>70</v>
      </c>
      <c r="D80" s="72">
        <v>70</v>
      </c>
      <c r="E80" s="72">
        <v>70</v>
      </c>
      <c r="F80" s="72">
        <v>70</v>
      </c>
      <c r="G80" s="72">
        <v>70</v>
      </c>
      <c r="H80" s="72">
        <v>70</v>
      </c>
      <c r="I80" s="72">
        <v>70</v>
      </c>
      <c r="J80" s="72">
        <v>70</v>
      </c>
      <c r="K80" s="72">
        <v>70</v>
      </c>
      <c r="L80" s="73">
        <v>70</v>
      </c>
      <c r="M80" s="64"/>
      <c r="N80" s="70"/>
      <c r="O80" s="1">
        <v>69</v>
      </c>
      <c r="P80" s="68"/>
      <c r="Q80" s="69"/>
      <c r="R80" s="68"/>
      <c r="S80" s="68"/>
      <c r="T80" s="71">
        <f t="shared" si="4"/>
        <v>0</v>
      </c>
      <c r="U80" s="2" t="str">
        <f t="shared" si="5"/>
        <v/>
      </c>
      <c r="V80" s="3">
        <f t="shared" ca="1" si="6"/>
        <v>43344</v>
      </c>
    </row>
    <row r="81" spans="1:22" customFormat="1" ht="9.75" customHeight="1" x14ac:dyDescent="0.25">
      <c r="A81" s="63"/>
      <c r="B81" s="257"/>
      <c r="C81" s="97">
        <v>71</v>
      </c>
      <c r="D81" s="72">
        <v>71</v>
      </c>
      <c r="E81" s="72">
        <v>71</v>
      </c>
      <c r="F81" s="72">
        <v>71</v>
      </c>
      <c r="G81" s="72">
        <v>71</v>
      </c>
      <c r="H81" s="72">
        <v>71</v>
      </c>
      <c r="I81" s="72">
        <v>71</v>
      </c>
      <c r="J81" s="72">
        <v>71</v>
      </c>
      <c r="K81" s="72">
        <v>71</v>
      </c>
      <c r="L81" s="73">
        <v>71</v>
      </c>
      <c r="M81" s="64"/>
      <c r="N81" s="70"/>
      <c r="O81" s="1">
        <v>70</v>
      </c>
      <c r="P81" s="68"/>
      <c r="Q81" s="69"/>
      <c r="R81" s="68"/>
      <c r="S81" s="68"/>
      <c r="T81" s="71">
        <f t="shared" si="4"/>
        <v>0</v>
      </c>
      <c r="U81" s="2" t="str">
        <f t="shared" si="5"/>
        <v/>
      </c>
      <c r="V81" s="3">
        <f t="shared" ca="1" si="6"/>
        <v>43344</v>
      </c>
    </row>
    <row r="82" spans="1:22" customFormat="1" ht="9.75" customHeight="1" x14ac:dyDescent="0.25">
      <c r="A82" s="63"/>
      <c r="B82" s="257"/>
      <c r="C82" s="97">
        <v>72</v>
      </c>
      <c r="D82" s="72">
        <v>72</v>
      </c>
      <c r="E82" s="72">
        <v>72</v>
      </c>
      <c r="F82" s="72">
        <v>72</v>
      </c>
      <c r="G82" s="72">
        <v>72</v>
      </c>
      <c r="H82" s="72">
        <v>72</v>
      </c>
      <c r="I82" s="72">
        <v>72</v>
      </c>
      <c r="J82" s="72">
        <v>72</v>
      </c>
      <c r="K82" s="72">
        <v>72</v>
      </c>
      <c r="L82" s="73">
        <v>72</v>
      </c>
      <c r="M82" s="64"/>
      <c r="N82" s="70"/>
      <c r="O82" s="1">
        <v>71</v>
      </c>
      <c r="P82" s="68"/>
      <c r="Q82" s="69"/>
      <c r="R82" s="68"/>
      <c r="S82" s="68"/>
      <c r="T82" s="71">
        <f t="shared" si="4"/>
        <v>0</v>
      </c>
      <c r="U82" s="2" t="str">
        <f t="shared" si="5"/>
        <v/>
      </c>
      <c r="V82" s="3">
        <f t="shared" ca="1" si="6"/>
        <v>43344</v>
      </c>
    </row>
    <row r="83" spans="1:22" customFormat="1" ht="9.75" customHeight="1" x14ac:dyDescent="0.25">
      <c r="A83" s="63"/>
      <c r="B83" s="257"/>
      <c r="C83" s="97">
        <v>73</v>
      </c>
      <c r="D83" s="72">
        <v>73</v>
      </c>
      <c r="E83" s="72">
        <v>73</v>
      </c>
      <c r="F83" s="72">
        <v>73</v>
      </c>
      <c r="G83" s="72">
        <v>73</v>
      </c>
      <c r="H83" s="72">
        <v>73</v>
      </c>
      <c r="I83" s="72">
        <v>73</v>
      </c>
      <c r="J83" s="72">
        <v>73</v>
      </c>
      <c r="K83" s="72">
        <v>73</v>
      </c>
      <c r="L83" s="73">
        <v>73</v>
      </c>
      <c r="M83" s="64"/>
      <c r="N83" s="70"/>
      <c r="O83" s="1">
        <v>72</v>
      </c>
      <c r="P83" s="68"/>
      <c r="Q83" s="69"/>
      <c r="R83" s="68"/>
      <c r="S83" s="68"/>
      <c r="T83" s="71">
        <f t="shared" si="4"/>
        <v>0</v>
      </c>
      <c r="U83" s="2" t="str">
        <f t="shared" si="5"/>
        <v/>
      </c>
      <c r="V83" s="3">
        <f t="shared" ca="1" si="6"/>
        <v>43344</v>
      </c>
    </row>
    <row r="84" spans="1:22" customFormat="1" ht="9.75" customHeight="1" x14ac:dyDescent="0.25">
      <c r="A84" s="63"/>
      <c r="B84" s="257"/>
      <c r="C84" s="97">
        <v>74</v>
      </c>
      <c r="D84" s="72">
        <v>74</v>
      </c>
      <c r="E84" s="72">
        <v>74</v>
      </c>
      <c r="F84" s="72">
        <v>74</v>
      </c>
      <c r="G84" s="72">
        <v>74</v>
      </c>
      <c r="H84" s="72">
        <v>74</v>
      </c>
      <c r="I84" s="72">
        <v>74</v>
      </c>
      <c r="J84" s="72">
        <v>74</v>
      </c>
      <c r="K84" s="72">
        <v>74</v>
      </c>
      <c r="L84" s="73">
        <v>74</v>
      </c>
      <c r="M84" s="64"/>
      <c r="N84" s="70"/>
      <c r="O84" s="1">
        <v>73</v>
      </c>
      <c r="P84" s="68"/>
      <c r="Q84" s="69"/>
      <c r="R84" s="68"/>
      <c r="S84" s="68"/>
      <c r="T84" s="71">
        <f t="shared" si="4"/>
        <v>0</v>
      </c>
      <c r="U84" s="2" t="str">
        <f t="shared" si="5"/>
        <v/>
      </c>
      <c r="V84" s="3">
        <f t="shared" ca="1" si="6"/>
        <v>43344</v>
      </c>
    </row>
    <row r="85" spans="1:22" customFormat="1" ht="9.75" customHeight="1" x14ac:dyDescent="0.25">
      <c r="A85" s="63"/>
      <c r="B85" s="257"/>
      <c r="C85" s="97">
        <v>75</v>
      </c>
      <c r="D85" s="72">
        <v>75</v>
      </c>
      <c r="E85" s="72">
        <v>75</v>
      </c>
      <c r="F85" s="72">
        <v>75</v>
      </c>
      <c r="G85" s="72">
        <v>75</v>
      </c>
      <c r="H85" s="72">
        <v>75</v>
      </c>
      <c r="I85" s="72">
        <v>75</v>
      </c>
      <c r="J85" s="72">
        <v>75</v>
      </c>
      <c r="K85" s="72">
        <v>75</v>
      </c>
      <c r="L85" s="73">
        <v>75</v>
      </c>
      <c r="M85" s="64"/>
      <c r="N85" s="70"/>
      <c r="O85" s="1">
        <v>74</v>
      </c>
      <c r="P85" s="68"/>
      <c r="Q85" s="69"/>
      <c r="R85" s="68"/>
      <c r="S85" s="68"/>
      <c r="T85" s="71">
        <f t="shared" si="4"/>
        <v>0</v>
      </c>
      <c r="U85" s="2" t="str">
        <f t="shared" si="5"/>
        <v/>
      </c>
      <c r="V85" s="3">
        <f t="shared" ca="1" si="6"/>
        <v>43344</v>
      </c>
    </row>
    <row r="86" spans="1:22" customFormat="1" ht="9.75" customHeight="1" x14ac:dyDescent="0.25">
      <c r="A86" s="63"/>
      <c r="B86" s="257"/>
      <c r="C86" s="97">
        <v>76</v>
      </c>
      <c r="D86" s="72">
        <v>76</v>
      </c>
      <c r="E86" s="72">
        <v>76</v>
      </c>
      <c r="F86" s="72">
        <v>76</v>
      </c>
      <c r="G86" s="72">
        <v>76</v>
      </c>
      <c r="H86" s="72">
        <v>76</v>
      </c>
      <c r="I86" s="72">
        <v>76</v>
      </c>
      <c r="J86" s="72">
        <v>76</v>
      </c>
      <c r="K86" s="72">
        <v>76</v>
      </c>
      <c r="L86" s="73">
        <v>76</v>
      </c>
      <c r="M86" s="64"/>
      <c r="N86" s="70"/>
      <c r="O86" s="1">
        <v>75</v>
      </c>
      <c r="P86" s="68"/>
      <c r="Q86" s="69"/>
      <c r="R86" s="68"/>
      <c r="S86" s="68"/>
      <c r="T86" s="71">
        <f t="shared" si="4"/>
        <v>0</v>
      </c>
      <c r="U86" s="2" t="str">
        <f t="shared" si="5"/>
        <v/>
      </c>
      <c r="V86" s="3">
        <f t="shared" ca="1" si="6"/>
        <v>43344</v>
      </c>
    </row>
    <row r="87" spans="1:22" customFormat="1" ht="9.75" customHeight="1" x14ac:dyDescent="0.25">
      <c r="A87" s="63"/>
      <c r="B87" s="257"/>
      <c r="C87" s="97">
        <v>77</v>
      </c>
      <c r="D87" s="72">
        <v>77</v>
      </c>
      <c r="E87" s="72">
        <v>77</v>
      </c>
      <c r="F87" s="72">
        <v>77</v>
      </c>
      <c r="G87" s="72">
        <v>77</v>
      </c>
      <c r="H87" s="72">
        <v>77</v>
      </c>
      <c r="I87" s="72">
        <v>77</v>
      </c>
      <c r="J87" s="72">
        <v>77</v>
      </c>
      <c r="K87" s="72">
        <v>77</v>
      </c>
      <c r="L87" s="73">
        <v>77</v>
      </c>
      <c r="M87" s="64"/>
      <c r="N87" s="70"/>
      <c r="O87" s="1">
        <v>76</v>
      </c>
      <c r="P87" s="68"/>
      <c r="Q87" s="69"/>
      <c r="R87" s="68"/>
      <c r="S87" s="68"/>
      <c r="T87" s="71">
        <f t="shared" si="4"/>
        <v>0</v>
      </c>
      <c r="U87" s="2" t="str">
        <f t="shared" si="5"/>
        <v/>
      </c>
      <c r="V87" s="3">
        <f t="shared" ca="1" si="6"/>
        <v>43344</v>
      </c>
    </row>
    <row r="88" spans="1:22" customFormat="1" ht="9.75" customHeight="1" x14ac:dyDescent="0.25">
      <c r="A88" s="63"/>
      <c r="B88" s="257"/>
      <c r="C88" s="97">
        <v>78</v>
      </c>
      <c r="D88" s="72">
        <v>78</v>
      </c>
      <c r="E88" s="72">
        <v>78</v>
      </c>
      <c r="F88" s="72">
        <v>78</v>
      </c>
      <c r="G88" s="72">
        <v>78</v>
      </c>
      <c r="H88" s="72">
        <v>78</v>
      </c>
      <c r="I88" s="72">
        <v>78</v>
      </c>
      <c r="J88" s="72">
        <v>78</v>
      </c>
      <c r="K88" s="72">
        <v>78</v>
      </c>
      <c r="L88" s="73">
        <v>78</v>
      </c>
      <c r="M88" s="64"/>
      <c r="N88" s="70"/>
      <c r="O88" s="1">
        <v>77</v>
      </c>
      <c r="P88" s="68"/>
      <c r="Q88" s="69"/>
      <c r="R88" s="68"/>
      <c r="S88" s="68"/>
      <c r="T88" s="71">
        <f t="shared" si="4"/>
        <v>0</v>
      </c>
      <c r="U88" s="2" t="str">
        <f t="shared" si="5"/>
        <v/>
      </c>
      <c r="V88" s="3">
        <f t="shared" ca="1" si="6"/>
        <v>43344</v>
      </c>
    </row>
    <row r="89" spans="1:22" customFormat="1" ht="9.75" customHeight="1" x14ac:dyDescent="0.25">
      <c r="A89" s="63"/>
      <c r="B89" s="257"/>
      <c r="C89" s="97">
        <v>79</v>
      </c>
      <c r="D89" s="72">
        <v>79</v>
      </c>
      <c r="E89" s="72">
        <v>79</v>
      </c>
      <c r="F89" s="72">
        <v>79</v>
      </c>
      <c r="G89" s="72">
        <v>79</v>
      </c>
      <c r="H89" s="72">
        <v>79</v>
      </c>
      <c r="I89" s="72">
        <v>79</v>
      </c>
      <c r="J89" s="72">
        <v>79</v>
      </c>
      <c r="K89" s="72">
        <v>79</v>
      </c>
      <c r="L89" s="73">
        <v>79</v>
      </c>
      <c r="M89" s="64"/>
      <c r="N89" s="70"/>
      <c r="O89" s="1">
        <v>78</v>
      </c>
      <c r="P89" s="68"/>
      <c r="Q89" s="69"/>
      <c r="R89" s="68"/>
      <c r="S89" s="68"/>
      <c r="T89" s="71">
        <f t="shared" si="4"/>
        <v>0</v>
      </c>
      <c r="U89" s="2" t="str">
        <f t="shared" si="5"/>
        <v/>
      </c>
      <c r="V89" s="3">
        <f t="shared" ca="1" si="6"/>
        <v>43344</v>
      </c>
    </row>
    <row r="90" spans="1:22" customFormat="1" ht="9.75" customHeight="1" x14ac:dyDescent="0.25">
      <c r="A90" s="63"/>
      <c r="B90" s="257"/>
      <c r="C90" s="97">
        <v>80</v>
      </c>
      <c r="D90" s="72">
        <v>80</v>
      </c>
      <c r="E90" s="72">
        <v>80</v>
      </c>
      <c r="F90" s="72">
        <v>80</v>
      </c>
      <c r="G90" s="72">
        <v>80</v>
      </c>
      <c r="H90" s="72">
        <v>80</v>
      </c>
      <c r="I90" s="72">
        <v>80</v>
      </c>
      <c r="J90" s="72">
        <v>80</v>
      </c>
      <c r="K90" s="72">
        <v>80</v>
      </c>
      <c r="L90" s="73">
        <v>80</v>
      </c>
      <c r="M90" s="64"/>
      <c r="N90" s="70"/>
      <c r="O90" s="1">
        <v>79</v>
      </c>
      <c r="P90" s="68"/>
      <c r="Q90" s="69"/>
      <c r="R90" s="68"/>
      <c r="S90" s="68"/>
      <c r="T90" s="71">
        <f t="shared" si="4"/>
        <v>0</v>
      </c>
      <c r="U90" s="2" t="str">
        <f t="shared" si="5"/>
        <v/>
      </c>
      <c r="V90" s="3">
        <f t="shared" ca="1" si="6"/>
        <v>43344</v>
      </c>
    </row>
    <row r="91" spans="1:22" customFormat="1" ht="9.75" customHeight="1" x14ac:dyDescent="0.25">
      <c r="A91" s="63"/>
      <c r="B91" s="257"/>
      <c r="C91" s="97">
        <v>81</v>
      </c>
      <c r="D91" s="72">
        <v>81</v>
      </c>
      <c r="E91" s="72">
        <v>81</v>
      </c>
      <c r="F91" s="72">
        <v>81</v>
      </c>
      <c r="G91" s="72">
        <v>81</v>
      </c>
      <c r="H91" s="72">
        <v>81</v>
      </c>
      <c r="I91" s="72">
        <v>81</v>
      </c>
      <c r="J91" s="72">
        <v>81</v>
      </c>
      <c r="K91" s="72">
        <v>81</v>
      </c>
      <c r="L91" s="73">
        <v>81</v>
      </c>
      <c r="M91" s="64"/>
      <c r="N91" s="70"/>
      <c r="O91" s="1">
        <v>80</v>
      </c>
      <c r="P91" s="68"/>
      <c r="Q91" s="69"/>
      <c r="R91" s="68"/>
      <c r="S91" s="68"/>
      <c r="T91" s="71">
        <f t="shared" si="4"/>
        <v>0</v>
      </c>
      <c r="U91" s="2" t="str">
        <f t="shared" si="5"/>
        <v/>
      </c>
      <c r="V91" s="3">
        <f t="shared" ca="1" si="6"/>
        <v>43344</v>
      </c>
    </row>
    <row r="92" spans="1:22" customFormat="1" ht="9.75" customHeight="1" x14ac:dyDescent="0.25">
      <c r="A92" s="63"/>
      <c r="B92" s="257"/>
      <c r="C92" s="97">
        <v>82</v>
      </c>
      <c r="D92" s="72">
        <v>82</v>
      </c>
      <c r="E92" s="72">
        <v>82</v>
      </c>
      <c r="F92" s="72">
        <v>82</v>
      </c>
      <c r="G92" s="72">
        <v>82</v>
      </c>
      <c r="H92" s="72">
        <v>82</v>
      </c>
      <c r="I92" s="72">
        <v>82</v>
      </c>
      <c r="J92" s="72">
        <v>82</v>
      </c>
      <c r="K92" s="72">
        <v>82</v>
      </c>
      <c r="L92" s="73">
        <v>82</v>
      </c>
      <c r="M92" s="64"/>
      <c r="N92" s="70"/>
      <c r="O92" s="1">
        <v>81</v>
      </c>
      <c r="P92" s="68"/>
      <c r="Q92" s="69"/>
      <c r="R92" s="68"/>
      <c r="S92" s="68"/>
      <c r="T92" s="71">
        <f t="shared" si="4"/>
        <v>0</v>
      </c>
      <c r="U92" s="2" t="str">
        <f t="shared" si="5"/>
        <v/>
      </c>
      <c r="V92" s="3">
        <f t="shared" ca="1" si="6"/>
        <v>43344</v>
      </c>
    </row>
    <row r="93" spans="1:22" customFormat="1" ht="9.75" customHeight="1" x14ac:dyDescent="0.25">
      <c r="A93" s="63"/>
      <c r="B93" s="257"/>
      <c r="C93" s="97">
        <v>83</v>
      </c>
      <c r="D93" s="72">
        <v>83</v>
      </c>
      <c r="E93" s="72">
        <v>83</v>
      </c>
      <c r="F93" s="72">
        <v>83</v>
      </c>
      <c r="G93" s="72">
        <v>83</v>
      </c>
      <c r="H93" s="72">
        <v>83</v>
      </c>
      <c r="I93" s="72">
        <v>83</v>
      </c>
      <c r="J93" s="72">
        <v>83</v>
      </c>
      <c r="K93" s="72">
        <v>83</v>
      </c>
      <c r="L93" s="73">
        <v>83</v>
      </c>
      <c r="M93" s="64"/>
      <c r="N93" s="70"/>
      <c r="O93" s="1">
        <v>82</v>
      </c>
      <c r="P93" s="68"/>
      <c r="Q93" s="69"/>
      <c r="R93" s="68"/>
      <c r="S93" s="68"/>
      <c r="T93" s="71">
        <f t="shared" si="4"/>
        <v>0</v>
      </c>
      <c r="U93" s="2" t="str">
        <f t="shared" si="5"/>
        <v/>
      </c>
      <c r="V93" s="3">
        <f t="shared" ca="1" si="6"/>
        <v>43344</v>
      </c>
    </row>
    <row r="94" spans="1:22" customFormat="1" ht="9.75" customHeight="1" x14ac:dyDescent="0.25">
      <c r="A94" s="63"/>
      <c r="B94" s="257"/>
      <c r="C94" s="97">
        <v>84</v>
      </c>
      <c r="D94" s="72">
        <v>84</v>
      </c>
      <c r="E94" s="72">
        <v>84</v>
      </c>
      <c r="F94" s="72">
        <v>84</v>
      </c>
      <c r="G94" s="72">
        <v>84</v>
      </c>
      <c r="H94" s="72">
        <v>84</v>
      </c>
      <c r="I94" s="72">
        <v>84</v>
      </c>
      <c r="J94" s="72">
        <v>84</v>
      </c>
      <c r="K94" s="72">
        <v>84</v>
      </c>
      <c r="L94" s="73">
        <v>84</v>
      </c>
      <c r="M94" s="64"/>
      <c r="N94" s="70"/>
      <c r="O94" s="1">
        <v>83</v>
      </c>
      <c r="P94" s="68"/>
      <c r="Q94" s="69"/>
      <c r="R94" s="68"/>
      <c r="S94" s="68"/>
      <c r="T94" s="71">
        <f t="shared" si="4"/>
        <v>0</v>
      </c>
      <c r="U94" s="2" t="str">
        <f t="shared" si="5"/>
        <v/>
      </c>
      <c r="V94" s="3">
        <f t="shared" ca="1" si="6"/>
        <v>43344</v>
      </c>
    </row>
    <row r="95" spans="1:22" customFormat="1" ht="9.75" customHeight="1" x14ac:dyDescent="0.25">
      <c r="A95" s="63"/>
      <c r="B95" s="257"/>
      <c r="C95" s="97">
        <v>85</v>
      </c>
      <c r="D95" s="72">
        <v>85</v>
      </c>
      <c r="E95" s="72">
        <v>85</v>
      </c>
      <c r="F95" s="72">
        <v>85</v>
      </c>
      <c r="G95" s="72">
        <v>85</v>
      </c>
      <c r="H95" s="72">
        <v>85</v>
      </c>
      <c r="I95" s="72">
        <v>85</v>
      </c>
      <c r="J95" s="72">
        <v>85</v>
      </c>
      <c r="K95" s="72">
        <v>85</v>
      </c>
      <c r="L95" s="73">
        <v>85</v>
      </c>
      <c r="M95" s="64"/>
      <c r="N95" s="70"/>
      <c r="O95" s="1">
        <v>84</v>
      </c>
      <c r="P95" s="68"/>
      <c r="Q95" s="69"/>
      <c r="R95" s="68"/>
      <c r="S95" s="68"/>
      <c r="T95" s="71">
        <f t="shared" si="4"/>
        <v>0</v>
      </c>
      <c r="U95" s="2" t="str">
        <f t="shared" si="5"/>
        <v/>
      </c>
      <c r="V95" s="3">
        <f t="shared" ca="1" si="6"/>
        <v>43344</v>
      </c>
    </row>
    <row r="96" spans="1:22" customFormat="1" ht="9.75" customHeight="1" x14ac:dyDescent="0.25">
      <c r="A96" s="63"/>
      <c r="B96" s="257"/>
      <c r="C96" s="97">
        <v>86</v>
      </c>
      <c r="D96" s="72">
        <v>86</v>
      </c>
      <c r="E96" s="72">
        <v>86</v>
      </c>
      <c r="F96" s="72">
        <v>86</v>
      </c>
      <c r="G96" s="72">
        <v>86</v>
      </c>
      <c r="H96" s="72">
        <v>86</v>
      </c>
      <c r="I96" s="72">
        <v>86</v>
      </c>
      <c r="J96" s="72">
        <v>86</v>
      </c>
      <c r="K96" s="72">
        <v>86</v>
      </c>
      <c r="L96" s="73">
        <v>86</v>
      </c>
      <c r="M96" s="64"/>
      <c r="N96" s="70"/>
      <c r="O96" s="1">
        <v>85</v>
      </c>
      <c r="P96" s="68"/>
      <c r="Q96" s="69"/>
      <c r="R96" s="68"/>
      <c r="S96" s="68"/>
      <c r="T96" s="71">
        <f t="shared" si="4"/>
        <v>0</v>
      </c>
      <c r="U96" s="2" t="str">
        <f t="shared" si="5"/>
        <v/>
      </c>
      <c r="V96" s="3">
        <f t="shared" ca="1" si="6"/>
        <v>43344</v>
      </c>
    </row>
    <row r="97" spans="1:22" customFormat="1" ht="9.75" customHeight="1" x14ac:dyDescent="0.25">
      <c r="A97" s="63"/>
      <c r="B97" s="257"/>
      <c r="C97" s="97">
        <v>87</v>
      </c>
      <c r="D97" s="72">
        <v>87</v>
      </c>
      <c r="E97" s="72">
        <v>87</v>
      </c>
      <c r="F97" s="72">
        <v>87</v>
      </c>
      <c r="G97" s="72">
        <v>87</v>
      </c>
      <c r="H97" s="72">
        <v>87</v>
      </c>
      <c r="I97" s="72">
        <v>87</v>
      </c>
      <c r="J97" s="72">
        <v>87</v>
      </c>
      <c r="K97" s="72">
        <v>87</v>
      </c>
      <c r="L97" s="73">
        <v>87</v>
      </c>
      <c r="M97" s="64"/>
      <c r="N97" s="70"/>
      <c r="O97" s="1">
        <v>86</v>
      </c>
      <c r="P97" s="68"/>
      <c r="Q97" s="69"/>
      <c r="R97" s="68"/>
      <c r="S97" s="68"/>
      <c r="T97" s="71">
        <f t="shared" si="4"/>
        <v>0</v>
      </c>
      <c r="U97" s="2" t="str">
        <f t="shared" si="5"/>
        <v/>
      </c>
      <c r="V97" s="3">
        <f t="shared" ca="1" si="6"/>
        <v>43344</v>
      </c>
    </row>
    <row r="98" spans="1:22" customFormat="1" ht="9.75" customHeight="1" x14ac:dyDescent="0.25">
      <c r="A98" s="63"/>
      <c r="B98" s="257"/>
      <c r="C98" s="97">
        <v>88</v>
      </c>
      <c r="D98" s="72">
        <v>88</v>
      </c>
      <c r="E98" s="72">
        <v>88</v>
      </c>
      <c r="F98" s="72">
        <v>88</v>
      </c>
      <c r="G98" s="72">
        <v>88</v>
      </c>
      <c r="H98" s="72">
        <v>88</v>
      </c>
      <c r="I98" s="72">
        <v>88</v>
      </c>
      <c r="J98" s="72">
        <v>88</v>
      </c>
      <c r="K98" s="72">
        <v>88</v>
      </c>
      <c r="L98" s="73">
        <v>88</v>
      </c>
      <c r="M98" s="64"/>
      <c r="N98" s="70"/>
      <c r="O98" s="1">
        <v>87</v>
      </c>
      <c r="P98" s="68"/>
      <c r="Q98" s="69"/>
      <c r="R98" s="68"/>
      <c r="S98" s="68"/>
      <c r="T98" s="71">
        <f t="shared" si="4"/>
        <v>0</v>
      </c>
      <c r="U98" s="2" t="str">
        <f t="shared" si="5"/>
        <v/>
      </c>
      <c r="V98" s="3">
        <f t="shared" ca="1" si="6"/>
        <v>43344</v>
      </c>
    </row>
    <row r="99" spans="1:22" customFormat="1" ht="9.75" customHeight="1" x14ac:dyDescent="0.25">
      <c r="A99" s="63"/>
      <c r="B99" s="257"/>
      <c r="C99" s="97">
        <v>89</v>
      </c>
      <c r="D99" s="72">
        <v>89</v>
      </c>
      <c r="E99" s="72">
        <v>89</v>
      </c>
      <c r="F99" s="72">
        <v>89</v>
      </c>
      <c r="G99" s="72">
        <v>89</v>
      </c>
      <c r="H99" s="72">
        <v>89</v>
      </c>
      <c r="I99" s="72">
        <v>89</v>
      </c>
      <c r="J99" s="72">
        <v>89</v>
      </c>
      <c r="K99" s="72">
        <v>89</v>
      </c>
      <c r="L99" s="73">
        <v>89</v>
      </c>
      <c r="M99" s="64"/>
      <c r="N99" s="70"/>
      <c r="O99" s="1">
        <v>88</v>
      </c>
      <c r="P99" s="68"/>
      <c r="Q99" s="69"/>
      <c r="R99" s="68"/>
      <c r="S99" s="68"/>
      <c r="T99" s="71">
        <f t="shared" si="4"/>
        <v>0</v>
      </c>
      <c r="U99" s="2" t="str">
        <f t="shared" si="5"/>
        <v/>
      </c>
      <c r="V99" s="3">
        <f t="shared" ca="1" si="6"/>
        <v>43344</v>
      </c>
    </row>
    <row r="100" spans="1:22" customFormat="1" ht="9.75" customHeight="1" x14ac:dyDescent="0.25">
      <c r="A100" s="63"/>
      <c r="B100" s="257"/>
      <c r="C100" s="97">
        <v>90</v>
      </c>
      <c r="D100" s="72">
        <v>90</v>
      </c>
      <c r="E100" s="72">
        <v>90</v>
      </c>
      <c r="F100" s="72">
        <v>90</v>
      </c>
      <c r="G100" s="72">
        <v>90</v>
      </c>
      <c r="H100" s="72">
        <v>90</v>
      </c>
      <c r="I100" s="72">
        <v>90</v>
      </c>
      <c r="J100" s="72">
        <v>90</v>
      </c>
      <c r="K100" s="72">
        <v>90</v>
      </c>
      <c r="L100" s="73">
        <v>90</v>
      </c>
      <c r="M100" s="64"/>
      <c r="N100" s="70"/>
      <c r="O100" s="1">
        <v>89</v>
      </c>
      <c r="P100" s="68"/>
      <c r="Q100" s="69"/>
      <c r="R100" s="68"/>
      <c r="S100" s="68"/>
      <c r="T100" s="71">
        <f t="shared" si="4"/>
        <v>0</v>
      </c>
      <c r="U100" s="2" t="str">
        <f t="shared" si="5"/>
        <v/>
      </c>
      <c r="V100" s="3">
        <f t="shared" ca="1" si="6"/>
        <v>43344</v>
      </c>
    </row>
    <row r="101" spans="1:22" customFormat="1" ht="9.75" customHeight="1" x14ac:dyDescent="0.25">
      <c r="A101" s="63"/>
      <c r="B101" s="257"/>
      <c r="C101" s="97">
        <v>91</v>
      </c>
      <c r="D101" s="72">
        <v>91</v>
      </c>
      <c r="E101" s="72">
        <v>91</v>
      </c>
      <c r="F101" s="72">
        <v>91</v>
      </c>
      <c r="G101" s="72">
        <v>91</v>
      </c>
      <c r="H101" s="72">
        <v>91</v>
      </c>
      <c r="I101" s="72">
        <v>91</v>
      </c>
      <c r="J101" s="72">
        <v>91</v>
      </c>
      <c r="K101" s="72">
        <v>91</v>
      </c>
      <c r="L101" s="73">
        <v>91</v>
      </c>
      <c r="M101" s="64"/>
      <c r="N101" s="70"/>
      <c r="O101" s="1">
        <v>90</v>
      </c>
      <c r="P101" s="68"/>
      <c r="Q101" s="69"/>
      <c r="R101" s="68"/>
      <c r="S101" s="68"/>
      <c r="T101" s="71">
        <f t="shared" si="4"/>
        <v>0</v>
      </c>
      <c r="U101" s="2" t="str">
        <f t="shared" si="5"/>
        <v/>
      </c>
      <c r="V101" s="3">
        <f t="shared" ca="1" si="6"/>
        <v>43344</v>
      </c>
    </row>
    <row r="102" spans="1:22" customFormat="1" ht="9.75" customHeight="1" x14ac:dyDescent="0.25">
      <c r="A102" s="63"/>
      <c r="B102" s="257"/>
      <c r="C102" s="97">
        <v>92</v>
      </c>
      <c r="D102" s="72">
        <v>92</v>
      </c>
      <c r="E102" s="72">
        <v>92</v>
      </c>
      <c r="F102" s="72">
        <v>92</v>
      </c>
      <c r="G102" s="72">
        <v>92</v>
      </c>
      <c r="H102" s="72">
        <v>92</v>
      </c>
      <c r="I102" s="72">
        <v>92</v>
      </c>
      <c r="J102" s="72">
        <v>92</v>
      </c>
      <c r="K102" s="72">
        <v>92</v>
      </c>
      <c r="L102" s="73">
        <v>92</v>
      </c>
      <c r="M102" s="64"/>
      <c r="N102" s="70"/>
      <c r="O102" s="1">
        <v>91</v>
      </c>
      <c r="P102" s="68"/>
      <c r="Q102" s="69"/>
      <c r="R102" s="68"/>
      <c r="S102" s="68"/>
      <c r="T102" s="71">
        <f t="shared" si="4"/>
        <v>0</v>
      </c>
      <c r="U102" s="2" t="str">
        <f t="shared" si="5"/>
        <v/>
      </c>
      <c r="V102" s="3">
        <f t="shared" ca="1" si="6"/>
        <v>43344</v>
      </c>
    </row>
    <row r="103" spans="1:22" customFormat="1" ht="9.75" customHeight="1" x14ac:dyDescent="0.25">
      <c r="A103" s="63"/>
      <c r="B103" s="257"/>
      <c r="C103" s="97">
        <v>93</v>
      </c>
      <c r="D103" s="72">
        <v>93</v>
      </c>
      <c r="E103" s="72">
        <v>93</v>
      </c>
      <c r="F103" s="72">
        <v>93</v>
      </c>
      <c r="G103" s="72">
        <v>93</v>
      </c>
      <c r="H103" s="72">
        <v>93</v>
      </c>
      <c r="I103" s="72">
        <v>93</v>
      </c>
      <c r="J103" s="72">
        <v>93</v>
      </c>
      <c r="K103" s="72">
        <v>93</v>
      </c>
      <c r="L103" s="73">
        <v>93</v>
      </c>
      <c r="M103" s="64"/>
      <c r="N103" s="70"/>
      <c r="O103" s="1">
        <v>92</v>
      </c>
      <c r="P103" s="68"/>
      <c r="Q103" s="69"/>
      <c r="R103" s="68"/>
      <c r="S103" s="68"/>
      <c r="T103" s="71">
        <f t="shared" si="4"/>
        <v>0</v>
      </c>
      <c r="U103" s="2" t="str">
        <f t="shared" si="5"/>
        <v/>
      </c>
      <c r="V103" s="3">
        <f t="shared" ca="1" si="6"/>
        <v>43344</v>
      </c>
    </row>
    <row r="104" spans="1:22" customFormat="1" ht="9.75" customHeight="1" x14ac:dyDescent="0.25">
      <c r="A104" s="63"/>
      <c r="B104" s="257"/>
      <c r="C104" s="97">
        <v>94</v>
      </c>
      <c r="D104" s="72">
        <v>94</v>
      </c>
      <c r="E104" s="72">
        <v>94</v>
      </c>
      <c r="F104" s="72">
        <v>94</v>
      </c>
      <c r="G104" s="72">
        <v>94</v>
      </c>
      <c r="H104" s="72">
        <v>94</v>
      </c>
      <c r="I104" s="72">
        <v>94</v>
      </c>
      <c r="J104" s="72">
        <v>94</v>
      </c>
      <c r="K104" s="72">
        <v>94</v>
      </c>
      <c r="L104" s="73">
        <v>94</v>
      </c>
      <c r="M104" s="64"/>
      <c r="N104" s="70"/>
      <c r="O104" s="1">
        <v>93</v>
      </c>
      <c r="P104" s="68"/>
      <c r="Q104" s="69"/>
      <c r="R104" s="68"/>
      <c r="S104" s="68"/>
      <c r="T104" s="71">
        <f t="shared" si="4"/>
        <v>0</v>
      </c>
      <c r="U104" s="2" t="str">
        <f t="shared" si="5"/>
        <v/>
      </c>
      <c r="V104" s="3">
        <f t="shared" ca="1" si="6"/>
        <v>43344</v>
      </c>
    </row>
    <row r="105" spans="1:22" customFormat="1" ht="9.75" customHeight="1" x14ac:dyDescent="0.25">
      <c r="A105" s="63"/>
      <c r="B105" s="257"/>
      <c r="C105" s="97">
        <v>95</v>
      </c>
      <c r="D105" s="72">
        <v>95</v>
      </c>
      <c r="E105" s="72">
        <v>95</v>
      </c>
      <c r="F105" s="72">
        <v>95</v>
      </c>
      <c r="G105" s="72">
        <v>95</v>
      </c>
      <c r="H105" s="72">
        <v>95</v>
      </c>
      <c r="I105" s="72">
        <v>95</v>
      </c>
      <c r="J105" s="72">
        <v>95</v>
      </c>
      <c r="K105" s="72">
        <v>95</v>
      </c>
      <c r="L105" s="73">
        <v>95</v>
      </c>
      <c r="M105" s="64"/>
      <c r="N105" s="70"/>
      <c r="O105" s="1">
        <v>94</v>
      </c>
      <c r="P105" s="68"/>
      <c r="Q105" s="69"/>
      <c r="R105" s="68"/>
      <c r="S105" s="68"/>
      <c r="T105" s="71">
        <f t="shared" si="4"/>
        <v>0</v>
      </c>
      <c r="U105" s="2" t="str">
        <f t="shared" si="5"/>
        <v/>
      </c>
      <c r="V105" s="3">
        <f t="shared" ca="1" si="6"/>
        <v>43344</v>
      </c>
    </row>
    <row r="106" spans="1:22" customFormat="1" ht="9.75" customHeight="1" x14ac:dyDescent="0.25">
      <c r="A106" s="63"/>
      <c r="B106" s="257"/>
      <c r="C106" s="97">
        <v>96</v>
      </c>
      <c r="D106" s="72">
        <v>96</v>
      </c>
      <c r="E106" s="72">
        <v>96</v>
      </c>
      <c r="F106" s="72">
        <v>96</v>
      </c>
      <c r="G106" s="72">
        <v>96</v>
      </c>
      <c r="H106" s="72">
        <v>96</v>
      </c>
      <c r="I106" s="72">
        <v>96</v>
      </c>
      <c r="J106" s="72">
        <v>96</v>
      </c>
      <c r="K106" s="72">
        <v>96</v>
      </c>
      <c r="L106" s="73">
        <v>96</v>
      </c>
      <c r="M106" s="64"/>
      <c r="N106" s="70"/>
      <c r="O106" s="1">
        <v>95</v>
      </c>
      <c r="P106" s="68"/>
      <c r="Q106" s="69"/>
      <c r="R106" s="68"/>
      <c r="S106" s="68"/>
      <c r="T106" s="71">
        <f t="shared" si="4"/>
        <v>0</v>
      </c>
      <c r="U106" s="2" t="str">
        <f t="shared" si="5"/>
        <v/>
      </c>
      <c r="V106" s="3">
        <f t="shared" ca="1" si="6"/>
        <v>43344</v>
      </c>
    </row>
    <row r="107" spans="1:22" customFormat="1" ht="9.75" customHeight="1" x14ac:dyDescent="0.25">
      <c r="A107" s="63"/>
      <c r="B107" s="257"/>
      <c r="C107" s="97">
        <v>97</v>
      </c>
      <c r="D107" s="72">
        <v>97</v>
      </c>
      <c r="E107" s="72">
        <v>97</v>
      </c>
      <c r="F107" s="72">
        <v>97</v>
      </c>
      <c r="G107" s="72">
        <v>97</v>
      </c>
      <c r="H107" s="72">
        <v>97</v>
      </c>
      <c r="I107" s="72">
        <v>97</v>
      </c>
      <c r="J107" s="72">
        <v>97</v>
      </c>
      <c r="K107" s="72">
        <v>97</v>
      </c>
      <c r="L107" s="73">
        <v>97</v>
      </c>
      <c r="M107" s="64"/>
      <c r="N107" s="70"/>
      <c r="O107" s="1">
        <v>96</v>
      </c>
      <c r="P107" s="68"/>
      <c r="Q107" s="69"/>
      <c r="R107" s="68"/>
      <c r="S107" s="68"/>
      <c r="T107" s="71">
        <f t="shared" si="4"/>
        <v>0</v>
      </c>
      <c r="U107" s="2" t="str">
        <f t="shared" si="5"/>
        <v/>
      </c>
      <c r="V107" s="3">
        <f t="shared" ca="1" si="6"/>
        <v>43344</v>
      </c>
    </row>
    <row r="108" spans="1:22" customFormat="1" ht="9.75" customHeight="1" x14ac:dyDescent="0.25">
      <c r="A108" s="63"/>
      <c r="B108" s="257"/>
      <c r="C108" s="97">
        <v>98</v>
      </c>
      <c r="D108" s="72">
        <v>98</v>
      </c>
      <c r="E108" s="72">
        <v>98</v>
      </c>
      <c r="F108" s="72">
        <v>98</v>
      </c>
      <c r="G108" s="72">
        <v>98</v>
      </c>
      <c r="H108" s="72">
        <v>98</v>
      </c>
      <c r="I108" s="72">
        <v>98</v>
      </c>
      <c r="J108" s="72">
        <v>98</v>
      </c>
      <c r="K108" s="72">
        <v>98</v>
      </c>
      <c r="L108" s="73">
        <v>98</v>
      </c>
      <c r="M108" s="64"/>
      <c r="N108" s="70"/>
      <c r="O108" s="1">
        <v>97</v>
      </c>
      <c r="P108" s="68"/>
      <c r="Q108" s="69"/>
      <c r="R108" s="68"/>
      <c r="S108" s="68"/>
      <c r="T108" s="71">
        <f t="shared" si="4"/>
        <v>0</v>
      </c>
      <c r="U108" s="2" t="str">
        <f t="shared" si="5"/>
        <v/>
      </c>
      <c r="V108" s="3">
        <f t="shared" ca="1" si="6"/>
        <v>43344</v>
      </c>
    </row>
    <row r="109" spans="1:22" customFormat="1" ht="9.75" customHeight="1" thickBot="1" x14ac:dyDescent="0.3">
      <c r="A109" s="63"/>
      <c r="B109" s="258"/>
      <c r="C109" s="111">
        <v>99</v>
      </c>
      <c r="D109" s="74">
        <v>99</v>
      </c>
      <c r="E109" s="74">
        <v>99</v>
      </c>
      <c r="F109" s="74">
        <v>99</v>
      </c>
      <c r="G109" s="74">
        <v>99</v>
      </c>
      <c r="H109" s="74">
        <v>99</v>
      </c>
      <c r="I109" s="74">
        <v>99</v>
      </c>
      <c r="J109" s="74">
        <v>99</v>
      </c>
      <c r="K109" s="74">
        <v>99</v>
      </c>
      <c r="L109" s="75">
        <v>99</v>
      </c>
      <c r="M109" s="64"/>
      <c r="N109" s="70"/>
      <c r="O109" s="1">
        <v>98</v>
      </c>
      <c r="P109" s="68"/>
      <c r="Q109" s="69"/>
      <c r="R109" s="68"/>
      <c r="S109" s="68"/>
      <c r="T109" s="71">
        <f t="shared" si="4"/>
        <v>0</v>
      </c>
      <c r="U109" s="2" t="str">
        <f t="shared" si="5"/>
        <v/>
      </c>
      <c r="V109" s="3">
        <f t="shared" ca="1" si="6"/>
        <v>43344</v>
      </c>
    </row>
    <row r="110" spans="1:22" customFormat="1" ht="9.75" customHeight="1" x14ac:dyDescent="0.25">
      <c r="A110" s="63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70"/>
      <c r="O110" s="1">
        <v>99</v>
      </c>
      <c r="P110" s="68"/>
      <c r="Q110" s="69"/>
      <c r="R110" s="68"/>
      <c r="S110" s="68"/>
      <c r="T110" s="71">
        <f t="shared" si="4"/>
        <v>0</v>
      </c>
      <c r="U110" s="2" t="str">
        <f t="shared" si="5"/>
        <v/>
      </c>
      <c r="V110" s="3">
        <f t="shared" ca="1" si="6"/>
        <v>43344</v>
      </c>
    </row>
    <row r="111" spans="1:22" customFormat="1" ht="9.75" customHeight="1" x14ac:dyDescent="0.25">
      <c r="A111" s="63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70"/>
      <c r="O111" s="1">
        <v>100</v>
      </c>
      <c r="P111" s="68"/>
      <c r="Q111" s="69"/>
      <c r="R111" s="68"/>
      <c r="S111" s="68"/>
      <c r="T111" s="71">
        <f t="shared" si="4"/>
        <v>0</v>
      </c>
      <c r="U111" s="2" t="str">
        <f t="shared" si="5"/>
        <v/>
      </c>
      <c r="V111" s="3">
        <f t="shared" ca="1" si="6"/>
        <v>43344</v>
      </c>
    </row>
    <row r="112" spans="1:22" customFormat="1" ht="9.75" customHeight="1" x14ac:dyDescent="0.25">
      <c r="A112" s="63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70"/>
      <c r="O112" s="1">
        <v>101</v>
      </c>
      <c r="P112" s="68"/>
      <c r="Q112" s="69"/>
      <c r="R112" s="68"/>
      <c r="S112" s="68"/>
      <c r="T112" s="71">
        <f t="shared" si="4"/>
        <v>0</v>
      </c>
      <c r="U112" s="2" t="str">
        <f t="shared" si="5"/>
        <v/>
      </c>
      <c r="V112" s="3">
        <f t="shared" ca="1" si="6"/>
        <v>43344</v>
      </c>
    </row>
    <row r="113" spans="1:22" customFormat="1" ht="9.75" customHeight="1" x14ac:dyDescent="0.25">
      <c r="A113" s="63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70"/>
      <c r="O113" s="1">
        <v>102</v>
      </c>
      <c r="P113" s="68"/>
      <c r="Q113" s="69"/>
      <c r="R113" s="68"/>
      <c r="S113" s="68"/>
      <c r="T113" s="71">
        <f t="shared" si="4"/>
        <v>0</v>
      </c>
      <c r="U113" s="2" t="str">
        <f t="shared" si="5"/>
        <v/>
      </c>
      <c r="V113" s="3">
        <f t="shared" ca="1" si="6"/>
        <v>43344</v>
      </c>
    </row>
    <row r="114" spans="1:22" customFormat="1" ht="9.75" customHeight="1" x14ac:dyDescent="0.25">
      <c r="A114" s="63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70"/>
      <c r="O114" s="1">
        <v>103</v>
      </c>
      <c r="P114" s="68"/>
      <c r="Q114" s="69"/>
      <c r="R114" s="68"/>
      <c r="S114" s="68"/>
      <c r="T114" s="71">
        <f t="shared" si="4"/>
        <v>0</v>
      </c>
      <c r="U114" s="2" t="str">
        <f t="shared" si="5"/>
        <v/>
      </c>
      <c r="V114" s="3">
        <f t="shared" ca="1" si="6"/>
        <v>43344</v>
      </c>
    </row>
    <row r="115" spans="1:22" customFormat="1" ht="9.75" customHeight="1" x14ac:dyDescent="0.25">
      <c r="A115" s="63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70"/>
      <c r="O115" s="1">
        <v>104</v>
      </c>
      <c r="P115" s="68"/>
      <c r="Q115" s="69"/>
      <c r="R115" s="68"/>
      <c r="S115" s="68"/>
      <c r="T115" s="71">
        <f t="shared" si="4"/>
        <v>0</v>
      </c>
      <c r="U115" s="2" t="str">
        <f t="shared" si="5"/>
        <v/>
      </c>
      <c r="V115" s="3">
        <f t="shared" ca="1" si="6"/>
        <v>43344</v>
      </c>
    </row>
    <row r="116" spans="1:22" customFormat="1" ht="9.75" customHeight="1" x14ac:dyDescent="0.25">
      <c r="A116" s="63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70"/>
      <c r="O116" s="1">
        <v>105</v>
      </c>
      <c r="P116" s="68"/>
      <c r="Q116" s="69"/>
      <c r="R116" s="68"/>
      <c r="S116" s="68"/>
      <c r="T116" s="71">
        <f t="shared" si="4"/>
        <v>0</v>
      </c>
      <c r="U116" s="2" t="str">
        <f t="shared" si="5"/>
        <v/>
      </c>
      <c r="V116" s="3">
        <f t="shared" ca="1" si="6"/>
        <v>43344</v>
      </c>
    </row>
    <row r="117" spans="1:22" customFormat="1" ht="9.75" customHeight="1" x14ac:dyDescent="0.25">
      <c r="A117" s="63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70"/>
      <c r="O117" s="1">
        <v>106</v>
      </c>
      <c r="P117" s="68"/>
      <c r="Q117" s="69"/>
      <c r="R117" s="68"/>
      <c r="S117" s="68"/>
      <c r="T117" s="71">
        <f t="shared" si="4"/>
        <v>0</v>
      </c>
      <c r="U117" s="2" t="str">
        <f t="shared" si="5"/>
        <v/>
      </c>
      <c r="V117" s="3">
        <f t="shared" ca="1" si="6"/>
        <v>43344</v>
      </c>
    </row>
    <row r="118" spans="1:22" customFormat="1" ht="9.75" customHeight="1" x14ac:dyDescent="0.25">
      <c r="A118" s="63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70"/>
      <c r="O118" s="1">
        <v>107</v>
      </c>
      <c r="P118" s="68"/>
      <c r="Q118" s="69"/>
      <c r="R118" s="68"/>
      <c r="S118" s="68"/>
      <c r="T118" s="71">
        <f t="shared" si="4"/>
        <v>0</v>
      </c>
      <c r="U118" s="2" t="str">
        <f t="shared" si="5"/>
        <v/>
      </c>
      <c r="V118" s="3">
        <f t="shared" ca="1" si="6"/>
        <v>43344</v>
      </c>
    </row>
    <row r="119" spans="1:22" customFormat="1" ht="9.75" customHeight="1" x14ac:dyDescent="0.25">
      <c r="A119" s="63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70"/>
      <c r="O119" s="1">
        <v>108</v>
      </c>
      <c r="P119" s="68"/>
      <c r="Q119" s="69"/>
      <c r="R119" s="68"/>
      <c r="S119" s="68"/>
      <c r="T119" s="71">
        <f t="shared" si="4"/>
        <v>0</v>
      </c>
      <c r="U119" s="2" t="str">
        <f t="shared" si="5"/>
        <v/>
      </c>
      <c r="V119" s="3">
        <f t="shared" ca="1" si="6"/>
        <v>43344</v>
      </c>
    </row>
    <row r="120" spans="1:22" customFormat="1" ht="9.75" customHeight="1" x14ac:dyDescent="0.25">
      <c r="A120" s="63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70"/>
      <c r="O120" s="1">
        <v>109</v>
      </c>
      <c r="P120" s="68"/>
      <c r="Q120" s="69"/>
      <c r="R120" s="68"/>
      <c r="S120" s="68"/>
      <c r="T120" s="71">
        <f t="shared" si="4"/>
        <v>0</v>
      </c>
      <c r="U120" s="2" t="str">
        <f t="shared" si="5"/>
        <v/>
      </c>
      <c r="V120" s="3">
        <f t="shared" ca="1" si="6"/>
        <v>43344</v>
      </c>
    </row>
    <row r="121" spans="1:22" customFormat="1" ht="9.75" customHeight="1" x14ac:dyDescent="0.25">
      <c r="A121" s="63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70"/>
      <c r="O121" s="1">
        <v>110</v>
      </c>
      <c r="P121" s="68"/>
      <c r="Q121" s="69"/>
      <c r="R121" s="68"/>
      <c r="S121" s="68"/>
      <c r="T121" s="71">
        <f t="shared" si="4"/>
        <v>0</v>
      </c>
      <c r="U121" s="2" t="str">
        <f t="shared" si="5"/>
        <v/>
      </c>
      <c r="V121" s="3">
        <f t="shared" ca="1" si="6"/>
        <v>43344</v>
      </c>
    </row>
    <row r="122" spans="1:22" customFormat="1" ht="9.75" customHeight="1" x14ac:dyDescent="0.25">
      <c r="A122" s="63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70"/>
      <c r="O122" s="1">
        <v>111</v>
      </c>
      <c r="P122" s="68"/>
      <c r="Q122" s="69"/>
      <c r="R122" s="68"/>
      <c r="S122" s="68"/>
      <c r="T122" s="71">
        <f t="shared" si="4"/>
        <v>0</v>
      </c>
      <c r="U122" s="2" t="str">
        <f t="shared" si="5"/>
        <v/>
      </c>
      <c r="V122" s="3">
        <f t="shared" ca="1" si="6"/>
        <v>43344</v>
      </c>
    </row>
    <row r="123" spans="1:22" customFormat="1" ht="9.75" customHeight="1" x14ac:dyDescent="0.25">
      <c r="A123" s="63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70"/>
      <c r="O123" s="1">
        <v>112</v>
      </c>
      <c r="P123" s="68"/>
      <c r="Q123" s="69"/>
      <c r="R123" s="68"/>
      <c r="S123" s="68"/>
      <c r="T123" s="71">
        <f t="shared" si="4"/>
        <v>0</v>
      </c>
      <c r="U123" s="2" t="str">
        <f t="shared" si="5"/>
        <v/>
      </c>
      <c r="V123" s="3">
        <f t="shared" ca="1" si="6"/>
        <v>43344</v>
      </c>
    </row>
    <row r="124" spans="1:22" customFormat="1" ht="9.75" customHeight="1" x14ac:dyDescent="0.25">
      <c r="A124" s="63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70"/>
      <c r="O124" s="1">
        <v>113</v>
      </c>
      <c r="P124" s="68"/>
      <c r="Q124" s="69"/>
      <c r="R124" s="68"/>
      <c r="S124" s="68"/>
      <c r="T124" s="71">
        <f t="shared" si="4"/>
        <v>0</v>
      </c>
      <c r="U124" s="2" t="str">
        <f t="shared" si="5"/>
        <v/>
      </c>
      <c r="V124" s="3">
        <f t="shared" ca="1" si="6"/>
        <v>43344</v>
      </c>
    </row>
    <row r="125" spans="1:22" customFormat="1" ht="9.75" customHeight="1" x14ac:dyDescent="0.25">
      <c r="A125" s="63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70"/>
      <c r="O125" s="1">
        <v>114</v>
      </c>
      <c r="P125" s="68"/>
      <c r="Q125" s="69"/>
      <c r="R125" s="68"/>
      <c r="S125" s="68"/>
      <c r="T125" s="71">
        <f t="shared" si="4"/>
        <v>0</v>
      </c>
      <c r="U125" s="2" t="str">
        <f t="shared" si="5"/>
        <v/>
      </c>
      <c r="V125" s="3">
        <f t="shared" ca="1" si="6"/>
        <v>43344</v>
      </c>
    </row>
    <row r="126" spans="1:22" customFormat="1" ht="9.9499999999999993" customHeight="1" x14ac:dyDescent="0.25">
      <c r="A126" s="63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70"/>
      <c r="O126" s="1">
        <v>115</v>
      </c>
      <c r="P126" s="68"/>
      <c r="Q126" s="69"/>
      <c r="R126" s="68"/>
      <c r="S126" s="68"/>
      <c r="T126" s="71">
        <f t="shared" si="4"/>
        <v>0</v>
      </c>
      <c r="U126" s="2" t="str">
        <f t="shared" si="5"/>
        <v/>
      </c>
      <c r="V126" s="3">
        <f t="shared" ca="1" si="6"/>
        <v>43344</v>
      </c>
    </row>
    <row r="127" spans="1:22" customFormat="1" ht="9.9499999999999993" customHeight="1" x14ac:dyDescent="0.25">
      <c r="A127" s="63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70"/>
      <c r="O127" s="1">
        <v>116</v>
      </c>
      <c r="P127" s="68"/>
      <c r="Q127" s="69"/>
      <c r="R127" s="68"/>
      <c r="S127" s="68"/>
      <c r="T127" s="71">
        <f t="shared" si="4"/>
        <v>0</v>
      </c>
      <c r="U127" s="2" t="str">
        <f t="shared" si="5"/>
        <v/>
      </c>
      <c r="V127" s="3">
        <f t="shared" ca="1" si="6"/>
        <v>43344</v>
      </c>
    </row>
    <row r="128" spans="1:22" customFormat="1" ht="9.9499999999999993" customHeight="1" x14ac:dyDescent="0.25">
      <c r="A128" s="63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70"/>
      <c r="O128" s="1">
        <v>117</v>
      </c>
      <c r="P128" s="68"/>
      <c r="Q128" s="69"/>
      <c r="R128" s="68"/>
      <c r="S128" s="68"/>
      <c r="T128" s="71">
        <f t="shared" si="4"/>
        <v>0</v>
      </c>
      <c r="U128" s="2" t="str">
        <f t="shared" si="5"/>
        <v/>
      </c>
      <c r="V128" s="3">
        <f t="shared" ca="1" si="6"/>
        <v>43344</v>
      </c>
    </row>
    <row r="129" spans="1:22" customFormat="1" ht="9.9499999999999993" customHeight="1" x14ac:dyDescent="0.25">
      <c r="A129" s="63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70"/>
      <c r="O129" s="1">
        <v>118</v>
      </c>
      <c r="P129" s="68"/>
      <c r="Q129" s="69"/>
      <c r="R129" s="68"/>
      <c r="S129" s="68"/>
      <c r="T129" s="71">
        <f t="shared" si="4"/>
        <v>0</v>
      </c>
      <c r="U129" s="2" t="str">
        <f t="shared" si="5"/>
        <v/>
      </c>
      <c r="V129" s="3">
        <f t="shared" ca="1" si="6"/>
        <v>43344</v>
      </c>
    </row>
    <row r="130" spans="1:22" customFormat="1" ht="9.9499999999999993" customHeight="1" x14ac:dyDescent="0.25">
      <c r="A130" s="63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70"/>
      <c r="O130" s="1">
        <v>119</v>
      </c>
      <c r="P130" s="68"/>
      <c r="Q130" s="69"/>
      <c r="R130" s="68"/>
      <c r="S130" s="68"/>
      <c r="T130" s="71">
        <f t="shared" si="4"/>
        <v>0</v>
      </c>
      <c r="U130" s="2" t="str">
        <f t="shared" si="5"/>
        <v/>
      </c>
      <c r="V130" s="3">
        <f t="shared" ca="1" si="6"/>
        <v>43344</v>
      </c>
    </row>
    <row r="131" spans="1:22" customFormat="1" ht="9.9499999999999993" customHeight="1" thickBot="1" x14ac:dyDescent="0.3">
      <c r="A131" s="63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87"/>
      <c r="O131" s="88">
        <v>120</v>
      </c>
      <c r="P131" s="89"/>
      <c r="Q131" s="90"/>
      <c r="R131" s="89"/>
      <c r="S131" s="89"/>
      <c r="T131" s="91">
        <f t="shared" si="4"/>
        <v>0</v>
      </c>
      <c r="U131" s="92" t="str">
        <f t="shared" si="5"/>
        <v/>
      </c>
      <c r="V131" s="93">
        <f t="shared" ca="1" si="6"/>
        <v>43344</v>
      </c>
    </row>
    <row r="132" spans="1:22" customFormat="1" ht="15.75" thickBot="1" x14ac:dyDescent="0.3">
      <c r="A132" s="66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52" t="s">
        <v>19</v>
      </c>
      <c r="O132" s="53">
        <f ca="1">TODAY()</f>
        <v>43344</v>
      </c>
      <c r="P132" s="53" t="s">
        <v>20</v>
      </c>
      <c r="Q132" s="54">
        <f>SUM(Q11:Q131)-U132</f>
        <v>0</v>
      </c>
      <c r="R132" s="55">
        <f>MAX(R12:R131)</f>
        <v>0</v>
      </c>
      <c r="S132" s="56"/>
      <c r="T132" s="57" t="s">
        <v>21</v>
      </c>
      <c r="U132" s="54">
        <f>SUM(U11:U131)</f>
        <v>0</v>
      </c>
      <c r="V132" s="58">
        <f ca="1">SUMIF(V11:V131,"&gt;0")</f>
        <v>5244624</v>
      </c>
    </row>
    <row r="133" spans="1:22" ht="2.1" customHeight="1" x14ac:dyDescent="0.25"/>
  </sheetData>
  <mergeCells count="17">
    <mergeCell ref="N1:N2"/>
    <mergeCell ref="O1:T2"/>
    <mergeCell ref="U1:U2"/>
    <mergeCell ref="V1:V2"/>
    <mergeCell ref="B2:L6"/>
    <mergeCell ref="O3:P3"/>
    <mergeCell ref="S3:T3"/>
    <mergeCell ref="S4:V4"/>
    <mergeCell ref="O5:P5"/>
    <mergeCell ref="U5:V5"/>
    <mergeCell ref="B11:B109"/>
    <mergeCell ref="N6:Q6"/>
    <mergeCell ref="S6:V6"/>
    <mergeCell ref="N7:Q7"/>
    <mergeCell ref="B8:B10"/>
    <mergeCell ref="C8:L9"/>
    <mergeCell ref="N8:Q8"/>
  </mergeCells>
  <conditionalFormatting sqref="T8:V8 V3 R8">
    <cfRule type="cellIs" dxfId="208" priority="11" operator="equal">
      <formula>0</formula>
    </cfRule>
  </conditionalFormatting>
  <conditionalFormatting sqref="V10">
    <cfRule type="cellIs" dxfId="207" priority="7" operator="between">
      <formula>40000</formula>
      <formula>50000</formula>
    </cfRule>
    <cfRule type="cellIs" dxfId="206" priority="8" operator="between">
      <formula>30</formula>
      <formula>4000</formula>
    </cfRule>
    <cfRule type="containsText" dxfId="205" priority="9" operator="containsText" text="pago">
      <formula>NOT(ISERROR(SEARCH("pago",V10)))</formula>
    </cfRule>
    <cfRule type="cellIs" dxfId="204" priority="10" operator="between">
      <formula>1</formula>
      <formula>29</formula>
    </cfRule>
  </conditionalFormatting>
  <conditionalFormatting sqref="V11:V131">
    <cfRule type="cellIs" dxfId="203" priority="3" operator="between">
      <formula>40000</formula>
      <formula>50000</formula>
    </cfRule>
    <cfRule type="cellIs" dxfId="202" priority="4" operator="between">
      <formula>30</formula>
      <formula>4000</formula>
    </cfRule>
    <cfRule type="containsText" dxfId="201" priority="5" operator="containsText" text="pago">
      <formula>NOT(ISERROR(SEARCH("pago",V11)))</formula>
    </cfRule>
    <cfRule type="cellIs" dxfId="200" priority="6" operator="between">
      <formula>1</formula>
      <formula>29</formula>
    </cfRule>
  </conditionalFormatting>
  <conditionalFormatting sqref="V11:V131">
    <cfRule type="cellIs" dxfId="199" priority="2" operator="lessThan">
      <formula>0</formula>
    </cfRule>
  </conditionalFormatting>
  <conditionalFormatting sqref="T11:T131">
    <cfRule type="expression" dxfId="198" priority="1">
      <formula>S11=""</formula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Clientes!$A$3:$A$402</xm:f>
          </x14:formula1>
          <xm:sqref>V1:V2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3"/>
  <sheetViews>
    <sheetView workbookViewId="0">
      <selection sqref="A1:XFD1048576"/>
    </sheetView>
  </sheetViews>
  <sheetFormatPr defaultColWidth="0" defaultRowHeight="15" zeroHeight="1" x14ac:dyDescent="0.25"/>
  <cols>
    <col min="1" max="1" width="1.7109375" style="59" customWidth="1"/>
    <col min="2" max="12" width="2.7109375" style="59" customWidth="1"/>
    <col min="13" max="13" width="1.7109375" style="59" customWidth="1"/>
    <col min="14" max="14" width="19.140625" style="42" bestFit="1" customWidth="1"/>
    <col min="15" max="15" width="15" style="42" bestFit="1" customWidth="1"/>
    <col min="16" max="16" width="15" style="42" customWidth="1"/>
    <col min="17" max="17" width="9.28515625" style="42" bestFit="1" customWidth="1"/>
    <col min="18" max="18" width="18.7109375" style="43" hidden="1"/>
    <col min="19" max="19" width="15.5703125" style="42" bestFit="1" customWidth="1"/>
    <col min="20" max="20" width="17.85546875" style="42" customWidth="1"/>
    <col min="21" max="21" width="14.28515625" style="42" bestFit="1" customWidth="1"/>
    <col min="22" max="22" width="19" style="42" customWidth="1"/>
    <col min="23" max="23" width="1.7109375" style="59" customWidth="1"/>
    <col min="24" max="16384" width="19" style="59" hidden="1"/>
  </cols>
  <sheetData>
    <row r="1" spans="1:22" customFormat="1" ht="9.9499999999999993" customHeight="1" thickBot="1" x14ac:dyDescent="0.3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2"/>
      <c r="N1" s="222" t="str">
        <f ca="1">IF(V132&gt;5000,"Livre",IF(V132&lt;=30,"Em Dias","Atrasado"))</f>
        <v>Livre</v>
      </c>
      <c r="O1" s="224" t="s">
        <v>1</v>
      </c>
      <c r="P1" s="224"/>
      <c r="Q1" s="224"/>
      <c r="R1" s="224"/>
      <c r="S1" s="224"/>
      <c r="T1" s="224"/>
      <c r="U1" s="226" t="s">
        <v>22</v>
      </c>
      <c r="V1" s="228" t="s">
        <v>56</v>
      </c>
    </row>
    <row r="2" spans="1:22" customFormat="1" ht="9.9499999999999993" customHeight="1" thickBot="1" x14ac:dyDescent="0.3">
      <c r="A2" s="63"/>
      <c r="B2" s="230"/>
      <c r="C2" s="231"/>
      <c r="D2" s="231"/>
      <c r="E2" s="231"/>
      <c r="F2" s="231"/>
      <c r="G2" s="231"/>
      <c r="H2" s="231"/>
      <c r="I2" s="231"/>
      <c r="J2" s="231"/>
      <c r="K2" s="231"/>
      <c r="L2" s="232"/>
      <c r="M2" s="64"/>
      <c r="N2" s="223"/>
      <c r="O2" s="225"/>
      <c r="P2" s="225"/>
      <c r="Q2" s="225"/>
      <c r="R2" s="225"/>
      <c r="S2" s="225"/>
      <c r="T2" s="225"/>
      <c r="U2" s="227"/>
      <c r="V2" s="229"/>
    </row>
    <row r="3" spans="1:22" customFormat="1" ht="9.9499999999999993" customHeight="1" thickBot="1" x14ac:dyDescent="0.3">
      <c r="A3" s="63"/>
      <c r="B3" s="233"/>
      <c r="C3" s="234"/>
      <c r="D3" s="234"/>
      <c r="E3" s="234"/>
      <c r="F3" s="234"/>
      <c r="G3" s="234"/>
      <c r="H3" s="234"/>
      <c r="I3" s="234"/>
      <c r="J3" s="234"/>
      <c r="K3" s="234"/>
      <c r="L3" s="235"/>
      <c r="M3" s="64"/>
      <c r="N3" s="44" t="s">
        <v>4</v>
      </c>
      <c r="O3" s="239" t="e">
        <f>VLOOKUP(V1,bd,2,0)</f>
        <v>#N/A</v>
      </c>
      <c r="P3" s="240"/>
      <c r="Q3" s="45" t="s">
        <v>6</v>
      </c>
      <c r="R3" s="43"/>
      <c r="S3" s="241" t="e">
        <f>VLOOKUP(V1,bd,8,0)</f>
        <v>#N/A</v>
      </c>
      <c r="T3" s="242"/>
      <c r="U3" s="44" t="s">
        <v>23</v>
      </c>
      <c r="V3" s="13" t="e">
        <f>VLOOKUP(V1,bd,9,0)</f>
        <v>#N/A</v>
      </c>
    </row>
    <row r="4" spans="1:22" customFormat="1" ht="9.9499999999999993" customHeight="1" thickBot="1" x14ac:dyDescent="0.3">
      <c r="A4" s="63"/>
      <c r="B4" s="233"/>
      <c r="C4" s="234"/>
      <c r="D4" s="234"/>
      <c r="E4" s="234"/>
      <c r="F4" s="234"/>
      <c r="G4" s="234"/>
      <c r="H4" s="234"/>
      <c r="I4" s="234"/>
      <c r="J4" s="234"/>
      <c r="K4" s="234"/>
      <c r="L4" s="235"/>
      <c r="M4" s="64"/>
      <c r="N4" s="44" t="s">
        <v>30</v>
      </c>
      <c r="O4" s="41" t="e">
        <f>VLOOKUP(V1,bd,17,0)</f>
        <v>#N/A</v>
      </c>
      <c r="P4" s="41" t="e">
        <f>VLOOKUP(V1,bd,18,0)</f>
        <v>#N/A</v>
      </c>
      <c r="Q4" s="44" t="s">
        <v>8</v>
      </c>
      <c r="R4" s="43"/>
      <c r="S4" s="243" t="e">
        <f>VLOOKUP(V1,bd,19,0)</f>
        <v>#N/A</v>
      </c>
      <c r="T4" s="244"/>
      <c r="U4" s="244"/>
      <c r="V4" s="245"/>
    </row>
    <row r="5" spans="1:22" customFormat="1" ht="9.9499999999999993" customHeight="1" thickBot="1" x14ac:dyDescent="0.3">
      <c r="A5" s="63"/>
      <c r="B5" s="233"/>
      <c r="C5" s="234"/>
      <c r="D5" s="234"/>
      <c r="E5" s="234"/>
      <c r="F5" s="234"/>
      <c r="G5" s="234"/>
      <c r="H5" s="234"/>
      <c r="I5" s="234"/>
      <c r="J5" s="234"/>
      <c r="K5" s="234"/>
      <c r="L5" s="235"/>
      <c r="M5" s="64"/>
      <c r="N5" s="44" t="s">
        <v>24</v>
      </c>
      <c r="O5" s="246" t="e">
        <f>VLOOKUP(V1,bd,10,0)</f>
        <v>#N/A</v>
      </c>
      <c r="P5" s="247"/>
      <c r="Q5" s="46" t="s">
        <v>7</v>
      </c>
      <c r="R5" s="4"/>
      <c r="S5" s="41" t="e">
        <f>VLOOKUP(V1,bd,13,0)</f>
        <v>#N/A</v>
      </c>
      <c r="T5" s="44" t="s">
        <v>5</v>
      </c>
      <c r="U5" s="241" t="e">
        <f>VLOOKUP(V1,bd,20,0)</f>
        <v>#N/A</v>
      </c>
      <c r="V5" s="242"/>
    </row>
    <row r="6" spans="1:22" customFormat="1" ht="9.9499999999999993" customHeight="1" thickBot="1" x14ac:dyDescent="0.3">
      <c r="A6" s="63"/>
      <c r="B6" s="236"/>
      <c r="C6" s="237"/>
      <c r="D6" s="237"/>
      <c r="E6" s="237"/>
      <c r="F6" s="237"/>
      <c r="G6" s="237"/>
      <c r="H6" s="237"/>
      <c r="I6" s="237"/>
      <c r="J6" s="237"/>
      <c r="K6" s="237"/>
      <c r="L6" s="238"/>
      <c r="M6" s="64"/>
      <c r="N6" s="241"/>
      <c r="O6" s="248"/>
      <c r="P6" s="248"/>
      <c r="Q6" s="248"/>
      <c r="R6" s="7"/>
      <c r="S6" s="248"/>
      <c r="T6" s="248"/>
      <c r="U6" s="248"/>
      <c r="V6" s="242"/>
    </row>
    <row r="7" spans="1:22" customFormat="1" ht="9.9499999999999993" customHeight="1" thickBot="1" x14ac:dyDescent="0.3">
      <c r="A7" s="63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217" t="s">
        <v>25</v>
      </c>
      <c r="O7" s="215"/>
      <c r="P7" s="215"/>
      <c r="Q7" s="216"/>
      <c r="R7" s="65"/>
      <c r="S7" s="47" t="s">
        <v>26</v>
      </c>
      <c r="T7" s="48" t="s">
        <v>27</v>
      </c>
      <c r="U7" s="48" t="s">
        <v>28</v>
      </c>
      <c r="V7" s="48" t="s">
        <v>29</v>
      </c>
    </row>
    <row r="8" spans="1:22" customFormat="1" ht="9.9499999999999993" customHeight="1" thickBot="1" x14ac:dyDescent="0.3">
      <c r="A8" s="63"/>
      <c r="B8" s="249"/>
      <c r="C8" s="250" t="s">
        <v>31</v>
      </c>
      <c r="D8" s="251"/>
      <c r="E8" s="251"/>
      <c r="F8" s="251"/>
      <c r="G8" s="251"/>
      <c r="H8" s="251"/>
      <c r="I8" s="251"/>
      <c r="J8" s="251"/>
      <c r="K8" s="251"/>
      <c r="L8" s="252"/>
      <c r="M8" s="64"/>
      <c r="N8" s="241" t="e">
        <f>VLOOKUP(V1,bd,3,0)</f>
        <v>#N/A</v>
      </c>
      <c r="O8" s="248"/>
      <c r="P8" s="248"/>
      <c r="Q8" s="242"/>
      <c r="R8" s="6"/>
      <c r="S8" s="5" t="e">
        <f>VLOOKUP(V1,bd,4,0)</f>
        <v>#N/A</v>
      </c>
      <c r="T8" s="5" t="e">
        <f>VLOOKUP(V1,bd,5,0)</f>
        <v>#N/A</v>
      </c>
      <c r="U8" s="5" t="e">
        <f>VLOOKUP(V1,bd,7,0)</f>
        <v>#N/A</v>
      </c>
      <c r="V8" s="13" t="e">
        <f>VLOOKUP(V1,bd,6,0)</f>
        <v>#N/A</v>
      </c>
    </row>
    <row r="9" spans="1:22" customFormat="1" ht="9.9499999999999993" customHeight="1" thickBot="1" x14ac:dyDescent="0.3">
      <c r="A9" s="63"/>
      <c r="B9" s="249"/>
      <c r="C9" s="253"/>
      <c r="D9" s="254"/>
      <c r="E9" s="254"/>
      <c r="F9" s="254"/>
      <c r="G9" s="254"/>
      <c r="H9" s="254"/>
      <c r="I9" s="254"/>
      <c r="J9" s="254"/>
      <c r="K9" s="254"/>
      <c r="L9" s="255"/>
      <c r="M9" s="64"/>
      <c r="N9" s="49"/>
      <c r="O9" s="50"/>
      <c r="P9" s="50"/>
      <c r="Q9" s="50"/>
      <c r="R9" s="50"/>
      <c r="S9" s="50"/>
      <c r="T9" s="50"/>
      <c r="U9" s="50"/>
      <c r="V9" s="51"/>
    </row>
    <row r="10" spans="1:22" customFormat="1" ht="9.9499999999999993" customHeight="1" thickBot="1" x14ac:dyDescent="0.3">
      <c r="A10" s="63"/>
      <c r="B10" s="249"/>
      <c r="C10" s="115">
        <v>1</v>
      </c>
      <c r="D10" s="116">
        <v>2</v>
      </c>
      <c r="E10" s="116">
        <v>3</v>
      </c>
      <c r="F10" s="116">
        <v>4</v>
      </c>
      <c r="G10" s="116">
        <v>5</v>
      </c>
      <c r="H10" s="116">
        <v>6</v>
      </c>
      <c r="I10" s="116">
        <v>7</v>
      </c>
      <c r="J10" s="116">
        <v>8</v>
      </c>
      <c r="K10" s="116">
        <v>9</v>
      </c>
      <c r="L10" s="117">
        <v>10</v>
      </c>
      <c r="M10" s="64"/>
      <c r="N10" s="76" t="s">
        <v>9</v>
      </c>
      <c r="O10" s="77" t="s">
        <v>10</v>
      </c>
      <c r="P10" s="77" t="s">
        <v>11</v>
      </c>
      <c r="Q10" s="77" t="s">
        <v>12</v>
      </c>
      <c r="R10" s="78" t="s">
        <v>13</v>
      </c>
      <c r="S10" s="77" t="s">
        <v>14</v>
      </c>
      <c r="T10" s="77" t="s">
        <v>15</v>
      </c>
      <c r="U10" s="77" t="s">
        <v>16</v>
      </c>
      <c r="V10" s="79" t="s">
        <v>17</v>
      </c>
    </row>
    <row r="11" spans="1:22" customFormat="1" ht="9.9499999999999993" customHeight="1" x14ac:dyDescent="0.25">
      <c r="A11" s="63"/>
      <c r="B11" s="256" t="s">
        <v>3292</v>
      </c>
      <c r="C11" s="108">
        <v>1</v>
      </c>
      <c r="D11" s="112">
        <v>1</v>
      </c>
      <c r="E11" s="113">
        <v>1</v>
      </c>
      <c r="F11" s="113">
        <v>1</v>
      </c>
      <c r="G11" s="113">
        <v>1</v>
      </c>
      <c r="H11" s="113">
        <v>1</v>
      </c>
      <c r="I11" s="113">
        <v>1</v>
      </c>
      <c r="J11" s="113">
        <v>1</v>
      </c>
      <c r="K11" s="113">
        <v>1</v>
      </c>
      <c r="L11" s="114">
        <v>1</v>
      </c>
      <c r="M11" s="64"/>
      <c r="N11" s="80"/>
      <c r="O11" s="81" t="s">
        <v>18</v>
      </c>
      <c r="P11" s="82"/>
      <c r="Q11" s="83"/>
      <c r="R11" s="82"/>
      <c r="S11" s="82"/>
      <c r="T11" s="84">
        <f t="shared" ref="T11:T74" si="0">IF(P11&gt;=S11,0,"")</f>
        <v>0</v>
      </c>
      <c r="U11" s="85" t="str">
        <f t="shared" ref="U11:U74" si="1">IF(S11&lt;&gt;"",Q11,"")</f>
        <v/>
      </c>
      <c r="V11" s="86">
        <f t="shared" ref="V11:V74" ca="1" si="2">IF(U11&lt;&gt;"","pago",TODAY()-P11)</f>
        <v>43344</v>
      </c>
    </row>
    <row r="12" spans="1:22" customFormat="1" ht="9.9499999999999993" customHeight="1" x14ac:dyDescent="0.25">
      <c r="A12" s="63"/>
      <c r="B12" s="257"/>
      <c r="C12" s="109">
        <v>2</v>
      </c>
      <c r="D12" s="94">
        <v>2</v>
      </c>
      <c r="E12" s="72">
        <v>2</v>
      </c>
      <c r="F12" s="72">
        <v>2</v>
      </c>
      <c r="G12" s="72">
        <v>2</v>
      </c>
      <c r="H12" s="72">
        <v>2</v>
      </c>
      <c r="I12" s="72">
        <v>2</v>
      </c>
      <c r="J12" s="72">
        <v>2</v>
      </c>
      <c r="K12" s="72">
        <v>2</v>
      </c>
      <c r="L12" s="73">
        <v>2</v>
      </c>
      <c r="M12" s="64"/>
      <c r="N12" s="70"/>
      <c r="O12" s="1">
        <v>1</v>
      </c>
      <c r="P12" s="68"/>
      <c r="Q12" s="69"/>
      <c r="R12" s="68" t="str">
        <f t="shared" ref="R12:R51" si="3">IF(N12&lt;&gt;"",P12,"")</f>
        <v/>
      </c>
      <c r="S12" s="68"/>
      <c r="T12" s="71">
        <f t="shared" si="0"/>
        <v>0</v>
      </c>
      <c r="U12" s="2" t="str">
        <f t="shared" si="1"/>
        <v/>
      </c>
      <c r="V12" s="3">
        <f t="shared" ca="1" si="2"/>
        <v>43344</v>
      </c>
    </row>
    <row r="13" spans="1:22" customFormat="1" ht="9.9499999999999993" customHeight="1" x14ac:dyDescent="0.25">
      <c r="A13" s="63"/>
      <c r="B13" s="257"/>
      <c r="C13" s="109">
        <v>3</v>
      </c>
      <c r="D13" s="94">
        <v>3</v>
      </c>
      <c r="E13" s="72">
        <v>3</v>
      </c>
      <c r="F13" s="72">
        <v>3</v>
      </c>
      <c r="G13" s="72">
        <v>3</v>
      </c>
      <c r="H13" s="72">
        <v>3</v>
      </c>
      <c r="I13" s="72">
        <v>3</v>
      </c>
      <c r="J13" s="72">
        <v>3</v>
      </c>
      <c r="K13" s="72">
        <v>3</v>
      </c>
      <c r="L13" s="73">
        <v>3</v>
      </c>
      <c r="M13" s="64"/>
      <c r="N13" s="70"/>
      <c r="O13" s="1">
        <v>2</v>
      </c>
      <c r="P13" s="68"/>
      <c r="Q13" s="69"/>
      <c r="R13" s="68" t="str">
        <f t="shared" si="3"/>
        <v/>
      </c>
      <c r="S13" s="68"/>
      <c r="T13" s="71">
        <f t="shared" si="0"/>
        <v>0</v>
      </c>
      <c r="U13" s="2" t="str">
        <f t="shared" si="1"/>
        <v/>
      </c>
      <c r="V13" s="3">
        <f t="shared" ca="1" si="2"/>
        <v>43344</v>
      </c>
    </row>
    <row r="14" spans="1:22" customFormat="1" ht="9.9499999999999993" customHeight="1" x14ac:dyDescent="0.25">
      <c r="A14" s="63"/>
      <c r="B14" s="257"/>
      <c r="C14" s="109">
        <v>4</v>
      </c>
      <c r="D14" s="94">
        <v>4</v>
      </c>
      <c r="E14" s="72">
        <v>4</v>
      </c>
      <c r="F14" s="72">
        <v>4</v>
      </c>
      <c r="G14" s="72">
        <v>4</v>
      </c>
      <c r="H14" s="72">
        <v>4</v>
      </c>
      <c r="I14" s="72">
        <v>4</v>
      </c>
      <c r="J14" s="72">
        <v>4</v>
      </c>
      <c r="K14" s="72">
        <v>4</v>
      </c>
      <c r="L14" s="73">
        <v>4</v>
      </c>
      <c r="M14" s="64"/>
      <c r="N14" s="70"/>
      <c r="O14" s="1">
        <v>3</v>
      </c>
      <c r="P14" s="68"/>
      <c r="Q14" s="69"/>
      <c r="R14" s="68" t="str">
        <f t="shared" si="3"/>
        <v/>
      </c>
      <c r="S14" s="68"/>
      <c r="T14" s="71">
        <f t="shared" si="0"/>
        <v>0</v>
      </c>
      <c r="U14" s="2" t="str">
        <f t="shared" si="1"/>
        <v/>
      </c>
      <c r="V14" s="3">
        <f t="shared" ca="1" si="2"/>
        <v>43344</v>
      </c>
    </row>
    <row r="15" spans="1:22" customFormat="1" ht="9.9499999999999993" customHeight="1" x14ac:dyDescent="0.25">
      <c r="A15" s="63"/>
      <c r="B15" s="257"/>
      <c r="C15" s="109">
        <v>5</v>
      </c>
      <c r="D15" s="94">
        <v>5</v>
      </c>
      <c r="E15" s="72">
        <v>5</v>
      </c>
      <c r="F15" s="72">
        <v>5</v>
      </c>
      <c r="G15" s="72">
        <v>5</v>
      </c>
      <c r="H15" s="72">
        <v>5</v>
      </c>
      <c r="I15" s="72">
        <v>5</v>
      </c>
      <c r="J15" s="72">
        <v>5</v>
      </c>
      <c r="K15" s="72">
        <v>5</v>
      </c>
      <c r="L15" s="73">
        <v>5</v>
      </c>
      <c r="M15" s="64"/>
      <c r="N15" s="70"/>
      <c r="O15" s="1">
        <v>4</v>
      </c>
      <c r="P15" s="68"/>
      <c r="Q15" s="69"/>
      <c r="R15" s="68" t="str">
        <f t="shared" si="3"/>
        <v/>
      </c>
      <c r="S15" s="68"/>
      <c r="T15" s="71">
        <f t="shared" si="0"/>
        <v>0</v>
      </c>
      <c r="U15" s="2" t="str">
        <f t="shared" si="1"/>
        <v/>
      </c>
      <c r="V15" s="3">
        <f t="shared" ca="1" si="2"/>
        <v>43344</v>
      </c>
    </row>
    <row r="16" spans="1:22" customFormat="1" ht="9.9499999999999993" customHeight="1" x14ac:dyDescent="0.25">
      <c r="A16" s="63"/>
      <c r="B16" s="257"/>
      <c r="C16" s="109">
        <v>6</v>
      </c>
      <c r="D16" s="94">
        <v>6</v>
      </c>
      <c r="E16" s="72">
        <v>6</v>
      </c>
      <c r="F16" s="72">
        <v>6</v>
      </c>
      <c r="G16" s="72">
        <v>6</v>
      </c>
      <c r="H16" s="72">
        <v>6</v>
      </c>
      <c r="I16" s="72">
        <v>6</v>
      </c>
      <c r="J16" s="72">
        <v>6</v>
      </c>
      <c r="K16" s="72">
        <v>6</v>
      </c>
      <c r="L16" s="73">
        <v>6</v>
      </c>
      <c r="M16" s="64"/>
      <c r="N16" s="70"/>
      <c r="O16" s="1">
        <v>5</v>
      </c>
      <c r="P16" s="68"/>
      <c r="Q16" s="69"/>
      <c r="R16" s="68" t="str">
        <f t="shared" si="3"/>
        <v/>
      </c>
      <c r="S16" s="68"/>
      <c r="T16" s="71">
        <f t="shared" si="0"/>
        <v>0</v>
      </c>
      <c r="U16" s="2" t="str">
        <f t="shared" si="1"/>
        <v/>
      </c>
      <c r="V16" s="3">
        <f t="shared" ca="1" si="2"/>
        <v>43344</v>
      </c>
    </row>
    <row r="17" spans="1:22" customFormat="1" ht="9.9499999999999993" customHeight="1" x14ac:dyDescent="0.25">
      <c r="A17" s="63"/>
      <c r="B17" s="257"/>
      <c r="C17" s="109">
        <v>7</v>
      </c>
      <c r="D17" s="94">
        <v>7</v>
      </c>
      <c r="E17" s="72">
        <v>7</v>
      </c>
      <c r="F17" s="72">
        <v>7</v>
      </c>
      <c r="G17" s="72">
        <v>7</v>
      </c>
      <c r="H17" s="72">
        <v>7</v>
      </c>
      <c r="I17" s="72">
        <v>7</v>
      </c>
      <c r="J17" s="72">
        <v>7</v>
      </c>
      <c r="K17" s="72">
        <v>7</v>
      </c>
      <c r="L17" s="73">
        <v>7</v>
      </c>
      <c r="M17" s="64"/>
      <c r="N17" s="70"/>
      <c r="O17" s="1">
        <v>6</v>
      </c>
      <c r="P17" s="68"/>
      <c r="Q17" s="69"/>
      <c r="R17" s="68" t="str">
        <f t="shared" si="3"/>
        <v/>
      </c>
      <c r="S17" s="68"/>
      <c r="T17" s="71">
        <f t="shared" si="0"/>
        <v>0</v>
      </c>
      <c r="U17" s="2" t="str">
        <f t="shared" si="1"/>
        <v/>
      </c>
      <c r="V17" s="3">
        <f t="shared" ca="1" si="2"/>
        <v>43344</v>
      </c>
    </row>
    <row r="18" spans="1:22" customFormat="1" ht="9.9499999999999993" customHeight="1" x14ac:dyDescent="0.25">
      <c r="A18" s="63"/>
      <c r="B18" s="257"/>
      <c r="C18" s="109">
        <v>8</v>
      </c>
      <c r="D18" s="94">
        <v>8</v>
      </c>
      <c r="E18" s="72">
        <v>8</v>
      </c>
      <c r="F18" s="72">
        <v>8</v>
      </c>
      <c r="G18" s="72">
        <v>8</v>
      </c>
      <c r="H18" s="72">
        <v>8</v>
      </c>
      <c r="I18" s="72">
        <v>8</v>
      </c>
      <c r="J18" s="72">
        <v>8</v>
      </c>
      <c r="K18" s="72">
        <v>8</v>
      </c>
      <c r="L18" s="73">
        <v>8</v>
      </c>
      <c r="M18" s="64"/>
      <c r="N18" s="70"/>
      <c r="O18" s="1">
        <v>7</v>
      </c>
      <c r="P18" s="68"/>
      <c r="Q18" s="69"/>
      <c r="R18" s="68" t="str">
        <f t="shared" si="3"/>
        <v/>
      </c>
      <c r="S18" s="68"/>
      <c r="T18" s="71">
        <f t="shared" si="0"/>
        <v>0</v>
      </c>
      <c r="U18" s="2" t="str">
        <f t="shared" si="1"/>
        <v/>
      </c>
      <c r="V18" s="3">
        <f t="shared" ca="1" si="2"/>
        <v>43344</v>
      </c>
    </row>
    <row r="19" spans="1:22" customFormat="1" ht="9.9499999999999993" customHeight="1" x14ac:dyDescent="0.25">
      <c r="A19" s="63"/>
      <c r="B19" s="257"/>
      <c r="C19" s="109">
        <v>9</v>
      </c>
      <c r="D19" s="94">
        <v>9</v>
      </c>
      <c r="E19" s="72">
        <v>9</v>
      </c>
      <c r="F19" s="72">
        <v>9</v>
      </c>
      <c r="G19" s="72">
        <v>9</v>
      </c>
      <c r="H19" s="72">
        <v>9</v>
      </c>
      <c r="I19" s="72">
        <v>9</v>
      </c>
      <c r="J19" s="72">
        <v>9</v>
      </c>
      <c r="K19" s="72">
        <v>9</v>
      </c>
      <c r="L19" s="73">
        <v>9</v>
      </c>
      <c r="M19" s="64"/>
      <c r="N19" s="70"/>
      <c r="O19" s="1">
        <v>8</v>
      </c>
      <c r="P19" s="68"/>
      <c r="Q19" s="69"/>
      <c r="R19" s="68" t="str">
        <f t="shared" si="3"/>
        <v/>
      </c>
      <c r="S19" s="68"/>
      <c r="T19" s="71">
        <f t="shared" si="0"/>
        <v>0</v>
      </c>
      <c r="U19" s="2" t="str">
        <f t="shared" si="1"/>
        <v/>
      </c>
      <c r="V19" s="3">
        <f t="shared" ca="1" si="2"/>
        <v>43344</v>
      </c>
    </row>
    <row r="20" spans="1:22" customFormat="1" ht="9.9499999999999993" customHeight="1" x14ac:dyDescent="0.25">
      <c r="A20" s="63"/>
      <c r="B20" s="257"/>
      <c r="C20" s="109">
        <v>10</v>
      </c>
      <c r="D20" s="94">
        <v>10</v>
      </c>
      <c r="E20" s="72">
        <v>10</v>
      </c>
      <c r="F20" s="72">
        <v>10</v>
      </c>
      <c r="G20" s="72">
        <v>10</v>
      </c>
      <c r="H20" s="72">
        <v>10</v>
      </c>
      <c r="I20" s="72">
        <v>10</v>
      </c>
      <c r="J20" s="72">
        <v>10</v>
      </c>
      <c r="K20" s="72">
        <v>10</v>
      </c>
      <c r="L20" s="73">
        <v>10</v>
      </c>
      <c r="M20" s="64"/>
      <c r="N20" s="70"/>
      <c r="O20" s="1">
        <v>9</v>
      </c>
      <c r="P20" s="68"/>
      <c r="Q20" s="69"/>
      <c r="R20" s="68" t="str">
        <f t="shared" si="3"/>
        <v/>
      </c>
      <c r="S20" s="68"/>
      <c r="T20" s="71">
        <f t="shared" si="0"/>
        <v>0</v>
      </c>
      <c r="U20" s="2" t="str">
        <f t="shared" si="1"/>
        <v/>
      </c>
      <c r="V20" s="3">
        <f t="shared" ca="1" si="2"/>
        <v>43344</v>
      </c>
    </row>
    <row r="21" spans="1:22" customFormat="1" ht="9.9499999999999993" customHeight="1" x14ac:dyDescent="0.25">
      <c r="A21" s="63"/>
      <c r="B21" s="257"/>
      <c r="C21" s="109">
        <v>11</v>
      </c>
      <c r="D21" s="94">
        <v>11</v>
      </c>
      <c r="E21" s="72">
        <v>11</v>
      </c>
      <c r="F21" s="72">
        <v>11</v>
      </c>
      <c r="G21" s="72">
        <v>11</v>
      </c>
      <c r="H21" s="72">
        <v>11</v>
      </c>
      <c r="I21" s="72">
        <v>11</v>
      </c>
      <c r="J21" s="72">
        <v>11</v>
      </c>
      <c r="K21" s="72">
        <v>11</v>
      </c>
      <c r="L21" s="73">
        <v>11</v>
      </c>
      <c r="M21" s="64"/>
      <c r="N21" s="70"/>
      <c r="O21" s="1">
        <v>10</v>
      </c>
      <c r="P21" s="68"/>
      <c r="Q21" s="69"/>
      <c r="R21" s="68" t="str">
        <f t="shared" si="3"/>
        <v/>
      </c>
      <c r="S21" s="68"/>
      <c r="T21" s="71">
        <f t="shared" si="0"/>
        <v>0</v>
      </c>
      <c r="U21" s="2" t="str">
        <f t="shared" si="1"/>
        <v/>
      </c>
      <c r="V21" s="3">
        <f t="shared" ca="1" si="2"/>
        <v>43344</v>
      </c>
    </row>
    <row r="22" spans="1:22" customFormat="1" ht="9.9499999999999993" customHeight="1" x14ac:dyDescent="0.25">
      <c r="A22" s="63"/>
      <c r="B22" s="257"/>
      <c r="C22" s="110">
        <v>12</v>
      </c>
      <c r="D22" s="72">
        <v>12</v>
      </c>
      <c r="E22" s="72">
        <v>12</v>
      </c>
      <c r="F22" s="72">
        <v>12</v>
      </c>
      <c r="G22" s="72">
        <v>12</v>
      </c>
      <c r="H22" s="72">
        <v>12</v>
      </c>
      <c r="I22" s="72">
        <v>12</v>
      </c>
      <c r="J22" s="72">
        <v>12</v>
      </c>
      <c r="K22" s="72">
        <v>12</v>
      </c>
      <c r="L22" s="73">
        <v>12</v>
      </c>
      <c r="M22" s="64"/>
      <c r="N22" s="70"/>
      <c r="O22" s="1">
        <v>11</v>
      </c>
      <c r="P22" s="68"/>
      <c r="Q22" s="69"/>
      <c r="R22" s="68" t="str">
        <f t="shared" si="3"/>
        <v/>
      </c>
      <c r="S22" s="68"/>
      <c r="T22" s="71">
        <f t="shared" si="0"/>
        <v>0</v>
      </c>
      <c r="U22" s="2" t="str">
        <f t="shared" si="1"/>
        <v/>
      </c>
      <c r="V22" s="3">
        <f t="shared" ca="1" si="2"/>
        <v>43344</v>
      </c>
    </row>
    <row r="23" spans="1:22" customFormat="1" ht="9.9499999999999993" customHeight="1" x14ac:dyDescent="0.25">
      <c r="A23" s="63"/>
      <c r="B23" s="257"/>
      <c r="C23" s="110">
        <v>13</v>
      </c>
      <c r="D23" s="72">
        <v>13</v>
      </c>
      <c r="E23" s="72">
        <v>13</v>
      </c>
      <c r="F23" s="72">
        <v>13</v>
      </c>
      <c r="G23" s="72">
        <v>13</v>
      </c>
      <c r="H23" s="72">
        <v>13</v>
      </c>
      <c r="I23" s="72">
        <v>13</v>
      </c>
      <c r="J23" s="72">
        <v>13</v>
      </c>
      <c r="K23" s="72">
        <v>13</v>
      </c>
      <c r="L23" s="73">
        <v>13</v>
      </c>
      <c r="M23" s="64"/>
      <c r="N23" s="70"/>
      <c r="O23" s="1">
        <v>12</v>
      </c>
      <c r="P23" s="68"/>
      <c r="Q23" s="69"/>
      <c r="R23" s="68" t="str">
        <f t="shared" si="3"/>
        <v/>
      </c>
      <c r="S23" s="68"/>
      <c r="T23" s="71">
        <f t="shared" si="0"/>
        <v>0</v>
      </c>
      <c r="U23" s="2" t="str">
        <f t="shared" si="1"/>
        <v/>
      </c>
      <c r="V23" s="3">
        <f t="shared" ca="1" si="2"/>
        <v>43344</v>
      </c>
    </row>
    <row r="24" spans="1:22" customFormat="1" ht="9.9499999999999993" customHeight="1" x14ac:dyDescent="0.25">
      <c r="A24" s="63"/>
      <c r="B24" s="257"/>
      <c r="C24" s="97">
        <v>14</v>
      </c>
      <c r="D24" s="72">
        <v>14</v>
      </c>
      <c r="E24" s="72">
        <v>14</v>
      </c>
      <c r="F24" s="72">
        <v>14</v>
      </c>
      <c r="G24" s="72">
        <v>14</v>
      </c>
      <c r="H24" s="72">
        <v>14</v>
      </c>
      <c r="I24" s="72">
        <v>14</v>
      </c>
      <c r="J24" s="72">
        <v>14</v>
      </c>
      <c r="K24" s="72">
        <v>14</v>
      </c>
      <c r="L24" s="73">
        <v>14</v>
      </c>
      <c r="M24" s="64"/>
      <c r="N24" s="70"/>
      <c r="O24" s="1">
        <v>13</v>
      </c>
      <c r="P24" s="68"/>
      <c r="Q24" s="69"/>
      <c r="R24" s="68" t="str">
        <f t="shared" si="3"/>
        <v/>
      </c>
      <c r="S24" s="68"/>
      <c r="T24" s="71">
        <f t="shared" si="0"/>
        <v>0</v>
      </c>
      <c r="U24" s="2" t="str">
        <f t="shared" si="1"/>
        <v/>
      </c>
      <c r="V24" s="3">
        <f t="shared" ca="1" si="2"/>
        <v>43344</v>
      </c>
    </row>
    <row r="25" spans="1:22" customFormat="1" ht="9.9499999999999993" customHeight="1" x14ac:dyDescent="0.25">
      <c r="A25" s="63"/>
      <c r="B25" s="257"/>
      <c r="C25" s="97">
        <v>15</v>
      </c>
      <c r="D25" s="72">
        <v>15</v>
      </c>
      <c r="E25" s="72">
        <v>15</v>
      </c>
      <c r="F25" s="72">
        <v>15</v>
      </c>
      <c r="G25" s="72">
        <v>15</v>
      </c>
      <c r="H25" s="72">
        <v>15</v>
      </c>
      <c r="I25" s="72">
        <v>15</v>
      </c>
      <c r="J25" s="72">
        <v>15</v>
      </c>
      <c r="K25" s="72">
        <v>15</v>
      </c>
      <c r="L25" s="73">
        <v>15</v>
      </c>
      <c r="M25" s="64"/>
      <c r="N25" s="70"/>
      <c r="O25" s="1">
        <v>14</v>
      </c>
      <c r="P25" s="68"/>
      <c r="Q25" s="69"/>
      <c r="R25" s="68" t="str">
        <f t="shared" si="3"/>
        <v/>
      </c>
      <c r="S25" s="68"/>
      <c r="T25" s="71">
        <f t="shared" si="0"/>
        <v>0</v>
      </c>
      <c r="U25" s="2" t="str">
        <f t="shared" si="1"/>
        <v/>
      </c>
      <c r="V25" s="3">
        <f t="shared" ca="1" si="2"/>
        <v>43344</v>
      </c>
    </row>
    <row r="26" spans="1:22" customFormat="1" ht="9.9499999999999993" customHeight="1" x14ac:dyDescent="0.25">
      <c r="A26" s="63"/>
      <c r="B26" s="257"/>
      <c r="C26" s="97">
        <v>16</v>
      </c>
      <c r="D26" s="72">
        <v>16</v>
      </c>
      <c r="E26" s="72">
        <v>16</v>
      </c>
      <c r="F26" s="72">
        <v>16</v>
      </c>
      <c r="G26" s="72">
        <v>16</v>
      </c>
      <c r="H26" s="72">
        <v>16</v>
      </c>
      <c r="I26" s="72">
        <v>16</v>
      </c>
      <c r="J26" s="72">
        <v>16</v>
      </c>
      <c r="K26" s="72">
        <v>16</v>
      </c>
      <c r="L26" s="73">
        <v>16</v>
      </c>
      <c r="M26" s="64"/>
      <c r="N26" s="70"/>
      <c r="O26" s="1">
        <v>15</v>
      </c>
      <c r="P26" s="68"/>
      <c r="Q26" s="69"/>
      <c r="R26" s="68" t="str">
        <f t="shared" si="3"/>
        <v/>
      </c>
      <c r="S26" s="68"/>
      <c r="T26" s="71">
        <f t="shared" si="0"/>
        <v>0</v>
      </c>
      <c r="U26" s="2" t="str">
        <f t="shared" si="1"/>
        <v/>
      </c>
      <c r="V26" s="3">
        <f t="shared" ca="1" si="2"/>
        <v>43344</v>
      </c>
    </row>
    <row r="27" spans="1:22" customFormat="1" ht="9.9499999999999993" customHeight="1" x14ac:dyDescent="0.25">
      <c r="A27" s="63"/>
      <c r="B27" s="257"/>
      <c r="C27" s="97">
        <v>17</v>
      </c>
      <c r="D27" s="72">
        <v>17</v>
      </c>
      <c r="E27" s="72">
        <v>17</v>
      </c>
      <c r="F27" s="72">
        <v>17</v>
      </c>
      <c r="G27" s="72">
        <v>17</v>
      </c>
      <c r="H27" s="72">
        <v>17</v>
      </c>
      <c r="I27" s="72">
        <v>17</v>
      </c>
      <c r="J27" s="72">
        <v>17</v>
      </c>
      <c r="K27" s="72">
        <v>17</v>
      </c>
      <c r="L27" s="73">
        <v>17</v>
      </c>
      <c r="M27" s="64"/>
      <c r="N27" s="70"/>
      <c r="O27" s="1">
        <v>16</v>
      </c>
      <c r="P27" s="68"/>
      <c r="Q27" s="69"/>
      <c r="R27" s="68" t="str">
        <f t="shared" si="3"/>
        <v/>
      </c>
      <c r="S27" s="68"/>
      <c r="T27" s="71">
        <f t="shared" si="0"/>
        <v>0</v>
      </c>
      <c r="U27" s="2" t="str">
        <f t="shared" si="1"/>
        <v/>
      </c>
      <c r="V27" s="3">
        <f t="shared" ca="1" si="2"/>
        <v>43344</v>
      </c>
    </row>
    <row r="28" spans="1:22" customFormat="1" ht="9.9499999999999993" customHeight="1" x14ac:dyDescent="0.25">
      <c r="A28" s="63"/>
      <c r="B28" s="257"/>
      <c r="C28" s="97">
        <v>18</v>
      </c>
      <c r="D28" s="72">
        <v>18</v>
      </c>
      <c r="E28" s="72">
        <v>18</v>
      </c>
      <c r="F28" s="72">
        <v>18</v>
      </c>
      <c r="G28" s="72">
        <v>18</v>
      </c>
      <c r="H28" s="72">
        <v>18</v>
      </c>
      <c r="I28" s="72">
        <v>18</v>
      </c>
      <c r="J28" s="72">
        <v>18</v>
      </c>
      <c r="K28" s="72">
        <v>18</v>
      </c>
      <c r="L28" s="73">
        <v>18</v>
      </c>
      <c r="M28" s="64"/>
      <c r="N28" s="70"/>
      <c r="O28" s="1">
        <v>17</v>
      </c>
      <c r="P28" s="68"/>
      <c r="Q28" s="69"/>
      <c r="R28" s="68" t="str">
        <f t="shared" si="3"/>
        <v/>
      </c>
      <c r="S28" s="68"/>
      <c r="T28" s="71">
        <f t="shared" si="0"/>
        <v>0</v>
      </c>
      <c r="U28" s="2" t="str">
        <f t="shared" si="1"/>
        <v/>
      </c>
      <c r="V28" s="3">
        <f t="shared" ca="1" si="2"/>
        <v>43344</v>
      </c>
    </row>
    <row r="29" spans="1:22" customFormat="1" ht="9.9499999999999993" customHeight="1" x14ac:dyDescent="0.25">
      <c r="A29" s="63"/>
      <c r="B29" s="257"/>
      <c r="C29" s="97">
        <v>19</v>
      </c>
      <c r="D29" s="72">
        <v>19</v>
      </c>
      <c r="E29" s="72">
        <v>19</v>
      </c>
      <c r="F29" s="72">
        <v>19</v>
      </c>
      <c r="G29" s="72">
        <v>19</v>
      </c>
      <c r="H29" s="72">
        <v>19</v>
      </c>
      <c r="I29" s="72">
        <v>19</v>
      </c>
      <c r="J29" s="72">
        <v>19</v>
      </c>
      <c r="K29" s="72">
        <v>19</v>
      </c>
      <c r="L29" s="73">
        <v>19</v>
      </c>
      <c r="M29" s="64"/>
      <c r="N29" s="70"/>
      <c r="O29" s="1">
        <v>18</v>
      </c>
      <c r="P29" s="68"/>
      <c r="Q29" s="69"/>
      <c r="R29" s="68" t="str">
        <f t="shared" si="3"/>
        <v/>
      </c>
      <c r="S29" s="68"/>
      <c r="T29" s="71">
        <f t="shared" si="0"/>
        <v>0</v>
      </c>
      <c r="U29" s="2" t="str">
        <f t="shared" si="1"/>
        <v/>
      </c>
      <c r="V29" s="3">
        <f t="shared" ca="1" si="2"/>
        <v>43344</v>
      </c>
    </row>
    <row r="30" spans="1:22" customFormat="1" ht="9.9499999999999993" customHeight="1" x14ac:dyDescent="0.25">
      <c r="A30" s="63"/>
      <c r="B30" s="257"/>
      <c r="C30" s="97">
        <v>20</v>
      </c>
      <c r="D30" s="72">
        <v>20</v>
      </c>
      <c r="E30" s="72">
        <v>20</v>
      </c>
      <c r="F30" s="72">
        <v>20</v>
      </c>
      <c r="G30" s="72">
        <v>20</v>
      </c>
      <c r="H30" s="72">
        <v>20</v>
      </c>
      <c r="I30" s="72">
        <v>20</v>
      </c>
      <c r="J30" s="72">
        <v>20</v>
      </c>
      <c r="K30" s="72">
        <v>20</v>
      </c>
      <c r="L30" s="73">
        <v>20</v>
      </c>
      <c r="M30" s="64"/>
      <c r="N30" s="70"/>
      <c r="O30" s="1">
        <v>19</v>
      </c>
      <c r="P30" s="68"/>
      <c r="Q30" s="69"/>
      <c r="R30" s="68" t="str">
        <f t="shared" si="3"/>
        <v/>
      </c>
      <c r="S30" s="68"/>
      <c r="T30" s="71">
        <f t="shared" si="0"/>
        <v>0</v>
      </c>
      <c r="U30" s="2" t="str">
        <f t="shared" si="1"/>
        <v/>
      </c>
      <c r="V30" s="3">
        <f t="shared" ca="1" si="2"/>
        <v>43344</v>
      </c>
    </row>
    <row r="31" spans="1:22" customFormat="1" ht="9.9499999999999993" customHeight="1" x14ac:dyDescent="0.25">
      <c r="A31" s="63"/>
      <c r="B31" s="257"/>
      <c r="C31" s="97">
        <v>21</v>
      </c>
      <c r="D31" s="72">
        <v>21</v>
      </c>
      <c r="E31" s="72">
        <v>21</v>
      </c>
      <c r="F31" s="72">
        <v>21</v>
      </c>
      <c r="G31" s="72">
        <v>21</v>
      </c>
      <c r="H31" s="72">
        <v>21</v>
      </c>
      <c r="I31" s="72">
        <v>21</v>
      </c>
      <c r="J31" s="72">
        <v>21</v>
      </c>
      <c r="K31" s="72">
        <v>21</v>
      </c>
      <c r="L31" s="73">
        <v>21</v>
      </c>
      <c r="M31" s="64"/>
      <c r="N31" s="70"/>
      <c r="O31" s="1">
        <v>20</v>
      </c>
      <c r="P31" s="68"/>
      <c r="Q31" s="69"/>
      <c r="R31" s="68" t="str">
        <f t="shared" si="3"/>
        <v/>
      </c>
      <c r="S31" s="68"/>
      <c r="T31" s="71">
        <f t="shared" si="0"/>
        <v>0</v>
      </c>
      <c r="U31" s="2" t="str">
        <f t="shared" si="1"/>
        <v/>
      </c>
      <c r="V31" s="3">
        <f t="shared" ca="1" si="2"/>
        <v>43344</v>
      </c>
    </row>
    <row r="32" spans="1:22" customFormat="1" ht="9.9499999999999993" customHeight="1" x14ac:dyDescent="0.25">
      <c r="A32" s="63"/>
      <c r="B32" s="257"/>
      <c r="C32" s="97">
        <v>22</v>
      </c>
      <c r="D32" s="72">
        <v>22</v>
      </c>
      <c r="E32" s="72">
        <v>22</v>
      </c>
      <c r="F32" s="72">
        <v>22</v>
      </c>
      <c r="G32" s="72">
        <v>22</v>
      </c>
      <c r="H32" s="72">
        <v>22</v>
      </c>
      <c r="I32" s="72">
        <v>22</v>
      </c>
      <c r="J32" s="72">
        <v>22</v>
      </c>
      <c r="K32" s="72">
        <v>22</v>
      </c>
      <c r="L32" s="73">
        <v>22</v>
      </c>
      <c r="M32" s="64"/>
      <c r="N32" s="70"/>
      <c r="O32" s="1">
        <v>21</v>
      </c>
      <c r="P32" s="68"/>
      <c r="Q32" s="69"/>
      <c r="R32" s="68" t="str">
        <f t="shared" si="3"/>
        <v/>
      </c>
      <c r="S32" s="68"/>
      <c r="T32" s="71">
        <f t="shared" si="0"/>
        <v>0</v>
      </c>
      <c r="U32" s="2" t="str">
        <f t="shared" si="1"/>
        <v/>
      </c>
      <c r="V32" s="3">
        <f t="shared" ca="1" si="2"/>
        <v>43344</v>
      </c>
    </row>
    <row r="33" spans="1:22" customFormat="1" ht="9.9499999999999993" customHeight="1" x14ac:dyDescent="0.25">
      <c r="A33" s="63"/>
      <c r="B33" s="257"/>
      <c r="C33" s="97">
        <v>23</v>
      </c>
      <c r="D33" s="72">
        <v>23</v>
      </c>
      <c r="E33" s="72">
        <v>23</v>
      </c>
      <c r="F33" s="72">
        <v>23</v>
      </c>
      <c r="G33" s="72">
        <v>23</v>
      </c>
      <c r="H33" s="72">
        <v>23</v>
      </c>
      <c r="I33" s="72">
        <v>23</v>
      </c>
      <c r="J33" s="72">
        <v>23</v>
      </c>
      <c r="K33" s="72">
        <v>23</v>
      </c>
      <c r="L33" s="73">
        <v>23</v>
      </c>
      <c r="M33" s="64"/>
      <c r="N33" s="70"/>
      <c r="O33" s="1">
        <v>22</v>
      </c>
      <c r="P33" s="68"/>
      <c r="Q33" s="69"/>
      <c r="R33" s="68" t="str">
        <f t="shared" si="3"/>
        <v/>
      </c>
      <c r="S33" s="68"/>
      <c r="T33" s="71">
        <f t="shared" si="0"/>
        <v>0</v>
      </c>
      <c r="U33" s="2" t="str">
        <f t="shared" si="1"/>
        <v/>
      </c>
      <c r="V33" s="3">
        <f t="shared" ca="1" si="2"/>
        <v>43344</v>
      </c>
    </row>
    <row r="34" spans="1:22" customFormat="1" ht="9.9499999999999993" customHeight="1" x14ac:dyDescent="0.25">
      <c r="A34" s="63"/>
      <c r="B34" s="257"/>
      <c r="C34" s="97">
        <v>24</v>
      </c>
      <c r="D34" s="72">
        <v>24</v>
      </c>
      <c r="E34" s="72">
        <v>24</v>
      </c>
      <c r="F34" s="72">
        <v>24</v>
      </c>
      <c r="G34" s="72">
        <v>24</v>
      </c>
      <c r="H34" s="72">
        <v>24</v>
      </c>
      <c r="I34" s="72">
        <v>24</v>
      </c>
      <c r="J34" s="72">
        <v>24</v>
      </c>
      <c r="K34" s="72">
        <v>24</v>
      </c>
      <c r="L34" s="73">
        <v>24</v>
      </c>
      <c r="M34" s="64"/>
      <c r="N34" s="70"/>
      <c r="O34" s="1">
        <v>23</v>
      </c>
      <c r="P34" s="68"/>
      <c r="Q34" s="69"/>
      <c r="R34" s="68" t="str">
        <f t="shared" si="3"/>
        <v/>
      </c>
      <c r="S34" s="68"/>
      <c r="T34" s="71">
        <f t="shared" si="0"/>
        <v>0</v>
      </c>
      <c r="U34" s="2" t="str">
        <f t="shared" si="1"/>
        <v/>
      </c>
      <c r="V34" s="3">
        <f t="shared" ca="1" si="2"/>
        <v>43344</v>
      </c>
    </row>
    <row r="35" spans="1:22" customFormat="1" ht="9.9499999999999993" customHeight="1" x14ac:dyDescent="0.25">
      <c r="A35" s="63"/>
      <c r="B35" s="257"/>
      <c r="C35" s="97">
        <v>25</v>
      </c>
      <c r="D35" s="72">
        <v>25</v>
      </c>
      <c r="E35" s="72">
        <v>25</v>
      </c>
      <c r="F35" s="72">
        <v>25</v>
      </c>
      <c r="G35" s="72">
        <v>25</v>
      </c>
      <c r="H35" s="72">
        <v>25</v>
      </c>
      <c r="I35" s="72">
        <v>25</v>
      </c>
      <c r="J35" s="72">
        <v>25</v>
      </c>
      <c r="K35" s="72">
        <v>25</v>
      </c>
      <c r="L35" s="73">
        <v>25</v>
      </c>
      <c r="M35" s="64"/>
      <c r="N35" s="70"/>
      <c r="O35" s="1">
        <v>24</v>
      </c>
      <c r="P35" s="68"/>
      <c r="Q35" s="69"/>
      <c r="R35" s="68" t="str">
        <f t="shared" si="3"/>
        <v/>
      </c>
      <c r="S35" s="68"/>
      <c r="T35" s="71">
        <f t="shared" si="0"/>
        <v>0</v>
      </c>
      <c r="U35" s="2" t="str">
        <f t="shared" si="1"/>
        <v/>
      </c>
      <c r="V35" s="3">
        <f t="shared" ca="1" si="2"/>
        <v>43344</v>
      </c>
    </row>
    <row r="36" spans="1:22" customFormat="1" ht="9.9499999999999993" customHeight="1" x14ac:dyDescent="0.25">
      <c r="A36" s="63"/>
      <c r="B36" s="257"/>
      <c r="C36" s="97">
        <v>26</v>
      </c>
      <c r="D36" s="72">
        <v>26</v>
      </c>
      <c r="E36" s="72">
        <v>26</v>
      </c>
      <c r="F36" s="72">
        <v>26</v>
      </c>
      <c r="G36" s="72">
        <v>26</v>
      </c>
      <c r="H36" s="72">
        <v>26</v>
      </c>
      <c r="I36" s="72">
        <v>26</v>
      </c>
      <c r="J36" s="72">
        <v>26</v>
      </c>
      <c r="K36" s="72">
        <v>26</v>
      </c>
      <c r="L36" s="73">
        <v>26</v>
      </c>
      <c r="M36" s="64"/>
      <c r="N36" s="70"/>
      <c r="O36" s="1">
        <v>25</v>
      </c>
      <c r="P36" s="68"/>
      <c r="Q36" s="69"/>
      <c r="R36" s="68" t="str">
        <f t="shared" si="3"/>
        <v/>
      </c>
      <c r="S36" s="68"/>
      <c r="T36" s="71">
        <f t="shared" si="0"/>
        <v>0</v>
      </c>
      <c r="U36" s="2" t="str">
        <f t="shared" si="1"/>
        <v/>
      </c>
      <c r="V36" s="3">
        <f t="shared" ca="1" si="2"/>
        <v>43344</v>
      </c>
    </row>
    <row r="37" spans="1:22" customFormat="1" ht="9.9499999999999993" customHeight="1" x14ac:dyDescent="0.25">
      <c r="A37" s="63"/>
      <c r="B37" s="257"/>
      <c r="C37" s="97">
        <v>27</v>
      </c>
      <c r="D37" s="72">
        <v>27</v>
      </c>
      <c r="E37" s="72">
        <v>27</v>
      </c>
      <c r="F37" s="72">
        <v>27</v>
      </c>
      <c r="G37" s="72">
        <v>27</v>
      </c>
      <c r="H37" s="72">
        <v>27</v>
      </c>
      <c r="I37" s="72">
        <v>27</v>
      </c>
      <c r="J37" s="72">
        <v>27</v>
      </c>
      <c r="K37" s="72">
        <v>27</v>
      </c>
      <c r="L37" s="73">
        <v>27</v>
      </c>
      <c r="M37" s="64"/>
      <c r="N37" s="70"/>
      <c r="O37" s="1">
        <v>26</v>
      </c>
      <c r="P37" s="68"/>
      <c r="Q37" s="69"/>
      <c r="R37" s="68" t="str">
        <f t="shared" si="3"/>
        <v/>
      </c>
      <c r="S37" s="68"/>
      <c r="T37" s="71">
        <f t="shared" si="0"/>
        <v>0</v>
      </c>
      <c r="U37" s="2" t="str">
        <f t="shared" si="1"/>
        <v/>
      </c>
      <c r="V37" s="3">
        <f t="shared" ca="1" si="2"/>
        <v>43344</v>
      </c>
    </row>
    <row r="38" spans="1:22" customFormat="1" ht="9.9499999999999993" customHeight="1" x14ac:dyDescent="0.25">
      <c r="A38" s="63"/>
      <c r="B38" s="257"/>
      <c r="C38" s="97">
        <v>28</v>
      </c>
      <c r="D38" s="72">
        <v>28</v>
      </c>
      <c r="E38" s="72">
        <v>28</v>
      </c>
      <c r="F38" s="72">
        <v>28</v>
      </c>
      <c r="G38" s="72">
        <v>28</v>
      </c>
      <c r="H38" s="72">
        <v>28</v>
      </c>
      <c r="I38" s="72">
        <v>28</v>
      </c>
      <c r="J38" s="72">
        <v>28</v>
      </c>
      <c r="K38" s="72">
        <v>28</v>
      </c>
      <c r="L38" s="73">
        <v>28</v>
      </c>
      <c r="M38" s="64"/>
      <c r="N38" s="70"/>
      <c r="O38" s="1">
        <v>27</v>
      </c>
      <c r="P38" s="68"/>
      <c r="Q38" s="69"/>
      <c r="R38" s="68" t="str">
        <f t="shared" si="3"/>
        <v/>
      </c>
      <c r="S38" s="68"/>
      <c r="T38" s="71">
        <f t="shared" si="0"/>
        <v>0</v>
      </c>
      <c r="U38" s="2" t="str">
        <f t="shared" si="1"/>
        <v/>
      </c>
      <c r="V38" s="3">
        <f t="shared" ca="1" si="2"/>
        <v>43344</v>
      </c>
    </row>
    <row r="39" spans="1:22" customFormat="1" ht="9.9499999999999993" customHeight="1" x14ac:dyDescent="0.25">
      <c r="A39" s="63"/>
      <c r="B39" s="257"/>
      <c r="C39" s="97">
        <v>29</v>
      </c>
      <c r="D39" s="72">
        <v>29</v>
      </c>
      <c r="E39" s="72">
        <v>29</v>
      </c>
      <c r="F39" s="72">
        <v>29</v>
      </c>
      <c r="G39" s="72">
        <v>29</v>
      </c>
      <c r="H39" s="72">
        <v>29</v>
      </c>
      <c r="I39" s="72">
        <v>29</v>
      </c>
      <c r="J39" s="72">
        <v>29</v>
      </c>
      <c r="K39" s="72">
        <v>29</v>
      </c>
      <c r="L39" s="73">
        <v>29</v>
      </c>
      <c r="M39" s="64"/>
      <c r="N39" s="70"/>
      <c r="O39" s="1">
        <v>28</v>
      </c>
      <c r="P39" s="68"/>
      <c r="Q39" s="69"/>
      <c r="R39" s="68" t="str">
        <f t="shared" si="3"/>
        <v/>
      </c>
      <c r="S39" s="68"/>
      <c r="T39" s="71">
        <f t="shared" si="0"/>
        <v>0</v>
      </c>
      <c r="U39" s="2" t="str">
        <f t="shared" si="1"/>
        <v/>
      </c>
      <c r="V39" s="3">
        <f t="shared" ca="1" si="2"/>
        <v>43344</v>
      </c>
    </row>
    <row r="40" spans="1:22" customFormat="1" ht="9.9499999999999993" customHeight="1" x14ac:dyDescent="0.25">
      <c r="A40" s="63"/>
      <c r="B40" s="257"/>
      <c r="C40" s="97">
        <v>30</v>
      </c>
      <c r="D40" s="72">
        <v>30</v>
      </c>
      <c r="E40" s="72">
        <v>30</v>
      </c>
      <c r="F40" s="72">
        <v>30</v>
      </c>
      <c r="G40" s="72">
        <v>30</v>
      </c>
      <c r="H40" s="72">
        <v>30</v>
      </c>
      <c r="I40" s="72">
        <v>30</v>
      </c>
      <c r="J40" s="72">
        <v>30</v>
      </c>
      <c r="K40" s="72">
        <v>30</v>
      </c>
      <c r="L40" s="73">
        <v>30</v>
      </c>
      <c r="M40" s="64"/>
      <c r="N40" s="70"/>
      <c r="O40" s="1">
        <v>29</v>
      </c>
      <c r="P40" s="68"/>
      <c r="Q40" s="69"/>
      <c r="R40" s="68" t="str">
        <f t="shared" si="3"/>
        <v/>
      </c>
      <c r="S40" s="68"/>
      <c r="T40" s="71">
        <f t="shared" si="0"/>
        <v>0</v>
      </c>
      <c r="U40" s="2" t="str">
        <f t="shared" si="1"/>
        <v/>
      </c>
      <c r="V40" s="3">
        <f t="shared" ca="1" si="2"/>
        <v>43344</v>
      </c>
    </row>
    <row r="41" spans="1:22" customFormat="1" ht="9.9499999999999993" customHeight="1" x14ac:dyDescent="0.25">
      <c r="A41" s="63"/>
      <c r="B41" s="257"/>
      <c r="C41" s="97">
        <v>31</v>
      </c>
      <c r="D41" s="72">
        <v>31</v>
      </c>
      <c r="E41" s="72">
        <v>31</v>
      </c>
      <c r="F41" s="72">
        <v>31</v>
      </c>
      <c r="G41" s="72">
        <v>31</v>
      </c>
      <c r="H41" s="72">
        <v>31</v>
      </c>
      <c r="I41" s="72">
        <v>31</v>
      </c>
      <c r="J41" s="72">
        <v>31</v>
      </c>
      <c r="K41" s="72">
        <v>31</v>
      </c>
      <c r="L41" s="73">
        <v>31</v>
      </c>
      <c r="M41" s="64"/>
      <c r="N41" s="70"/>
      <c r="O41" s="1">
        <v>30</v>
      </c>
      <c r="P41" s="68"/>
      <c r="Q41" s="69"/>
      <c r="R41" s="68" t="str">
        <f t="shared" si="3"/>
        <v/>
      </c>
      <c r="S41" s="68"/>
      <c r="T41" s="71">
        <f t="shared" si="0"/>
        <v>0</v>
      </c>
      <c r="U41" s="2" t="str">
        <f t="shared" si="1"/>
        <v/>
      </c>
      <c r="V41" s="3">
        <f t="shared" ca="1" si="2"/>
        <v>43344</v>
      </c>
    </row>
    <row r="42" spans="1:22" customFormat="1" ht="9.9499999999999993" customHeight="1" x14ac:dyDescent="0.25">
      <c r="A42" s="63"/>
      <c r="B42" s="257"/>
      <c r="C42" s="97">
        <v>32</v>
      </c>
      <c r="D42" s="72">
        <v>32</v>
      </c>
      <c r="E42" s="72">
        <v>32</v>
      </c>
      <c r="F42" s="72">
        <v>32</v>
      </c>
      <c r="G42" s="72">
        <v>32</v>
      </c>
      <c r="H42" s="72">
        <v>32</v>
      </c>
      <c r="I42" s="72">
        <v>32</v>
      </c>
      <c r="J42" s="72">
        <v>32</v>
      </c>
      <c r="K42" s="72">
        <v>32</v>
      </c>
      <c r="L42" s="73">
        <v>32</v>
      </c>
      <c r="M42" s="64"/>
      <c r="N42" s="70"/>
      <c r="O42" s="1">
        <v>31</v>
      </c>
      <c r="P42" s="68"/>
      <c r="Q42" s="69"/>
      <c r="R42" s="68" t="str">
        <f t="shared" si="3"/>
        <v/>
      </c>
      <c r="S42" s="68"/>
      <c r="T42" s="71">
        <f t="shared" si="0"/>
        <v>0</v>
      </c>
      <c r="U42" s="2" t="str">
        <f t="shared" si="1"/>
        <v/>
      </c>
      <c r="V42" s="3">
        <f t="shared" ca="1" si="2"/>
        <v>43344</v>
      </c>
    </row>
    <row r="43" spans="1:22" customFormat="1" ht="9.9499999999999993" customHeight="1" x14ac:dyDescent="0.25">
      <c r="A43" s="63"/>
      <c r="B43" s="257"/>
      <c r="C43" s="97">
        <v>33</v>
      </c>
      <c r="D43" s="72">
        <v>33</v>
      </c>
      <c r="E43" s="72">
        <v>33</v>
      </c>
      <c r="F43" s="72">
        <v>33</v>
      </c>
      <c r="G43" s="72">
        <v>33</v>
      </c>
      <c r="H43" s="72">
        <v>33</v>
      </c>
      <c r="I43" s="72">
        <v>33</v>
      </c>
      <c r="J43" s="72">
        <v>33</v>
      </c>
      <c r="K43" s="72">
        <v>33</v>
      </c>
      <c r="L43" s="73">
        <v>33</v>
      </c>
      <c r="M43" s="64"/>
      <c r="N43" s="70"/>
      <c r="O43" s="1">
        <v>32</v>
      </c>
      <c r="P43" s="68"/>
      <c r="Q43" s="69"/>
      <c r="R43" s="68" t="str">
        <f t="shared" si="3"/>
        <v/>
      </c>
      <c r="S43" s="68"/>
      <c r="T43" s="71">
        <f t="shared" si="0"/>
        <v>0</v>
      </c>
      <c r="U43" s="2" t="str">
        <f t="shared" si="1"/>
        <v/>
      </c>
      <c r="V43" s="3">
        <f t="shared" ca="1" si="2"/>
        <v>43344</v>
      </c>
    </row>
    <row r="44" spans="1:22" customFormat="1" ht="9.9499999999999993" customHeight="1" x14ac:dyDescent="0.25">
      <c r="A44" s="63"/>
      <c r="B44" s="257"/>
      <c r="C44" s="97">
        <v>34</v>
      </c>
      <c r="D44" s="72">
        <v>34</v>
      </c>
      <c r="E44" s="72">
        <v>34</v>
      </c>
      <c r="F44" s="72">
        <v>34</v>
      </c>
      <c r="G44" s="72">
        <v>34</v>
      </c>
      <c r="H44" s="72">
        <v>34</v>
      </c>
      <c r="I44" s="72">
        <v>34</v>
      </c>
      <c r="J44" s="72">
        <v>34</v>
      </c>
      <c r="K44" s="72">
        <v>34</v>
      </c>
      <c r="L44" s="73">
        <v>34</v>
      </c>
      <c r="M44" s="64"/>
      <c r="N44" s="70"/>
      <c r="O44" s="1">
        <v>33</v>
      </c>
      <c r="P44" s="68"/>
      <c r="Q44" s="69"/>
      <c r="R44" s="68" t="str">
        <f t="shared" si="3"/>
        <v/>
      </c>
      <c r="S44" s="68"/>
      <c r="T44" s="71">
        <f t="shared" si="0"/>
        <v>0</v>
      </c>
      <c r="U44" s="2" t="str">
        <f t="shared" si="1"/>
        <v/>
      </c>
      <c r="V44" s="3">
        <f t="shared" ca="1" si="2"/>
        <v>43344</v>
      </c>
    </row>
    <row r="45" spans="1:22" customFormat="1" ht="9.9499999999999993" customHeight="1" x14ac:dyDescent="0.25">
      <c r="A45" s="63"/>
      <c r="B45" s="257"/>
      <c r="C45" s="97">
        <v>35</v>
      </c>
      <c r="D45" s="72">
        <v>35</v>
      </c>
      <c r="E45" s="72">
        <v>35</v>
      </c>
      <c r="F45" s="72">
        <v>35</v>
      </c>
      <c r="G45" s="72">
        <v>35</v>
      </c>
      <c r="H45" s="72">
        <v>35</v>
      </c>
      <c r="I45" s="72">
        <v>35</v>
      </c>
      <c r="J45" s="72">
        <v>35</v>
      </c>
      <c r="K45" s="72">
        <v>35</v>
      </c>
      <c r="L45" s="73">
        <v>35</v>
      </c>
      <c r="M45" s="64"/>
      <c r="N45" s="70"/>
      <c r="O45" s="1">
        <v>34</v>
      </c>
      <c r="P45" s="68"/>
      <c r="Q45" s="69"/>
      <c r="R45" s="68" t="str">
        <f t="shared" si="3"/>
        <v/>
      </c>
      <c r="S45" s="68"/>
      <c r="T45" s="71">
        <f t="shared" si="0"/>
        <v>0</v>
      </c>
      <c r="U45" s="2" t="str">
        <f t="shared" si="1"/>
        <v/>
      </c>
      <c r="V45" s="3">
        <f t="shared" ca="1" si="2"/>
        <v>43344</v>
      </c>
    </row>
    <row r="46" spans="1:22" customFormat="1" ht="9.9499999999999993" customHeight="1" x14ac:dyDescent="0.25">
      <c r="A46" s="63"/>
      <c r="B46" s="257"/>
      <c r="C46" s="97">
        <v>36</v>
      </c>
      <c r="D46" s="72">
        <v>36</v>
      </c>
      <c r="E46" s="72">
        <v>36</v>
      </c>
      <c r="F46" s="72">
        <v>36</v>
      </c>
      <c r="G46" s="72">
        <v>36</v>
      </c>
      <c r="H46" s="72">
        <v>36</v>
      </c>
      <c r="I46" s="72">
        <v>36</v>
      </c>
      <c r="J46" s="72">
        <v>36</v>
      </c>
      <c r="K46" s="72">
        <v>36</v>
      </c>
      <c r="L46" s="73">
        <v>36</v>
      </c>
      <c r="M46" s="64"/>
      <c r="N46" s="70"/>
      <c r="O46" s="1">
        <v>35</v>
      </c>
      <c r="P46" s="68"/>
      <c r="Q46" s="69"/>
      <c r="R46" s="68" t="str">
        <f t="shared" si="3"/>
        <v/>
      </c>
      <c r="S46" s="68"/>
      <c r="T46" s="71">
        <f t="shared" si="0"/>
        <v>0</v>
      </c>
      <c r="U46" s="2" t="str">
        <f t="shared" si="1"/>
        <v/>
      </c>
      <c r="V46" s="3">
        <f t="shared" ca="1" si="2"/>
        <v>43344</v>
      </c>
    </row>
    <row r="47" spans="1:22" customFormat="1" ht="9.9499999999999993" customHeight="1" x14ac:dyDescent="0.25">
      <c r="A47" s="63"/>
      <c r="B47" s="257"/>
      <c r="C47" s="97">
        <v>37</v>
      </c>
      <c r="D47" s="72">
        <v>37</v>
      </c>
      <c r="E47" s="72">
        <v>37</v>
      </c>
      <c r="F47" s="72">
        <v>37</v>
      </c>
      <c r="G47" s="72">
        <v>37</v>
      </c>
      <c r="H47" s="72">
        <v>37</v>
      </c>
      <c r="I47" s="72">
        <v>37</v>
      </c>
      <c r="J47" s="72">
        <v>37</v>
      </c>
      <c r="K47" s="72">
        <v>37</v>
      </c>
      <c r="L47" s="73">
        <v>37</v>
      </c>
      <c r="M47" s="64"/>
      <c r="N47" s="70"/>
      <c r="O47" s="1">
        <v>36</v>
      </c>
      <c r="P47" s="68"/>
      <c r="Q47" s="69"/>
      <c r="R47" s="68" t="str">
        <f t="shared" si="3"/>
        <v/>
      </c>
      <c r="S47" s="68"/>
      <c r="T47" s="71">
        <f t="shared" si="0"/>
        <v>0</v>
      </c>
      <c r="U47" s="2" t="str">
        <f t="shared" si="1"/>
        <v/>
      </c>
      <c r="V47" s="3">
        <f t="shared" ca="1" si="2"/>
        <v>43344</v>
      </c>
    </row>
    <row r="48" spans="1:22" customFormat="1" ht="9.9499999999999993" customHeight="1" x14ac:dyDescent="0.25">
      <c r="A48" s="63"/>
      <c r="B48" s="257"/>
      <c r="C48" s="97">
        <v>38</v>
      </c>
      <c r="D48" s="72">
        <v>38</v>
      </c>
      <c r="E48" s="72">
        <v>38</v>
      </c>
      <c r="F48" s="72">
        <v>38</v>
      </c>
      <c r="G48" s="72">
        <v>38</v>
      </c>
      <c r="H48" s="72">
        <v>38</v>
      </c>
      <c r="I48" s="72">
        <v>38</v>
      </c>
      <c r="J48" s="72">
        <v>38</v>
      </c>
      <c r="K48" s="72">
        <v>38</v>
      </c>
      <c r="L48" s="73">
        <v>38</v>
      </c>
      <c r="M48" s="64"/>
      <c r="N48" s="70"/>
      <c r="O48" s="1">
        <v>37</v>
      </c>
      <c r="P48" s="68"/>
      <c r="Q48" s="69"/>
      <c r="R48" s="68" t="str">
        <f t="shared" si="3"/>
        <v/>
      </c>
      <c r="S48" s="68"/>
      <c r="T48" s="71">
        <f t="shared" si="0"/>
        <v>0</v>
      </c>
      <c r="U48" s="2" t="str">
        <f t="shared" si="1"/>
        <v/>
      </c>
      <c r="V48" s="3">
        <f t="shared" ca="1" si="2"/>
        <v>43344</v>
      </c>
    </row>
    <row r="49" spans="1:22" customFormat="1" ht="9.9499999999999993" customHeight="1" x14ac:dyDescent="0.25">
      <c r="A49" s="63"/>
      <c r="B49" s="257"/>
      <c r="C49" s="97">
        <v>39</v>
      </c>
      <c r="D49" s="72">
        <v>39</v>
      </c>
      <c r="E49" s="72">
        <v>39</v>
      </c>
      <c r="F49" s="72">
        <v>39</v>
      </c>
      <c r="G49" s="72">
        <v>39</v>
      </c>
      <c r="H49" s="72">
        <v>39</v>
      </c>
      <c r="I49" s="72">
        <v>39</v>
      </c>
      <c r="J49" s="72">
        <v>39</v>
      </c>
      <c r="K49" s="72">
        <v>39</v>
      </c>
      <c r="L49" s="73">
        <v>39</v>
      </c>
      <c r="M49" s="64"/>
      <c r="N49" s="70"/>
      <c r="O49" s="1">
        <v>38</v>
      </c>
      <c r="P49" s="68"/>
      <c r="Q49" s="69"/>
      <c r="R49" s="68" t="str">
        <f t="shared" si="3"/>
        <v/>
      </c>
      <c r="S49" s="68"/>
      <c r="T49" s="71">
        <f t="shared" si="0"/>
        <v>0</v>
      </c>
      <c r="U49" s="2" t="str">
        <f t="shared" si="1"/>
        <v/>
      </c>
      <c r="V49" s="3">
        <f t="shared" ca="1" si="2"/>
        <v>43344</v>
      </c>
    </row>
    <row r="50" spans="1:22" customFormat="1" ht="9.9499999999999993" customHeight="1" x14ac:dyDescent="0.25">
      <c r="A50" s="63"/>
      <c r="B50" s="257"/>
      <c r="C50" s="98">
        <v>40</v>
      </c>
      <c r="D50" s="95">
        <v>40</v>
      </c>
      <c r="E50" s="95">
        <v>40</v>
      </c>
      <c r="F50" s="95">
        <v>40</v>
      </c>
      <c r="G50" s="95">
        <v>40</v>
      </c>
      <c r="H50" s="95">
        <v>40</v>
      </c>
      <c r="I50" s="95">
        <v>40</v>
      </c>
      <c r="J50" s="95">
        <v>40</v>
      </c>
      <c r="K50" s="95">
        <v>40</v>
      </c>
      <c r="L50" s="96">
        <v>40</v>
      </c>
      <c r="M50" s="64"/>
      <c r="N50" s="70"/>
      <c r="O50" s="1">
        <v>39</v>
      </c>
      <c r="P50" s="68"/>
      <c r="Q50" s="69"/>
      <c r="R50" s="68" t="str">
        <f t="shared" si="3"/>
        <v/>
      </c>
      <c r="S50" s="68"/>
      <c r="T50" s="71">
        <f t="shared" si="0"/>
        <v>0</v>
      </c>
      <c r="U50" s="2" t="str">
        <f t="shared" si="1"/>
        <v/>
      </c>
      <c r="V50" s="3">
        <f t="shared" ca="1" si="2"/>
        <v>43344</v>
      </c>
    </row>
    <row r="51" spans="1:22" customFormat="1" ht="9.75" customHeight="1" x14ac:dyDescent="0.25">
      <c r="A51" s="63"/>
      <c r="B51" s="257"/>
      <c r="C51" s="97">
        <v>41</v>
      </c>
      <c r="D51" s="72">
        <v>41</v>
      </c>
      <c r="E51" s="72">
        <v>41</v>
      </c>
      <c r="F51" s="72">
        <v>41</v>
      </c>
      <c r="G51" s="72">
        <v>41</v>
      </c>
      <c r="H51" s="72">
        <v>41</v>
      </c>
      <c r="I51" s="72">
        <v>41</v>
      </c>
      <c r="J51" s="72">
        <v>41</v>
      </c>
      <c r="K51" s="72">
        <v>41</v>
      </c>
      <c r="L51" s="73">
        <v>41</v>
      </c>
      <c r="M51" s="64"/>
      <c r="N51" s="70"/>
      <c r="O51" s="1">
        <v>40</v>
      </c>
      <c r="P51" s="68"/>
      <c r="Q51" s="69"/>
      <c r="R51" s="68" t="str">
        <f t="shared" si="3"/>
        <v/>
      </c>
      <c r="S51" s="68"/>
      <c r="T51" s="71">
        <f t="shared" si="0"/>
        <v>0</v>
      </c>
      <c r="U51" s="2" t="str">
        <f t="shared" si="1"/>
        <v/>
      </c>
      <c r="V51" s="3">
        <f t="shared" ca="1" si="2"/>
        <v>43344</v>
      </c>
    </row>
    <row r="52" spans="1:22" customFormat="1" ht="9.75" customHeight="1" x14ac:dyDescent="0.25">
      <c r="A52" s="63"/>
      <c r="B52" s="257"/>
      <c r="C52" s="97">
        <v>42</v>
      </c>
      <c r="D52" s="72">
        <v>42</v>
      </c>
      <c r="E52" s="72">
        <v>42</v>
      </c>
      <c r="F52" s="72">
        <v>42</v>
      </c>
      <c r="G52" s="72">
        <v>42</v>
      </c>
      <c r="H52" s="72">
        <v>42</v>
      </c>
      <c r="I52" s="72">
        <v>42</v>
      </c>
      <c r="J52" s="72">
        <v>42</v>
      </c>
      <c r="K52" s="72">
        <v>42</v>
      </c>
      <c r="L52" s="73">
        <v>42</v>
      </c>
      <c r="M52" s="64"/>
      <c r="N52" s="70"/>
      <c r="O52" s="1">
        <v>41</v>
      </c>
      <c r="P52" s="68"/>
      <c r="Q52" s="69"/>
      <c r="R52" s="68"/>
      <c r="S52" s="68"/>
      <c r="T52" s="71">
        <f t="shared" si="0"/>
        <v>0</v>
      </c>
      <c r="U52" s="2" t="str">
        <f t="shared" si="1"/>
        <v/>
      </c>
      <c r="V52" s="3">
        <f t="shared" ca="1" si="2"/>
        <v>43344</v>
      </c>
    </row>
    <row r="53" spans="1:22" customFormat="1" ht="9.75" customHeight="1" x14ac:dyDescent="0.25">
      <c r="A53" s="63"/>
      <c r="B53" s="257"/>
      <c r="C53" s="97">
        <v>43</v>
      </c>
      <c r="D53" s="72">
        <v>43</v>
      </c>
      <c r="E53" s="72">
        <v>43</v>
      </c>
      <c r="F53" s="72">
        <v>43</v>
      </c>
      <c r="G53" s="72">
        <v>43</v>
      </c>
      <c r="H53" s="72">
        <v>43</v>
      </c>
      <c r="I53" s="72">
        <v>43</v>
      </c>
      <c r="J53" s="72">
        <v>43</v>
      </c>
      <c r="K53" s="72">
        <v>43</v>
      </c>
      <c r="L53" s="73">
        <v>43</v>
      </c>
      <c r="M53" s="64"/>
      <c r="N53" s="70"/>
      <c r="O53" s="1">
        <v>42</v>
      </c>
      <c r="P53" s="68"/>
      <c r="Q53" s="69"/>
      <c r="R53" s="68"/>
      <c r="S53" s="68"/>
      <c r="T53" s="71">
        <f t="shared" si="0"/>
        <v>0</v>
      </c>
      <c r="U53" s="2" t="str">
        <f t="shared" si="1"/>
        <v/>
      </c>
      <c r="V53" s="3">
        <f t="shared" ca="1" si="2"/>
        <v>43344</v>
      </c>
    </row>
    <row r="54" spans="1:22" customFormat="1" ht="9.75" customHeight="1" x14ac:dyDescent="0.25">
      <c r="A54" s="63"/>
      <c r="B54" s="257"/>
      <c r="C54" s="97">
        <v>44</v>
      </c>
      <c r="D54" s="72">
        <v>44</v>
      </c>
      <c r="E54" s="72">
        <v>44</v>
      </c>
      <c r="F54" s="72">
        <v>44</v>
      </c>
      <c r="G54" s="72">
        <v>44</v>
      </c>
      <c r="H54" s="72">
        <v>44</v>
      </c>
      <c r="I54" s="72">
        <v>44</v>
      </c>
      <c r="J54" s="72">
        <v>44</v>
      </c>
      <c r="K54" s="72">
        <v>44</v>
      </c>
      <c r="L54" s="73">
        <v>44</v>
      </c>
      <c r="M54" s="64"/>
      <c r="N54" s="70"/>
      <c r="O54" s="1">
        <v>43</v>
      </c>
      <c r="P54" s="68"/>
      <c r="Q54" s="69"/>
      <c r="R54" s="68"/>
      <c r="S54" s="68"/>
      <c r="T54" s="71">
        <f t="shared" si="0"/>
        <v>0</v>
      </c>
      <c r="U54" s="2" t="str">
        <f t="shared" si="1"/>
        <v/>
      </c>
      <c r="V54" s="3">
        <f t="shared" ca="1" si="2"/>
        <v>43344</v>
      </c>
    </row>
    <row r="55" spans="1:22" customFormat="1" ht="9.75" customHeight="1" x14ac:dyDescent="0.25">
      <c r="A55" s="63"/>
      <c r="B55" s="257"/>
      <c r="C55" s="97">
        <v>45</v>
      </c>
      <c r="D55" s="72">
        <v>45</v>
      </c>
      <c r="E55" s="72">
        <v>45</v>
      </c>
      <c r="F55" s="72">
        <v>45</v>
      </c>
      <c r="G55" s="72">
        <v>45</v>
      </c>
      <c r="H55" s="72">
        <v>45</v>
      </c>
      <c r="I55" s="72">
        <v>45</v>
      </c>
      <c r="J55" s="72">
        <v>45</v>
      </c>
      <c r="K55" s="72">
        <v>45</v>
      </c>
      <c r="L55" s="73">
        <v>45</v>
      </c>
      <c r="M55" s="64"/>
      <c r="N55" s="70"/>
      <c r="O55" s="1">
        <v>44</v>
      </c>
      <c r="P55" s="68"/>
      <c r="Q55" s="69"/>
      <c r="R55" s="68"/>
      <c r="S55" s="68"/>
      <c r="T55" s="71">
        <f t="shared" si="0"/>
        <v>0</v>
      </c>
      <c r="U55" s="2" t="str">
        <f t="shared" si="1"/>
        <v/>
      </c>
      <c r="V55" s="3">
        <f t="shared" ca="1" si="2"/>
        <v>43344</v>
      </c>
    </row>
    <row r="56" spans="1:22" customFormat="1" ht="9.75" customHeight="1" x14ac:dyDescent="0.25">
      <c r="A56" s="63"/>
      <c r="B56" s="257"/>
      <c r="C56" s="97">
        <v>46</v>
      </c>
      <c r="D56" s="72">
        <v>46</v>
      </c>
      <c r="E56" s="72">
        <v>46</v>
      </c>
      <c r="F56" s="72">
        <v>46</v>
      </c>
      <c r="G56" s="72">
        <v>46</v>
      </c>
      <c r="H56" s="72">
        <v>46</v>
      </c>
      <c r="I56" s="72">
        <v>46</v>
      </c>
      <c r="J56" s="72">
        <v>46</v>
      </c>
      <c r="K56" s="72">
        <v>46</v>
      </c>
      <c r="L56" s="73">
        <v>46</v>
      </c>
      <c r="M56" s="64"/>
      <c r="N56" s="70"/>
      <c r="O56" s="1">
        <v>45</v>
      </c>
      <c r="P56" s="68"/>
      <c r="Q56" s="69"/>
      <c r="R56" s="68"/>
      <c r="S56" s="68"/>
      <c r="T56" s="71">
        <f t="shared" si="0"/>
        <v>0</v>
      </c>
      <c r="U56" s="2" t="str">
        <f t="shared" si="1"/>
        <v/>
      </c>
      <c r="V56" s="3">
        <f t="shared" ca="1" si="2"/>
        <v>43344</v>
      </c>
    </row>
    <row r="57" spans="1:22" customFormat="1" ht="9.75" customHeight="1" x14ac:dyDescent="0.25">
      <c r="A57" s="63"/>
      <c r="B57" s="257"/>
      <c r="C57" s="97">
        <v>47</v>
      </c>
      <c r="D57" s="72">
        <v>47</v>
      </c>
      <c r="E57" s="72">
        <v>47</v>
      </c>
      <c r="F57" s="72">
        <v>47</v>
      </c>
      <c r="G57" s="72">
        <v>47</v>
      </c>
      <c r="H57" s="72">
        <v>47</v>
      </c>
      <c r="I57" s="72">
        <v>47</v>
      </c>
      <c r="J57" s="72">
        <v>47</v>
      </c>
      <c r="K57" s="72">
        <v>47</v>
      </c>
      <c r="L57" s="73">
        <v>47</v>
      </c>
      <c r="M57" s="64"/>
      <c r="N57" s="70"/>
      <c r="O57" s="1">
        <v>46</v>
      </c>
      <c r="P57" s="68"/>
      <c r="Q57" s="69"/>
      <c r="R57" s="68"/>
      <c r="S57" s="68"/>
      <c r="T57" s="71">
        <f t="shared" si="0"/>
        <v>0</v>
      </c>
      <c r="U57" s="2" t="str">
        <f t="shared" si="1"/>
        <v/>
      </c>
      <c r="V57" s="3">
        <f t="shared" ca="1" si="2"/>
        <v>43344</v>
      </c>
    </row>
    <row r="58" spans="1:22" customFormat="1" ht="9.75" customHeight="1" x14ac:dyDescent="0.25">
      <c r="A58" s="63"/>
      <c r="B58" s="257"/>
      <c r="C58" s="97">
        <v>48</v>
      </c>
      <c r="D58" s="72">
        <v>48</v>
      </c>
      <c r="E58" s="72">
        <v>48</v>
      </c>
      <c r="F58" s="72">
        <v>48</v>
      </c>
      <c r="G58" s="72">
        <v>48</v>
      </c>
      <c r="H58" s="72">
        <v>48</v>
      </c>
      <c r="I58" s="72">
        <v>48</v>
      </c>
      <c r="J58" s="72">
        <v>48</v>
      </c>
      <c r="K58" s="72">
        <v>48</v>
      </c>
      <c r="L58" s="73">
        <v>48</v>
      </c>
      <c r="M58" s="64"/>
      <c r="N58" s="70"/>
      <c r="O58" s="1">
        <v>47</v>
      </c>
      <c r="P58" s="68"/>
      <c r="Q58" s="69"/>
      <c r="R58" s="68"/>
      <c r="S58" s="68"/>
      <c r="T58" s="71">
        <f t="shared" si="0"/>
        <v>0</v>
      </c>
      <c r="U58" s="2" t="str">
        <f t="shared" si="1"/>
        <v/>
      </c>
      <c r="V58" s="3">
        <f t="shared" ca="1" si="2"/>
        <v>43344</v>
      </c>
    </row>
    <row r="59" spans="1:22" customFormat="1" ht="9.75" customHeight="1" x14ac:dyDescent="0.25">
      <c r="A59" s="63"/>
      <c r="B59" s="257"/>
      <c r="C59" s="97">
        <v>49</v>
      </c>
      <c r="D59" s="72">
        <v>49</v>
      </c>
      <c r="E59" s="72">
        <v>49</v>
      </c>
      <c r="F59" s="72">
        <v>49</v>
      </c>
      <c r="G59" s="72">
        <v>49</v>
      </c>
      <c r="H59" s="72">
        <v>49</v>
      </c>
      <c r="I59" s="72">
        <v>49</v>
      </c>
      <c r="J59" s="72">
        <v>49</v>
      </c>
      <c r="K59" s="72">
        <v>49</v>
      </c>
      <c r="L59" s="73">
        <v>49</v>
      </c>
      <c r="M59" s="64"/>
      <c r="N59" s="70"/>
      <c r="O59" s="1">
        <v>48</v>
      </c>
      <c r="P59" s="68"/>
      <c r="Q59" s="69"/>
      <c r="R59" s="68"/>
      <c r="S59" s="68"/>
      <c r="T59" s="71">
        <f t="shared" si="0"/>
        <v>0</v>
      </c>
      <c r="U59" s="2" t="str">
        <f t="shared" si="1"/>
        <v/>
      </c>
      <c r="V59" s="3">
        <f t="shared" ca="1" si="2"/>
        <v>43344</v>
      </c>
    </row>
    <row r="60" spans="1:22" customFormat="1" ht="9.75" customHeight="1" x14ac:dyDescent="0.25">
      <c r="A60" s="63"/>
      <c r="B60" s="257"/>
      <c r="C60" s="97">
        <v>50</v>
      </c>
      <c r="D60" s="72">
        <v>50</v>
      </c>
      <c r="E60" s="72">
        <v>50</v>
      </c>
      <c r="F60" s="72">
        <v>50</v>
      </c>
      <c r="G60" s="72">
        <v>50</v>
      </c>
      <c r="H60" s="72">
        <v>50</v>
      </c>
      <c r="I60" s="72">
        <v>50</v>
      </c>
      <c r="J60" s="72">
        <v>50</v>
      </c>
      <c r="K60" s="72">
        <v>50</v>
      </c>
      <c r="L60" s="73">
        <v>50</v>
      </c>
      <c r="M60" s="64"/>
      <c r="N60" s="70"/>
      <c r="O60" s="1">
        <v>49</v>
      </c>
      <c r="P60" s="68"/>
      <c r="Q60" s="69"/>
      <c r="R60" s="68"/>
      <c r="S60" s="68"/>
      <c r="T60" s="71">
        <f t="shared" si="0"/>
        <v>0</v>
      </c>
      <c r="U60" s="2" t="str">
        <f t="shared" si="1"/>
        <v/>
      </c>
      <c r="V60" s="3">
        <f t="shared" ca="1" si="2"/>
        <v>43344</v>
      </c>
    </row>
    <row r="61" spans="1:22" customFormat="1" ht="9.75" customHeight="1" x14ac:dyDescent="0.25">
      <c r="A61" s="63"/>
      <c r="B61" s="257"/>
      <c r="C61" s="97">
        <v>51</v>
      </c>
      <c r="D61" s="72">
        <v>51</v>
      </c>
      <c r="E61" s="72">
        <v>51</v>
      </c>
      <c r="F61" s="72">
        <v>51</v>
      </c>
      <c r="G61" s="72">
        <v>51</v>
      </c>
      <c r="H61" s="72">
        <v>51</v>
      </c>
      <c r="I61" s="72">
        <v>51</v>
      </c>
      <c r="J61" s="72">
        <v>51</v>
      </c>
      <c r="K61" s="72">
        <v>51</v>
      </c>
      <c r="L61" s="73">
        <v>51</v>
      </c>
      <c r="M61" s="64"/>
      <c r="N61" s="70"/>
      <c r="O61" s="1">
        <v>50</v>
      </c>
      <c r="P61" s="68"/>
      <c r="Q61" s="69"/>
      <c r="R61" s="68"/>
      <c r="S61" s="68"/>
      <c r="T61" s="71">
        <f t="shared" si="0"/>
        <v>0</v>
      </c>
      <c r="U61" s="2" t="str">
        <f t="shared" si="1"/>
        <v/>
      </c>
      <c r="V61" s="3">
        <f t="shared" ca="1" si="2"/>
        <v>43344</v>
      </c>
    </row>
    <row r="62" spans="1:22" customFormat="1" ht="9.75" customHeight="1" x14ac:dyDescent="0.25">
      <c r="A62" s="63"/>
      <c r="B62" s="257"/>
      <c r="C62" s="97">
        <v>52</v>
      </c>
      <c r="D62" s="72">
        <v>52</v>
      </c>
      <c r="E62" s="72">
        <v>52</v>
      </c>
      <c r="F62" s="72">
        <v>52</v>
      </c>
      <c r="G62" s="72">
        <v>52</v>
      </c>
      <c r="H62" s="72">
        <v>52</v>
      </c>
      <c r="I62" s="72">
        <v>52</v>
      </c>
      <c r="J62" s="72">
        <v>52</v>
      </c>
      <c r="K62" s="72">
        <v>52</v>
      </c>
      <c r="L62" s="73">
        <v>52</v>
      </c>
      <c r="M62" s="64"/>
      <c r="N62" s="70"/>
      <c r="O62" s="1">
        <v>51</v>
      </c>
      <c r="P62" s="68"/>
      <c r="Q62" s="69"/>
      <c r="R62" s="68"/>
      <c r="S62" s="68"/>
      <c r="T62" s="71">
        <f t="shared" si="0"/>
        <v>0</v>
      </c>
      <c r="U62" s="2" t="str">
        <f t="shared" si="1"/>
        <v/>
      </c>
      <c r="V62" s="3">
        <f t="shared" ca="1" si="2"/>
        <v>43344</v>
      </c>
    </row>
    <row r="63" spans="1:22" customFormat="1" ht="9.75" customHeight="1" x14ac:dyDescent="0.25">
      <c r="A63" s="63"/>
      <c r="B63" s="257"/>
      <c r="C63" s="97">
        <v>53</v>
      </c>
      <c r="D63" s="72">
        <v>53</v>
      </c>
      <c r="E63" s="72">
        <v>53</v>
      </c>
      <c r="F63" s="72">
        <v>53</v>
      </c>
      <c r="G63" s="72">
        <v>53</v>
      </c>
      <c r="H63" s="72">
        <v>53</v>
      </c>
      <c r="I63" s="72">
        <v>53</v>
      </c>
      <c r="J63" s="72">
        <v>53</v>
      </c>
      <c r="K63" s="72">
        <v>53</v>
      </c>
      <c r="L63" s="73">
        <v>53</v>
      </c>
      <c r="M63" s="64"/>
      <c r="N63" s="70"/>
      <c r="O63" s="1">
        <v>52</v>
      </c>
      <c r="P63" s="68"/>
      <c r="Q63" s="69"/>
      <c r="R63" s="68"/>
      <c r="S63" s="68"/>
      <c r="T63" s="71">
        <f t="shared" si="0"/>
        <v>0</v>
      </c>
      <c r="U63" s="2" t="str">
        <f t="shared" si="1"/>
        <v/>
      </c>
      <c r="V63" s="3">
        <f t="shared" ca="1" si="2"/>
        <v>43344</v>
      </c>
    </row>
    <row r="64" spans="1:22" customFormat="1" ht="9.75" customHeight="1" x14ac:dyDescent="0.25">
      <c r="A64" s="63"/>
      <c r="B64" s="257"/>
      <c r="C64" s="97">
        <v>54</v>
      </c>
      <c r="D64" s="72">
        <v>54</v>
      </c>
      <c r="E64" s="72">
        <v>54</v>
      </c>
      <c r="F64" s="72">
        <v>54</v>
      </c>
      <c r="G64" s="72">
        <v>54</v>
      </c>
      <c r="H64" s="72">
        <v>54</v>
      </c>
      <c r="I64" s="72">
        <v>54</v>
      </c>
      <c r="J64" s="72">
        <v>54</v>
      </c>
      <c r="K64" s="72">
        <v>54</v>
      </c>
      <c r="L64" s="73">
        <v>54</v>
      </c>
      <c r="M64" s="64"/>
      <c r="N64" s="70"/>
      <c r="O64" s="1">
        <v>53</v>
      </c>
      <c r="P64" s="68"/>
      <c r="Q64" s="69"/>
      <c r="R64" s="68"/>
      <c r="S64" s="68"/>
      <c r="T64" s="71">
        <f t="shared" si="0"/>
        <v>0</v>
      </c>
      <c r="U64" s="2" t="str">
        <f t="shared" si="1"/>
        <v/>
      </c>
      <c r="V64" s="3">
        <f t="shared" ca="1" si="2"/>
        <v>43344</v>
      </c>
    </row>
    <row r="65" spans="1:22" customFormat="1" ht="9.75" customHeight="1" x14ac:dyDescent="0.25">
      <c r="A65" s="63"/>
      <c r="B65" s="257"/>
      <c r="C65" s="97">
        <v>55</v>
      </c>
      <c r="D65" s="72">
        <v>55</v>
      </c>
      <c r="E65" s="72">
        <v>55</v>
      </c>
      <c r="F65" s="72">
        <v>55</v>
      </c>
      <c r="G65" s="72">
        <v>55</v>
      </c>
      <c r="H65" s="72">
        <v>55</v>
      </c>
      <c r="I65" s="72">
        <v>55</v>
      </c>
      <c r="J65" s="72">
        <v>55</v>
      </c>
      <c r="K65" s="72">
        <v>55</v>
      </c>
      <c r="L65" s="73">
        <v>55</v>
      </c>
      <c r="M65" s="64"/>
      <c r="N65" s="70"/>
      <c r="O65" s="1">
        <v>54</v>
      </c>
      <c r="P65" s="68"/>
      <c r="Q65" s="69"/>
      <c r="R65" s="68"/>
      <c r="S65" s="68"/>
      <c r="T65" s="71">
        <f t="shared" si="0"/>
        <v>0</v>
      </c>
      <c r="U65" s="2" t="str">
        <f t="shared" si="1"/>
        <v/>
      </c>
      <c r="V65" s="3">
        <f t="shared" ca="1" si="2"/>
        <v>43344</v>
      </c>
    </row>
    <row r="66" spans="1:22" customFormat="1" ht="9.75" customHeight="1" x14ac:dyDescent="0.25">
      <c r="A66" s="63"/>
      <c r="B66" s="257"/>
      <c r="C66" s="97">
        <v>56</v>
      </c>
      <c r="D66" s="72">
        <v>56</v>
      </c>
      <c r="E66" s="72">
        <v>56</v>
      </c>
      <c r="F66" s="72">
        <v>56</v>
      </c>
      <c r="G66" s="72">
        <v>56</v>
      </c>
      <c r="H66" s="72">
        <v>56</v>
      </c>
      <c r="I66" s="72">
        <v>56</v>
      </c>
      <c r="J66" s="72">
        <v>56</v>
      </c>
      <c r="K66" s="72">
        <v>56</v>
      </c>
      <c r="L66" s="73">
        <v>56</v>
      </c>
      <c r="M66" s="64"/>
      <c r="N66" s="70"/>
      <c r="O66" s="1">
        <v>55</v>
      </c>
      <c r="P66" s="68"/>
      <c r="Q66" s="69"/>
      <c r="R66" s="68"/>
      <c r="S66" s="68"/>
      <c r="T66" s="71">
        <f t="shared" si="0"/>
        <v>0</v>
      </c>
      <c r="U66" s="2" t="str">
        <f t="shared" si="1"/>
        <v/>
      </c>
      <c r="V66" s="3">
        <f t="shared" ca="1" si="2"/>
        <v>43344</v>
      </c>
    </row>
    <row r="67" spans="1:22" customFormat="1" ht="9.75" customHeight="1" x14ac:dyDescent="0.25">
      <c r="A67" s="63"/>
      <c r="B67" s="257"/>
      <c r="C67" s="97">
        <v>57</v>
      </c>
      <c r="D67" s="72">
        <v>57</v>
      </c>
      <c r="E67" s="72">
        <v>57</v>
      </c>
      <c r="F67" s="72">
        <v>57</v>
      </c>
      <c r="G67" s="72">
        <v>57</v>
      </c>
      <c r="H67" s="72">
        <v>57</v>
      </c>
      <c r="I67" s="72">
        <v>57</v>
      </c>
      <c r="J67" s="72">
        <v>57</v>
      </c>
      <c r="K67" s="72">
        <v>57</v>
      </c>
      <c r="L67" s="73">
        <v>57</v>
      </c>
      <c r="M67" s="64"/>
      <c r="N67" s="70"/>
      <c r="O67" s="1">
        <v>56</v>
      </c>
      <c r="P67" s="68"/>
      <c r="Q67" s="69"/>
      <c r="R67" s="68"/>
      <c r="S67" s="68"/>
      <c r="T67" s="71">
        <f t="shared" si="0"/>
        <v>0</v>
      </c>
      <c r="U67" s="2" t="str">
        <f t="shared" si="1"/>
        <v/>
      </c>
      <c r="V67" s="3">
        <f t="shared" ca="1" si="2"/>
        <v>43344</v>
      </c>
    </row>
    <row r="68" spans="1:22" customFormat="1" ht="9.75" customHeight="1" x14ac:dyDescent="0.25">
      <c r="A68" s="63"/>
      <c r="B68" s="257"/>
      <c r="C68" s="97">
        <v>58</v>
      </c>
      <c r="D68" s="72">
        <v>58</v>
      </c>
      <c r="E68" s="72">
        <v>58</v>
      </c>
      <c r="F68" s="72">
        <v>58</v>
      </c>
      <c r="G68" s="72">
        <v>58</v>
      </c>
      <c r="H68" s="72">
        <v>58</v>
      </c>
      <c r="I68" s="72">
        <v>58</v>
      </c>
      <c r="J68" s="72">
        <v>58</v>
      </c>
      <c r="K68" s="72">
        <v>58</v>
      </c>
      <c r="L68" s="73">
        <v>58</v>
      </c>
      <c r="M68" s="64"/>
      <c r="N68" s="70"/>
      <c r="O68" s="1">
        <v>57</v>
      </c>
      <c r="P68" s="68"/>
      <c r="Q68" s="69"/>
      <c r="R68" s="68"/>
      <c r="S68" s="68"/>
      <c r="T68" s="71">
        <f t="shared" si="0"/>
        <v>0</v>
      </c>
      <c r="U68" s="2" t="str">
        <f t="shared" si="1"/>
        <v/>
      </c>
      <c r="V68" s="3">
        <f t="shared" ca="1" si="2"/>
        <v>43344</v>
      </c>
    </row>
    <row r="69" spans="1:22" customFormat="1" ht="9.75" customHeight="1" x14ac:dyDescent="0.25">
      <c r="A69" s="63"/>
      <c r="B69" s="257"/>
      <c r="C69" s="97">
        <v>59</v>
      </c>
      <c r="D69" s="72">
        <v>59</v>
      </c>
      <c r="E69" s="72">
        <v>59</v>
      </c>
      <c r="F69" s="72">
        <v>59</v>
      </c>
      <c r="G69" s="72">
        <v>59</v>
      </c>
      <c r="H69" s="72">
        <v>59</v>
      </c>
      <c r="I69" s="72">
        <v>59</v>
      </c>
      <c r="J69" s="72">
        <v>59</v>
      </c>
      <c r="K69" s="72">
        <v>59</v>
      </c>
      <c r="L69" s="73">
        <v>59</v>
      </c>
      <c r="M69" s="64"/>
      <c r="N69" s="70"/>
      <c r="O69" s="1">
        <v>58</v>
      </c>
      <c r="P69" s="68"/>
      <c r="Q69" s="69"/>
      <c r="R69" s="68"/>
      <c r="S69" s="68"/>
      <c r="T69" s="71">
        <f t="shared" si="0"/>
        <v>0</v>
      </c>
      <c r="U69" s="2" t="str">
        <f t="shared" si="1"/>
        <v/>
      </c>
      <c r="V69" s="3">
        <f t="shared" ca="1" si="2"/>
        <v>43344</v>
      </c>
    </row>
    <row r="70" spans="1:22" customFormat="1" ht="9.75" customHeight="1" x14ac:dyDescent="0.25">
      <c r="A70" s="63"/>
      <c r="B70" s="257"/>
      <c r="C70" s="97">
        <v>60</v>
      </c>
      <c r="D70" s="72">
        <v>60</v>
      </c>
      <c r="E70" s="72">
        <v>60</v>
      </c>
      <c r="F70" s="72">
        <v>60</v>
      </c>
      <c r="G70" s="72">
        <v>60</v>
      </c>
      <c r="H70" s="72">
        <v>60</v>
      </c>
      <c r="I70" s="72">
        <v>60</v>
      </c>
      <c r="J70" s="72">
        <v>60</v>
      </c>
      <c r="K70" s="72">
        <v>60</v>
      </c>
      <c r="L70" s="73">
        <v>60</v>
      </c>
      <c r="M70" s="64"/>
      <c r="N70" s="70"/>
      <c r="O70" s="1">
        <v>59</v>
      </c>
      <c r="P70" s="68"/>
      <c r="Q70" s="69"/>
      <c r="R70" s="68"/>
      <c r="S70" s="68"/>
      <c r="T70" s="71">
        <f t="shared" si="0"/>
        <v>0</v>
      </c>
      <c r="U70" s="2" t="str">
        <f t="shared" si="1"/>
        <v/>
      </c>
      <c r="V70" s="3">
        <f t="shared" ca="1" si="2"/>
        <v>43344</v>
      </c>
    </row>
    <row r="71" spans="1:22" customFormat="1" ht="9.75" customHeight="1" x14ac:dyDescent="0.25">
      <c r="A71" s="63"/>
      <c r="B71" s="257"/>
      <c r="C71" s="97">
        <v>61</v>
      </c>
      <c r="D71" s="72">
        <v>61</v>
      </c>
      <c r="E71" s="72">
        <v>61</v>
      </c>
      <c r="F71" s="72">
        <v>61</v>
      </c>
      <c r="G71" s="72">
        <v>61</v>
      </c>
      <c r="H71" s="72">
        <v>61</v>
      </c>
      <c r="I71" s="72">
        <v>61</v>
      </c>
      <c r="J71" s="72">
        <v>61</v>
      </c>
      <c r="K71" s="72">
        <v>61</v>
      </c>
      <c r="L71" s="73">
        <v>61</v>
      </c>
      <c r="M71" s="64"/>
      <c r="N71" s="70"/>
      <c r="O71" s="1">
        <v>60</v>
      </c>
      <c r="P71" s="68"/>
      <c r="Q71" s="69"/>
      <c r="R71" s="68"/>
      <c r="S71" s="68"/>
      <c r="T71" s="71">
        <f t="shared" si="0"/>
        <v>0</v>
      </c>
      <c r="U71" s="2" t="str">
        <f t="shared" si="1"/>
        <v/>
      </c>
      <c r="V71" s="3">
        <f t="shared" ca="1" si="2"/>
        <v>43344</v>
      </c>
    </row>
    <row r="72" spans="1:22" customFormat="1" ht="9.75" customHeight="1" x14ac:dyDescent="0.25">
      <c r="A72" s="63"/>
      <c r="B72" s="257"/>
      <c r="C72" s="97">
        <v>62</v>
      </c>
      <c r="D72" s="72">
        <v>62</v>
      </c>
      <c r="E72" s="72">
        <v>62</v>
      </c>
      <c r="F72" s="72">
        <v>62</v>
      </c>
      <c r="G72" s="72">
        <v>62</v>
      </c>
      <c r="H72" s="72">
        <v>62</v>
      </c>
      <c r="I72" s="72">
        <v>62</v>
      </c>
      <c r="J72" s="72">
        <v>62</v>
      </c>
      <c r="K72" s="72">
        <v>62</v>
      </c>
      <c r="L72" s="73">
        <v>62</v>
      </c>
      <c r="M72" s="64"/>
      <c r="N72" s="70"/>
      <c r="O72" s="1">
        <v>61</v>
      </c>
      <c r="P72" s="68"/>
      <c r="Q72" s="69"/>
      <c r="R72" s="68"/>
      <c r="S72" s="68"/>
      <c r="T72" s="71">
        <f t="shared" si="0"/>
        <v>0</v>
      </c>
      <c r="U72" s="2" t="str">
        <f t="shared" si="1"/>
        <v/>
      </c>
      <c r="V72" s="3">
        <f t="shared" ca="1" si="2"/>
        <v>43344</v>
      </c>
    </row>
    <row r="73" spans="1:22" customFormat="1" ht="9.75" customHeight="1" x14ac:dyDescent="0.25">
      <c r="A73" s="63"/>
      <c r="B73" s="257"/>
      <c r="C73" s="97">
        <v>63</v>
      </c>
      <c r="D73" s="72">
        <v>63</v>
      </c>
      <c r="E73" s="72">
        <v>63</v>
      </c>
      <c r="F73" s="72">
        <v>63</v>
      </c>
      <c r="G73" s="72">
        <v>63</v>
      </c>
      <c r="H73" s="72">
        <v>63</v>
      </c>
      <c r="I73" s="72">
        <v>63</v>
      </c>
      <c r="J73" s="72">
        <v>63</v>
      </c>
      <c r="K73" s="72">
        <v>63</v>
      </c>
      <c r="L73" s="73">
        <v>63</v>
      </c>
      <c r="M73" s="64"/>
      <c r="N73" s="70"/>
      <c r="O73" s="1">
        <v>62</v>
      </c>
      <c r="P73" s="68"/>
      <c r="Q73" s="69"/>
      <c r="R73" s="68"/>
      <c r="S73" s="68"/>
      <c r="T73" s="71">
        <f t="shared" si="0"/>
        <v>0</v>
      </c>
      <c r="U73" s="2" t="str">
        <f t="shared" si="1"/>
        <v/>
      </c>
      <c r="V73" s="3">
        <f t="shared" ca="1" si="2"/>
        <v>43344</v>
      </c>
    </row>
    <row r="74" spans="1:22" customFormat="1" ht="9.75" customHeight="1" x14ac:dyDescent="0.25">
      <c r="A74" s="63"/>
      <c r="B74" s="257"/>
      <c r="C74" s="97">
        <v>64</v>
      </c>
      <c r="D74" s="72">
        <v>64</v>
      </c>
      <c r="E74" s="72">
        <v>64</v>
      </c>
      <c r="F74" s="72">
        <v>64</v>
      </c>
      <c r="G74" s="72">
        <v>64</v>
      </c>
      <c r="H74" s="72">
        <v>64</v>
      </c>
      <c r="I74" s="72">
        <v>64</v>
      </c>
      <c r="J74" s="72">
        <v>64</v>
      </c>
      <c r="K74" s="72">
        <v>64</v>
      </c>
      <c r="L74" s="73">
        <v>64</v>
      </c>
      <c r="M74" s="64"/>
      <c r="N74" s="70"/>
      <c r="O74" s="1">
        <v>63</v>
      </c>
      <c r="P74" s="68"/>
      <c r="Q74" s="69"/>
      <c r="R74" s="68"/>
      <c r="S74" s="68"/>
      <c r="T74" s="71">
        <f t="shared" si="0"/>
        <v>0</v>
      </c>
      <c r="U74" s="2" t="str">
        <f t="shared" si="1"/>
        <v/>
      </c>
      <c r="V74" s="3">
        <f t="shared" ca="1" si="2"/>
        <v>43344</v>
      </c>
    </row>
    <row r="75" spans="1:22" customFormat="1" ht="9.75" customHeight="1" x14ac:dyDescent="0.25">
      <c r="A75" s="63"/>
      <c r="B75" s="257"/>
      <c r="C75" s="97">
        <v>65</v>
      </c>
      <c r="D75" s="72">
        <v>65</v>
      </c>
      <c r="E75" s="72">
        <v>65</v>
      </c>
      <c r="F75" s="72">
        <v>65</v>
      </c>
      <c r="G75" s="72">
        <v>65</v>
      </c>
      <c r="H75" s="72">
        <v>65</v>
      </c>
      <c r="I75" s="72">
        <v>65</v>
      </c>
      <c r="J75" s="72">
        <v>65</v>
      </c>
      <c r="K75" s="72">
        <v>65</v>
      </c>
      <c r="L75" s="73">
        <v>65</v>
      </c>
      <c r="M75" s="64"/>
      <c r="N75" s="70"/>
      <c r="O75" s="1">
        <v>64</v>
      </c>
      <c r="P75" s="68"/>
      <c r="Q75" s="69"/>
      <c r="R75" s="68"/>
      <c r="S75" s="68"/>
      <c r="T75" s="71">
        <f t="shared" ref="T75:T131" si="4">IF(P75&gt;=S75,0,"")</f>
        <v>0</v>
      </c>
      <c r="U75" s="2" t="str">
        <f t="shared" ref="U75:U131" si="5">IF(S75&lt;&gt;"",Q75,"")</f>
        <v/>
      </c>
      <c r="V75" s="3">
        <f t="shared" ref="V75:V131" ca="1" si="6">IF(U75&lt;&gt;"","pago",TODAY()-P75)</f>
        <v>43344</v>
      </c>
    </row>
    <row r="76" spans="1:22" customFormat="1" ht="9.75" customHeight="1" x14ac:dyDescent="0.25">
      <c r="A76" s="63"/>
      <c r="B76" s="257"/>
      <c r="C76" s="97">
        <v>66</v>
      </c>
      <c r="D76" s="72">
        <v>66</v>
      </c>
      <c r="E76" s="72">
        <v>66</v>
      </c>
      <c r="F76" s="72">
        <v>66</v>
      </c>
      <c r="G76" s="72">
        <v>66</v>
      </c>
      <c r="H76" s="72">
        <v>66</v>
      </c>
      <c r="I76" s="72">
        <v>66</v>
      </c>
      <c r="J76" s="72">
        <v>66</v>
      </c>
      <c r="K76" s="72">
        <v>66</v>
      </c>
      <c r="L76" s="73">
        <v>66</v>
      </c>
      <c r="M76" s="64"/>
      <c r="N76" s="70"/>
      <c r="O76" s="1">
        <v>65</v>
      </c>
      <c r="P76" s="68"/>
      <c r="Q76" s="69"/>
      <c r="R76" s="68"/>
      <c r="S76" s="68"/>
      <c r="T76" s="71">
        <f t="shared" si="4"/>
        <v>0</v>
      </c>
      <c r="U76" s="2" t="str">
        <f t="shared" si="5"/>
        <v/>
      </c>
      <c r="V76" s="3">
        <f t="shared" ca="1" si="6"/>
        <v>43344</v>
      </c>
    </row>
    <row r="77" spans="1:22" customFormat="1" ht="9.75" customHeight="1" x14ac:dyDescent="0.25">
      <c r="A77" s="63"/>
      <c r="B77" s="257"/>
      <c r="C77" s="97">
        <v>67</v>
      </c>
      <c r="D77" s="72">
        <v>67</v>
      </c>
      <c r="E77" s="72">
        <v>67</v>
      </c>
      <c r="F77" s="72">
        <v>67</v>
      </c>
      <c r="G77" s="72">
        <v>67</v>
      </c>
      <c r="H77" s="72">
        <v>67</v>
      </c>
      <c r="I77" s="72">
        <v>67</v>
      </c>
      <c r="J77" s="72">
        <v>67</v>
      </c>
      <c r="K77" s="72">
        <v>67</v>
      </c>
      <c r="L77" s="73">
        <v>67</v>
      </c>
      <c r="M77" s="64"/>
      <c r="N77" s="70"/>
      <c r="O77" s="1">
        <v>66</v>
      </c>
      <c r="P77" s="68"/>
      <c r="Q77" s="69"/>
      <c r="R77" s="68"/>
      <c r="S77" s="68"/>
      <c r="T77" s="71">
        <f t="shared" si="4"/>
        <v>0</v>
      </c>
      <c r="U77" s="2" t="str">
        <f t="shared" si="5"/>
        <v/>
      </c>
      <c r="V77" s="3">
        <f t="shared" ca="1" si="6"/>
        <v>43344</v>
      </c>
    </row>
    <row r="78" spans="1:22" customFormat="1" ht="9.75" customHeight="1" x14ac:dyDescent="0.25">
      <c r="A78" s="63"/>
      <c r="B78" s="257"/>
      <c r="C78" s="97">
        <v>68</v>
      </c>
      <c r="D78" s="72">
        <v>68</v>
      </c>
      <c r="E78" s="72">
        <v>68</v>
      </c>
      <c r="F78" s="72">
        <v>68</v>
      </c>
      <c r="G78" s="72">
        <v>68</v>
      </c>
      <c r="H78" s="72">
        <v>68</v>
      </c>
      <c r="I78" s="72">
        <v>68</v>
      </c>
      <c r="J78" s="72">
        <v>68</v>
      </c>
      <c r="K78" s="72">
        <v>68</v>
      </c>
      <c r="L78" s="73">
        <v>68</v>
      </c>
      <c r="M78" s="64"/>
      <c r="N78" s="70"/>
      <c r="O78" s="1">
        <v>67</v>
      </c>
      <c r="P78" s="68"/>
      <c r="Q78" s="69"/>
      <c r="R78" s="68"/>
      <c r="S78" s="68"/>
      <c r="T78" s="71">
        <f t="shared" si="4"/>
        <v>0</v>
      </c>
      <c r="U78" s="2" t="str">
        <f t="shared" si="5"/>
        <v/>
      </c>
      <c r="V78" s="3">
        <f t="shared" ca="1" si="6"/>
        <v>43344</v>
      </c>
    </row>
    <row r="79" spans="1:22" customFormat="1" ht="9.75" customHeight="1" x14ac:dyDescent="0.25">
      <c r="A79" s="63"/>
      <c r="B79" s="257"/>
      <c r="C79" s="97">
        <v>69</v>
      </c>
      <c r="D79" s="72">
        <v>69</v>
      </c>
      <c r="E79" s="72">
        <v>69</v>
      </c>
      <c r="F79" s="72">
        <v>69</v>
      </c>
      <c r="G79" s="72">
        <v>69</v>
      </c>
      <c r="H79" s="72">
        <v>69</v>
      </c>
      <c r="I79" s="72">
        <v>69</v>
      </c>
      <c r="J79" s="72">
        <v>69</v>
      </c>
      <c r="K79" s="72">
        <v>69</v>
      </c>
      <c r="L79" s="73">
        <v>69</v>
      </c>
      <c r="M79" s="64"/>
      <c r="N79" s="70"/>
      <c r="O79" s="1">
        <v>68</v>
      </c>
      <c r="P79" s="68"/>
      <c r="Q79" s="69"/>
      <c r="R79" s="68"/>
      <c r="S79" s="68"/>
      <c r="T79" s="71">
        <f t="shared" si="4"/>
        <v>0</v>
      </c>
      <c r="U79" s="2" t="str">
        <f t="shared" si="5"/>
        <v/>
      </c>
      <c r="V79" s="3">
        <f t="shared" ca="1" si="6"/>
        <v>43344</v>
      </c>
    </row>
    <row r="80" spans="1:22" customFormat="1" ht="9.75" customHeight="1" x14ac:dyDescent="0.25">
      <c r="A80" s="63"/>
      <c r="B80" s="257"/>
      <c r="C80" s="97">
        <v>70</v>
      </c>
      <c r="D80" s="72">
        <v>70</v>
      </c>
      <c r="E80" s="72">
        <v>70</v>
      </c>
      <c r="F80" s="72">
        <v>70</v>
      </c>
      <c r="G80" s="72">
        <v>70</v>
      </c>
      <c r="H80" s="72">
        <v>70</v>
      </c>
      <c r="I80" s="72">
        <v>70</v>
      </c>
      <c r="J80" s="72">
        <v>70</v>
      </c>
      <c r="K80" s="72">
        <v>70</v>
      </c>
      <c r="L80" s="73">
        <v>70</v>
      </c>
      <c r="M80" s="64"/>
      <c r="N80" s="70"/>
      <c r="O80" s="1">
        <v>69</v>
      </c>
      <c r="P80" s="68"/>
      <c r="Q80" s="69"/>
      <c r="R80" s="68"/>
      <c r="S80" s="68"/>
      <c r="T80" s="71">
        <f t="shared" si="4"/>
        <v>0</v>
      </c>
      <c r="U80" s="2" t="str">
        <f t="shared" si="5"/>
        <v/>
      </c>
      <c r="V80" s="3">
        <f t="shared" ca="1" si="6"/>
        <v>43344</v>
      </c>
    </row>
    <row r="81" spans="1:22" customFormat="1" ht="9.75" customHeight="1" x14ac:dyDescent="0.25">
      <c r="A81" s="63"/>
      <c r="B81" s="257"/>
      <c r="C81" s="97">
        <v>71</v>
      </c>
      <c r="D81" s="72">
        <v>71</v>
      </c>
      <c r="E81" s="72">
        <v>71</v>
      </c>
      <c r="F81" s="72">
        <v>71</v>
      </c>
      <c r="G81" s="72">
        <v>71</v>
      </c>
      <c r="H81" s="72">
        <v>71</v>
      </c>
      <c r="I81" s="72">
        <v>71</v>
      </c>
      <c r="J81" s="72">
        <v>71</v>
      </c>
      <c r="K81" s="72">
        <v>71</v>
      </c>
      <c r="L81" s="73">
        <v>71</v>
      </c>
      <c r="M81" s="64"/>
      <c r="N81" s="70"/>
      <c r="O81" s="1">
        <v>70</v>
      </c>
      <c r="P81" s="68"/>
      <c r="Q81" s="69"/>
      <c r="R81" s="68"/>
      <c r="S81" s="68"/>
      <c r="T81" s="71">
        <f t="shared" si="4"/>
        <v>0</v>
      </c>
      <c r="U81" s="2" t="str">
        <f t="shared" si="5"/>
        <v/>
      </c>
      <c r="V81" s="3">
        <f t="shared" ca="1" si="6"/>
        <v>43344</v>
      </c>
    </row>
    <row r="82" spans="1:22" customFormat="1" ht="9.75" customHeight="1" x14ac:dyDescent="0.25">
      <c r="A82" s="63"/>
      <c r="B82" s="257"/>
      <c r="C82" s="97">
        <v>72</v>
      </c>
      <c r="D82" s="72">
        <v>72</v>
      </c>
      <c r="E82" s="72">
        <v>72</v>
      </c>
      <c r="F82" s="72">
        <v>72</v>
      </c>
      <c r="G82" s="72">
        <v>72</v>
      </c>
      <c r="H82" s="72">
        <v>72</v>
      </c>
      <c r="I82" s="72">
        <v>72</v>
      </c>
      <c r="J82" s="72">
        <v>72</v>
      </c>
      <c r="K82" s="72">
        <v>72</v>
      </c>
      <c r="L82" s="73">
        <v>72</v>
      </c>
      <c r="M82" s="64"/>
      <c r="N82" s="70"/>
      <c r="O82" s="1">
        <v>71</v>
      </c>
      <c r="P82" s="68"/>
      <c r="Q82" s="69"/>
      <c r="R82" s="68"/>
      <c r="S82" s="68"/>
      <c r="T82" s="71">
        <f t="shared" si="4"/>
        <v>0</v>
      </c>
      <c r="U82" s="2" t="str">
        <f t="shared" si="5"/>
        <v/>
      </c>
      <c r="V82" s="3">
        <f t="shared" ca="1" si="6"/>
        <v>43344</v>
      </c>
    </row>
    <row r="83" spans="1:22" customFormat="1" ht="9.75" customHeight="1" x14ac:dyDescent="0.25">
      <c r="A83" s="63"/>
      <c r="B83" s="257"/>
      <c r="C83" s="97">
        <v>73</v>
      </c>
      <c r="D83" s="72">
        <v>73</v>
      </c>
      <c r="E83" s="72">
        <v>73</v>
      </c>
      <c r="F83" s="72">
        <v>73</v>
      </c>
      <c r="G83" s="72">
        <v>73</v>
      </c>
      <c r="H83" s="72">
        <v>73</v>
      </c>
      <c r="I83" s="72">
        <v>73</v>
      </c>
      <c r="J83" s="72">
        <v>73</v>
      </c>
      <c r="K83" s="72">
        <v>73</v>
      </c>
      <c r="L83" s="73">
        <v>73</v>
      </c>
      <c r="M83" s="64"/>
      <c r="N83" s="70"/>
      <c r="O83" s="1">
        <v>72</v>
      </c>
      <c r="P83" s="68"/>
      <c r="Q83" s="69"/>
      <c r="R83" s="68"/>
      <c r="S83" s="68"/>
      <c r="T83" s="71">
        <f t="shared" si="4"/>
        <v>0</v>
      </c>
      <c r="U83" s="2" t="str">
        <f t="shared" si="5"/>
        <v/>
      </c>
      <c r="V83" s="3">
        <f t="shared" ca="1" si="6"/>
        <v>43344</v>
      </c>
    </row>
    <row r="84" spans="1:22" customFormat="1" ht="9.75" customHeight="1" x14ac:dyDescent="0.25">
      <c r="A84" s="63"/>
      <c r="B84" s="257"/>
      <c r="C84" s="97">
        <v>74</v>
      </c>
      <c r="D84" s="72">
        <v>74</v>
      </c>
      <c r="E84" s="72">
        <v>74</v>
      </c>
      <c r="F84" s="72">
        <v>74</v>
      </c>
      <c r="G84" s="72">
        <v>74</v>
      </c>
      <c r="H84" s="72">
        <v>74</v>
      </c>
      <c r="I84" s="72">
        <v>74</v>
      </c>
      <c r="J84" s="72">
        <v>74</v>
      </c>
      <c r="K84" s="72">
        <v>74</v>
      </c>
      <c r="L84" s="73">
        <v>74</v>
      </c>
      <c r="M84" s="64"/>
      <c r="N84" s="70"/>
      <c r="O84" s="1">
        <v>73</v>
      </c>
      <c r="P84" s="68"/>
      <c r="Q84" s="69"/>
      <c r="R84" s="68"/>
      <c r="S84" s="68"/>
      <c r="T84" s="71">
        <f t="shared" si="4"/>
        <v>0</v>
      </c>
      <c r="U84" s="2" t="str">
        <f t="shared" si="5"/>
        <v/>
      </c>
      <c r="V84" s="3">
        <f t="shared" ca="1" si="6"/>
        <v>43344</v>
      </c>
    </row>
    <row r="85" spans="1:22" customFormat="1" ht="9.75" customHeight="1" x14ac:dyDescent="0.25">
      <c r="A85" s="63"/>
      <c r="B85" s="257"/>
      <c r="C85" s="97">
        <v>75</v>
      </c>
      <c r="D85" s="72">
        <v>75</v>
      </c>
      <c r="E85" s="72">
        <v>75</v>
      </c>
      <c r="F85" s="72">
        <v>75</v>
      </c>
      <c r="G85" s="72">
        <v>75</v>
      </c>
      <c r="H85" s="72">
        <v>75</v>
      </c>
      <c r="I85" s="72">
        <v>75</v>
      </c>
      <c r="J85" s="72">
        <v>75</v>
      </c>
      <c r="K85" s="72">
        <v>75</v>
      </c>
      <c r="L85" s="73">
        <v>75</v>
      </c>
      <c r="M85" s="64"/>
      <c r="N85" s="70"/>
      <c r="O85" s="1">
        <v>74</v>
      </c>
      <c r="P85" s="68"/>
      <c r="Q85" s="69"/>
      <c r="R85" s="68"/>
      <c r="S85" s="68"/>
      <c r="T85" s="71">
        <f t="shared" si="4"/>
        <v>0</v>
      </c>
      <c r="U85" s="2" t="str">
        <f t="shared" si="5"/>
        <v/>
      </c>
      <c r="V85" s="3">
        <f t="shared" ca="1" si="6"/>
        <v>43344</v>
      </c>
    </row>
    <row r="86" spans="1:22" customFormat="1" ht="9.75" customHeight="1" x14ac:dyDescent="0.25">
      <c r="A86" s="63"/>
      <c r="B86" s="257"/>
      <c r="C86" s="97">
        <v>76</v>
      </c>
      <c r="D86" s="72">
        <v>76</v>
      </c>
      <c r="E86" s="72">
        <v>76</v>
      </c>
      <c r="F86" s="72">
        <v>76</v>
      </c>
      <c r="G86" s="72">
        <v>76</v>
      </c>
      <c r="H86" s="72">
        <v>76</v>
      </c>
      <c r="I86" s="72">
        <v>76</v>
      </c>
      <c r="J86" s="72">
        <v>76</v>
      </c>
      <c r="K86" s="72">
        <v>76</v>
      </c>
      <c r="L86" s="73">
        <v>76</v>
      </c>
      <c r="M86" s="64"/>
      <c r="N86" s="70"/>
      <c r="O86" s="1">
        <v>75</v>
      </c>
      <c r="P86" s="68"/>
      <c r="Q86" s="69"/>
      <c r="R86" s="68"/>
      <c r="S86" s="68"/>
      <c r="T86" s="71">
        <f t="shared" si="4"/>
        <v>0</v>
      </c>
      <c r="U86" s="2" t="str">
        <f t="shared" si="5"/>
        <v/>
      </c>
      <c r="V86" s="3">
        <f t="shared" ca="1" si="6"/>
        <v>43344</v>
      </c>
    </row>
    <row r="87" spans="1:22" customFormat="1" ht="9.75" customHeight="1" x14ac:dyDescent="0.25">
      <c r="A87" s="63"/>
      <c r="B87" s="257"/>
      <c r="C87" s="97">
        <v>77</v>
      </c>
      <c r="D87" s="72">
        <v>77</v>
      </c>
      <c r="E87" s="72">
        <v>77</v>
      </c>
      <c r="F87" s="72">
        <v>77</v>
      </c>
      <c r="G87" s="72">
        <v>77</v>
      </c>
      <c r="H87" s="72">
        <v>77</v>
      </c>
      <c r="I87" s="72">
        <v>77</v>
      </c>
      <c r="J87" s="72">
        <v>77</v>
      </c>
      <c r="K87" s="72">
        <v>77</v>
      </c>
      <c r="L87" s="73">
        <v>77</v>
      </c>
      <c r="M87" s="64"/>
      <c r="N87" s="70"/>
      <c r="O87" s="1">
        <v>76</v>
      </c>
      <c r="P87" s="68"/>
      <c r="Q87" s="69"/>
      <c r="R87" s="68"/>
      <c r="S87" s="68"/>
      <c r="T87" s="71">
        <f t="shared" si="4"/>
        <v>0</v>
      </c>
      <c r="U87" s="2" t="str">
        <f t="shared" si="5"/>
        <v/>
      </c>
      <c r="V87" s="3">
        <f t="shared" ca="1" si="6"/>
        <v>43344</v>
      </c>
    </row>
    <row r="88" spans="1:22" customFormat="1" ht="9.75" customHeight="1" x14ac:dyDescent="0.25">
      <c r="A88" s="63"/>
      <c r="B88" s="257"/>
      <c r="C88" s="97">
        <v>78</v>
      </c>
      <c r="D88" s="72">
        <v>78</v>
      </c>
      <c r="E88" s="72">
        <v>78</v>
      </c>
      <c r="F88" s="72">
        <v>78</v>
      </c>
      <c r="G88" s="72">
        <v>78</v>
      </c>
      <c r="H88" s="72">
        <v>78</v>
      </c>
      <c r="I88" s="72">
        <v>78</v>
      </c>
      <c r="J88" s="72">
        <v>78</v>
      </c>
      <c r="K88" s="72">
        <v>78</v>
      </c>
      <c r="L88" s="73">
        <v>78</v>
      </c>
      <c r="M88" s="64"/>
      <c r="N88" s="70"/>
      <c r="O88" s="1">
        <v>77</v>
      </c>
      <c r="P88" s="68"/>
      <c r="Q88" s="69"/>
      <c r="R88" s="68"/>
      <c r="S88" s="68"/>
      <c r="T88" s="71">
        <f t="shared" si="4"/>
        <v>0</v>
      </c>
      <c r="U88" s="2" t="str">
        <f t="shared" si="5"/>
        <v/>
      </c>
      <c r="V88" s="3">
        <f t="shared" ca="1" si="6"/>
        <v>43344</v>
      </c>
    </row>
    <row r="89" spans="1:22" customFormat="1" ht="9.75" customHeight="1" x14ac:dyDescent="0.25">
      <c r="A89" s="63"/>
      <c r="B89" s="257"/>
      <c r="C89" s="97">
        <v>79</v>
      </c>
      <c r="D89" s="72">
        <v>79</v>
      </c>
      <c r="E89" s="72">
        <v>79</v>
      </c>
      <c r="F89" s="72">
        <v>79</v>
      </c>
      <c r="G89" s="72">
        <v>79</v>
      </c>
      <c r="H89" s="72">
        <v>79</v>
      </c>
      <c r="I89" s="72">
        <v>79</v>
      </c>
      <c r="J89" s="72">
        <v>79</v>
      </c>
      <c r="K89" s="72">
        <v>79</v>
      </c>
      <c r="L89" s="73">
        <v>79</v>
      </c>
      <c r="M89" s="64"/>
      <c r="N89" s="70"/>
      <c r="O89" s="1">
        <v>78</v>
      </c>
      <c r="P89" s="68"/>
      <c r="Q89" s="69"/>
      <c r="R89" s="68"/>
      <c r="S89" s="68"/>
      <c r="T89" s="71">
        <f t="shared" si="4"/>
        <v>0</v>
      </c>
      <c r="U89" s="2" t="str">
        <f t="shared" si="5"/>
        <v/>
      </c>
      <c r="V89" s="3">
        <f t="shared" ca="1" si="6"/>
        <v>43344</v>
      </c>
    </row>
    <row r="90" spans="1:22" customFormat="1" ht="9.75" customHeight="1" x14ac:dyDescent="0.25">
      <c r="A90" s="63"/>
      <c r="B90" s="257"/>
      <c r="C90" s="97">
        <v>80</v>
      </c>
      <c r="D90" s="72">
        <v>80</v>
      </c>
      <c r="E90" s="72">
        <v>80</v>
      </c>
      <c r="F90" s="72">
        <v>80</v>
      </c>
      <c r="G90" s="72">
        <v>80</v>
      </c>
      <c r="H90" s="72">
        <v>80</v>
      </c>
      <c r="I90" s="72">
        <v>80</v>
      </c>
      <c r="J90" s="72">
        <v>80</v>
      </c>
      <c r="K90" s="72">
        <v>80</v>
      </c>
      <c r="L90" s="73">
        <v>80</v>
      </c>
      <c r="M90" s="64"/>
      <c r="N90" s="70"/>
      <c r="O90" s="1">
        <v>79</v>
      </c>
      <c r="P90" s="68"/>
      <c r="Q90" s="69"/>
      <c r="R90" s="68"/>
      <c r="S90" s="68"/>
      <c r="T90" s="71">
        <f t="shared" si="4"/>
        <v>0</v>
      </c>
      <c r="U90" s="2" t="str">
        <f t="shared" si="5"/>
        <v/>
      </c>
      <c r="V90" s="3">
        <f t="shared" ca="1" si="6"/>
        <v>43344</v>
      </c>
    </row>
    <row r="91" spans="1:22" customFormat="1" ht="9.75" customHeight="1" x14ac:dyDescent="0.25">
      <c r="A91" s="63"/>
      <c r="B91" s="257"/>
      <c r="C91" s="97">
        <v>81</v>
      </c>
      <c r="D91" s="72">
        <v>81</v>
      </c>
      <c r="E91" s="72">
        <v>81</v>
      </c>
      <c r="F91" s="72">
        <v>81</v>
      </c>
      <c r="G91" s="72">
        <v>81</v>
      </c>
      <c r="H91" s="72">
        <v>81</v>
      </c>
      <c r="I91" s="72">
        <v>81</v>
      </c>
      <c r="J91" s="72">
        <v>81</v>
      </c>
      <c r="K91" s="72">
        <v>81</v>
      </c>
      <c r="L91" s="73">
        <v>81</v>
      </c>
      <c r="M91" s="64"/>
      <c r="N91" s="70"/>
      <c r="O91" s="1">
        <v>80</v>
      </c>
      <c r="P91" s="68"/>
      <c r="Q91" s="69"/>
      <c r="R91" s="68"/>
      <c r="S91" s="68"/>
      <c r="T91" s="71">
        <f t="shared" si="4"/>
        <v>0</v>
      </c>
      <c r="U91" s="2" t="str">
        <f t="shared" si="5"/>
        <v/>
      </c>
      <c r="V91" s="3">
        <f t="shared" ca="1" si="6"/>
        <v>43344</v>
      </c>
    </row>
    <row r="92" spans="1:22" customFormat="1" ht="9.75" customHeight="1" x14ac:dyDescent="0.25">
      <c r="A92" s="63"/>
      <c r="B92" s="257"/>
      <c r="C92" s="97">
        <v>82</v>
      </c>
      <c r="D92" s="72">
        <v>82</v>
      </c>
      <c r="E92" s="72">
        <v>82</v>
      </c>
      <c r="F92" s="72">
        <v>82</v>
      </c>
      <c r="G92" s="72">
        <v>82</v>
      </c>
      <c r="H92" s="72">
        <v>82</v>
      </c>
      <c r="I92" s="72">
        <v>82</v>
      </c>
      <c r="J92" s="72">
        <v>82</v>
      </c>
      <c r="K92" s="72">
        <v>82</v>
      </c>
      <c r="L92" s="73">
        <v>82</v>
      </c>
      <c r="M92" s="64"/>
      <c r="N92" s="70"/>
      <c r="O92" s="1">
        <v>81</v>
      </c>
      <c r="P92" s="68"/>
      <c r="Q92" s="69"/>
      <c r="R92" s="68"/>
      <c r="S92" s="68"/>
      <c r="T92" s="71">
        <f t="shared" si="4"/>
        <v>0</v>
      </c>
      <c r="U92" s="2" t="str">
        <f t="shared" si="5"/>
        <v/>
      </c>
      <c r="V92" s="3">
        <f t="shared" ca="1" si="6"/>
        <v>43344</v>
      </c>
    </row>
    <row r="93" spans="1:22" customFormat="1" ht="9.75" customHeight="1" x14ac:dyDescent="0.25">
      <c r="A93" s="63"/>
      <c r="B93" s="257"/>
      <c r="C93" s="97">
        <v>83</v>
      </c>
      <c r="D93" s="72">
        <v>83</v>
      </c>
      <c r="E93" s="72">
        <v>83</v>
      </c>
      <c r="F93" s="72">
        <v>83</v>
      </c>
      <c r="G93" s="72">
        <v>83</v>
      </c>
      <c r="H93" s="72">
        <v>83</v>
      </c>
      <c r="I93" s="72">
        <v>83</v>
      </c>
      <c r="J93" s="72">
        <v>83</v>
      </c>
      <c r="K93" s="72">
        <v>83</v>
      </c>
      <c r="L93" s="73">
        <v>83</v>
      </c>
      <c r="M93" s="64"/>
      <c r="N93" s="70"/>
      <c r="O93" s="1">
        <v>82</v>
      </c>
      <c r="P93" s="68"/>
      <c r="Q93" s="69"/>
      <c r="R93" s="68"/>
      <c r="S93" s="68"/>
      <c r="T93" s="71">
        <f t="shared" si="4"/>
        <v>0</v>
      </c>
      <c r="U93" s="2" t="str">
        <f t="shared" si="5"/>
        <v/>
      </c>
      <c r="V93" s="3">
        <f t="shared" ca="1" si="6"/>
        <v>43344</v>
      </c>
    </row>
    <row r="94" spans="1:22" customFormat="1" ht="9.75" customHeight="1" x14ac:dyDescent="0.25">
      <c r="A94" s="63"/>
      <c r="B94" s="257"/>
      <c r="C94" s="97">
        <v>84</v>
      </c>
      <c r="D94" s="72">
        <v>84</v>
      </c>
      <c r="E94" s="72">
        <v>84</v>
      </c>
      <c r="F94" s="72">
        <v>84</v>
      </c>
      <c r="G94" s="72">
        <v>84</v>
      </c>
      <c r="H94" s="72">
        <v>84</v>
      </c>
      <c r="I94" s="72">
        <v>84</v>
      </c>
      <c r="J94" s="72">
        <v>84</v>
      </c>
      <c r="K94" s="72">
        <v>84</v>
      </c>
      <c r="L94" s="73">
        <v>84</v>
      </c>
      <c r="M94" s="64"/>
      <c r="N94" s="70"/>
      <c r="O94" s="1">
        <v>83</v>
      </c>
      <c r="P94" s="68"/>
      <c r="Q94" s="69"/>
      <c r="R94" s="68"/>
      <c r="S94" s="68"/>
      <c r="T94" s="71">
        <f t="shared" si="4"/>
        <v>0</v>
      </c>
      <c r="U94" s="2" t="str">
        <f t="shared" si="5"/>
        <v/>
      </c>
      <c r="V94" s="3">
        <f t="shared" ca="1" si="6"/>
        <v>43344</v>
      </c>
    </row>
    <row r="95" spans="1:22" customFormat="1" ht="9.75" customHeight="1" x14ac:dyDescent="0.25">
      <c r="A95" s="63"/>
      <c r="B95" s="257"/>
      <c r="C95" s="97">
        <v>85</v>
      </c>
      <c r="D95" s="72">
        <v>85</v>
      </c>
      <c r="E95" s="72">
        <v>85</v>
      </c>
      <c r="F95" s="72">
        <v>85</v>
      </c>
      <c r="G95" s="72">
        <v>85</v>
      </c>
      <c r="H95" s="72">
        <v>85</v>
      </c>
      <c r="I95" s="72">
        <v>85</v>
      </c>
      <c r="J95" s="72">
        <v>85</v>
      </c>
      <c r="K95" s="72">
        <v>85</v>
      </c>
      <c r="L95" s="73">
        <v>85</v>
      </c>
      <c r="M95" s="64"/>
      <c r="N95" s="70"/>
      <c r="O95" s="1">
        <v>84</v>
      </c>
      <c r="P95" s="68"/>
      <c r="Q95" s="69"/>
      <c r="R95" s="68"/>
      <c r="S95" s="68"/>
      <c r="T95" s="71">
        <f t="shared" si="4"/>
        <v>0</v>
      </c>
      <c r="U95" s="2" t="str">
        <f t="shared" si="5"/>
        <v/>
      </c>
      <c r="V95" s="3">
        <f t="shared" ca="1" si="6"/>
        <v>43344</v>
      </c>
    </row>
    <row r="96" spans="1:22" customFormat="1" ht="9.75" customHeight="1" x14ac:dyDescent="0.25">
      <c r="A96" s="63"/>
      <c r="B96" s="257"/>
      <c r="C96" s="97">
        <v>86</v>
      </c>
      <c r="D96" s="72">
        <v>86</v>
      </c>
      <c r="E96" s="72">
        <v>86</v>
      </c>
      <c r="F96" s="72">
        <v>86</v>
      </c>
      <c r="G96" s="72">
        <v>86</v>
      </c>
      <c r="H96" s="72">
        <v>86</v>
      </c>
      <c r="I96" s="72">
        <v>86</v>
      </c>
      <c r="J96" s="72">
        <v>86</v>
      </c>
      <c r="K96" s="72">
        <v>86</v>
      </c>
      <c r="L96" s="73">
        <v>86</v>
      </c>
      <c r="M96" s="64"/>
      <c r="N96" s="70"/>
      <c r="O96" s="1">
        <v>85</v>
      </c>
      <c r="P96" s="68"/>
      <c r="Q96" s="69"/>
      <c r="R96" s="68"/>
      <c r="S96" s="68"/>
      <c r="T96" s="71">
        <f t="shared" si="4"/>
        <v>0</v>
      </c>
      <c r="U96" s="2" t="str">
        <f t="shared" si="5"/>
        <v/>
      </c>
      <c r="V96" s="3">
        <f t="shared" ca="1" si="6"/>
        <v>43344</v>
      </c>
    </row>
    <row r="97" spans="1:22" customFormat="1" ht="9.75" customHeight="1" x14ac:dyDescent="0.25">
      <c r="A97" s="63"/>
      <c r="B97" s="257"/>
      <c r="C97" s="97">
        <v>87</v>
      </c>
      <c r="D97" s="72">
        <v>87</v>
      </c>
      <c r="E97" s="72">
        <v>87</v>
      </c>
      <c r="F97" s="72">
        <v>87</v>
      </c>
      <c r="G97" s="72">
        <v>87</v>
      </c>
      <c r="H97" s="72">
        <v>87</v>
      </c>
      <c r="I97" s="72">
        <v>87</v>
      </c>
      <c r="J97" s="72">
        <v>87</v>
      </c>
      <c r="K97" s="72">
        <v>87</v>
      </c>
      <c r="L97" s="73">
        <v>87</v>
      </c>
      <c r="M97" s="64"/>
      <c r="N97" s="70"/>
      <c r="O97" s="1">
        <v>86</v>
      </c>
      <c r="P97" s="68"/>
      <c r="Q97" s="69"/>
      <c r="R97" s="68"/>
      <c r="S97" s="68"/>
      <c r="T97" s="71">
        <f t="shared" si="4"/>
        <v>0</v>
      </c>
      <c r="U97" s="2" t="str">
        <f t="shared" si="5"/>
        <v/>
      </c>
      <c r="V97" s="3">
        <f t="shared" ca="1" si="6"/>
        <v>43344</v>
      </c>
    </row>
    <row r="98" spans="1:22" customFormat="1" ht="9.75" customHeight="1" x14ac:dyDescent="0.25">
      <c r="A98" s="63"/>
      <c r="B98" s="257"/>
      <c r="C98" s="97">
        <v>88</v>
      </c>
      <c r="D98" s="72">
        <v>88</v>
      </c>
      <c r="E98" s="72">
        <v>88</v>
      </c>
      <c r="F98" s="72">
        <v>88</v>
      </c>
      <c r="G98" s="72">
        <v>88</v>
      </c>
      <c r="H98" s="72">
        <v>88</v>
      </c>
      <c r="I98" s="72">
        <v>88</v>
      </c>
      <c r="J98" s="72">
        <v>88</v>
      </c>
      <c r="K98" s="72">
        <v>88</v>
      </c>
      <c r="L98" s="73">
        <v>88</v>
      </c>
      <c r="M98" s="64"/>
      <c r="N98" s="70"/>
      <c r="O98" s="1">
        <v>87</v>
      </c>
      <c r="P98" s="68"/>
      <c r="Q98" s="69"/>
      <c r="R98" s="68"/>
      <c r="S98" s="68"/>
      <c r="T98" s="71">
        <f t="shared" si="4"/>
        <v>0</v>
      </c>
      <c r="U98" s="2" t="str">
        <f t="shared" si="5"/>
        <v/>
      </c>
      <c r="V98" s="3">
        <f t="shared" ca="1" si="6"/>
        <v>43344</v>
      </c>
    </row>
    <row r="99" spans="1:22" customFormat="1" ht="9.75" customHeight="1" x14ac:dyDescent="0.25">
      <c r="A99" s="63"/>
      <c r="B99" s="257"/>
      <c r="C99" s="97">
        <v>89</v>
      </c>
      <c r="D99" s="72">
        <v>89</v>
      </c>
      <c r="E99" s="72">
        <v>89</v>
      </c>
      <c r="F99" s="72">
        <v>89</v>
      </c>
      <c r="G99" s="72">
        <v>89</v>
      </c>
      <c r="H99" s="72">
        <v>89</v>
      </c>
      <c r="I99" s="72">
        <v>89</v>
      </c>
      <c r="J99" s="72">
        <v>89</v>
      </c>
      <c r="K99" s="72">
        <v>89</v>
      </c>
      <c r="L99" s="73">
        <v>89</v>
      </c>
      <c r="M99" s="64"/>
      <c r="N99" s="70"/>
      <c r="O99" s="1">
        <v>88</v>
      </c>
      <c r="P99" s="68"/>
      <c r="Q99" s="69"/>
      <c r="R99" s="68"/>
      <c r="S99" s="68"/>
      <c r="T99" s="71">
        <f t="shared" si="4"/>
        <v>0</v>
      </c>
      <c r="U99" s="2" t="str">
        <f t="shared" si="5"/>
        <v/>
      </c>
      <c r="V99" s="3">
        <f t="shared" ca="1" si="6"/>
        <v>43344</v>
      </c>
    </row>
    <row r="100" spans="1:22" customFormat="1" ht="9.75" customHeight="1" x14ac:dyDescent="0.25">
      <c r="A100" s="63"/>
      <c r="B100" s="257"/>
      <c r="C100" s="97">
        <v>90</v>
      </c>
      <c r="D100" s="72">
        <v>90</v>
      </c>
      <c r="E100" s="72">
        <v>90</v>
      </c>
      <c r="F100" s="72">
        <v>90</v>
      </c>
      <c r="G100" s="72">
        <v>90</v>
      </c>
      <c r="H100" s="72">
        <v>90</v>
      </c>
      <c r="I100" s="72">
        <v>90</v>
      </c>
      <c r="J100" s="72">
        <v>90</v>
      </c>
      <c r="K100" s="72">
        <v>90</v>
      </c>
      <c r="L100" s="73">
        <v>90</v>
      </c>
      <c r="M100" s="64"/>
      <c r="N100" s="70"/>
      <c r="O100" s="1">
        <v>89</v>
      </c>
      <c r="P100" s="68"/>
      <c r="Q100" s="69"/>
      <c r="R100" s="68"/>
      <c r="S100" s="68"/>
      <c r="T100" s="71">
        <f t="shared" si="4"/>
        <v>0</v>
      </c>
      <c r="U100" s="2" t="str">
        <f t="shared" si="5"/>
        <v/>
      </c>
      <c r="V100" s="3">
        <f t="shared" ca="1" si="6"/>
        <v>43344</v>
      </c>
    </row>
    <row r="101" spans="1:22" customFormat="1" ht="9.75" customHeight="1" x14ac:dyDescent="0.25">
      <c r="A101" s="63"/>
      <c r="B101" s="257"/>
      <c r="C101" s="97">
        <v>91</v>
      </c>
      <c r="D101" s="72">
        <v>91</v>
      </c>
      <c r="E101" s="72">
        <v>91</v>
      </c>
      <c r="F101" s="72">
        <v>91</v>
      </c>
      <c r="G101" s="72">
        <v>91</v>
      </c>
      <c r="H101" s="72">
        <v>91</v>
      </c>
      <c r="I101" s="72">
        <v>91</v>
      </c>
      <c r="J101" s="72">
        <v>91</v>
      </c>
      <c r="K101" s="72">
        <v>91</v>
      </c>
      <c r="L101" s="73">
        <v>91</v>
      </c>
      <c r="M101" s="64"/>
      <c r="N101" s="70"/>
      <c r="O101" s="1">
        <v>90</v>
      </c>
      <c r="P101" s="68"/>
      <c r="Q101" s="69"/>
      <c r="R101" s="68"/>
      <c r="S101" s="68"/>
      <c r="T101" s="71">
        <f t="shared" si="4"/>
        <v>0</v>
      </c>
      <c r="U101" s="2" t="str">
        <f t="shared" si="5"/>
        <v/>
      </c>
      <c r="V101" s="3">
        <f t="shared" ca="1" si="6"/>
        <v>43344</v>
      </c>
    </row>
    <row r="102" spans="1:22" customFormat="1" ht="9.75" customHeight="1" x14ac:dyDescent="0.25">
      <c r="A102" s="63"/>
      <c r="B102" s="257"/>
      <c r="C102" s="97">
        <v>92</v>
      </c>
      <c r="D102" s="72">
        <v>92</v>
      </c>
      <c r="E102" s="72">
        <v>92</v>
      </c>
      <c r="F102" s="72">
        <v>92</v>
      </c>
      <c r="G102" s="72">
        <v>92</v>
      </c>
      <c r="H102" s="72">
        <v>92</v>
      </c>
      <c r="I102" s="72">
        <v>92</v>
      </c>
      <c r="J102" s="72">
        <v>92</v>
      </c>
      <c r="K102" s="72">
        <v>92</v>
      </c>
      <c r="L102" s="73">
        <v>92</v>
      </c>
      <c r="M102" s="64"/>
      <c r="N102" s="70"/>
      <c r="O102" s="1">
        <v>91</v>
      </c>
      <c r="P102" s="68"/>
      <c r="Q102" s="69"/>
      <c r="R102" s="68"/>
      <c r="S102" s="68"/>
      <c r="T102" s="71">
        <f t="shared" si="4"/>
        <v>0</v>
      </c>
      <c r="U102" s="2" t="str">
        <f t="shared" si="5"/>
        <v/>
      </c>
      <c r="V102" s="3">
        <f t="shared" ca="1" si="6"/>
        <v>43344</v>
      </c>
    </row>
    <row r="103" spans="1:22" customFormat="1" ht="9.75" customHeight="1" x14ac:dyDescent="0.25">
      <c r="A103" s="63"/>
      <c r="B103" s="257"/>
      <c r="C103" s="97">
        <v>93</v>
      </c>
      <c r="D103" s="72">
        <v>93</v>
      </c>
      <c r="E103" s="72">
        <v>93</v>
      </c>
      <c r="F103" s="72">
        <v>93</v>
      </c>
      <c r="G103" s="72">
        <v>93</v>
      </c>
      <c r="H103" s="72">
        <v>93</v>
      </c>
      <c r="I103" s="72">
        <v>93</v>
      </c>
      <c r="J103" s="72">
        <v>93</v>
      </c>
      <c r="K103" s="72">
        <v>93</v>
      </c>
      <c r="L103" s="73">
        <v>93</v>
      </c>
      <c r="M103" s="64"/>
      <c r="N103" s="70"/>
      <c r="O103" s="1">
        <v>92</v>
      </c>
      <c r="P103" s="68"/>
      <c r="Q103" s="69"/>
      <c r="R103" s="68"/>
      <c r="S103" s="68"/>
      <c r="T103" s="71">
        <f t="shared" si="4"/>
        <v>0</v>
      </c>
      <c r="U103" s="2" t="str">
        <f t="shared" si="5"/>
        <v/>
      </c>
      <c r="V103" s="3">
        <f t="shared" ca="1" si="6"/>
        <v>43344</v>
      </c>
    </row>
    <row r="104" spans="1:22" customFormat="1" ht="9.75" customHeight="1" x14ac:dyDescent="0.25">
      <c r="A104" s="63"/>
      <c r="B104" s="257"/>
      <c r="C104" s="97">
        <v>94</v>
      </c>
      <c r="D104" s="72">
        <v>94</v>
      </c>
      <c r="E104" s="72">
        <v>94</v>
      </c>
      <c r="F104" s="72">
        <v>94</v>
      </c>
      <c r="G104" s="72">
        <v>94</v>
      </c>
      <c r="H104" s="72">
        <v>94</v>
      </c>
      <c r="I104" s="72">
        <v>94</v>
      </c>
      <c r="J104" s="72">
        <v>94</v>
      </c>
      <c r="K104" s="72">
        <v>94</v>
      </c>
      <c r="L104" s="73">
        <v>94</v>
      </c>
      <c r="M104" s="64"/>
      <c r="N104" s="70"/>
      <c r="O104" s="1">
        <v>93</v>
      </c>
      <c r="P104" s="68"/>
      <c r="Q104" s="69"/>
      <c r="R104" s="68"/>
      <c r="S104" s="68"/>
      <c r="T104" s="71">
        <f t="shared" si="4"/>
        <v>0</v>
      </c>
      <c r="U104" s="2" t="str">
        <f t="shared" si="5"/>
        <v/>
      </c>
      <c r="V104" s="3">
        <f t="shared" ca="1" si="6"/>
        <v>43344</v>
      </c>
    </row>
    <row r="105" spans="1:22" customFormat="1" ht="9.75" customHeight="1" x14ac:dyDescent="0.25">
      <c r="A105" s="63"/>
      <c r="B105" s="257"/>
      <c r="C105" s="97">
        <v>95</v>
      </c>
      <c r="D105" s="72">
        <v>95</v>
      </c>
      <c r="E105" s="72">
        <v>95</v>
      </c>
      <c r="F105" s="72">
        <v>95</v>
      </c>
      <c r="G105" s="72">
        <v>95</v>
      </c>
      <c r="H105" s="72">
        <v>95</v>
      </c>
      <c r="I105" s="72">
        <v>95</v>
      </c>
      <c r="J105" s="72">
        <v>95</v>
      </c>
      <c r="K105" s="72">
        <v>95</v>
      </c>
      <c r="L105" s="73">
        <v>95</v>
      </c>
      <c r="M105" s="64"/>
      <c r="N105" s="70"/>
      <c r="O105" s="1">
        <v>94</v>
      </c>
      <c r="P105" s="68"/>
      <c r="Q105" s="69"/>
      <c r="R105" s="68"/>
      <c r="S105" s="68"/>
      <c r="T105" s="71">
        <f t="shared" si="4"/>
        <v>0</v>
      </c>
      <c r="U105" s="2" t="str">
        <f t="shared" si="5"/>
        <v/>
      </c>
      <c r="V105" s="3">
        <f t="shared" ca="1" si="6"/>
        <v>43344</v>
      </c>
    </row>
    <row r="106" spans="1:22" customFormat="1" ht="9.75" customHeight="1" x14ac:dyDescent="0.25">
      <c r="A106" s="63"/>
      <c r="B106" s="257"/>
      <c r="C106" s="97">
        <v>96</v>
      </c>
      <c r="D106" s="72">
        <v>96</v>
      </c>
      <c r="E106" s="72">
        <v>96</v>
      </c>
      <c r="F106" s="72">
        <v>96</v>
      </c>
      <c r="G106" s="72">
        <v>96</v>
      </c>
      <c r="H106" s="72">
        <v>96</v>
      </c>
      <c r="I106" s="72">
        <v>96</v>
      </c>
      <c r="J106" s="72">
        <v>96</v>
      </c>
      <c r="K106" s="72">
        <v>96</v>
      </c>
      <c r="L106" s="73">
        <v>96</v>
      </c>
      <c r="M106" s="64"/>
      <c r="N106" s="70"/>
      <c r="O106" s="1">
        <v>95</v>
      </c>
      <c r="P106" s="68"/>
      <c r="Q106" s="69"/>
      <c r="R106" s="68"/>
      <c r="S106" s="68"/>
      <c r="T106" s="71">
        <f t="shared" si="4"/>
        <v>0</v>
      </c>
      <c r="U106" s="2" t="str">
        <f t="shared" si="5"/>
        <v/>
      </c>
      <c r="V106" s="3">
        <f t="shared" ca="1" si="6"/>
        <v>43344</v>
      </c>
    </row>
    <row r="107" spans="1:22" customFormat="1" ht="9.75" customHeight="1" x14ac:dyDescent="0.25">
      <c r="A107" s="63"/>
      <c r="B107" s="257"/>
      <c r="C107" s="97">
        <v>97</v>
      </c>
      <c r="D107" s="72">
        <v>97</v>
      </c>
      <c r="E107" s="72">
        <v>97</v>
      </c>
      <c r="F107" s="72">
        <v>97</v>
      </c>
      <c r="G107" s="72">
        <v>97</v>
      </c>
      <c r="H107" s="72">
        <v>97</v>
      </c>
      <c r="I107" s="72">
        <v>97</v>
      </c>
      <c r="J107" s="72">
        <v>97</v>
      </c>
      <c r="K107" s="72">
        <v>97</v>
      </c>
      <c r="L107" s="73">
        <v>97</v>
      </c>
      <c r="M107" s="64"/>
      <c r="N107" s="70"/>
      <c r="O107" s="1">
        <v>96</v>
      </c>
      <c r="P107" s="68"/>
      <c r="Q107" s="69"/>
      <c r="R107" s="68"/>
      <c r="S107" s="68"/>
      <c r="T107" s="71">
        <f t="shared" si="4"/>
        <v>0</v>
      </c>
      <c r="U107" s="2" t="str">
        <f t="shared" si="5"/>
        <v/>
      </c>
      <c r="V107" s="3">
        <f t="shared" ca="1" si="6"/>
        <v>43344</v>
      </c>
    </row>
    <row r="108" spans="1:22" customFormat="1" ht="9.75" customHeight="1" x14ac:dyDescent="0.25">
      <c r="A108" s="63"/>
      <c r="B108" s="257"/>
      <c r="C108" s="97">
        <v>98</v>
      </c>
      <c r="D108" s="72">
        <v>98</v>
      </c>
      <c r="E108" s="72">
        <v>98</v>
      </c>
      <c r="F108" s="72">
        <v>98</v>
      </c>
      <c r="G108" s="72">
        <v>98</v>
      </c>
      <c r="H108" s="72">
        <v>98</v>
      </c>
      <c r="I108" s="72">
        <v>98</v>
      </c>
      <c r="J108" s="72">
        <v>98</v>
      </c>
      <c r="K108" s="72">
        <v>98</v>
      </c>
      <c r="L108" s="73">
        <v>98</v>
      </c>
      <c r="M108" s="64"/>
      <c r="N108" s="70"/>
      <c r="O108" s="1">
        <v>97</v>
      </c>
      <c r="P108" s="68"/>
      <c r="Q108" s="69"/>
      <c r="R108" s="68"/>
      <c r="S108" s="68"/>
      <c r="T108" s="71">
        <f t="shared" si="4"/>
        <v>0</v>
      </c>
      <c r="U108" s="2" t="str">
        <f t="shared" si="5"/>
        <v/>
      </c>
      <c r="V108" s="3">
        <f t="shared" ca="1" si="6"/>
        <v>43344</v>
      </c>
    </row>
    <row r="109" spans="1:22" customFormat="1" ht="9.75" customHeight="1" thickBot="1" x14ac:dyDescent="0.3">
      <c r="A109" s="63"/>
      <c r="B109" s="258"/>
      <c r="C109" s="111">
        <v>99</v>
      </c>
      <c r="D109" s="74">
        <v>99</v>
      </c>
      <c r="E109" s="74">
        <v>99</v>
      </c>
      <c r="F109" s="74">
        <v>99</v>
      </c>
      <c r="G109" s="74">
        <v>99</v>
      </c>
      <c r="H109" s="74">
        <v>99</v>
      </c>
      <c r="I109" s="74">
        <v>99</v>
      </c>
      <c r="J109" s="74">
        <v>99</v>
      </c>
      <c r="K109" s="74">
        <v>99</v>
      </c>
      <c r="L109" s="75">
        <v>99</v>
      </c>
      <c r="M109" s="64"/>
      <c r="N109" s="70"/>
      <c r="O109" s="1">
        <v>98</v>
      </c>
      <c r="P109" s="68"/>
      <c r="Q109" s="69"/>
      <c r="R109" s="68"/>
      <c r="S109" s="68"/>
      <c r="T109" s="71">
        <f t="shared" si="4"/>
        <v>0</v>
      </c>
      <c r="U109" s="2" t="str">
        <f t="shared" si="5"/>
        <v/>
      </c>
      <c r="V109" s="3">
        <f t="shared" ca="1" si="6"/>
        <v>43344</v>
      </c>
    </row>
    <row r="110" spans="1:22" customFormat="1" ht="9.75" customHeight="1" x14ac:dyDescent="0.25">
      <c r="A110" s="63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70"/>
      <c r="O110" s="1">
        <v>99</v>
      </c>
      <c r="P110" s="68"/>
      <c r="Q110" s="69"/>
      <c r="R110" s="68"/>
      <c r="S110" s="68"/>
      <c r="T110" s="71">
        <f t="shared" si="4"/>
        <v>0</v>
      </c>
      <c r="U110" s="2" t="str">
        <f t="shared" si="5"/>
        <v/>
      </c>
      <c r="V110" s="3">
        <f t="shared" ca="1" si="6"/>
        <v>43344</v>
      </c>
    </row>
    <row r="111" spans="1:22" customFormat="1" ht="9.75" customHeight="1" x14ac:dyDescent="0.25">
      <c r="A111" s="63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70"/>
      <c r="O111" s="1">
        <v>100</v>
      </c>
      <c r="P111" s="68"/>
      <c r="Q111" s="69"/>
      <c r="R111" s="68"/>
      <c r="S111" s="68"/>
      <c r="T111" s="71">
        <f t="shared" si="4"/>
        <v>0</v>
      </c>
      <c r="U111" s="2" t="str">
        <f t="shared" si="5"/>
        <v/>
      </c>
      <c r="V111" s="3">
        <f t="shared" ca="1" si="6"/>
        <v>43344</v>
      </c>
    </row>
    <row r="112" spans="1:22" customFormat="1" ht="9.75" customHeight="1" x14ac:dyDescent="0.25">
      <c r="A112" s="63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70"/>
      <c r="O112" s="1">
        <v>101</v>
      </c>
      <c r="P112" s="68"/>
      <c r="Q112" s="69"/>
      <c r="R112" s="68"/>
      <c r="S112" s="68"/>
      <c r="T112" s="71">
        <f t="shared" si="4"/>
        <v>0</v>
      </c>
      <c r="U112" s="2" t="str">
        <f t="shared" si="5"/>
        <v/>
      </c>
      <c r="V112" s="3">
        <f t="shared" ca="1" si="6"/>
        <v>43344</v>
      </c>
    </row>
    <row r="113" spans="1:22" customFormat="1" ht="9.75" customHeight="1" x14ac:dyDescent="0.25">
      <c r="A113" s="63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70"/>
      <c r="O113" s="1">
        <v>102</v>
      </c>
      <c r="P113" s="68"/>
      <c r="Q113" s="69"/>
      <c r="R113" s="68"/>
      <c r="S113" s="68"/>
      <c r="T113" s="71">
        <f t="shared" si="4"/>
        <v>0</v>
      </c>
      <c r="U113" s="2" t="str">
        <f t="shared" si="5"/>
        <v/>
      </c>
      <c r="V113" s="3">
        <f t="shared" ca="1" si="6"/>
        <v>43344</v>
      </c>
    </row>
    <row r="114" spans="1:22" customFormat="1" ht="9.75" customHeight="1" x14ac:dyDescent="0.25">
      <c r="A114" s="63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70"/>
      <c r="O114" s="1">
        <v>103</v>
      </c>
      <c r="P114" s="68"/>
      <c r="Q114" s="69"/>
      <c r="R114" s="68"/>
      <c r="S114" s="68"/>
      <c r="T114" s="71">
        <f t="shared" si="4"/>
        <v>0</v>
      </c>
      <c r="U114" s="2" t="str">
        <f t="shared" si="5"/>
        <v/>
      </c>
      <c r="V114" s="3">
        <f t="shared" ca="1" si="6"/>
        <v>43344</v>
      </c>
    </row>
    <row r="115" spans="1:22" customFormat="1" ht="9.75" customHeight="1" x14ac:dyDescent="0.25">
      <c r="A115" s="63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70"/>
      <c r="O115" s="1">
        <v>104</v>
      </c>
      <c r="P115" s="68"/>
      <c r="Q115" s="69"/>
      <c r="R115" s="68"/>
      <c r="S115" s="68"/>
      <c r="T115" s="71">
        <f t="shared" si="4"/>
        <v>0</v>
      </c>
      <c r="U115" s="2" t="str">
        <f t="shared" si="5"/>
        <v/>
      </c>
      <c r="V115" s="3">
        <f t="shared" ca="1" si="6"/>
        <v>43344</v>
      </c>
    </row>
    <row r="116" spans="1:22" customFormat="1" ht="9.75" customHeight="1" x14ac:dyDescent="0.25">
      <c r="A116" s="63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70"/>
      <c r="O116" s="1">
        <v>105</v>
      </c>
      <c r="P116" s="68"/>
      <c r="Q116" s="69"/>
      <c r="R116" s="68"/>
      <c r="S116" s="68"/>
      <c r="T116" s="71">
        <f t="shared" si="4"/>
        <v>0</v>
      </c>
      <c r="U116" s="2" t="str">
        <f t="shared" si="5"/>
        <v/>
      </c>
      <c r="V116" s="3">
        <f t="shared" ca="1" si="6"/>
        <v>43344</v>
      </c>
    </row>
    <row r="117" spans="1:22" customFormat="1" ht="9.75" customHeight="1" x14ac:dyDescent="0.25">
      <c r="A117" s="63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70"/>
      <c r="O117" s="1">
        <v>106</v>
      </c>
      <c r="P117" s="68"/>
      <c r="Q117" s="69"/>
      <c r="R117" s="68"/>
      <c r="S117" s="68"/>
      <c r="T117" s="71">
        <f t="shared" si="4"/>
        <v>0</v>
      </c>
      <c r="U117" s="2" t="str">
        <f t="shared" si="5"/>
        <v/>
      </c>
      <c r="V117" s="3">
        <f t="shared" ca="1" si="6"/>
        <v>43344</v>
      </c>
    </row>
    <row r="118" spans="1:22" customFormat="1" ht="9.75" customHeight="1" x14ac:dyDescent="0.25">
      <c r="A118" s="63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70"/>
      <c r="O118" s="1">
        <v>107</v>
      </c>
      <c r="P118" s="68"/>
      <c r="Q118" s="69"/>
      <c r="R118" s="68"/>
      <c r="S118" s="68"/>
      <c r="T118" s="71">
        <f t="shared" si="4"/>
        <v>0</v>
      </c>
      <c r="U118" s="2" t="str">
        <f t="shared" si="5"/>
        <v/>
      </c>
      <c r="V118" s="3">
        <f t="shared" ca="1" si="6"/>
        <v>43344</v>
      </c>
    </row>
    <row r="119" spans="1:22" customFormat="1" ht="9.75" customHeight="1" x14ac:dyDescent="0.25">
      <c r="A119" s="63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70"/>
      <c r="O119" s="1">
        <v>108</v>
      </c>
      <c r="P119" s="68"/>
      <c r="Q119" s="69"/>
      <c r="R119" s="68"/>
      <c r="S119" s="68"/>
      <c r="T119" s="71">
        <f t="shared" si="4"/>
        <v>0</v>
      </c>
      <c r="U119" s="2" t="str">
        <f t="shared" si="5"/>
        <v/>
      </c>
      <c r="V119" s="3">
        <f t="shared" ca="1" si="6"/>
        <v>43344</v>
      </c>
    </row>
    <row r="120" spans="1:22" customFormat="1" ht="9.75" customHeight="1" x14ac:dyDescent="0.25">
      <c r="A120" s="63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70"/>
      <c r="O120" s="1">
        <v>109</v>
      </c>
      <c r="P120" s="68"/>
      <c r="Q120" s="69"/>
      <c r="R120" s="68"/>
      <c r="S120" s="68"/>
      <c r="T120" s="71">
        <f t="shared" si="4"/>
        <v>0</v>
      </c>
      <c r="U120" s="2" t="str">
        <f t="shared" si="5"/>
        <v/>
      </c>
      <c r="V120" s="3">
        <f t="shared" ca="1" si="6"/>
        <v>43344</v>
      </c>
    </row>
    <row r="121" spans="1:22" customFormat="1" ht="9.75" customHeight="1" x14ac:dyDescent="0.25">
      <c r="A121" s="63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70"/>
      <c r="O121" s="1">
        <v>110</v>
      </c>
      <c r="P121" s="68"/>
      <c r="Q121" s="69"/>
      <c r="R121" s="68"/>
      <c r="S121" s="68"/>
      <c r="T121" s="71">
        <f t="shared" si="4"/>
        <v>0</v>
      </c>
      <c r="U121" s="2" t="str">
        <f t="shared" si="5"/>
        <v/>
      </c>
      <c r="V121" s="3">
        <f t="shared" ca="1" si="6"/>
        <v>43344</v>
      </c>
    </row>
    <row r="122" spans="1:22" customFormat="1" ht="9.75" customHeight="1" x14ac:dyDescent="0.25">
      <c r="A122" s="63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70"/>
      <c r="O122" s="1">
        <v>111</v>
      </c>
      <c r="P122" s="68"/>
      <c r="Q122" s="69"/>
      <c r="R122" s="68"/>
      <c r="S122" s="68"/>
      <c r="T122" s="71">
        <f t="shared" si="4"/>
        <v>0</v>
      </c>
      <c r="U122" s="2" t="str">
        <f t="shared" si="5"/>
        <v/>
      </c>
      <c r="V122" s="3">
        <f t="shared" ca="1" si="6"/>
        <v>43344</v>
      </c>
    </row>
    <row r="123" spans="1:22" customFormat="1" ht="9.75" customHeight="1" x14ac:dyDescent="0.25">
      <c r="A123" s="63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70"/>
      <c r="O123" s="1">
        <v>112</v>
      </c>
      <c r="P123" s="68"/>
      <c r="Q123" s="69"/>
      <c r="R123" s="68"/>
      <c r="S123" s="68"/>
      <c r="T123" s="71">
        <f t="shared" si="4"/>
        <v>0</v>
      </c>
      <c r="U123" s="2" t="str">
        <f t="shared" si="5"/>
        <v/>
      </c>
      <c r="V123" s="3">
        <f t="shared" ca="1" si="6"/>
        <v>43344</v>
      </c>
    </row>
    <row r="124" spans="1:22" customFormat="1" ht="9.75" customHeight="1" x14ac:dyDescent="0.25">
      <c r="A124" s="63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70"/>
      <c r="O124" s="1">
        <v>113</v>
      </c>
      <c r="P124" s="68"/>
      <c r="Q124" s="69"/>
      <c r="R124" s="68"/>
      <c r="S124" s="68"/>
      <c r="T124" s="71">
        <f t="shared" si="4"/>
        <v>0</v>
      </c>
      <c r="U124" s="2" t="str">
        <f t="shared" si="5"/>
        <v/>
      </c>
      <c r="V124" s="3">
        <f t="shared" ca="1" si="6"/>
        <v>43344</v>
      </c>
    </row>
    <row r="125" spans="1:22" customFormat="1" ht="9.75" customHeight="1" x14ac:dyDescent="0.25">
      <c r="A125" s="63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70"/>
      <c r="O125" s="1">
        <v>114</v>
      </c>
      <c r="P125" s="68"/>
      <c r="Q125" s="69"/>
      <c r="R125" s="68"/>
      <c r="S125" s="68"/>
      <c r="T125" s="71">
        <f t="shared" si="4"/>
        <v>0</v>
      </c>
      <c r="U125" s="2" t="str">
        <f t="shared" si="5"/>
        <v/>
      </c>
      <c r="V125" s="3">
        <f t="shared" ca="1" si="6"/>
        <v>43344</v>
      </c>
    </row>
    <row r="126" spans="1:22" customFormat="1" ht="9.9499999999999993" customHeight="1" x14ac:dyDescent="0.25">
      <c r="A126" s="63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70"/>
      <c r="O126" s="1">
        <v>115</v>
      </c>
      <c r="P126" s="68"/>
      <c r="Q126" s="69"/>
      <c r="R126" s="68"/>
      <c r="S126" s="68"/>
      <c r="T126" s="71">
        <f t="shared" si="4"/>
        <v>0</v>
      </c>
      <c r="U126" s="2" t="str">
        <f t="shared" si="5"/>
        <v/>
      </c>
      <c r="V126" s="3">
        <f t="shared" ca="1" si="6"/>
        <v>43344</v>
      </c>
    </row>
    <row r="127" spans="1:22" customFormat="1" ht="9.9499999999999993" customHeight="1" x14ac:dyDescent="0.25">
      <c r="A127" s="63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70"/>
      <c r="O127" s="1">
        <v>116</v>
      </c>
      <c r="P127" s="68"/>
      <c r="Q127" s="69"/>
      <c r="R127" s="68"/>
      <c r="S127" s="68"/>
      <c r="T127" s="71">
        <f t="shared" si="4"/>
        <v>0</v>
      </c>
      <c r="U127" s="2" t="str">
        <f t="shared" si="5"/>
        <v/>
      </c>
      <c r="V127" s="3">
        <f t="shared" ca="1" si="6"/>
        <v>43344</v>
      </c>
    </row>
    <row r="128" spans="1:22" customFormat="1" ht="9.9499999999999993" customHeight="1" x14ac:dyDescent="0.25">
      <c r="A128" s="63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70"/>
      <c r="O128" s="1">
        <v>117</v>
      </c>
      <c r="P128" s="68"/>
      <c r="Q128" s="69"/>
      <c r="R128" s="68"/>
      <c r="S128" s="68"/>
      <c r="T128" s="71">
        <f t="shared" si="4"/>
        <v>0</v>
      </c>
      <c r="U128" s="2" t="str">
        <f t="shared" si="5"/>
        <v/>
      </c>
      <c r="V128" s="3">
        <f t="shared" ca="1" si="6"/>
        <v>43344</v>
      </c>
    </row>
    <row r="129" spans="1:22" customFormat="1" ht="9.9499999999999993" customHeight="1" x14ac:dyDescent="0.25">
      <c r="A129" s="63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70"/>
      <c r="O129" s="1">
        <v>118</v>
      </c>
      <c r="P129" s="68"/>
      <c r="Q129" s="69"/>
      <c r="R129" s="68"/>
      <c r="S129" s="68"/>
      <c r="T129" s="71">
        <f t="shared" si="4"/>
        <v>0</v>
      </c>
      <c r="U129" s="2" t="str">
        <f t="shared" si="5"/>
        <v/>
      </c>
      <c r="V129" s="3">
        <f t="shared" ca="1" si="6"/>
        <v>43344</v>
      </c>
    </row>
    <row r="130" spans="1:22" customFormat="1" ht="9.9499999999999993" customHeight="1" x14ac:dyDescent="0.25">
      <c r="A130" s="63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70"/>
      <c r="O130" s="1">
        <v>119</v>
      </c>
      <c r="P130" s="68"/>
      <c r="Q130" s="69"/>
      <c r="R130" s="68"/>
      <c r="S130" s="68"/>
      <c r="T130" s="71">
        <f t="shared" si="4"/>
        <v>0</v>
      </c>
      <c r="U130" s="2" t="str">
        <f t="shared" si="5"/>
        <v/>
      </c>
      <c r="V130" s="3">
        <f t="shared" ca="1" si="6"/>
        <v>43344</v>
      </c>
    </row>
    <row r="131" spans="1:22" customFormat="1" ht="9.9499999999999993" customHeight="1" thickBot="1" x14ac:dyDescent="0.3">
      <c r="A131" s="63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87"/>
      <c r="O131" s="88">
        <v>120</v>
      </c>
      <c r="P131" s="89"/>
      <c r="Q131" s="90"/>
      <c r="R131" s="89"/>
      <c r="S131" s="89"/>
      <c r="T131" s="91">
        <f t="shared" si="4"/>
        <v>0</v>
      </c>
      <c r="U131" s="92" t="str">
        <f t="shared" si="5"/>
        <v/>
      </c>
      <c r="V131" s="93">
        <f t="shared" ca="1" si="6"/>
        <v>43344</v>
      </c>
    </row>
    <row r="132" spans="1:22" customFormat="1" ht="15.75" thickBot="1" x14ac:dyDescent="0.3">
      <c r="A132" s="66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52" t="s">
        <v>19</v>
      </c>
      <c r="O132" s="53">
        <f ca="1">TODAY()</f>
        <v>43344</v>
      </c>
      <c r="P132" s="53" t="s">
        <v>20</v>
      </c>
      <c r="Q132" s="54">
        <f>SUM(Q11:Q131)-U132</f>
        <v>0</v>
      </c>
      <c r="R132" s="55">
        <f>MAX(R12:R131)</f>
        <v>0</v>
      </c>
      <c r="S132" s="56"/>
      <c r="T132" s="57" t="s">
        <v>21</v>
      </c>
      <c r="U132" s="54">
        <f>SUM(U11:U131)</f>
        <v>0</v>
      </c>
      <c r="V132" s="58">
        <f ca="1">SUMIF(V11:V131,"&gt;0")</f>
        <v>5244624</v>
      </c>
    </row>
    <row r="133" spans="1:22" ht="2.1" customHeight="1" x14ac:dyDescent="0.25"/>
  </sheetData>
  <mergeCells count="17">
    <mergeCell ref="N1:N2"/>
    <mergeCell ref="O1:T2"/>
    <mergeCell ref="U1:U2"/>
    <mergeCell ref="V1:V2"/>
    <mergeCell ref="B2:L6"/>
    <mergeCell ref="O3:P3"/>
    <mergeCell ref="S3:T3"/>
    <mergeCell ref="S4:V4"/>
    <mergeCell ref="O5:P5"/>
    <mergeCell ref="U5:V5"/>
    <mergeCell ref="B11:B109"/>
    <mergeCell ref="N6:Q6"/>
    <mergeCell ref="S6:V6"/>
    <mergeCell ref="N7:Q7"/>
    <mergeCell ref="B8:B10"/>
    <mergeCell ref="C8:L9"/>
    <mergeCell ref="N8:Q8"/>
  </mergeCells>
  <conditionalFormatting sqref="T8:V8 V3 R8">
    <cfRule type="cellIs" dxfId="197" priority="11" operator="equal">
      <formula>0</formula>
    </cfRule>
  </conditionalFormatting>
  <conditionalFormatting sqref="V10">
    <cfRule type="cellIs" dxfId="196" priority="7" operator="between">
      <formula>40000</formula>
      <formula>50000</formula>
    </cfRule>
    <cfRule type="cellIs" dxfId="195" priority="8" operator="between">
      <formula>30</formula>
      <formula>4000</formula>
    </cfRule>
    <cfRule type="containsText" dxfId="194" priority="9" operator="containsText" text="pago">
      <formula>NOT(ISERROR(SEARCH("pago",V10)))</formula>
    </cfRule>
    <cfRule type="cellIs" dxfId="193" priority="10" operator="between">
      <formula>1</formula>
      <formula>29</formula>
    </cfRule>
  </conditionalFormatting>
  <conditionalFormatting sqref="V11:V131">
    <cfRule type="cellIs" dxfId="192" priority="3" operator="between">
      <formula>40000</formula>
      <formula>50000</formula>
    </cfRule>
    <cfRule type="cellIs" dxfId="191" priority="4" operator="between">
      <formula>30</formula>
      <formula>4000</formula>
    </cfRule>
    <cfRule type="containsText" dxfId="190" priority="5" operator="containsText" text="pago">
      <formula>NOT(ISERROR(SEARCH("pago",V11)))</formula>
    </cfRule>
    <cfRule type="cellIs" dxfId="189" priority="6" operator="between">
      <formula>1</formula>
      <formula>29</formula>
    </cfRule>
  </conditionalFormatting>
  <conditionalFormatting sqref="V11:V131">
    <cfRule type="cellIs" dxfId="188" priority="2" operator="lessThan">
      <formula>0</formula>
    </cfRule>
  </conditionalFormatting>
  <conditionalFormatting sqref="T11:T131">
    <cfRule type="expression" dxfId="187" priority="1">
      <formula>S11=""</formula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Clientes!$A$3:$A$402</xm:f>
          </x14:formula1>
          <xm:sqref>V1:V2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3"/>
  <sheetViews>
    <sheetView workbookViewId="0">
      <selection sqref="A1:XFD1048576"/>
    </sheetView>
  </sheetViews>
  <sheetFormatPr defaultColWidth="0" defaultRowHeight="15" zeroHeight="1" x14ac:dyDescent="0.25"/>
  <cols>
    <col min="1" max="1" width="1.7109375" style="59" customWidth="1"/>
    <col min="2" max="12" width="2.7109375" style="59" customWidth="1"/>
    <col min="13" max="13" width="1.7109375" style="59" customWidth="1"/>
    <col min="14" max="14" width="19.140625" style="42" bestFit="1" customWidth="1"/>
    <col min="15" max="15" width="15" style="42" bestFit="1" customWidth="1"/>
    <col min="16" max="16" width="15" style="42" customWidth="1"/>
    <col min="17" max="17" width="9.28515625" style="42" bestFit="1" customWidth="1"/>
    <col min="18" max="18" width="18.7109375" style="43" hidden="1"/>
    <col min="19" max="19" width="15.5703125" style="42" bestFit="1" customWidth="1"/>
    <col min="20" max="20" width="17.85546875" style="42" customWidth="1"/>
    <col min="21" max="21" width="14.28515625" style="42" bestFit="1" customWidth="1"/>
    <col min="22" max="22" width="19" style="42" customWidth="1"/>
    <col min="23" max="23" width="1.7109375" style="59" customWidth="1"/>
    <col min="24" max="16384" width="19" style="59" hidden="1"/>
  </cols>
  <sheetData>
    <row r="1" spans="1:22" customFormat="1" ht="9.9499999999999993" customHeight="1" thickBot="1" x14ac:dyDescent="0.3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2"/>
      <c r="N1" s="222" t="str">
        <f ca="1">IF(V132&gt;5000,"Livre",IF(V132&lt;=30,"Em Dias","Atrasado"))</f>
        <v>Livre</v>
      </c>
      <c r="O1" s="224" t="s">
        <v>1</v>
      </c>
      <c r="P1" s="224"/>
      <c r="Q1" s="224"/>
      <c r="R1" s="224"/>
      <c r="S1" s="224"/>
      <c r="T1" s="224"/>
      <c r="U1" s="226" t="s">
        <v>22</v>
      </c>
      <c r="V1" s="228" t="s">
        <v>56</v>
      </c>
    </row>
    <row r="2" spans="1:22" customFormat="1" ht="9.9499999999999993" customHeight="1" thickBot="1" x14ac:dyDescent="0.3">
      <c r="A2" s="63"/>
      <c r="B2" s="230"/>
      <c r="C2" s="231"/>
      <c r="D2" s="231"/>
      <c r="E2" s="231"/>
      <c r="F2" s="231"/>
      <c r="G2" s="231"/>
      <c r="H2" s="231"/>
      <c r="I2" s="231"/>
      <c r="J2" s="231"/>
      <c r="K2" s="231"/>
      <c r="L2" s="232"/>
      <c r="M2" s="64"/>
      <c r="N2" s="223"/>
      <c r="O2" s="225"/>
      <c r="P2" s="225"/>
      <c r="Q2" s="225"/>
      <c r="R2" s="225"/>
      <c r="S2" s="225"/>
      <c r="T2" s="225"/>
      <c r="U2" s="227"/>
      <c r="V2" s="229"/>
    </row>
    <row r="3" spans="1:22" customFormat="1" ht="9.9499999999999993" customHeight="1" thickBot="1" x14ac:dyDescent="0.3">
      <c r="A3" s="63"/>
      <c r="B3" s="233"/>
      <c r="C3" s="234"/>
      <c r="D3" s="234"/>
      <c r="E3" s="234"/>
      <c r="F3" s="234"/>
      <c r="G3" s="234"/>
      <c r="H3" s="234"/>
      <c r="I3" s="234"/>
      <c r="J3" s="234"/>
      <c r="K3" s="234"/>
      <c r="L3" s="235"/>
      <c r="M3" s="64"/>
      <c r="N3" s="44" t="s">
        <v>4</v>
      </c>
      <c r="O3" s="239" t="e">
        <f>VLOOKUP(V1,bd,2,0)</f>
        <v>#N/A</v>
      </c>
      <c r="P3" s="240"/>
      <c r="Q3" s="45" t="s">
        <v>6</v>
      </c>
      <c r="R3" s="43"/>
      <c r="S3" s="241" t="e">
        <f>VLOOKUP(V1,bd,8,0)</f>
        <v>#N/A</v>
      </c>
      <c r="T3" s="242"/>
      <c r="U3" s="44" t="s">
        <v>23</v>
      </c>
      <c r="V3" s="13" t="e">
        <f>VLOOKUP(V1,bd,9,0)</f>
        <v>#N/A</v>
      </c>
    </row>
    <row r="4" spans="1:22" customFormat="1" ht="9.9499999999999993" customHeight="1" thickBot="1" x14ac:dyDescent="0.3">
      <c r="A4" s="63"/>
      <c r="B4" s="233"/>
      <c r="C4" s="234"/>
      <c r="D4" s="234"/>
      <c r="E4" s="234"/>
      <c r="F4" s="234"/>
      <c r="G4" s="234"/>
      <c r="H4" s="234"/>
      <c r="I4" s="234"/>
      <c r="J4" s="234"/>
      <c r="K4" s="234"/>
      <c r="L4" s="235"/>
      <c r="M4" s="64"/>
      <c r="N4" s="44" t="s">
        <v>30</v>
      </c>
      <c r="O4" s="41" t="e">
        <f>VLOOKUP(V1,bd,17,0)</f>
        <v>#N/A</v>
      </c>
      <c r="P4" s="41" t="e">
        <f>VLOOKUP(V1,bd,18,0)</f>
        <v>#N/A</v>
      </c>
      <c r="Q4" s="44" t="s">
        <v>8</v>
      </c>
      <c r="R4" s="43"/>
      <c r="S4" s="243" t="e">
        <f>VLOOKUP(V1,bd,19,0)</f>
        <v>#N/A</v>
      </c>
      <c r="T4" s="244"/>
      <c r="U4" s="244"/>
      <c r="V4" s="245"/>
    </row>
    <row r="5" spans="1:22" customFormat="1" ht="9.9499999999999993" customHeight="1" thickBot="1" x14ac:dyDescent="0.3">
      <c r="A5" s="63"/>
      <c r="B5" s="233"/>
      <c r="C5" s="234"/>
      <c r="D5" s="234"/>
      <c r="E5" s="234"/>
      <c r="F5" s="234"/>
      <c r="G5" s="234"/>
      <c r="H5" s="234"/>
      <c r="I5" s="234"/>
      <c r="J5" s="234"/>
      <c r="K5" s="234"/>
      <c r="L5" s="235"/>
      <c r="M5" s="64"/>
      <c r="N5" s="44" t="s">
        <v>24</v>
      </c>
      <c r="O5" s="246" t="e">
        <f>VLOOKUP(V1,bd,10,0)</f>
        <v>#N/A</v>
      </c>
      <c r="P5" s="247"/>
      <c r="Q5" s="46" t="s">
        <v>7</v>
      </c>
      <c r="R5" s="4"/>
      <c r="S5" s="41" t="e">
        <f>VLOOKUP(V1,bd,13,0)</f>
        <v>#N/A</v>
      </c>
      <c r="T5" s="44" t="s">
        <v>5</v>
      </c>
      <c r="U5" s="241" t="e">
        <f>VLOOKUP(V1,bd,20,0)</f>
        <v>#N/A</v>
      </c>
      <c r="V5" s="242"/>
    </row>
    <row r="6" spans="1:22" customFormat="1" ht="9.9499999999999993" customHeight="1" thickBot="1" x14ac:dyDescent="0.3">
      <c r="A6" s="63"/>
      <c r="B6" s="236"/>
      <c r="C6" s="237"/>
      <c r="D6" s="237"/>
      <c r="E6" s="237"/>
      <c r="F6" s="237"/>
      <c r="G6" s="237"/>
      <c r="H6" s="237"/>
      <c r="I6" s="237"/>
      <c r="J6" s="237"/>
      <c r="K6" s="237"/>
      <c r="L6" s="238"/>
      <c r="M6" s="64"/>
      <c r="N6" s="241"/>
      <c r="O6" s="248"/>
      <c r="P6" s="248"/>
      <c r="Q6" s="248"/>
      <c r="R6" s="7"/>
      <c r="S6" s="248"/>
      <c r="T6" s="248"/>
      <c r="U6" s="248"/>
      <c r="V6" s="242"/>
    </row>
    <row r="7" spans="1:22" customFormat="1" ht="9.9499999999999993" customHeight="1" thickBot="1" x14ac:dyDescent="0.3">
      <c r="A7" s="63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217" t="s">
        <v>25</v>
      </c>
      <c r="O7" s="215"/>
      <c r="P7" s="215"/>
      <c r="Q7" s="216"/>
      <c r="R7" s="65"/>
      <c r="S7" s="47" t="s">
        <v>26</v>
      </c>
      <c r="T7" s="48" t="s">
        <v>27</v>
      </c>
      <c r="U7" s="48" t="s">
        <v>28</v>
      </c>
      <c r="V7" s="48" t="s">
        <v>29</v>
      </c>
    </row>
    <row r="8" spans="1:22" customFormat="1" ht="9.9499999999999993" customHeight="1" thickBot="1" x14ac:dyDescent="0.3">
      <c r="A8" s="63"/>
      <c r="B8" s="249"/>
      <c r="C8" s="250" t="s">
        <v>31</v>
      </c>
      <c r="D8" s="251"/>
      <c r="E8" s="251"/>
      <c r="F8" s="251"/>
      <c r="G8" s="251"/>
      <c r="H8" s="251"/>
      <c r="I8" s="251"/>
      <c r="J8" s="251"/>
      <c r="K8" s="251"/>
      <c r="L8" s="252"/>
      <c r="M8" s="64"/>
      <c r="N8" s="241" t="e">
        <f>VLOOKUP(V1,bd,3,0)</f>
        <v>#N/A</v>
      </c>
      <c r="O8" s="248"/>
      <c r="P8" s="248"/>
      <c r="Q8" s="242"/>
      <c r="R8" s="6"/>
      <c r="S8" s="5" t="e">
        <f>VLOOKUP(V1,bd,4,0)</f>
        <v>#N/A</v>
      </c>
      <c r="T8" s="5" t="e">
        <f>VLOOKUP(V1,bd,5,0)</f>
        <v>#N/A</v>
      </c>
      <c r="U8" s="5" t="e">
        <f>VLOOKUP(V1,bd,7,0)</f>
        <v>#N/A</v>
      </c>
      <c r="V8" s="13" t="e">
        <f>VLOOKUP(V1,bd,6,0)</f>
        <v>#N/A</v>
      </c>
    </row>
    <row r="9" spans="1:22" customFormat="1" ht="9.9499999999999993" customHeight="1" thickBot="1" x14ac:dyDescent="0.3">
      <c r="A9" s="63"/>
      <c r="B9" s="249"/>
      <c r="C9" s="253"/>
      <c r="D9" s="254"/>
      <c r="E9" s="254"/>
      <c r="F9" s="254"/>
      <c r="G9" s="254"/>
      <c r="H9" s="254"/>
      <c r="I9" s="254"/>
      <c r="J9" s="254"/>
      <c r="K9" s="254"/>
      <c r="L9" s="255"/>
      <c r="M9" s="64"/>
      <c r="N9" s="49"/>
      <c r="O9" s="50"/>
      <c r="P9" s="50"/>
      <c r="Q9" s="50"/>
      <c r="R9" s="50"/>
      <c r="S9" s="50"/>
      <c r="T9" s="50"/>
      <c r="U9" s="50"/>
      <c r="V9" s="51"/>
    </row>
    <row r="10" spans="1:22" customFormat="1" ht="9.9499999999999993" customHeight="1" thickBot="1" x14ac:dyDescent="0.3">
      <c r="A10" s="63"/>
      <c r="B10" s="249"/>
      <c r="C10" s="115">
        <v>1</v>
      </c>
      <c r="D10" s="116">
        <v>2</v>
      </c>
      <c r="E10" s="116">
        <v>3</v>
      </c>
      <c r="F10" s="116">
        <v>4</v>
      </c>
      <c r="G10" s="116">
        <v>5</v>
      </c>
      <c r="H10" s="116">
        <v>6</v>
      </c>
      <c r="I10" s="116">
        <v>7</v>
      </c>
      <c r="J10" s="116">
        <v>8</v>
      </c>
      <c r="K10" s="116">
        <v>9</v>
      </c>
      <c r="L10" s="117">
        <v>10</v>
      </c>
      <c r="M10" s="64"/>
      <c r="N10" s="76" t="s">
        <v>9</v>
      </c>
      <c r="O10" s="77" t="s">
        <v>10</v>
      </c>
      <c r="P10" s="77" t="s">
        <v>11</v>
      </c>
      <c r="Q10" s="77" t="s">
        <v>12</v>
      </c>
      <c r="R10" s="78" t="s">
        <v>13</v>
      </c>
      <c r="S10" s="77" t="s">
        <v>14</v>
      </c>
      <c r="T10" s="77" t="s">
        <v>15</v>
      </c>
      <c r="U10" s="77" t="s">
        <v>16</v>
      </c>
      <c r="V10" s="79" t="s">
        <v>17</v>
      </c>
    </row>
    <row r="11" spans="1:22" customFormat="1" ht="9.9499999999999993" customHeight="1" x14ac:dyDescent="0.25">
      <c r="A11" s="63"/>
      <c r="B11" s="256" t="s">
        <v>3292</v>
      </c>
      <c r="C11" s="108">
        <v>1</v>
      </c>
      <c r="D11" s="112">
        <v>1</v>
      </c>
      <c r="E11" s="113">
        <v>1</v>
      </c>
      <c r="F11" s="113">
        <v>1</v>
      </c>
      <c r="G11" s="113">
        <v>1</v>
      </c>
      <c r="H11" s="113">
        <v>1</v>
      </c>
      <c r="I11" s="113">
        <v>1</v>
      </c>
      <c r="J11" s="113">
        <v>1</v>
      </c>
      <c r="K11" s="113">
        <v>1</v>
      </c>
      <c r="L11" s="114">
        <v>1</v>
      </c>
      <c r="M11" s="64"/>
      <c r="N11" s="80"/>
      <c r="O11" s="81" t="s">
        <v>18</v>
      </c>
      <c r="P11" s="82"/>
      <c r="Q11" s="83"/>
      <c r="R11" s="82"/>
      <c r="S11" s="82"/>
      <c r="T11" s="84">
        <f t="shared" ref="T11:T74" si="0">IF(P11&gt;=S11,0,"")</f>
        <v>0</v>
      </c>
      <c r="U11" s="85" t="str">
        <f t="shared" ref="U11:U74" si="1">IF(S11&lt;&gt;"",Q11,"")</f>
        <v/>
      </c>
      <c r="V11" s="86">
        <f t="shared" ref="V11:V74" ca="1" si="2">IF(U11&lt;&gt;"","pago",TODAY()-P11)</f>
        <v>43344</v>
      </c>
    </row>
    <row r="12" spans="1:22" customFormat="1" ht="9.9499999999999993" customHeight="1" x14ac:dyDescent="0.25">
      <c r="A12" s="63"/>
      <c r="B12" s="257"/>
      <c r="C12" s="109">
        <v>2</v>
      </c>
      <c r="D12" s="94">
        <v>2</v>
      </c>
      <c r="E12" s="72">
        <v>2</v>
      </c>
      <c r="F12" s="72">
        <v>2</v>
      </c>
      <c r="G12" s="72">
        <v>2</v>
      </c>
      <c r="H12" s="72">
        <v>2</v>
      </c>
      <c r="I12" s="72">
        <v>2</v>
      </c>
      <c r="J12" s="72">
        <v>2</v>
      </c>
      <c r="K12" s="72">
        <v>2</v>
      </c>
      <c r="L12" s="73">
        <v>2</v>
      </c>
      <c r="M12" s="64"/>
      <c r="N12" s="70"/>
      <c r="O12" s="1">
        <v>1</v>
      </c>
      <c r="P12" s="68"/>
      <c r="Q12" s="69"/>
      <c r="R12" s="68" t="str">
        <f t="shared" ref="R12:R51" si="3">IF(N12&lt;&gt;"",P12,"")</f>
        <v/>
      </c>
      <c r="S12" s="68"/>
      <c r="T12" s="71">
        <f t="shared" si="0"/>
        <v>0</v>
      </c>
      <c r="U12" s="2" t="str">
        <f t="shared" si="1"/>
        <v/>
      </c>
      <c r="V12" s="3">
        <f t="shared" ca="1" si="2"/>
        <v>43344</v>
      </c>
    </row>
    <row r="13" spans="1:22" customFormat="1" ht="9.9499999999999993" customHeight="1" x14ac:dyDescent="0.25">
      <c r="A13" s="63"/>
      <c r="B13" s="257"/>
      <c r="C13" s="109">
        <v>3</v>
      </c>
      <c r="D13" s="94">
        <v>3</v>
      </c>
      <c r="E13" s="72">
        <v>3</v>
      </c>
      <c r="F13" s="72">
        <v>3</v>
      </c>
      <c r="G13" s="72">
        <v>3</v>
      </c>
      <c r="H13" s="72">
        <v>3</v>
      </c>
      <c r="I13" s="72">
        <v>3</v>
      </c>
      <c r="J13" s="72">
        <v>3</v>
      </c>
      <c r="K13" s="72">
        <v>3</v>
      </c>
      <c r="L13" s="73">
        <v>3</v>
      </c>
      <c r="M13" s="64"/>
      <c r="N13" s="70"/>
      <c r="O13" s="1">
        <v>2</v>
      </c>
      <c r="P13" s="68"/>
      <c r="Q13" s="69"/>
      <c r="R13" s="68" t="str">
        <f t="shared" si="3"/>
        <v/>
      </c>
      <c r="S13" s="68"/>
      <c r="T13" s="71">
        <f t="shared" si="0"/>
        <v>0</v>
      </c>
      <c r="U13" s="2" t="str">
        <f t="shared" si="1"/>
        <v/>
      </c>
      <c r="V13" s="3">
        <f t="shared" ca="1" si="2"/>
        <v>43344</v>
      </c>
    </row>
    <row r="14" spans="1:22" customFormat="1" ht="9.9499999999999993" customHeight="1" x14ac:dyDescent="0.25">
      <c r="A14" s="63"/>
      <c r="B14" s="257"/>
      <c r="C14" s="109">
        <v>4</v>
      </c>
      <c r="D14" s="94">
        <v>4</v>
      </c>
      <c r="E14" s="72">
        <v>4</v>
      </c>
      <c r="F14" s="72">
        <v>4</v>
      </c>
      <c r="G14" s="72">
        <v>4</v>
      </c>
      <c r="H14" s="72">
        <v>4</v>
      </c>
      <c r="I14" s="72">
        <v>4</v>
      </c>
      <c r="J14" s="72">
        <v>4</v>
      </c>
      <c r="K14" s="72">
        <v>4</v>
      </c>
      <c r="L14" s="73">
        <v>4</v>
      </c>
      <c r="M14" s="64"/>
      <c r="N14" s="70"/>
      <c r="O14" s="1">
        <v>3</v>
      </c>
      <c r="P14" s="68"/>
      <c r="Q14" s="69"/>
      <c r="R14" s="68" t="str">
        <f t="shared" si="3"/>
        <v/>
      </c>
      <c r="S14" s="68"/>
      <c r="T14" s="71">
        <f t="shared" si="0"/>
        <v>0</v>
      </c>
      <c r="U14" s="2" t="str">
        <f t="shared" si="1"/>
        <v/>
      </c>
      <c r="V14" s="3">
        <f t="shared" ca="1" si="2"/>
        <v>43344</v>
      </c>
    </row>
    <row r="15" spans="1:22" customFormat="1" ht="9.9499999999999993" customHeight="1" x14ac:dyDescent="0.25">
      <c r="A15" s="63"/>
      <c r="B15" s="257"/>
      <c r="C15" s="109">
        <v>5</v>
      </c>
      <c r="D15" s="94">
        <v>5</v>
      </c>
      <c r="E15" s="72">
        <v>5</v>
      </c>
      <c r="F15" s="72">
        <v>5</v>
      </c>
      <c r="G15" s="72">
        <v>5</v>
      </c>
      <c r="H15" s="72">
        <v>5</v>
      </c>
      <c r="I15" s="72">
        <v>5</v>
      </c>
      <c r="J15" s="72">
        <v>5</v>
      </c>
      <c r="K15" s="72">
        <v>5</v>
      </c>
      <c r="L15" s="73">
        <v>5</v>
      </c>
      <c r="M15" s="64"/>
      <c r="N15" s="70"/>
      <c r="O15" s="1">
        <v>4</v>
      </c>
      <c r="P15" s="68"/>
      <c r="Q15" s="69"/>
      <c r="R15" s="68" t="str">
        <f t="shared" si="3"/>
        <v/>
      </c>
      <c r="S15" s="68"/>
      <c r="T15" s="71">
        <f t="shared" si="0"/>
        <v>0</v>
      </c>
      <c r="U15" s="2" t="str">
        <f t="shared" si="1"/>
        <v/>
      </c>
      <c r="V15" s="3">
        <f t="shared" ca="1" si="2"/>
        <v>43344</v>
      </c>
    </row>
    <row r="16" spans="1:22" customFormat="1" ht="9.9499999999999993" customHeight="1" x14ac:dyDescent="0.25">
      <c r="A16" s="63"/>
      <c r="B16" s="257"/>
      <c r="C16" s="109">
        <v>6</v>
      </c>
      <c r="D16" s="94">
        <v>6</v>
      </c>
      <c r="E16" s="72">
        <v>6</v>
      </c>
      <c r="F16" s="72">
        <v>6</v>
      </c>
      <c r="G16" s="72">
        <v>6</v>
      </c>
      <c r="H16" s="72">
        <v>6</v>
      </c>
      <c r="I16" s="72">
        <v>6</v>
      </c>
      <c r="J16" s="72">
        <v>6</v>
      </c>
      <c r="K16" s="72">
        <v>6</v>
      </c>
      <c r="L16" s="73">
        <v>6</v>
      </c>
      <c r="M16" s="64"/>
      <c r="N16" s="70"/>
      <c r="O16" s="1">
        <v>5</v>
      </c>
      <c r="P16" s="68"/>
      <c r="Q16" s="69"/>
      <c r="R16" s="68" t="str">
        <f t="shared" si="3"/>
        <v/>
      </c>
      <c r="S16" s="68"/>
      <c r="T16" s="71">
        <f t="shared" si="0"/>
        <v>0</v>
      </c>
      <c r="U16" s="2" t="str">
        <f t="shared" si="1"/>
        <v/>
      </c>
      <c r="V16" s="3">
        <f t="shared" ca="1" si="2"/>
        <v>43344</v>
      </c>
    </row>
    <row r="17" spans="1:22" customFormat="1" ht="9.9499999999999993" customHeight="1" x14ac:dyDescent="0.25">
      <c r="A17" s="63"/>
      <c r="B17" s="257"/>
      <c r="C17" s="109">
        <v>7</v>
      </c>
      <c r="D17" s="94">
        <v>7</v>
      </c>
      <c r="E17" s="72">
        <v>7</v>
      </c>
      <c r="F17" s="72">
        <v>7</v>
      </c>
      <c r="G17" s="72">
        <v>7</v>
      </c>
      <c r="H17" s="72">
        <v>7</v>
      </c>
      <c r="I17" s="72">
        <v>7</v>
      </c>
      <c r="J17" s="72">
        <v>7</v>
      </c>
      <c r="K17" s="72">
        <v>7</v>
      </c>
      <c r="L17" s="73">
        <v>7</v>
      </c>
      <c r="M17" s="64"/>
      <c r="N17" s="70"/>
      <c r="O17" s="1">
        <v>6</v>
      </c>
      <c r="P17" s="68"/>
      <c r="Q17" s="69"/>
      <c r="R17" s="68" t="str">
        <f t="shared" si="3"/>
        <v/>
      </c>
      <c r="S17" s="68"/>
      <c r="T17" s="71">
        <f t="shared" si="0"/>
        <v>0</v>
      </c>
      <c r="U17" s="2" t="str">
        <f t="shared" si="1"/>
        <v/>
      </c>
      <c r="V17" s="3">
        <f t="shared" ca="1" si="2"/>
        <v>43344</v>
      </c>
    </row>
    <row r="18" spans="1:22" customFormat="1" ht="9.9499999999999993" customHeight="1" x14ac:dyDescent="0.25">
      <c r="A18" s="63"/>
      <c r="B18" s="257"/>
      <c r="C18" s="109">
        <v>8</v>
      </c>
      <c r="D18" s="94">
        <v>8</v>
      </c>
      <c r="E18" s="72">
        <v>8</v>
      </c>
      <c r="F18" s="72">
        <v>8</v>
      </c>
      <c r="G18" s="72">
        <v>8</v>
      </c>
      <c r="H18" s="72">
        <v>8</v>
      </c>
      <c r="I18" s="72">
        <v>8</v>
      </c>
      <c r="J18" s="72">
        <v>8</v>
      </c>
      <c r="K18" s="72">
        <v>8</v>
      </c>
      <c r="L18" s="73">
        <v>8</v>
      </c>
      <c r="M18" s="64"/>
      <c r="N18" s="70"/>
      <c r="O18" s="1">
        <v>7</v>
      </c>
      <c r="P18" s="68"/>
      <c r="Q18" s="69"/>
      <c r="R18" s="68" t="str">
        <f t="shared" si="3"/>
        <v/>
      </c>
      <c r="S18" s="68"/>
      <c r="T18" s="71">
        <f t="shared" si="0"/>
        <v>0</v>
      </c>
      <c r="U18" s="2" t="str">
        <f t="shared" si="1"/>
        <v/>
      </c>
      <c r="V18" s="3">
        <f t="shared" ca="1" si="2"/>
        <v>43344</v>
      </c>
    </row>
    <row r="19" spans="1:22" customFormat="1" ht="9.9499999999999993" customHeight="1" x14ac:dyDescent="0.25">
      <c r="A19" s="63"/>
      <c r="B19" s="257"/>
      <c r="C19" s="109">
        <v>9</v>
      </c>
      <c r="D19" s="94">
        <v>9</v>
      </c>
      <c r="E19" s="72">
        <v>9</v>
      </c>
      <c r="F19" s="72">
        <v>9</v>
      </c>
      <c r="G19" s="72">
        <v>9</v>
      </c>
      <c r="H19" s="72">
        <v>9</v>
      </c>
      <c r="I19" s="72">
        <v>9</v>
      </c>
      <c r="J19" s="72">
        <v>9</v>
      </c>
      <c r="K19" s="72">
        <v>9</v>
      </c>
      <c r="L19" s="73">
        <v>9</v>
      </c>
      <c r="M19" s="64"/>
      <c r="N19" s="70"/>
      <c r="O19" s="1">
        <v>8</v>
      </c>
      <c r="P19" s="68"/>
      <c r="Q19" s="69"/>
      <c r="R19" s="68" t="str">
        <f t="shared" si="3"/>
        <v/>
      </c>
      <c r="S19" s="68"/>
      <c r="T19" s="71">
        <f t="shared" si="0"/>
        <v>0</v>
      </c>
      <c r="U19" s="2" t="str">
        <f t="shared" si="1"/>
        <v/>
      </c>
      <c r="V19" s="3">
        <f t="shared" ca="1" si="2"/>
        <v>43344</v>
      </c>
    </row>
    <row r="20" spans="1:22" customFormat="1" ht="9.9499999999999993" customHeight="1" x14ac:dyDescent="0.25">
      <c r="A20" s="63"/>
      <c r="B20" s="257"/>
      <c r="C20" s="109">
        <v>10</v>
      </c>
      <c r="D20" s="94">
        <v>10</v>
      </c>
      <c r="E20" s="72">
        <v>10</v>
      </c>
      <c r="F20" s="72">
        <v>10</v>
      </c>
      <c r="G20" s="72">
        <v>10</v>
      </c>
      <c r="H20" s="72">
        <v>10</v>
      </c>
      <c r="I20" s="72">
        <v>10</v>
      </c>
      <c r="J20" s="72">
        <v>10</v>
      </c>
      <c r="K20" s="72">
        <v>10</v>
      </c>
      <c r="L20" s="73">
        <v>10</v>
      </c>
      <c r="M20" s="64"/>
      <c r="N20" s="70"/>
      <c r="O20" s="1">
        <v>9</v>
      </c>
      <c r="P20" s="68"/>
      <c r="Q20" s="69"/>
      <c r="R20" s="68" t="str">
        <f t="shared" si="3"/>
        <v/>
      </c>
      <c r="S20" s="68"/>
      <c r="T20" s="71">
        <f t="shared" si="0"/>
        <v>0</v>
      </c>
      <c r="U20" s="2" t="str">
        <f t="shared" si="1"/>
        <v/>
      </c>
      <c r="V20" s="3">
        <f t="shared" ca="1" si="2"/>
        <v>43344</v>
      </c>
    </row>
    <row r="21" spans="1:22" customFormat="1" ht="9.9499999999999993" customHeight="1" x14ac:dyDescent="0.25">
      <c r="A21" s="63"/>
      <c r="B21" s="257"/>
      <c r="C21" s="109">
        <v>11</v>
      </c>
      <c r="D21" s="94">
        <v>11</v>
      </c>
      <c r="E21" s="72">
        <v>11</v>
      </c>
      <c r="F21" s="72">
        <v>11</v>
      </c>
      <c r="G21" s="72">
        <v>11</v>
      </c>
      <c r="H21" s="72">
        <v>11</v>
      </c>
      <c r="I21" s="72">
        <v>11</v>
      </c>
      <c r="J21" s="72">
        <v>11</v>
      </c>
      <c r="K21" s="72">
        <v>11</v>
      </c>
      <c r="L21" s="73">
        <v>11</v>
      </c>
      <c r="M21" s="64"/>
      <c r="N21" s="70"/>
      <c r="O21" s="1">
        <v>10</v>
      </c>
      <c r="P21" s="68"/>
      <c r="Q21" s="69"/>
      <c r="R21" s="68" t="str">
        <f t="shared" si="3"/>
        <v/>
      </c>
      <c r="S21" s="68"/>
      <c r="T21" s="71">
        <f t="shared" si="0"/>
        <v>0</v>
      </c>
      <c r="U21" s="2" t="str">
        <f t="shared" si="1"/>
        <v/>
      </c>
      <c r="V21" s="3">
        <f t="shared" ca="1" si="2"/>
        <v>43344</v>
      </c>
    </row>
    <row r="22" spans="1:22" customFormat="1" ht="9.9499999999999993" customHeight="1" x14ac:dyDescent="0.25">
      <c r="A22" s="63"/>
      <c r="B22" s="257"/>
      <c r="C22" s="110">
        <v>12</v>
      </c>
      <c r="D22" s="72">
        <v>12</v>
      </c>
      <c r="E22" s="72">
        <v>12</v>
      </c>
      <c r="F22" s="72">
        <v>12</v>
      </c>
      <c r="G22" s="72">
        <v>12</v>
      </c>
      <c r="H22" s="72">
        <v>12</v>
      </c>
      <c r="I22" s="72">
        <v>12</v>
      </c>
      <c r="J22" s="72">
        <v>12</v>
      </c>
      <c r="K22" s="72">
        <v>12</v>
      </c>
      <c r="L22" s="73">
        <v>12</v>
      </c>
      <c r="M22" s="64"/>
      <c r="N22" s="70"/>
      <c r="O22" s="1">
        <v>11</v>
      </c>
      <c r="P22" s="68"/>
      <c r="Q22" s="69"/>
      <c r="R22" s="68" t="str">
        <f t="shared" si="3"/>
        <v/>
      </c>
      <c r="S22" s="68"/>
      <c r="T22" s="71">
        <f t="shared" si="0"/>
        <v>0</v>
      </c>
      <c r="U22" s="2" t="str">
        <f t="shared" si="1"/>
        <v/>
      </c>
      <c r="V22" s="3">
        <f t="shared" ca="1" si="2"/>
        <v>43344</v>
      </c>
    </row>
    <row r="23" spans="1:22" customFormat="1" ht="9.9499999999999993" customHeight="1" x14ac:dyDescent="0.25">
      <c r="A23" s="63"/>
      <c r="B23" s="257"/>
      <c r="C23" s="110">
        <v>13</v>
      </c>
      <c r="D23" s="72">
        <v>13</v>
      </c>
      <c r="E23" s="72">
        <v>13</v>
      </c>
      <c r="F23" s="72">
        <v>13</v>
      </c>
      <c r="G23" s="72">
        <v>13</v>
      </c>
      <c r="H23" s="72">
        <v>13</v>
      </c>
      <c r="I23" s="72">
        <v>13</v>
      </c>
      <c r="J23" s="72">
        <v>13</v>
      </c>
      <c r="K23" s="72">
        <v>13</v>
      </c>
      <c r="L23" s="73">
        <v>13</v>
      </c>
      <c r="M23" s="64"/>
      <c r="N23" s="70"/>
      <c r="O23" s="1">
        <v>12</v>
      </c>
      <c r="P23" s="68"/>
      <c r="Q23" s="69"/>
      <c r="R23" s="68" t="str">
        <f t="shared" si="3"/>
        <v/>
      </c>
      <c r="S23" s="68"/>
      <c r="T23" s="71">
        <f t="shared" si="0"/>
        <v>0</v>
      </c>
      <c r="U23" s="2" t="str">
        <f t="shared" si="1"/>
        <v/>
      </c>
      <c r="V23" s="3">
        <f t="shared" ca="1" si="2"/>
        <v>43344</v>
      </c>
    </row>
    <row r="24" spans="1:22" customFormat="1" ht="9.9499999999999993" customHeight="1" x14ac:dyDescent="0.25">
      <c r="A24" s="63"/>
      <c r="B24" s="257"/>
      <c r="C24" s="97">
        <v>14</v>
      </c>
      <c r="D24" s="72">
        <v>14</v>
      </c>
      <c r="E24" s="72">
        <v>14</v>
      </c>
      <c r="F24" s="72">
        <v>14</v>
      </c>
      <c r="G24" s="72">
        <v>14</v>
      </c>
      <c r="H24" s="72">
        <v>14</v>
      </c>
      <c r="I24" s="72">
        <v>14</v>
      </c>
      <c r="J24" s="72">
        <v>14</v>
      </c>
      <c r="K24" s="72">
        <v>14</v>
      </c>
      <c r="L24" s="73">
        <v>14</v>
      </c>
      <c r="M24" s="64"/>
      <c r="N24" s="70"/>
      <c r="O24" s="1">
        <v>13</v>
      </c>
      <c r="P24" s="68"/>
      <c r="Q24" s="69"/>
      <c r="R24" s="68" t="str">
        <f t="shared" si="3"/>
        <v/>
      </c>
      <c r="S24" s="68"/>
      <c r="T24" s="71">
        <f t="shared" si="0"/>
        <v>0</v>
      </c>
      <c r="U24" s="2" t="str">
        <f t="shared" si="1"/>
        <v/>
      </c>
      <c r="V24" s="3">
        <f t="shared" ca="1" si="2"/>
        <v>43344</v>
      </c>
    </row>
    <row r="25" spans="1:22" customFormat="1" ht="9.9499999999999993" customHeight="1" x14ac:dyDescent="0.25">
      <c r="A25" s="63"/>
      <c r="B25" s="257"/>
      <c r="C25" s="97">
        <v>15</v>
      </c>
      <c r="D25" s="72">
        <v>15</v>
      </c>
      <c r="E25" s="72">
        <v>15</v>
      </c>
      <c r="F25" s="72">
        <v>15</v>
      </c>
      <c r="G25" s="72">
        <v>15</v>
      </c>
      <c r="H25" s="72">
        <v>15</v>
      </c>
      <c r="I25" s="72">
        <v>15</v>
      </c>
      <c r="J25" s="72">
        <v>15</v>
      </c>
      <c r="K25" s="72">
        <v>15</v>
      </c>
      <c r="L25" s="73">
        <v>15</v>
      </c>
      <c r="M25" s="64"/>
      <c r="N25" s="70"/>
      <c r="O25" s="1">
        <v>14</v>
      </c>
      <c r="P25" s="68"/>
      <c r="Q25" s="69"/>
      <c r="R25" s="68" t="str">
        <f t="shared" si="3"/>
        <v/>
      </c>
      <c r="S25" s="68"/>
      <c r="T25" s="71">
        <f t="shared" si="0"/>
        <v>0</v>
      </c>
      <c r="U25" s="2" t="str">
        <f t="shared" si="1"/>
        <v/>
      </c>
      <c r="V25" s="3">
        <f t="shared" ca="1" si="2"/>
        <v>43344</v>
      </c>
    </row>
    <row r="26" spans="1:22" customFormat="1" ht="9.9499999999999993" customHeight="1" x14ac:dyDescent="0.25">
      <c r="A26" s="63"/>
      <c r="B26" s="257"/>
      <c r="C26" s="97">
        <v>16</v>
      </c>
      <c r="D26" s="72">
        <v>16</v>
      </c>
      <c r="E26" s="72">
        <v>16</v>
      </c>
      <c r="F26" s="72">
        <v>16</v>
      </c>
      <c r="G26" s="72">
        <v>16</v>
      </c>
      <c r="H26" s="72">
        <v>16</v>
      </c>
      <c r="I26" s="72">
        <v>16</v>
      </c>
      <c r="J26" s="72">
        <v>16</v>
      </c>
      <c r="K26" s="72">
        <v>16</v>
      </c>
      <c r="L26" s="73">
        <v>16</v>
      </c>
      <c r="M26" s="64"/>
      <c r="N26" s="70"/>
      <c r="O26" s="1">
        <v>15</v>
      </c>
      <c r="P26" s="68"/>
      <c r="Q26" s="69"/>
      <c r="R26" s="68" t="str">
        <f t="shared" si="3"/>
        <v/>
      </c>
      <c r="S26" s="68"/>
      <c r="T26" s="71">
        <f t="shared" si="0"/>
        <v>0</v>
      </c>
      <c r="U26" s="2" t="str">
        <f t="shared" si="1"/>
        <v/>
      </c>
      <c r="V26" s="3">
        <f t="shared" ca="1" si="2"/>
        <v>43344</v>
      </c>
    </row>
    <row r="27" spans="1:22" customFormat="1" ht="9.9499999999999993" customHeight="1" x14ac:dyDescent="0.25">
      <c r="A27" s="63"/>
      <c r="B27" s="257"/>
      <c r="C27" s="97">
        <v>17</v>
      </c>
      <c r="D27" s="72">
        <v>17</v>
      </c>
      <c r="E27" s="72">
        <v>17</v>
      </c>
      <c r="F27" s="72">
        <v>17</v>
      </c>
      <c r="G27" s="72">
        <v>17</v>
      </c>
      <c r="H27" s="72">
        <v>17</v>
      </c>
      <c r="I27" s="72">
        <v>17</v>
      </c>
      <c r="J27" s="72">
        <v>17</v>
      </c>
      <c r="K27" s="72">
        <v>17</v>
      </c>
      <c r="L27" s="73">
        <v>17</v>
      </c>
      <c r="M27" s="64"/>
      <c r="N27" s="70"/>
      <c r="O27" s="1">
        <v>16</v>
      </c>
      <c r="P27" s="68"/>
      <c r="Q27" s="69"/>
      <c r="R27" s="68" t="str">
        <f t="shared" si="3"/>
        <v/>
      </c>
      <c r="S27" s="68"/>
      <c r="T27" s="71">
        <f t="shared" si="0"/>
        <v>0</v>
      </c>
      <c r="U27" s="2" t="str">
        <f t="shared" si="1"/>
        <v/>
      </c>
      <c r="V27" s="3">
        <f t="shared" ca="1" si="2"/>
        <v>43344</v>
      </c>
    </row>
    <row r="28" spans="1:22" customFormat="1" ht="9.9499999999999993" customHeight="1" x14ac:dyDescent="0.25">
      <c r="A28" s="63"/>
      <c r="B28" s="257"/>
      <c r="C28" s="97">
        <v>18</v>
      </c>
      <c r="D28" s="72">
        <v>18</v>
      </c>
      <c r="E28" s="72">
        <v>18</v>
      </c>
      <c r="F28" s="72">
        <v>18</v>
      </c>
      <c r="G28" s="72">
        <v>18</v>
      </c>
      <c r="H28" s="72">
        <v>18</v>
      </c>
      <c r="I28" s="72">
        <v>18</v>
      </c>
      <c r="J28" s="72">
        <v>18</v>
      </c>
      <c r="K28" s="72">
        <v>18</v>
      </c>
      <c r="L28" s="73">
        <v>18</v>
      </c>
      <c r="M28" s="64"/>
      <c r="N28" s="70"/>
      <c r="O28" s="1">
        <v>17</v>
      </c>
      <c r="P28" s="68"/>
      <c r="Q28" s="69"/>
      <c r="R28" s="68" t="str">
        <f t="shared" si="3"/>
        <v/>
      </c>
      <c r="S28" s="68"/>
      <c r="T28" s="71">
        <f t="shared" si="0"/>
        <v>0</v>
      </c>
      <c r="U28" s="2" t="str">
        <f t="shared" si="1"/>
        <v/>
      </c>
      <c r="V28" s="3">
        <f t="shared" ca="1" si="2"/>
        <v>43344</v>
      </c>
    </row>
    <row r="29" spans="1:22" customFormat="1" ht="9.9499999999999993" customHeight="1" x14ac:dyDescent="0.25">
      <c r="A29" s="63"/>
      <c r="B29" s="257"/>
      <c r="C29" s="97">
        <v>19</v>
      </c>
      <c r="D29" s="72">
        <v>19</v>
      </c>
      <c r="E29" s="72">
        <v>19</v>
      </c>
      <c r="F29" s="72">
        <v>19</v>
      </c>
      <c r="G29" s="72">
        <v>19</v>
      </c>
      <c r="H29" s="72">
        <v>19</v>
      </c>
      <c r="I29" s="72">
        <v>19</v>
      </c>
      <c r="J29" s="72">
        <v>19</v>
      </c>
      <c r="K29" s="72">
        <v>19</v>
      </c>
      <c r="L29" s="73">
        <v>19</v>
      </c>
      <c r="M29" s="64"/>
      <c r="N29" s="70"/>
      <c r="O29" s="1">
        <v>18</v>
      </c>
      <c r="P29" s="68"/>
      <c r="Q29" s="69"/>
      <c r="R29" s="68" t="str">
        <f t="shared" si="3"/>
        <v/>
      </c>
      <c r="S29" s="68"/>
      <c r="T29" s="71">
        <f t="shared" si="0"/>
        <v>0</v>
      </c>
      <c r="U29" s="2" t="str">
        <f t="shared" si="1"/>
        <v/>
      </c>
      <c r="V29" s="3">
        <f t="shared" ca="1" si="2"/>
        <v>43344</v>
      </c>
    </row>
    <row r="30" spans="1:22" customFormat="1" ht="9.9499999999999993" customHeight="1" x14ac:dyDescent="0.25">
      <c r="A30" s="63"/>
      <c r="B30" s="257"/>
      <c r="C30" s="97">
        <v>20</v>
      </c>
      <c r="D30" s="72">
        <v>20</v>
      </c>
      <c r="E30" s="72">
        <v>20</v>
      </c>
      <c r="F30" s="72">
        <v>20</v>
      </c>
      <c r="G30" s="72">
        <v>20</v>
      </c>
      <c r="H30" s="72">
        <v>20</v>
      </c>
      <c r="I30" s="72">
        <v>20</v>
      </c>
      <c r="J30" s="72">
        <v>20</v>
      </c>
      <c r="K30" s="72">
        <v>20</v>
      </c>
      <c r="L30" s="73">
        <v>20</v>
      </c>
      <c r="M30" s="64"/>
      <c r="N30" s="70"/>
      <c r="O30" s="1">
        <v>19</v>
      </c>
      <c r="P30" s="68"/>
      <c r="Q30" s="69"/>
      <c r="R30" s="68" t="str">
        <f t="shared" si="3"/>
        <v/>
      </c>
      <c r="S30" s="68"/>
      <c r="T30" s="71">
        <f t="shared" si="0"/>
        <v>0</v>
      </c>
      <c r="U30" s="2" t="str">
        <f t="shared" si="1"/>
        <v/>
      </c>
      <c r="V30" s="3">
        <f t="shared" ca="1" si="2"/>
        <v>43344</v>
      </c>
    </row>
    <row r="31" spans="1:22" customFormat="1" ht="9.9499999999999993" customHeight="1" x14ac:dyDescent="0.25">
      <c r="A31" s="63"/>
      <c r="B31" s="257"/>
      <c r="C31" s="97">
        <v>21</v>
      </c>
      <c r="D31" s="72">
        <v>21</v>
      </c>
      <c r="E31" s="72">
        <v>21</v>
      </c>
      <c r="F31" s="72">
        <v>21</v>
      </c>
      <c r="G31" s="72">
        <v>21</v>
      </c>
      <c r="H31" s="72">
        <v>21</v>
      </c>
      <c r="I31" s="72">
        <v>21</v>
      </c>
      <c r="J31" s="72">
        <v>21</v>
      </c>
      <c r="K31" s="72">
        <v>21</v>
      </c>
      <c r="L31" s="73">
        <v>21</v>
      </c>
      <c r="M31" s="64"/>
      <c r="N31" s="70"/>
      <c r="O31" s="1">
        <v>20</v>
      </c>
      <c r="P31" s="68"/>
      <c r="Q31" s="69"/>
      <c r="R31" s="68" t="str">
        <f t="shared" si="3"/>
        <v/>
      </c>
      <c r="S31" s="68"/>
      <c r="T31" s="71">
        <f t="shared" si="0"/>
        <v>0</v>
      </c>
      <c r="U31" s="2" t="str">
        <f t="shared" si="1"/>
        <v/>
      </c>
      <c r="V31" s="3">
        <f t="shared" ca="1" si="2"/>
        <v>43344</v>
      </c>
    </row>
    <row r="32" spans="1:22" customFormat="1" ht="9.9499999999999993" customHeight="1" x14ac:dyDescent="0.25">
      <c r="A32" s="63"/>
      <c r="B32" s="257"/>
      <c r="C32" s="97">
        <v>22</v>
      </c>
      <c r="D32" s="72">
        <v>22</v>
      </c>
      <c r="E32" s="72">
        <v>22</v>
      </c>
      <c r="F32" s="72">
        <v>22</v>
      </c>
      <c r="G32" s="72">
        <v>22</v>
      </c>
      <c r="H32" s="72">
        <v>22</v>
      </c>
      <c r="I32" s="72">
        <v>22</v>
      </c>
      <c r="J32" s="72">
        <v>22</v>
      </c>
      <c r="K32" s="72">
        <v>22</v>
      </c>
      <c r="L32" s="73">
        <v>22</v>
      </c>
      <c r="M32" s="64"/>
      <c r="N32" s="70"/>
      <c r="O32" s="1">
        <v>21</v>
      </c>
      <c r="P32" s="68"/>
      <c r="Q32" s="69"/>
      <c r="R32" s="68" t="str">
        <f t="shared" si="3"/>
        <v/>
      </c>
      <c r="S32" s="68"/>
      <c r="T32" s="71">
        <f t="shared" si="0"/>
        <v>0</v>
      </c>
      <c r="U32" s="2" t="str">
        <f t="shared" si="1"/>
        <v/>
      </c>
      <c r="V32" s="3">
        <f t="shared" ca="1" si="2"/>
        <v>43344</v>
      </c>
    </row>
    <row r="33" spans="1:22" customFormat="1" ht="9.9499999999999993" customHeight="1" x14ac:dyDescent="0.25">
      <c r="A33" s="63"/>
      <c r="B33" s="257"/>
      <c r="C33" s="97">
        <v>23</v>
      </c>
      <c r="D33" s="72">
        <v>23</v>
      </c>
      <c r="E33" s="72">
        <v>23</v>
      </c>
      <c r="F33" s="72">
        <v>23</v>
      </c>
      <c r="G33" s="72">
        <v>23</v>
      </c>
      <c r="H33" s="72">
        <v>23</v>
      </c>
      <c r="I33" s="72">
        <v>23</v>
      </c>
      <c r="J33" s="72">
        <v>23</v>
      </c>
      <c r="K33" s="72">
        <v>23</v>
      </c>
      <c r="L33" s="73">
        <v>23</v>
      </c>
      <c r="M33" s="64"/>
      <c r="N33" s="70"/>
      <c r="O33" s="1">
        <v>22</v>
      </c>
      <c r="P33" s="68"/>
      <c r="Q33" s="69"/>
      <c r="R33" s="68" t="str">
        <f t="shared" si="3"/>
        <v/>
      </c>
      <c r="S33" s="68"/>
      <c r="T33" s="71">
        <f t="shared" si="0"/>
        <v>0</v>
      </c>
      <c r="U33" s="2" t="str">
        <f t="shared" si="1"/>
        <v/>
      </c>
      <c r="V33" s="3">
        <f t="shared" ca="1" si="2"/>
        <v>43344</v>
      </c>
    </row>
    <row r="34" spans="1:22" customFormat="1" ht="9.9499999999999993" customHeight="1" x14ac:dyDescent="0.25">
      <c r="A34" s="63"/>
      <c r="B34" s="257"/>
      <c r="C34" s="97">
        <v>24</v>
      </c>
      <c r="D34" s="72">
        <v>24</v>
      </c>
      <c r="E34" s="72">
        <v>24</v>
      </c>
      <c r="F34" s="72">
        <v>24</v>
      </c>
      <c r="G34" s="72">
        <v>24</v>
      </c>
      <c r="H34" s="72">
        <v>24</v>
      </c>
      <c r="I34" s="72">
        <v>24</v>
      </c>
      <c r="J34" s="72">
        <v>24</v>
      </c>
      <c r="K34" s="72">
        <v>24</v>
      </c>
      <c r="L34" s="73">
        <v>24</v>
      </c>
      <c r="M34" s="64"/>
      <c r="N34" s="70"/>
      <c r="O34" s="1">
        <v>23</v>
      </c>
      <c r="P34" s="68"/>
      <c r="Q34" s="69"/>
      <c r="R34" s="68" t="str">
        <f t="shared" si="3"/>
        <v/>
      </c>
      <c r="S34" s="68"/>
      <c r="T34" s="71">
        <f t="shared" si="0"/>
        <v>0</v>
      </c>
      <c r="U34" s="2" t="str">
        <f t="shared" si="1"/>
        <v/>
      </c>
      <c r="V34" s="3">
        <f t="shared" ca="1" si="2"/>
        <v>43344</v>
      </c>
    </row>
    <row r="35" spans="1:22" customFormat="1" ht="9.9499999999999993" customHeight="1" x14ac:dyDescent="0.25">
      <c r="A35" s="63"/>
      <c r="B35" s="257"/>
      <c r="C35" s="97">
        <v>25</v>
      </c>
      <c r="D35" s="72">
        <v>25</v>
      </c>
      <c r="E35" s="72">
        <v>25</v>
      </c>
      <c r="F35" s="72">
        <v>25</v>
      </c>
      <c r="G35" s="72">
        <v>25</v>
      </c>
      <c r="H35" s="72">
        <v>25</v>
      </c>
      <c r="I35" s="72">
        <v>25</v>
      </c>
      <c r="J35" s="72">
        <v>25</v>
      </c>
      <c r="K35" s="72">
        <v>25</v>
      </c>
      <c r="L35" s="73">
        <v>25</v>
      </c>
      <c r="M35" s="64"/>
      <c r="N35" s="70"/>
      <c r="O35" s="1">
        <v>24</v>
      </c>
      <c r="P35" s="68"/>
      <c r="Q35" s="69"/>
      <c r="R35" s="68" t="str">
        <f t="shared" si="3"/>
        <v/>
      </c>
      <c r="S35" s="68"/>
      <c r="T35" s="71">
        <f t="shared" si="0"/>
        <v>0</v>
      </c>
      <c r="U35" s="2" t="str">
        <f t="shared" si="1"/>
        <v/>
      </c>
      <c r="V35" s="3">
        <f t="shared" ca="1" si="2"/>
        <v>43344</v>
      </c>
    </row>
    <row r="36" spans="1:22" customFormat="1" ht="9.9499999999999993" customHeight="1" x14ac:dyDescent="0.25">
      <c r="A36" s="63"/>
      <c r="B36" s="257"/>
      <c r="C36" s="97">
        <v>26</v>
      </c>
      <c r="D36" s="72">
        <v>26</v>
      </c>
      <c r="E36" s="72">
        <v>26</v>
      </c>
      <c r="F36" s="72">
        <v>26</v>
      </c>
      <c r="G36" s="72">
        <v>26</v>
      </c>
      <c r="H36" s="72">
        <v>26</v>
      </c>
      <c r="I36" s="72">
        <v>26</v>
      </c>
      <c r="J36" s="72">
        <v>26</v>
      </c>
      <c r="K36" s="72">
        <v>26</v>
      </c>
      <c r="L36" s="73">
        <v>26</v>
      </c>
      <c r="M36" s="64"/>
      <c r="N36" s="70"/>
      <c r="O36" s="1">
        <v>25</v>
      </c>
      <c r="P36" s="68"/>
      <c r="Q36" s="69"/>
      <c r="R36" s="68" t="str">
        <f t="shared" si="3"/>
        <v/>
      </c>
      <c r="S36" s="68"/>
      <c r="T36" s="71">
        <f t="shared" si="0"/>
        <v>0</v>
      </c>
      <c r="U36" s="2" t="str">
        <f t="shared" si="1"/>
        <v/>
      </c>
      <c r="V36" s="3">
        <f t="shared" ca="1" si="2"/>
        <v>43344</v>
      </c>
    </row>
    <row r="37" spans="1:22" customFormat="1" ht="9.9499999999999993" customHeight="1" x14ac:dyDescent="0.25">
      <c r="A37" s="63"/>
      <c r="B37" s="257"/>
      <c r="C37" s="97">
        <v>27</v>
      </c>
      <c r="D37" s="72">
        <v>27</v>
      </c>
      <c r="E37" s="72">
        <v>27</v>
      </c>
      <c r="F37" s="72">
        <v>27</v>
      </c>
      <c r="G37" s="72">
        <v>27</v>
      </c>
      <c r="H37" s="72">
        <v>27</v>
      </c>
      <c r="I37" s="72">
        <v>27</v>
      </c>
      <c r="J37" s="72">
        <v>27</v>
      </c>
      <c r="K37" s="72">
        <v>27</v>
      </c>
      <c r="L37" s="73">
        <v>27</v>
      </c>
      <c r="M37" s="64"/>
      <c r="N37" s="70"/>
      <c r="O37" s="1">
        <v>26</v>
      </c>
      <c r="P37" s="68"/>
      <c r="Q37" s="69"/>
      <c r="R37" s="68" t="str">
        <f t="shared" si="3"/>
        <v/>
      </c>
      <c r="S37" s="68"/>
      <c r="T37" s="71">
        <f t="shared" si="0"/>
        <v>0</v>
      </c>
      <c r="U37" s="2" t="str">
        <f t="shared" si="1"/>
        <v/>
      </c>
      <c r="V37" s="3">
        <f t="shared" ca="1" si="2"/>
        <v>43344</v>
      </c>
    </row>
    <row r="38" spans="1:22" customFormat="1" ht="9.9499999999999993" customHeight="1" x14ac:dyDescent="0.25">
      <c r="A38" s="63"/>
      <c r="B38" s="257"/>
      <c r="C38" s="97">
        <v>28</v>
      </c>
      <c r="D38" s="72">
        <v>28</v>
      </c>
      <c r="E38" s="72">
        <v>28</v>
      </c>
      <c r="F38" s="72">
        <v>28</v>
      </c>
      <c r="G38" s="72">
        <v>28</v>
      </c>
      <c r="H38" s="72">
        <v>28</v>
      </c>
      <c r="I38" s="72">
        <v>28</v>
      </c>
      <c r="J38" s="72">
        <v>28</v>
      </c>
      <c r="K38" s="72">
        <v>28</v>
      </c>
      <c r="L38" s="73">
        <v>28</v>
      </c>
      <c r="M38" s="64"/>
      <c r="N38" s="70"/>
      <c r="O38" s="1">
        <v>27</v>
      </c>
      <c r="P38" s="68"/>
      <c r="Q38" s="69"/>
      <c r="R38" s="68" t="str">
        <f t="shared" si="3"/>
        <v/>
      </c>
      <c r="S38" s="68"/>
      <c r="T38" s="71">
        <f t="shared" si="0"/>
        <v>0</v>
      </c>
      <c r="U38" s="2" t="str">
        <f t="shared" si="1"/>
        <v/>
      </c>
      <c r="V38" s="3">
        <f t="shared" ca="1" si="2"/>
        <v>43344</v>
      </c>
    </row>
    <row r="39" spans="1:22" customFormat="1" ht="9.9499999999999993" customHeight="1" x14ac:dyDescent="0.25">
      <c r="A39" s="63"/>
      <c r="B39" s="257"/>
      <c r="C39" s="97">
        <v>29</v>
      </c>
      <c r="D39" s="72">
        <v>29</v>
      </c>
      <c r="E39" s="72">
        <v>29</v>
      </c>
      <c r="F39" s="72">
        <v>29</v>
      </c>
      <c r="G39" s="72">
        <v>29</v>
      </c>
      <c r="H39" s="72">
        <v>29</v>
      </c>
      <c r="I39" s="72">
        <v>29</v>
      </c>
      <c r="J39" s="72">
        <v>29</v>
      </c>
      <c r="K39" s="72">
        <v>29</v>
      </c>
      <c r="L39" s="73">
        <v>29</v>
      </c>
      <c r="M39" s="64"/>
      <c r="N39" s="70"/>
      <c r="O39" s="1">
        <v>28</v>
      </c>
      <c r="P39" s="68"/>
      <c r="Q39" s="69"/>
      <c r="R39" s="68" t="str">
        <f t="shared" si="3"/>
        <v/>
      </c>
      <c r="S39" s="68"/>
      <c r="T39" s="71">
        <f t="shared" si="0"/>
        <v>0</v>
      </c>
      <c r="U39" s="2" t="str">
        <f t="shared" si="1"/>
        <v/>
      </c>
      <c r="V39" s="3">
        <f t="shared" ca="1" si="2"/>
        <v>43344</v>
      </c>
    </row>
    <row r="40" spans="1:22" customFormat="1" ht="9.9499999999999993" customHeight="1" x14ac:dyDescent="0.25">
      <c r="A40" s="63"/>
      <c r="B40" s="257"/>
      <c r="C40" s="97">
        <v>30</v>
      </c>
      <c r="D40" s="72">
        <v>30</v>
      </c>
      <c r="E40" s="72">
        <v>30</v>
      </c>
      <c r="F40" s="72">
        <v>30</v>
      </c>
      <c r="G40" s="72">
        <v>30</v>
      </c>
      <c r="H40" s="72">
        <v>30</v>
      </c>
      <c r="I40" s="72">
        <v>30</v>
      </c>
      <c r="J40" s="72">
        <v>30</v>
      </c>
      <c r="K40" s="72">
        <v>30</v>
      </c>
      <c r="L40" s="73">
        <v>30</v>
      </c>
      <c r="M40" s="64"/>
      <c r="N40" s="70"/>
      <c r="O40" s="1">
        <v>29</v>
      </c>
      <c r="P40" s="68"/>
      <c r="Q40" s="69"/>
      <c r="R40" s="68" t="str">
        <f t="shared" si="3"/>
        <v/>
      </c>
      <c r="S40" s="68"/>
      <c r="T40" s="71">
        <f t="shared" si="0"/>
        <v>0</v>
      </c>
      <c r="U40" s="2" t="str">
        <f t="shared" si="1"/>
        <v/>
      </c>
      <c r="V40" s="3">
        <f t="shared" ca="1" si="2"/>
        <v>43344</v>
      </c>
    </row>
    <row r="41" spans="1:22" customFormat="1" ht="9.9499999999999993" customHeight="1" x14ac:dyDescent="0.25">
      <c r="A41" s="63"/>
      <c r="B41" s="257"/>
      <c r="C41" s="97">
        <v>31</v>
      </c>
      <c r="D41" s="72">
        <v>31</v>
      </c>
      <c r="E41" s="72">
        <v>31</v>
      </c>
      <c r="F41" s="72">
        <v>31</v>
      </c>
      <c r="G41" s="72">
        <v>31</v>
      </c>
      <c r="H41" s="72">
        <v>31</v>
      </c>
      <c r="I41" s="72">
        <v>31</v>
      </c>
      <c r="J41" s="72">
        <v>31</v>
      </c>
      <c r="K41" s="72">
        <v>31</v>
      </c>
      <c r="L41" s="73">
        <v>31</v>
      </c>
      <c r="M41" s="64"/>
      <c r="N41" s="70"/>
      <c r="O41" s="1">
        <v>30</v>
      </c>
      <c r="P41" s="68"/>
      <c r="Q41" s="69"/>
      <c r="R41" s="68" t="str">
        <f t="shared" si="3"/>
        <v/>
      </c>
      <c r="S41" s="68"/>
      <c r="T41" s="71">
        <f t="shared" si="0"/>
        <v>0</v>
      </c>
      <c r="U41" s="2" t="str">
        <f t="shared" si="1"/>
        <v/>
      </c>
      <c r="V41" s="3">
        <f t="shared" ca="1" si="2"/>
        <v>43344</v>
      </c>
    </row>
    <row r="42" spans="1:22" customFormat="1" ht="9.9499999999999993" customHeight="1" x14ac:dyDescent="0.25">
      <c r="A42" s="63"/>
      <c r="B42" s="257"/>
      <c r="C42" s="97">
        <v>32</v>
      </c>
      <c r="D42" s="72">
        <v>32</v>
      </c>
      <c r="E42" s="72">
        <v>32</v>
      </c>
      <c r="F42" s="72">
        <v>32</v>
      </c>
      <c r="G42" s="72">
        <v>32</v>
      </c>
      <c r="H42" s="72">
        <v>32</v>
      </c>
      <c r="I42" s="72">
        <v>32</v>
      </c>
      <c r="J42" s="72">
        <v>32</v>
      </c>
      <c r="K42" s="72">
        <v>32</v>
      </c>
      <c r="L42" s="73">
        <v>32</v>
      </c>
      <c r="M42" s="64"/>
      <c r="N42" s="70"/>
      <c r="O42" s="1">
        <v>31</v>
      </c>
      <c r="P42" s="68"/>
      <c r="Q42" s="69"/>
      <c r="R42" s="68" t="str">
        <f t="shared" si="3"/>
        <v/>
      </c>
      <c r="S42" s="68"/>
      <c r="T42" s="71">
        <f t="shared" si="0"/>
        <v>0</v>
      </c>
      <c r="U42" s="2" t="str">
        <f t="shared" si="1"/>
        <v/>
      </c>
      <c r="V42" s="3">
        <f t="shared" ca="1" si="2"/>
        <v>43344</v>
      </c>
    </row>
    <row r="43" spans="1:22" customFormat="1" ht="9.9499999999999993" customHeight="1" x14ac:dyDescent="0.25">
      <c r="A43" s="63"/>
      <c r="B43" s="257"/>
      <c r="C43" s="97">
        <v>33</v>
      </c>
      <c r="D43" s="72">
        <v>33</v>
      </c>
      <c r="E43" s="72">
        <v>33</v>
      </c>
      <c r="F43" s="72">
        <v>33</v>
      </c>
      <c r="G43" s="72">
        <v>33</v>
      </c>
      <c r="H43" s="72">
        <v>33</v>
      </c>
      <c r="I43" s="72">
        <v>33</v>
      </c>
      <c r="J43" s="72">
        <v>33</v>
      </c>
      <c r="K43" s="72">
        <v>33</v>
      </c>
      <c r="L43" s="73">
        <v>33</v>
      </c>
      <c r="M43" s="64"/>
      <c r="N43" s="70"/>
      <c r="O43" s="1">
        <v>32</v>
      </c>
      <c r="P43" s="68"/>
      <c r="Q43" s="69"/>
      <c r="R43" s="68" t="str">
        <f t="shared" si="3"/>
        <v/>
      </c>
      <c r="S43" s="68"/>
      <c r="T43" s="71">
        <f t="shared" si="0"/>
        <v>0</v>
      </c>
      <c r="U43" s="2" t="str">
        <f t="shared" si="1"/>
        <v/>
      </c>
      <c r="V43" s="3">
        <f t="shared" ca="1" si="2"/>
        <v>43344</v>
      </c>
    </row>
    <row r="44" spans="1:22" customFormat="1" ht="9.9499999999999993" customHeight="1" x14ac:dyDescent="0.25">
      <c r="A44" s="63"/>
      <c r="B44" s="257"/>
      <c r="C44" s="97">
        <v>34</v>
      </c>
      <c r="D44" s="72">
        <v>34</v>
      </c>
      <c r="E44" s="72">
        <v>34</v>
      </c>
      <c r="F44" s="72">
        <v>34</v>
      </c>
      <c r="G44" s="72">
        <v>34</v>
      </c>
      <c r="H44" s="72">
        <v>34</v>
      </c>
      <c r="I44" s="72">
        <v>34</v>
      </c>
      <c r="J44" s="72">
        <v>34</v>
      </c>
      <c r="K44" s="72">
        <v>34</v>
      </c>
      <c r="L44" s="73">
        <v>34</v>
      </c>
      <c r="M44" s="64"/>
      <c r="N44" s="70"/>
      <c r="O44" s="1">
        <v>33</v>
      </c>
      <c r="P44" s="68"/>
      <c r="Q44" s="69"/>
      <c r="R44" s="68" t="str">
        <f t="shared" si="3"/>
        <v/>
      </c>
      <c r="S44" s="68"/>
      <c r="T44" s="71">
        <f t="shared" si="0"/>
        <v>0</v>
      </c>
      <c r="U44" s="2" t="str">
        <f t="shared" si="1"/>
        <v/>
      </c>
      <c r="V44" s="3">
        <f t="shared" ca="1" si="2"/>
        <v>43344</v>
      </c>
    </row>
    <row r="45" spans="1:22" customFormat="1" ht="9.9499999999999993" customHeight="1" x14ac:dyDescent="0.25">
      <c r="A45" s="63"/>
      <c r="B45" s="257"/>
      <c r="C45" s="97">
        <v>35</v>
      </c>
      <c r="D45" s="72">
        <v>35</v>
      </c>
      <c r="E45" s="72">
        <v>35</v>
      </c>
      <c r="F45" s="72">
        <v>35</v>
      </c>
      <c r="G45" s="72">
        <v>35</v>
      </c>
      <c r="H45" s="72">
        <v>35</v>
      </c>
      <c r="I45" s="72">
        <v>35</v>
      </c>
      <c r="J45" s="72">
        <v>35</v>
      </c>
      <c r="K45" s="72">
        <v>35</v>
      </c>
      <c r="L45" s="73">
        <v>35</v>
      </c>
      <c r="M45" s="64"/>
      <c r="N45" s="70"/>
      <c r="O45" s="1">
        <v>34</v>
      </c>
      <c r="P45" s="68"/>
      <c r="Q45" s="69"/>
      <c r="R45" s="68" t="str">
        <f t="shared" si="3"/>
        <v/>
      </c>
      <c r="S45" s="68"/>
      <c r="T45" s="71">
        <f t="shared" si="0"/>
        <v>0</v>
      </c>
      <c r="U45" s="2" t="str">
        <f t="shared" si="1"/>
        <v/>
      </c>
      <c r="V45" s="3">
        <f t="shared" ca="1" si="2"/>
        <v>43344</v>
      </c>
    </row>
    <row r="46" spans="1:22" customFormat="1" ht="9.9499999999999993" customHeight="1" x14ac:dyDescent="0.25">
      <c r="A46" s="63"/>
      <c r="B46" s="257"/>
      <c r="C46" s="97">
        <v>36</v>
      </c>
      <c r="D46" s="72">
        <v>36</v>
      </c>
      <c r="E46" s="72">
        <v>36</v>
      </c>
      <c r="F46" s="72">
        <v>36</v>
      </c>
      <c r="G46" s="72">
        <v>36</v>
      </c>
      <c r="H46" s="72">
        <v>36</v>
      </c>
      <c r="I46" s="72">
        <v>36</v>
      </c>
      <c r="J46" s="72">
        <v>36</v>
      </c>
      <c r="K46" s="72">
        <v>36</v>
      </c>
      <c r="L46" s="73">
        <v>36</v>
      </c>
      <c r="M46" s="64"/>
      <c r="N46" s="70"/>
      <c r="O46" s="1">
        <v>35</v>
      </c>
      <c r="P46" s="68"/>
      <c r="Q46" s="69"/>
      <c r="R46" s="68" t="str">
        <f t="shared" si="3"/>
        <v/>
      </c>
      <c r="S46" s="68"/>
      <c r="T46" s="71">
        <f t="shared" si="0"/>
        <v>0</v>
      </c>
      <c r="U46" s="2" t="str">
        <f t="shared" si="1"/>
        <v/>
      </c>
      <c r="V46" s="3">
        <f t="shared" ca="1" si="2"/>
        <v>43344</v>
      </c>
    </row>
    <row r="47" spans="1:22" customFormat="1" ht="9.9499999999999993" customHeight="1" x14ac:dyDescent="0.25">
      <c r="A47" s="63"/>
      <c r="B47" s="257"/>
      <c r="C47" s="97">
        <v>37</v>
      </c>
      <c r="D47" s="72">
        <v>37</v>
      </c>
      <c r="E47" s="72">
        <v>37</v>
      </c>
      <c r="F47" s="72">
        <v>37</v>
      </c>
      <c r="G47" s="72">
        <v>37</v>
      </c>
      <c r="H47" s="72">
        <v>37</v>
      </c>
      <c r="I47" s="72">
        <v>37</v>
      </c>
      <c r="J47" s="72">
        <v>37</v>
      </c>
      <c r="K47" s="72">
        <v>37</v>
      </c>
      <c r="L47" s="73">
        <v>37</v>
      </c>
      <c r="M47" s="64"/>
      <c r="N47" s="70"/>
      <c r="O47" s="1">
        <v>36</v>
      </c>
      <c r="P47" s="68"/>
      <c r="Q47" s="69"/>
      <c r="R47" s="68" t="str">
        <f t="shared" si="3"/>
        <v/>
      </c>
      <c r="S47" s="68"/>
      <c r="T47" s="71">
        <f t="shared" si="0"/>
        <v>0</v>
      </c>
      <c r="U47" s="2" t="str">
        <f t="shared" si="1"/>
        <v/>
      </c>
      <c r="V47" s="3">
        <f t="shared" ca="1" si="2"/>
        <v>43344</v>
      </c>
    </row>
    <row r="48" spans="1:22" customFormat="1" ht="9.9499999999999993" customHeight="1" x14ac:dyDescent="0.25">
      <c r="A48" s="63"/>
      <c r="B48" s="257"/>
      <c r="C48" s="97">
        <v>38</v>
      </c>
      <c r="D48" s="72">
        <v>38</v>
      </c>
      <c r="E48" s="72">
        <v>38</v>
      </c>
      <c r="F48" s="72">
        <v>38</v>
      </c>
      <c r="G48" s="72">
        <v>38</v>
      </c>
      <c r="H48" s="72">
        <v>38</v>
      </c>
      <c r="I48" s="72">
        <v>38</v>
      </c>
      <c r="J48" s="72">
        <v>38</v>
      </c>
      <c r="K48" s="72">
        <v>38</v>
      </c>
      <c r="L48" s="73">
        <v>38</v>
      </c>
      <c r="M48" s="64"/>
      <c r="N48" s="70"/>
      <c r="O48" s="1">
        <v>37</v>
      </c>
      <c r="P48" s="68"/>
      <c r="Q48" s="69"/>
      <c r="R48" s="68" t="str">
        <f t="shared" si="3"/>
        <v/>
      </c>
      <c r="S48" s="68"/>
      <c r="T48" s="71">
        <f t="shared" si="0"/>
        <v>0</v>
      </c>
      <c r="U48" s="2" t="str">
        <f t="shared" si="1"/>
        <v/>
      </c>
      <c r="V48" s="3">
        <f t="shared" ca="1" si="2"/>
        <v>43344</v>
      </c>
    </row>
    <row r="49" spans="1:22" customFormat="1" ht="9.9499999999999993" customHeight="1" x14ac:dyDescent="0.25">
      <c r="A49" s="63"/>
      <c r="B49" s="257"/>
      <c r="C49" s="97">
        <v>39</v>
      </c>
      <c r="D49" s="72">
        <v>39</v>
      </c>
      <c r="E49" s="72">
        <v>39</v>
      </c>
      <c r="F49" s="72">
        <v>39</v>
      </c>
      <c r="G49" s="72">
        <v>39</v>
      </c>
      <c r="H49" s="72">
        <v>39</v>
      </c>
      <c r="I49" s="72">
        <v>39</v>
      </c>
      <c r="J49" s="72">
        <v>39</v>
      </c>
      <c r="K49" s="72">
        <v>39</v>
      </c>
      <c r="L49" s="73">
        <v>39</v>
      </c>
      <c r="M49" s="64"/>
      <c r="N49" s="70"/>
      <c r="O49" s="1">
        <v>38</v>
      </c>
      <c r="P49" s="68"/>
      <c r="Q49" s="69"/>
      <c r="R49" s="68" t="str">
        <f t="shared" si="3"/>
        <v/>
      </c>
      <c r="S49" s="68"/>
      <c r="T49" s="71">
        <f t="shared" si="0"/>
        <v>0</v>
      </c>
      <c r="U49" s="2" t="str">
        <f t="shared" si="1"/>
        <v/>
      </c>
      <c r="V49" s="3">
        <f t="shared" ca="1" si="2"/>
        <v>43344</v>
      </c>
    </row>
    <row r="50" spans="1:22" customFormat="1" ht="9.9499999999999993" customHeight="1" x14ac:dyDescent="0.25">
      <c r="A50" s="63"/>
      <c r="B50" s="257"/>
      <c r="C50" s="98">
        <v>40</v>
      </c>
      <c r="D50" s="95">
        <v>40</v>
      </c>
      <c r="E50" s="95">
        <v>40</v>
      </c>
      <c r="F50" s="95">
        <v>40</v>
      </c>
      <c r="G50" s="95">
        <v>40</v>
      </c>
      <c r="H50" s="95">
        <v>40</v>
      </c>
      <c r="I50" s="95">
        <v>40</v>
      </c>
      <c r="J50" s="95">
        <v>40</v>
      </c>
      <c r="K50" s="95">
        <v>40</v>
      </c>
      <c r="L50" s="96">
        <v>40</v>
      </c>
      <c r="M50" s="64"/>
      <c r="N50" s="70"/>
      <c r="O50" s="1">
        <v>39</v>
      </c>
      <c r="P50" s="68"/>
      <c r="Q50" s="69"/>
      <c r="R50" s="68" t="str">
        <f t="shared" si="3"/>
        <v/>
      </c>
      <c r="S50" s="68"/>
      <c r="T50" s="71">
        <f t="shared" si="0"/>
        <v>0</v>
      </c>
      <c r="U50" s="2" t="str">
        <f t="shared" si="1"/>
        <v/>
      </c>
      <c r="V50" s="3">
        <f t="shared" ca="1" si="2"/>
        <v>43344</v>
      </c>
    </row>
    <row r="51" spans="1:22" customFormat="1" ht="9.75" customHeight="1" x14ac:dyDescent="0.25">
      <c r="A51" s="63"/>
      <c r="B51" s="257"/>
      <c r="C51" s="97">
        <v>41</v>
      </c>
      <c r="D51" s="72">
        <v>41</v>
      </c>
      <c r="E51" s="72">
        <v>41</v>
      </c>
      <c r="F51" s="72">
        <v>41</v>
      </c>
      <c r="G51" s="72">
        <v>41</v>
      </c>
      <c r="H51" s="72">
        <v>41</v>
      </c>
      <c r="I51" s="72">
        <v>41</v>
      </c>
      <c r="J51" s="72">
        <v>41</v>
      </c>
      <c r="K51" s="72">
        <v>41</v>
      </c>
      <c r="L51" s="73">
        <v>41</v>
      </c>
      <c r="M51" s="64"/>
      <c r="N51" s="70"/>
      <c r="O51" s="1">
        <v>40</v>
      </c>
      <c r="P51" s="68"/>
      <c r="Q51" s="69"/>
      <c r="R51" s="68" t="str">
        <f t="shared" si="3"/>
        <v/>
      </c>
      <c r="S51" s="68"/>
      <c r="T51" s="71">
        <f t="shared" si="0"/>
        <v>0</v>
      </c>
      <c r="U51" s="2" t="str">
        <f t="shared" si="1"/>
        <v/>
      </c>
      <c r="V51" s="3">
        <f t="shared" ca="1" si="2"/>
        <v>43344</v>
      </c>
    </row>
    <row r="52" spans="1:22" customFormat="1" ht="9.75" customHeight="1" x14ac:dyDescent="0.25">
      <c r="A52" s="63"/>
      <c r="B52" s="257"/>
      <c r="C52" s="97">
        <v>42</v>
      </c>
      <c r="D52" s="72">
        <v>42</v>
      </c>
      <c r="E52" s="72">
        <v>42</v>
      </c>
      <c r="F52" s="72">
        <v>42</v>
      </c>
      <c r="G52" s="72">
        <v>42</v>
      </c>
      <c r="H52" s="72">
        <v>42</v>
      </c>
      <c r="I52" s="72">
        <v>42</v>
      </c>
      <c r="J52" s="72">
        <v>42</v>
      </c>
      <c r="K52" s="72">
        <v>42</v>
      </c>
      <c r="L52" s="73">
        <v>42</v>
      </c>
      <c r="M52" s="64"/>
      <c r="N52" s="70"/>
      <c r="O52" s="1">
        <v>41</v>
      </c>
      <c r="P52" s="68"/>
      <c r="Q52" s="69"/>
      <c r="R52" s="68"/>
      <c r="S52" s="68"/>
      <c r="T52" s="71">
        <f t="shared" si="0"/>
        <v>0</v>
      </c>
      <c r="U52" s="2" t="str">
        <f t="shared" si="1"/>
        <v/>
      </c>
      <c r="V52" s="3">
        <f t="shared" ca="1" si="2"/>
        <v>43344</v>
      </c>
    </row>
    <row r="53" spans="1:22" customFormat="1" ht="9.75" customHeight="1" x14ac:dyDescent="0.25">
      <c r="A53" s="63"/>
      <c r="B53" s="257"/>
      <c r="C53" s="97">
        <v>43</v>
      </c>
      <c r="D53" s="72">
        <v>43</v>
      </c>
      <c r="E53" s="72">
        <v>43</v>
      </c>
      <c r="F53" s="72">
        <v>43</v>
      </c>
      <c r="G53" s="72">
        <v>43</v>
      </c>
      <c r="H53" s="72">
        <v>43</v>
      </c>
      <c r="I53" s="72">
        <v>43</v>
      </c>
      <c r="J53" s="72">
        <v>43</v>
      </c>
      <c r="K53" s="72">
        <v>43</v>
      </c>
      <c r="L53" s="73">
        <v>43</v>
      </c>
      <c r="M53" s="64"/>
      <c r="N53" s="70"/>
      <c r="O53" s="1">
        <v>42</v>
      </c>
      <c r="P53" s="68"/>
      <c r="Q53" s="69"/>
      <c r="R53" s="68"/>
      <c r="S53" s="68"/>
      <c r="T53" s="71">
        <f t="shared" si="0"/>
        <v>0</v>
      </c>
      <c r="U53" s="2" t="str">
        <f t="shared" si="1"/>
        <v/>
      </c>
      <c r="V53" s="3">
        <f t="shared" ca="1" si="2"/>
        <v>43344</v>
      </c>
    </row>
    <row r="54" spans="1:22" customFormat="1" ht="9.75" customHeight="1" x14ac:dyDescent="0.25">
      <c r="A54" s="63"/>
      <c r="B54" s="257"/>
      <c r="C54" s="97">
        <v>44</v>
      </c>
      <c r="D54" s="72">
        <v>44</v>
      </c>
      <c r="E54" s="72">
        <v>44</v>
      </c>
      <c r="F54" s="72">
        <v>44</v>
      </c>
      <c r="G54" s="72">
        <v>44</v>
      </c>
      <c r="H54" s="72">
        <v>44</v>
      </c>
      <c r="I54" s="72">
        <v>44</v>
      </c>
      <c r="J54" s="72">
        <v>44</v>
      </c>
      <c r="K54" s="72">
        <v>44</v>
      </c>
      <c r="L54" s="73">
        <v>44</v>
      </c>
      <c r="M54" s="64"/>
      <c r="N54" s="70"/>
      <c r="O54" s="1">
        <v>43</v>
      </c>
      <c r="P54" s="68"/>
      <c r="Q54" s="69"/>
      <c r="R54" s="68"/>
      <c r="S54" s="68"/>
      <c r="T54" s="71">
        <f t="shared" si="0"/>
        <v>0</v>
      </c>
      <c r="U54" s="2" t="str">
        <f t="shared" si="1"/>
        <v/>
      </c>
      <c r="V54" s="3">
        <f t="shared" ca="1" si="2"/>
        <v>43344</v>
      </c>
    </row>
    <row r="55" spans="1:22" customFormat="1" ht="9.75" customHeight="1" x14ac:dyDescent="0.25">
      <c r="A55" s="63"/>
      <c r="B55" s="257"/>
      <c r="C55" s="97">
        <v>45</v>
      </c>
      <c r="D55" s="72">
        <v>45</v>
      </c>
      <c r="E55" s="72">
        <v>45</v>
      </c>
      <c r="F55" s="72">
        <v>45</v>
      </c>
      <c r="G55" s="72">
        <v>45</v>
      </c>
      <c r="H55" s="72">
        <v>45</v>
      </c>
      <c r="I55" s="72">
        <v>45</v>
      </c>
      <c r="J55" s="72">
        <v>45</v>
      </c>
      <c r="K55" s="72">
        <v>45</v>
      </c>
      <c r="L55" s="73">
        <v>45</v>
      </c>
      <c r="M55" s="64"/>
      <c r="N55" s="70"/>
      <c r="O55" s="1">
        <v>44</v>
      </c>
      <c r="P55" s="68"/>
      <c r="Q55" s="69"/>
      <c r="R55" s="68"/>
      <c r="S55" s="68"/>
      <c r="T55" s="71">
        <f t="shared" si="0"/>
        <v>0</v>
      </c>
      <c r="U55" s="2" t="str">
        <f t="shared" si="1"/>
        <v/>
      </c>
      <c r="V55" s="3">
        <f t="shared" ca="1" si="2"/>
        <v>43344</v>
      </c>
    </row>
    <row r="56" spans="1:22" customFormat="1" ht="9.75" customHeight="1" x14ac:dyDescent="0.25">
      <c r="A56" s="63"/>
      <c r="B56" s="257"/>
      <c r="C56" s="97">
        <v>46</v>
      </c>
      <c r="D56" s="72">
        <v>46</v>
      </c>
      <c r="E56" s="72">
        <v>46</v>
      </c>
      <c r="F56" s="72">
        <v>46</v>
      </c>
      <c r="G56" s="72">
        <v>46</v>
      </c>
      <c r="H56" s="72">
        <v>46</v>
      </c>
      <c r="I56" s="72">
        <v>46</v>
      </c>
      <c r="J56" s="72">
        <v>46</v>
      </c>
      <c r="K56" s="72">
        <v>46</v>
      </c>
      <c r="L56" s="73">
        <v>46</v>
      </c>
      <c r="M56" s="64"/>
      <c r="N56" s="70"/>
      <c r="O56" s="1">
        <v>45</v>
      </c>
      <c r="P56" s="68"/>
      <c r="Q56" s="69"/>
      <c r="R56" s="68"/>
      <c r="S56" s="68"/>
      <c r="T56" s="71">
        <f t="shared" si="0"/>
        <v>0</v>
      </c>
      <c r="U56" s="2" t="str">
        <f t="shared" si="1"/>
        <v/>
      </c>
      <c r="V56" s="3">
        <f t="shared" ca="1" si="2"/>
        <v>43344</v>
      </c>
    </row>
    <row r="57" spans="1:22" customFormat="1" ht="9.75" customHeight="1" x14ac:dyDescent="0.25">
      <c r="A57" s="63"/>
      <c r="B57" s="257"/>
      <c r="C57" s="97">
        <v>47</v>
      </c>
      <c r="D57" s="72">
        <v>47</v>
      </c>
      <c r="E57" s="72">
        <v>47</v>
      </c>
      <c r="F57" s="72">
        <v>47</v>
      </c>
      <c r="G57" s="72">
        <v>47</v>
      </c>
      <c r="H57" s="72">
        <v>47</v>
      </c>
      <c r="I57" s="72">
        <v>47</v>
      </c>
      <c r="J57" s="72">
        <v>47</v>
      </c>
      <c r="K57" s="72">
        <v>47</v>
      </c>
      <c r="L57" s="73">
        <v>47</v>
      </c>
      <c r="M57" s="64"/>
      <c r="N57" s="70"/>
      <c r="O57" s="1">
        <v>46</v>
      </c>
      <c r="P57" s="68"/>
      <c r="Q57" s="69"/>
      <c r="R57" s="68"/>
      <c r="S57" s="68"/>
      <c r="T57" s="71">
        <f t="shared" si="0"/>
        <v>0</v>
      </c>
      <c r="U57" s="2" t="str">
        <f t="shared" si="1"/>
        <v/>
      </c>
      <c r="V57" s="3">
        <f t="shared" ca="1" si="2"/>
        <v>43344</v>
      </c>
    </row>
    <row r="58" spans="1:22" customFormat="1" ht="9.75" customHeight="1" x14ac:dyDescent="0.25">
      <c r="A58" s="63"/>
      <c r="B58" s="257"/>
      <c r="C58" s="97">
        <v>48</v>
      </c>
      <c r="D58" s="72">
        <v>48</v>
      </c>
      <c r="E58" s="72">
        <v>48</v>
      </c>
      <c r="F58" s="72">
        <v>48</v>
      </c>
      <c r="G58" s="72">
        <v>48</v>
      </c>
      <c r="H58" s="72">
        <v>48</v>
      </c>
      <c r="I58" s="72">
        <v>48</v>
      </c>
      <c r="J58" s="72">
        <v>48</v>
      </c>
      <c r="K58" s="72">
        <v>48</v>
      </c>
      <c r="L58" s="73">
        <v>48</v>
      </c>
      <c r="M58" s="64"/>
      <c r="N58" s="70"/>
      <c r="O58" s="1">
        <v>47</v>
      </c>
      <c r="P58" s="68"/>
      <c r="Q58" s="69"/>
      <c r="R58" s="68"/>
      <c r="S58" s="68"/>
      <c r="T58" s="71">
        <f t="shared" si="0"/>
        <v>0</v>
      </c>
      <c r="U58" s="2" t="str">
        <f t="shared" si="1"/>
        <v/>
      </c>
      <c r="V58" s="3">
        <f t="shared" ca="1" si="2"/>
        <v>43344</v>
      </c>
    </row>
    <row r="59" spans="1:22" customFormat="1" ht="9.75" customHeight="1" x14ac:dyDescent="0.25">
      <c r="A59" s="63"/>
      <c r="B59" s="257"/>
      <c r="C59" s="97">
        <v>49</v>
      </c>
      <c r="D59" s="72">
        <v>49</v>
      </c>
      <c r="E59" s="72">
        <v>49</v>
      </c>
      <c r="F59" s="72">
        <v>49</v>
      </c>
      <c r="G59" s="72">
        <v>49</v>
      </c>
      <c r="H59" s="72">
        <v>49</v>
      </c>
      <c r="I59" s="72">
        <v>49</v>
      </c>
      <c r="J59" s="72">
        <v>49</v>
      </c>
      <c r="K59" s="72">
        <v>49</v>
      </c>
      <c r="L59" s="73">
        <v>49</v>
      </c>
      <c r="M59" s="64"/>
      <c r="N59" s="70"/>
      <c r="O59" s="1">
        <v>48</v>
      </c>
      <c r="P59" s="68"/>
      <c r="Q59" s="69"/>
      <c r="R59" s="68"/>
      <c r="S59" s="68"/>
      <c r="T59" s="71">
        <f t="shared" si="0"/>
        <v>0</v>
      </c>
      <c r="U59" s="2" t="str">
        <f t="shared" si="1"/>
        <v/>
      </c>
      <c r="V59" s="3">
        <f t="shared" ca="1" si="2"/>
        <v>43344</v>
      </c>
    </row>
    <row r="60" spans="1:22" customFormat="1" ht="9.75" customHeight="1" x14ac:dyDescent="0.25">
      <c r="A60" s="63"/>
      <c r="B60" s="257"/>
      <c r="C60" s="97">
        <v>50</v>
      </c>
      <c r="D60" s="72">
        <v>50</v>
      </c>
      <c r="E60" s="72">
        <v>50</v>
      </c>
      <c r="F60" s="72">
        <v>50</v>
      </c>
      <c r="G60" s="72">
        <v>50</v>
      </c>
      <c r="H60" s="72">
        <v>50</v>
      </c>
      <c r="I60" s="72">
        <v>50</v>
      </c>
      <c r="J60" s="72">
        <v>50</v>
      </c>
      <c r="K60" s="72">
        <v>50</v>
      </c>
      <c r="L60" s="73">
        <v>50</v>
      </c>
      <c r="M60" s="64"/>
      <c r="N60" s="70"/>
      <c r="O60" s="1">
        <v>49</v>
      </c>
      <c r="P60" s="68"/>
      <c r="Q60" s="69"/>
      <c r="R60" s="68"/>
      <c r="S60" s="68"/>
      <c r="T60" s="71">
        <f t="shared" si="0"/>
        <v>0</v>
      </c>
      <c r="U60" s="2" t="str">
        <f t="shared" si="1"/>
        <v/>
      </c>
      <c r="V60" s="3">
        <f t="shared" ca="1" si="2"/>
        <v>43344</v>
      </c>
    </row>
    <row r="61" spans="1:22" customFormat="1" ht="9.75" customHeight="1" x14ac:dyDescent="0.25">
      <c r="A61" s="63"/>
      <c r="B61" s="257"/>
      <c r="C61" s="97">
        <v>51</v>
      </c>
      <c r="D61" s="72">
        <v>51</v>
      </c>
      <c r="E61" s="72">
        <v>51</v>
      </c>
      <c r="F61" s="72">
        <v>51</v>
      </c>
      <c r="G61" s="72">
        <v>51</v>
      </c>
      <c r="H61" s="72">
        <v>51</v>
      </c>
      <c r="I61" s="72">
        <v>51</v>
      </c>
      <c r="J61" s="72">
        <v>51</v>
      </c>
      <c r="K61" s="72">
        <v>51</v>
      </c>
      <c r="L61" s="73">
        <v>51</v>
      </c>
      <c r="M61" s="64"/>
      <c r="N61" s="70"/>
      <c r="O61" s="1">
        <v>50</v>
      </c>
      <c r="P61" s="68"/>
      <c r="Q61" s="69"/>
      <c r="R61" s="68"/>
      <c r="S61" s="68"/>
      <c r="T61" s="71">
        <f t="shared" si="0"/>
        <v>0</v>
      </c>
      <c r="U61" s="2" t="str">
        <f t="shared" si="1"/>
        <v/>
      </c>
      <c r="V61" s="3">
        <f t="shared" ca="1" si="2"/>
        <v>43344</v>
      </c>
    </row>
    <row r="62" spans="1:22" customFormat="1" ht="9.75" customHeight="1" x14ac:dyDescent="0.25">
      <c r="A62" s="63"/>
      <c r="B62" s="257"/>
      <c r="C62" s="97">
        <v>52</v>
      </c>
      <c r="D62" s="72">
        <v>52</v>
      </c>
      <c r="E62" s="72">
        <v>52</v>
      </c>
      <c r="F62" s="72">
        <v>52</v>
      </c>
      <c r="G62" s="72">
        <v>52</v>
      </c>
      <c r="H62" s="72">
        <v>52</v>
      </c>
      <c r="I62" s="72">
        <v>52</v>
      </c>
      <c r="J62" s="72">
        <v>52</v>
      </c>
      <c r="K62" s="72">
        <v>52</v>
      </c>
      <c r="L62" s="73">
        <v>52</v>
      </c>
      <c r="M62" s="64"/>
      <c r="N62" s="70"/>
      <c r="O62" s="1">
        <v>51</v>
      </c>
      <c r="P62" s="68"/>
      <c r="Q62" s="69"/>
      <c r="R62" s="68"/>
      <c r="S62" s="68"/>
      <c r="T62" s="71">
        <f t="shared" si="0"/>
        <v>0</v>
      </c>
      <c r="U62" s="2" t="str">
        <f t="shared" si="1"/>
        <v/>
      </c>
      <c r="V62" s="3">
        <f t="shared" ca="1" si="2"/>
        <v>43344</v>
      </c>
    </row>
    <row r="63" spans="1:22" customFormat="1" ht="9.75" customHeight="1" x14ac:dyDescent="0.25">
      <c r="A63" s="63"/>
      <c r="B63" s="257"/>
      <c r="C63" s="97">
        <v>53</v>
      </c>
      <c r="D63" s="72">
        <v>53</v>
      </c>
      <c r="E63" s="72">
        <v>53</v>
      </c>
      <c r="F63" s="72">
        <v>53</v>
      </c>
      <c r="G63" s="72">
        <v>53</v>
      </c>
      <c r="H63" s="72">
        <v>53</v>
      </c>
      <c r="I63" s="72">
        <v>53</v>
      </c>
      <c r="J63" s="72">
        <v>53</v>
      </c>
      <c r="K63" s="72">
        <v>53</v>
      </c>
      <c r="L63" s="73">
        <v>53</v>
      </c>
      <c r="M63" s="64"/>
      <c r="N63" s="70"/>
      <c r="O63" s="1">
        <v>52</v>
      </c>
      <c r="P63" s="68"/>
      <c r="Q63" s="69"/>
      <c r="R63" s="68"/>
      <c r="S63" s="68"/>
      <c r="T63" s="71">
        <f t="shared" si="0"/>
        <v>0</v>
      </c>
      <c r="U63" s="2" t="str">
        <f t="shared" si="1"/>
        <v/>
      </c>
      <c r="V63" s="3">
        <f t="shared" ca="1" si="2"/>
        <v>43344</v>
      </c>
    </row>
    <row r="64" spans="1:22" customFormat="1" ht="9.75" customHeight="1" x14ac:dyDescent="0.25">
      <c r="A64" s="63"/>
      <c r="B64" s="257"/>
      <c r="C64" s="97">
        <v>54</v>
      </c>
      <c r="D64" s="72">
        <v>54</v>
      </c>
      <c r="E64" s="72">
        <v>54</v>
      </c>
      <c r="F64" s="72">
        <v>54</v>
      </c>
      <c r="G64" s="72">
        <v>54</v>
      </c>
      <c r="H64" s="72">
        <v>54</v>
      </c>
      <c r="I64" s="72">
        <v>54</v>
      </c>
      <c r="J64" s="72">
        <v>54</v>
      </c>
      <c r="K64" s="72">
        <v>54</v>
      </c>
      <c r="L64" s="73">
        <v>54</v>
      </c>
      <c r="M64" s="64"/>
      <c r="N64" s="70"/>
      <c r="O64" s="1">
        <v>53</v>
      </c>
      <c r="P64" s="68"/>
      <c r="Q64" s="69"/>
      <c r="R64" s="68"/>
      <c r="S64" s="68"/>
      <c r="T64" s="71">
        <f t="shared" si="0"/>
        <v>0</v>
      </c>
      <c r="U64" s="2" t="str">
        <f t="shared" si="1"/>
        <v/>
      </c>
      <c r="V64" s="3">
        <f t="shared" ca="1" si="2"/>
        <v>43344</v>
      </c>
    </row>
    <row r="65" spans="1:22" customFormat="1" ht="9.75" customHeight="1" x14ac:dyDescent="0.25">
      <c r="A65" s="63"/>
      <c r="B65" s="257"/>
      <c r="C65" s="97">
        <v>55</v>
      </c>
      <c r="D65" s="72">
        <v>55</v>
      </c>
      <c r="E65" s="72">
        <v>55</v>
      </c>
      <c r="F65" s="72">
        <v>55</v>
      </c>
      <c r="G65" s="72">
        <v>55</v>
      </c>
      <c r="H65" s="72">
        <v>55</v>
      </c>
      <c r="I65" s="72">
        <v>55</v>
      </c>
      <c r="J65" s="72">
        <v>55</v>
      </c>
      <c r="K65" s="72">
        <v>55</v>
      </c>
      <c r="L65" s="73">
        <v>55</v>
      </c>
      <c r="M65" s="64"/>
      <c r="N65" s="70"/>
      <c r="O65" s="1">
        <v>54</v>
      </c>
      <c r="P65" s="68"/>
      <c r="Q65" s="69"/>
      <c r="R65" s="68"/>
      <c r="S65" s="68"/>
      <c r="T65" s="71">
        <f t="shared" si="0"/>
        <v>0</v>
      </c>
      <c r="U65" s="2" t="str">
        <f t="shared" si="1"/>
        <v/>
      </c>
      <c r="V65" s="3">
        <f t="shared" ca="1" si="2"/>
        <v>43344</v>
      </c>
    </row>
    <row r="66" spans="1:22" customFormat="1" ht="9.75" customHeight="1" x14ac:dyDescent="0.25">
      <c r="A66" s="63"/>
      <c r="B66" s="257"/>
      <c r="C66" s="97">
        <v>56</v>
      </c>
      <c r="D66" s="72">
        <v>56</v>
      </c>
      <c r="E66" s="72">
        <v>56</v>
      </c>
      <c r="F66" s="72">
        <v>56</v>
      </c>
      <c r="G66" s="72">
        <v>56</v>
      </c>
      <c r="H66" s="72">
        <v>56</v>
      </c>
      <c r="I66" s="72">
        <v>56</v>
      </c>
      <c r="J66" s="72">
        <v>56</v>
      </c>
      <c r="K66" s="72">
        <v>56</v>
      </c>
      <c r="L66" s="73">
        <v>56</v>
      </c>
      <c r="M66" s="64"/>
      <c r="N66" s="70"/>
      <c r="O66" s="1">
        <v>55</v>
      </c>
      <c r="P66" s="68"/>
      <c r="Q66" s="69"/>
      <c r="R66" s="68"/>
      <c r="S66" s="68"/>
      <c r="T66" s="71">
        <f t="shared" si="0"/>
        <v>0</v>
      </c>
      <c r="U66" s="2" t="str">
        <f t="shared" si="1"/>
        <v/>
      </c>
      <c r="V66" s="3">
        <f t="shared" ca="1" si="2"/>
        <v>43344</v>
      </c>
    </row>
    <row r="67" spans="1:22" customFormat="1" ht="9.75" customHeight="1" x14ac:dyDescent="0.25">
      <c r="A67" s="63"/>
      <c r="B67" s="257"/>
      <c r="C67" s="97">
        <v>57</v>
      </c>
      <c r="D67" s="72">
        <v>57</v>
      </c>
      <c r="E67" s="72">
        <v>57</v>
      </c>
      <c r="F67" s="72">
        <v>57</v>
      </c>
      <c r="G67" s="72">
        <v>57</v>
      </c>
      <c r="H67" s="72">
        <v>57</v>
      </c>
      <c r="I67" s="72">
        <v>57</v>
      </c>
      <c r="J67" s="72">
        <v>57</v>
      </c>
      <c r="K67" s="72">
        <v>57</v>
      </c>
      <c r="L67" s="73">
        <v>57</v>
      </c>
      <c r="M67" s="64"/>
      <c r="N67" s="70"/>
      <c r="O67" s="1">
        <v>56</v>
      </c>
      <c r="P67" s="68"/>
      <c r="Q67" s="69"/>
      <c r="R67" s="68"/>
      <c r="S67" s="68"/>
      <c r="T67" s="71">
        <f t="shared" si="0"/>
        <v>0</v>
      </c>
      <c r="U67" s="2" t="str">
        <f t="shared" si="1"/>
        <v/>
      </c>
      <c r="V67" s="3">
        <f t="shared" ca="1" si="2"/>
        <v>43344</v>
      </c>
    </row>
    <row r="68" spans="1:22" customFormat="1" ht="9.75" customHeight="1" x14ac:dyDescent="0.25">
      <c r="A68" s="63"/>
      <c r="B68" s="257"/>
      <c r="C68" s="97">
        <v>58</v>
      </c>
      <c r="D68" s="72">
        <v>58</v>
      </c>
      <c r="E68" s="72">
        <v>58</v>
      </c>
      <c r="F68" s="72">
        <v>58</v>
      </c>
      <c r="G68" s="72">
        <v>58</v>
      </c>
      <c r="H68" s="72">
        <v>58</v>
      </c>
      <c r="I68" s="72">
        <v>58</v>
      </c>
      <c r="J68" s="72">
        <v>58</v>
      </c>
      <c r="K68" s="72">
        <v>58</v>
      </c>
      <c r="L68" s="73">
        <v>58</v>
      </c>
      <c r="M68" s="64"/>
      <c r="N68" s="70"/>
      <c r="O68" s="1">
        <v>57</v>
      </c>
      <c r="P68" s="68"/>
      <c r="Q68" s="69"/>
      <c r="R68" s="68"/>
      <c r="S68" s="68"/>
      <c r="T68" s="71">
        <f t="shared" si="0"/>
        <v>0</v>
      </c>
      <c r="U68" s="2" t="str">
        <f t="shared" si="1"/>
        <v/>
      </c>
      <c r="V68" s="3">
        <f t="shared" ca="1" si="2"/>
        <v>43344</v>
      </c>
    </row>
    <row r="69" spans="1:22" customFormat="1" ht="9.75" customHeight="1" x14ac:dyDescent="0.25">
      <c r="A69" s="63"/>
      <c r="B69" s="257"/>
      <c r="C69" s="97">
        <v>59</v>
      </c>
      <c r="D69" s="72">
        <v>59</v>
      </c>
      <c r="E69" s="72">
        <v>59</v>
      </c>
      <c r="F69" s="72">
        <v>59</v>
      </c>
      <c r="G69" s="72">
        <v>59</v>
      </c>
      <c r="H69" s="72">
        <v>59</v>
      </c>
      <c r="I69" s="72">
        <v>59</v>
      </c>
      <c r="J69" s="72">
        <v>59</v>
      </c>
      <c r="K69" s="72">
        <v>59</v>
      </c>
      <c r="L69" s="73">
        <v>59</v>
      </c>
      <c r="M69" s="64"/>
      <c r="N69" s="70"/>
      <c r="O69" s="1">
        <v>58</v>
      </c>
      <c r="P69" s="68"/>
      <c r="Q69" s="69"/>
      <c r="R69" s="68"/>
      <c r="S69" s="68"/>
      <c r="T69" s="71">
        <f t="shared" si="0"/>
        <v>0</v>
      </c>
      <c r="U69" s="2" t="str">
        <f t="shared" si="1"/>
        <v/>
      </c>
      <c r="V69" s="3">
        <f t="shared" ca="1" si="2"/>
        <v>43344</v>
      </c>
    </row>
    <row r="70" spans="1:22" customFormat="1" ht="9.75" customHeight="1" x14ac:dyDescent="0.25">
      <c r="A70" s="63"/>
      <c r="B70" s="257"/>
      <c r="C70" s="97">
        <v>60</v>
      </c>
      <c r="D70" s="72">
        <v>60</v>
      </c>
      <c r="E70" s="72">
        <v>60</v>
      </c>
      <c r="F70" s="72">
        <v>60</v>
      </c>
      <c r="G70" s="72">
        <v>60</v>
      </c>
      <c r="H70" s="72">
        <v>60</v>
      </c>
      <c r="I70" s="72">
        <v>60</v>
      </c>
      <c r="J70" s="72">
        <v>60</v>
      </c>
      <c r="K70" s="72">
        <v>60</v>
      </c>
      <c r="L70" s="73">
        <v>60</v>
      </c>
      <c r="M70" s="64"/>
      <c r="N70" s="70"/>
      <c r="O70" s="1">
        <v>59</v>
      </c>
      <c r="P70" s="68"/>
      <c r="Q70" s="69"/>
      <c r="R70" s="68"/>
      <c r="S70" s="68"/>
      <c r="T70" s="71">
        <f t="shared" si="0"/>
        <v>0</v>
      </c>
      <c r="U70" s="2" t="str">
        <f t="shared" si="1"/>
        <v/>
      </c>
      <c r="V70" s="3">
        <f t="shared" ca="1" si="2"/>
        <v>43344</v>
      </c>
    </row>
    <row r="71" spans="1:22" customFormat="1" ht="9.75" customHeight="1" x14ac:dyDescent="0.25">
      <c r="A71" s="63"/>
      <c r="B71" s="257"/>
      <c r="C71" s="97">
        <v>61</v>
      </c>
      <c r="D71" s="72">
        <v>61</v>
      </c>
      <c r="E71" s="72">
        <v>61</v>
      </c>
      <c r="F71" s="72">
        <v>61</v>
      </c>
      <c r="G71" s="72">
        <v>61</v>
      </c>
      <c r="H71" s="72">
        <v>61</v>
      </c>
      <c r="I71" s="72">
        <v>61</v>
      </c>
      <c r="J71" s="72">
        <v>61</v>
      </c>
      <c r="K71" s="72">
        <v>61</v>
      </c>
      <c r="L71" s="73">
        <v>61</v>
      </c>
      <c r="M71" s="64"/>
      <c r="N71" s="70"/>
      <c r="O71" s="1">
        <v>60</v>
      </c>
      <c r="P71" s="68"/>
      <c r="Q71" s="69"/>
      <c r="R71" s="68"/>
      <c r="S71" s="68"/>
      <c r="T71" s="71">
        <f t="shared" si="0"/>
        <v>0</v>
      </c>
      <c r="U71" s="2" t="str">
        <f t="shared" si="1"/>
        <v/>
      </c>
      <c r="V71" s="3">
        <f t="shared" ca="1" si="2"/>
        <v>43344</v>
      </c>
    </row>
    <row r="72" spans="1:22" customFormat="1" ht="9.75" customHeight="1" x14ac:dyDescent="0.25">
      <c r="A72" s="63"/>
      <c r="B72" s="257"/>
      <c r="C72" s="97">
        <v>62</v>
      </c>
      <c r="D72" s="72">
        <v>62</v>
      </c>
      <c r="E72" s="72">
        <v>62</v>
      </c>
      <c r="F72" s="72">
        <v>62</v>
      </c>
      <c r="G72" s="72">
        <v>62</v>
      </c>
      <c r="H72" s="72">
        <v>62</v>
      </c>
      <c r="I72" s="72">
        <v>62</v>
      </c>
      <c r="J72" s="72">
        <v>62</v>
      </c>
      <c r="K72" s="72">
        <v>62</v>
      </c>
      <c r="L72" s="73">
        <v>62</v>
      </c>
      <c r="M72" s="64"/>
      <c r="N72" s="70"/>
      <c r="O72" s="1">
        <v>61</v>
      </c>
      <c r="P72" s="68"/>
      <c r="Q72" s="69"/>
      <c r="R72" s="68"/>
      <c r="S72" s="68"/>
      <c r="T72" s="71">
        <f t="shared" si="0"/>
        <v>0</v>
      </c>
      <c r="U72" s="2" t="str">
        <f t="shared" si="1"/>
        <v/>
      </c>
      <c r="V72" s="3">
        <f t="shared" ca="1" si="2"/>
        <v>43344</v>
      </c>
    </row>
    <row r="73" spans="1:22" customFormat="1" ht="9.75" customHeight="1" x14ac:dyDescent="0.25">
      <c r="A73" s="63"/>
      <c r="B73" s="257"/>
      <c r="C73" s="97">
        <v>63</v>
      </c>
      <c r="D73" s="72">
        <v>63</v>
      </c>
      <c r="E73" s="72">
        <v>63</v>
      </c>
      <c r="F73" s="72">
        <v>63</v>
      </c>
      <c r="G73" s="72">
        <v>63</v>
      </c>
      <c r="H73" s="72">
        <v>63</v>
      </c>
      <c r="I73" s="72">
        <v>63</v>
      </c>
      <c r="J73" s="72">
        <v>63</v>
      </c>
      <c r="K73" s="72">
        <v>63</v>
      </c>
      <c r="L73" s="73">
        <v>63</v>
      </c>
      <c r="M73" s="64"/>
      <c r="N73" s="70"/>
      <c r="O73" s="1">
        <v>62</v>
      </c>
      <c r="P73" s="68"/>
      <c r="Q73" s="69"/>
      <c r="R73" s="68"/>
      <c r="S73" s="68"/>
      <c r="T73" s="71">
        <f t="shared" si="0"/>
        <v>0</v>
      </c>
      <c r="U73" s="2" t="str">
        <f t="shared" si="1"/>
        <v/>
      </c>
      <c r="V73" s="3">
        <f t="shared" ca="1" si="2"/>
        <v>43344</v>
      </c>
    </row>
    <row r="74" spans="1:22" customFormat="1" ht="9.75" customHeight="1" x14ac:dyDescent="0.25">
      <c r="A74" s="63"/>
      <c r="B74" s="257"/>
      <c r="C74" s="97">
        <v>64</v>
      </c>
      <c r="D74" s="72">
        <v>64</v>
      </c>
      <c r="E74" s="72">
        <v>64</v>
      </c>
      <c r="F74" s="72">
        <v>64</v>
      </c>
      <c r="G74" s="72">
        <v>64</v>
      </c>
      <c r="H74" s="72">
        <v>64</v>
      </c>
      <c r="I74" s="72">
        <v>64</v>
      </c>
      <c r="J74" s="72">
        <v>64</v>
      </c>
      <c r="K74" s="72">
        <v>64</v>
      </c>
      <c r="L74" s="73">
        <v>64</v>
      </c>
      <c r="M74" s="64"/>
      <c r="N74" s="70"/>
      <c r="O74" s="1">
        <v>63</v>
      </c>
      <c r="P74" s="68"/>
      <c r="Q74" s="69"/>
      <c r="R74" s="68"/>
      <c r="S74" s="68"/>
      <c r="T74" s="71">
        <f t="shared" si="0"/>
        <v>0</v>
      </c>
      <c r="U74" s="2" t="str">
        <f t="shared" si="1"/>
        <v/>
      </c>
      <c r="V74" s="3">
        <f t="shared" ca="1" si="2"/>
        <v>43344</v>
      </c>
    </row>
    <row r="75" spans="1:22" customFormat="1" ht="9.75" customHeight="1" x14ac:dyDescent="0.25">
      <c r="A75" s="63"/>
      <c r="B75" s="257"/>
      <c r="C75" s="97">
        <v>65</v>
      </c>
      <c r="D75" s="72">
        <v>65</v>
      </c>
      <c r="E75" s="72">
        <v>65</v>
      </c>
      <c r="F75" s="72">
        <v>65</v>
      </c>
      <c r="G75" s="72">
        <v>65</v>
      </c>
      <c r="H75" s="72">
        <v>65</v>
      </c>
      <c r="I75" s="72">
        <v>65</v>
      </c>
      <c r="J75" s="72">
        <v>65</v>
      </c>
      <c r="K75" s="72">
        <v>65</v>
      </c>
      <c r="L75" s="73">
        <v>65</v>
      </c>
      <c r="M75" s="64"/>
      <c r="N75" s="70"/>
      <c r="O75" s="1">
        <v>64</v>
      </c>
      <c r="P75" s="68"/>
      <c r="Q75" s="69"/>
      <c r="R75" s="68"/>
      <c r="S75" s="68"/>
      <c r="T75" s="71">
        <f t="shared" ref="T75:T131" si="4">IF(P75&gt;=S75,0,"")</f>
        <v>0</v>
      </c>
      <c r="U75" s="2" t="str">
        <f t="shared" ref="U75:U131" si="5">IF(S75&lt;&gt;"",Q75,"")</f>
        <v/>
      </c>
      <c r="V75" s="3">
        <f t="shared" ref="V75:V131" ca="1" si="6">IF(U75&lt;&gt;"","pago",TODAY()-P75)</f>
        <v>43344</v>
      </c>
    </row>
    <row r="76" spans="1:22" customFormat="1" ht="9.75" customHeight="1" x14ac:dyDescent="0.25">
      <c r="A76" s="63"/>
      <c r="B76" s="257"/>
      <c r="C76" s="97">
        <v>66</v>
      </c>
      <c r="D76" s="72">
        <v>66</v>
      </c>
      <c r="E76" s="72">
        <v>66</v>
      </c>
      <c r="F76" s="72">
        <v>66</v>
      </c>
      <c r="G76" s="72">
        <v>66</v>
      </c>
      <c r="H76" s="72">
        <v>66</v>
      </c>
      <c r="I76" s="72">
        <v>66</v>
      </c>
      <c r="J76" s="72">
        <v>66</v>
      </c>
      <c r="K76" s="72">
        <v>66</v>
      </c>
      <c r="L76" s="73">
        <v>66</v>
      </c>
      <c r="M76" s="64"/>
      <c r="N76" s="70"/>
      <c r="O76" s="1">
        <v>65</v>
      </c>
      <c r="P76" s="68"/>
      <c r="Q76" s="69"/>
      <c r="R76" s="68"/>
      <c r="S76" s="68"/>
      <c r="T76" s="71">
        <f t="shared" si="4"/>
        <v>0</v>
      </c>
      <c r="U76" s="2" t="str">
        <f t="shared" si="5"/>
        <v/>
      </c>
      <c r="V76" s="3">
        <f t="shared" ca="1" si="6"/>
        <v>43344</v>
      </c>
    </row>
    <row r="77" spans="1:22" customFormat="1" ht="9.75" customHeight="1" x14ac:dyDescent="0.25">
      <c r="A77" s="63"/>
      <c r="B77" s="257"/>
      <c r="C77" s="97">
        <v>67</v>
      </c>
      <c r="D77" s="72">
        <v>67</v>
      </c>
      <c r="E77" s="72">
        <v>67</v>
      </c>
      <c r="F77" s="72">
        <v>67</v>
      </c>
      <c r="G77" s="72">
        <v>67</v>
      </c>
      <c r="H77" s="72">
        <v>67</v>
      </c>
      <c r="I77" s="72">
        <v>67</v>
      </c>
      <c r="J77" s="72">
        <v>67</v>
      </c>
      <c r="K77" s="72">
        <v>67</v>
      </c>
      <c r="L77" s="73">
        <v>67</v>
      </c>
      <c r="M77" s="64"/>
      <c r="N77" s="70"/>
      <c r="O77" s="1">
        <v>66</v>
      </c>
      <c r="P77" s="68"/>
      <c r="Q77" s="69"/>
      <c r="R77" s="68"/>
      <c r="S77" s="68"/>
      <c r="T77" s="71">
        <f t="shared" si="4"/>
        <v>0</v>
      </c>
      <c r="U77" s="2" t="str">
        <f t="shared" si="5"/>
        <v/>
      </c>
      <c r="V77" s="3">
        <f t="shared" ca="1" si="6"/>
        <v>43344</v>
      </c>
    </row>
    <row r="78" spans="1:22" customFormat="1" ht="9.75" customHeight="1" x14ac:dyDescent="0.25">
      <c r="A78" s="63"/>
      <c r="B78" s="257"/>
      <c r="C78" s="97">
        <v>68</v>
      </c>
      <c r="D78" s="72">
        <v>68</v>
      </c>
      <c r="E78" s="72">
        <v>68</v>
      </c>
      <c r="F78" s="72">
        <v>68</v>
      </c>
      <c r="G78" s="72">
        <v>68</v>
      </c>
      <c r="H78" s="72">
        <v>68</v>
      </c>
      <c r="I78" s="72">
        <v>68</v>
      </c>
      <c r="J78" s="72">
        <v>68</v>
      </c>
      <c r="K78" s="72">
        <v>68</v>
      </c>
      <c r="L78" s="73">
        <v>68</v>
      </c>
      <c r="M78" s="64"/>
      <c r="N78" s="70"/>
      <c r="O78" s="1">
        <v>67</v>
      </c>
      <c r="P78" s="68"/>
      <c r="Q78" s="69"/>
      <c r="R78" s="68"/>
      <c r="S78" s="68"/>
      <c r="T78" s="71">
        <f t="shared" si="4"/>
        <v>0</v>
      </c>
      <c r="U78" s="2" t="str">
        <f t="shared" si="5"/>
        <v/>
      </c>
      <c r="V78" s="3">
        <f t="shared" ca="1" si="6"/>
        <v>43344</v>
      </c>
    </row>
    <row r="79" spans="1:22" customFormat="1" ht="9.75" customHeight="1" x14ac:dyDescent="0.25">
      <c r="A79" s="63"/>
      <c r="B79" s="257"/>
      <c r="C79" s="97">
        <v>69</v>
      </c>
      <c r="D79" s="72">
        <v>69</v>
      </c>
      <c r="E79" s="72">
        <v>69</v>
      </c>
      <c r="F79" s="72">
        <v>69</v>
      </c>
      <c r="G79" s="72">
        <v>69</v>
      </c>
      <c r="H79" s="72">
        <v>69</v>
      </c>
      <c r="I79" s="72">
        <v>69</v>
      </c>
      <c r="J79" s="72">
        <v>69</v>
      </c>
      <c r="K79" s="72">
        <v>69</v>
      </c>
      <c r="L79" s="73">
        <v>69</v>
      </c>
      <c r="M79" s="64"/>
      <c r="N79" s="70"/>
      <c r="O79" s="1">
        <v>68</v>
      </c>
      <c r="P79" s="68"/>
      <c r="Q79" s="69"/>
      <c r="R79" s="68"/>
      <c r="S79" s="68"/>
      <c r="T79" s="71">
        <f t="shared" si="4"/>
        <v>0</v>
      </c>
      <c r="U79" s="2" t="str">
        <f t="shared" si="5"/>
        <v/>
      </c>
      <c r="V79" s="3">
        <f t="shared" ca="1" si="6"/>
        <v>43344</v>
      </c>
    </row>
    <row r="80" spans="1:22" customFormat="1" ht="9.75" customHeight="1" x14ac:dyDescent="0.25">
      <c r="A80" s="63"/>
      <c r="B80" s="257"/>
      <c r="C80" s="97">
        <v>70</v>
      </c>
      <c r="D80" s="72">
        <v>70</v>
      </c>
      <c r="E80" s="72">
        <v>70</v>
      </c>
      <c r="F80" s="72">
        <v>70</v>
      </c>
      <c r="G80" s="72">
        <v>70</v>
      </c>
      <c r="H80" s="72">
        <v>70</v>
      </c>
      <c r="I80" s="72">
        <v>70</v>
      </c>
      <c r="J80" s="72">
        <v>70</v>
      </c>
      <c r="K80" s="72">
        <v>70</v>
      </c>
      <c r="L80" s="73">
        <v>70</v>
      </c>
      <c r="M80" s="64"/>
      <c r="N80" s="70"/>
      <c r="O80" s="1">
        <v>69</v>
      </c>
      <c r="P80" s="68"/>
      <c r="Q80" s="69"/>
      <c r="R80" s="68"/>
      <c r="S80" s="68"/>
      <c r="T80" s="71">
        <f t="shared" si="4"/>
        <v>0</v>
      </c>
      <c r="U80" s="2" t="str">
        <f t="shared" si="5"/>
        <v/>
      </c>
      <c r="V80" s="3">
        <f t="shared" ca="1" si="6"/>
        <v>43344</v>
      </c>
    </row>
    <row r="81" spans="1:22" customFormat="1" ht="9.75" customHeight="1" x14ac:dyDescent="0.25">
      <c r="A81" s="63"/>
      <c r="B81" s="257"/>
      <c r="C81" s="97">
        <v>71</v>
      </c>
      <c r="D81" s="72">
        <v>71</v>
      </c>
      <c r="E81" s="72">
        <v>71</v>
      </c>
      <c r="F81" s="72">
        <v>71</v>
      </c>
      <c r="G81" s="72">
        <v>71</v>
      </c>
      <c r="H81" s="72">
        <v>71</v>
      </c>
      <c r="I81" s="72">
        <v>71</v>
      </c>
      <c r="J81" s="72">
        <v>71</v>
      </c>
      <c r="K81" s="72">
        <v>71</v>
      </c>
      <c r="L81" s="73">
        <v>71</v>
      </c>
      <c r="M81" s="64"/>
      <c r="N81" s="70"/>
      <c r="O81" s="1">
        <v>70</v>
      </c>
      <c r="P81" s="68"/>
      <c r="Q81" s="69"/>
      <c r="R81" s="68"/>
      <c r="S81" s="68"/>
      <c r="T81" s="71">
        <f t="shared" si="4"/>
        <v>0</v>
      </c>
      <c r="U81" s="2" t="str">
        <f t="shared" si="5"/>
        <v/>
      </c>
      <c r="V81" s="3">
        <f t="shared" ca="1" si="6"/>
        <v>43344</v>
      </c>
    </row>
    <row r="82" spans="1:22" customFormat="1" ht="9.75" customHeight="1" x14ac:dyDescent="0.25">
      <c r="A82" s="63"/>
      <c r="B82" s="257"/>
      <c r="C82" s="97">
        <v>72</v>
      </c>
      <c r="D82" s="72">
        <v>72</v>
      </c>
      <c r="E82" s="72">
        <v>72</v>
      </c>
      <c r="F82" s="72">
        <v>72</v>
      </c>
      <c r="G82" s="72">
        <v>72</v>
      </c>
      <c r="H82" s="72">
        <v>72</v>
      </c>
      <c r="I82" s="72">
        <v>72</v>
      </c>
      <c r="J82" s="72">
        <v>72</v>
      </c>
      <c r="K82" s="72">
        <v>72</v>
      </c>
      <c r="L82" s="73">
        <v>72</v>
      </c>
      <c r="M82" s="64"/>
      <c r="N82" s="70"/>
      <c r="O82" s="1">
        <v>71</v>
      </c>
      <c r="P82" s="68"/>
      <c r="Q82" s="69"/>
      <c r="R82" s="68"/>
      <c r="S82" s="68"/>
      <c r="T82" s="71">
        <f t="shared" si="4"/>
        <v>0</v>
      </c>
      <c r="U82" s="2" t="str">
        <f t="shared" si="5"/>
        <v/>
      </c>
      <c r="V82" s="3">
        <f t="shared" ca="1" si="6"/>
        <v>43344</v>
      </c>
    </row>
    <row r="83" spans="1:22" customFormat="1" ht="9.75" customHeight="1" x14ac:dyDescent="0.25">
      <c r="A83" s="63"/>
      <c r="B83" s="257"/>
      <c r="C83" s="97">
        <v>73</v>
      </c>
      <c r="D83" s="72">
        <v>73</v>
      </c>
      <c r="E83" s="72">
        <v>73</v>
      </c>
      <c r="F83" s="72">
        <v>73</v>
      </c>
      <c r="G83" s="72">
        <v>73</v>
      </c>
      <c r="H83" s="72">
        <v>73</v>
      </c>
      <c r="I83" s="72">
        <v>73</v>
      </c>
      <c r="J83" s="72">
        <v>73</v>
      </c>
      <c r="K83" s="72">
        <v>73</v>
      </c>
      <c r="L83" s="73">
        <v>73</v>
      </c>
      <c r="M83" s="64"/>
      <c r="N83" s="70"/>
      <c r="O83" s="1">
        <v>72</v>
      </c>
      <c r="P83" s="68"/>
      <c r="Q83" s="69"/>
      <c r="R83" s="68"/>
      <c r="S83" s="68"/>
      <c r="T83" s="71">
        <f t="shared" si="4"/>
        <v>0</v>
      </c>
      <c r="U83" s="2" t="str">
        <f t="shared" si="5"/>
        <v/>
      </c>
      <c r="V83" s="3">
        <f t="shared" ca="1" si="6"/>
        <v>43344</v>
      </c>
    </row>
    <row r="84" spans="1:22" customFormat="1" ht="9.75" customHeight="1" x14ac:dyDescent="0.25">
      <c r="A84" s="63"/>
      <c r="B84" s="257"/>
      <c r="C84" s="97">
        <v>74</v>
      </c>
      <c r="D84" s="72">
        <v>74</v>
      </c>
      <c r="E84" s="72">
        <v>74</v>
      </c>
      <c r="F84" s="72">
        <v>74</v>
      </c>
      <c r="G84" s="72">
        <v>74</v>
      </c>
      <c r="H84" s="72">
        <v>74</v>
      </c>
      <c r="I84" s="72">
        <v>74</v>
      </c>
      <c r="J84" s="72">
        <v>74</v>
      </c>
      <c r="K84" s="72">
        <v>74</v>
      </c>
      <c r="L84" s="73">
        <v>74</v>
      </c>
      <c r="M84" s="64"/>
      <c r="N84" s="70"/>
      <c r="O84" s="1">
        <v>73</v>
      </c>
      <c r="P84" s="68"/>
      <c r="Q84" s="69"/>
      <c r="R84" s="68"/>
      <c r="S84" s="68"/>
      <c r="T84" s="71">
        <f t="shared" si="4"/>
        <v>0</v>
      </c>
      <c r="U84" s="2" t="str">
        <f t="shared" si="5"/>
        <v/>
      </c>
      <c r="V84" s="3">
        <f t="shared" ca="1" si="6"/>
        <v>43344</v>
      </c>
    </row>
    <row r="85" spans="1:22" customFormat="1" ht="9.75" customHeight="1" x14ac:dyDescent="0.25">
      <c r="A85" s="63"/>
      <c r="B85" s="257"/>
      <c r="C85" s="97">
        <v>75</v>
      </c>
      <c r="D85" s="72">
        <v>75</v>
      </c>
      <c r="E85" s="72">
        <v>75</v>
      </c>
      <c r="F85" s="72">
        <v>75</v>
      </c>
      <c r="G85" s="72">
        <v>75</v>
      </c>
      <c r="H85" s="72">
        <v>75</v>
      </c>
      <c r="I85" s="72">
        <v>75</v>
      </c>
      <c r="J85" s="72">
        <v>75</v>
      </c>
      <c r="K85" s="72">
        <v>75</v>
      </c>
      <c r="L85" s="73">
        <v>75</v>
      </c>
      <c r="M85" s="64"/>
      <c r="N85" s="70"/>
      <c r="O85" s="1">
        <v>74</v>
      </c>
      <c r="P85" s="68"/>
      <c r="Q85" s="69"/>
      <c r="R85" s="68"/>
      <c r="S85" s="68"/>
      <c r="T85" s="71">
        <f t="shared" si="4"/>
        <v>0</v>
      </c>
      <c r="U85" s="2" t="str">
        <f t="shared" si="5"/>
        <v/>
      </c>
      <c r="V85" s="3">
        <f t="shared" ca="1" si="6"/>
        <v>43344</v>
      </c>
    </row>
    <row r="86" spans="1:22" customFormat="1" ht="9.75" customHeight="1" x14ac:dyDescent="0.25">
      <c r="A86" s="63"/>
      <c r="B86" s="257"/>
      <c r="C86" s="97">
        <v>76</v>
      </c>
      <c r="D86" s="72">
        <v>76</v>
      </c>
      <c r="E86" s="72">
        <v>76</v>
      </c>
      <c r="F86" s="72">
        <v>76</v>
      </c>
      <c r="G86" s="72">
        <v>76</v>
      </c>
      <c r="H86" s="72">
        <v>76</v>
      </c>
      <c r="I86" s="72">
        <v>76</v>
      </c>
      <c r="J86" s="72">
        <v>76</v>
      </c>
      <c r="K86" s="72">
        <v>76</v>
      </c>
      <c r="L86" s="73">
        <v>76</v>
      </c>
      <c r="M86" s="64"/>
      <c r="N86" s="70"/>
      <c r="O86" s="1">
        <v>75</v>
      </c>
      <c r="P86" s="68"/>
      <c r="Q86" s="69"/>
      <c r="R86" s="68"/>
      <c r="S86" s="68"/>
      <c r="T86" s="71">
        <f t="shared" si="4"/>
        <v>0</v>
      </c>
      <c r="U86" s="2" t="str">
        <f t="shared" si="5"/>
        <v/>
      </c>
      <c r="V86" s="3">
        <f t="shared" ca="1" si="6"/>
        <v>43344</v>
      </c>
    </row>
    <row r="87" spans="1:22" customFormat="1" ht="9.75" customHeight="1" x14ac:dyDescent="0.25">
      <c r="A87" s="63"/>
      <c r="B87" s="257"/>
      <c r="C87" s="97">
        <v>77</v>
      </c>
      <c r="D87" s="72">
        <v>77</v>
      </c>
      <c r="E87" s="72">
        <v>77</v>
      </c>
      <c r="F87" s="72">
        <v>77</v>
      </c>
      <c r="G87" s="72">
        <v>77</v>
      </c>
      <c r="H87" s="72">
        <v>77</v>
      </c>
      <c r="I87" s="72">
        <v>77</v>
      </c>
      <c r="J87" s="72">
        <v>77</v>
      </c>
      <c r="K87" s="72">
        <v>77</v>
      </c>
      <c r="L87" s="73">
        <v>77</v>
      </c>
      <c r="M87" s="64"/>
      <c r="N87" s="70"/>
      <c r="O87" s="1">
        <v>76</v>
      </c>
      <c r="P87" s="68"/>
      <c r="Q87" s="69"/>
      <c r="R87" s="68"/>
      <c r="S87" s="68"/>
      <c r="T87" s="71">
        <f t="shared" si="4"/>
        <v>0</v>
      </c>
      <c r="U87" s="2" t="str">
        <f t="shared" si="5"/>
        <v/>
      </c>
      <c r="V87" s="3">
        <f t="shared" ca="1" si="6"/>
        <v>43344</v>
      </c>
    </row>
    <row r="88" spans="1:22" customFormat="1" ht="9.75" customHeight="1" x14ac:dyDescent="0.25">
      <c r="A88" s="63"/>
      <c r="B88" s="257"/>
      <c r="C88" s="97">
        <v>78</v>
      </c>
      <c r="D88" s="72">
        <v>78</v>
      </c>
      <c r="E88" s="72">
        <v>78</v>
      </c>
      <c r="F88" s="72">
        <v>78</v>
      </c>
      <c r="G88" s="72">
        <v>78</v>
      </c>
      <c r="H88" s="72">
        <v>78</v>
      </c>
      <c r="I88" s="72">
        <v>78</v>
      </c>
      <c r="J88" s="72">
        <v>78</v>
      </c>
      <c r="K88" s="72">
        <v>78</v>
      </c>
      <c r="L88" s="73">
        <v>78</v>
      </c>
      <c r="M88" s="64"/>
      <c r="N88" s="70"/>
      <c r="O88" s="1">
        <v>77</v>
      </c>
      <c r="P88" s="68"/>
      <c r="Q88" s="69"/>
      <c r="R88" s="68"/>
      <c r="S88" s="68"/>
      <c r="T88" s="71">
        <f t="shared" si="4"/>
        <v>0</v>
      </c>
      <c r="U88" s="2" t="str">
        <f t="shared" si="5"/>
        <v/>
      </c>
      <c r="V88" s="3">
        <f t="shared" ca="1" si="6"/>
        <v>43344</v>
      </c>
    </row>
    <row r="89" spans="1:22" customFormat="1" ht="9.75" customHeight="1" x14ac:dyDescent="0.25">
      <c r="A89" s="63"/>
      <c r="B89" s="257"/>
      <c r="C89" s="97">
        <v>79</v>
      </c>
      <c r="D89" s="72">
        <v>79</v>
      </c>
      <c r="E89" s="72">
        <v>79</v>
      </c>
      <c r="F89" s="72">
        <v>79</v>
      </c>
      <c r="G89" s="72">
        <v>79</v>
      </c>
      <c r="H89" s="72">
        <v>79</v>
      </c>
      <c r="I89" s="72">
        <v>79</v>
      </c>
      <c r="J89" s="72">
        <v>79</v>
      </c>
      <c r="K89" s="72">
        <v>79</v>
      </c>
      <c r="L89" s="73">
        <v>79</v>
      </c>
      <c r="M89" s="64"/>
      <c r="N89" s="70"/>
      <c r="O89" s="1">
        <v>78</v>
      </c>
      <c r="P89" s="68"/>
      <c r="Q89" s="69"/>
      <c r="R89" s="68"/>
      <c r="S89" s="68"/>
      <c r="T89" s="71">
        <f t="shared" si="4"/>
        <v>0</v>
      </c>
      <c r="U89" s="2" t="str">
        <f t="shared" si="5"/>
        <v/>
      </c>
      <c r="V89" s="3">
        <f t="shared" ca="1" si="6"/>
        <v>43344</v>
      </c>
    </row>
    <row r="90" spans="1:22" customFormat="1" ht="9.75" customHeight="1" x14ac:dyDescent="0.25">
      <c r="A90" s="63"/>
      <c r="B90" s="257"/>
      <c r="C90" s="97">
        <v>80</v>
      </c>
      <c r="D90" s="72">
        <v>80</v>
      </c>
      <c r="E90" s="72">
        <v>80</v>
      </c>
      <c r="F90" s="72">
        <v>80</v>
      </c>
      <c r="G90" s="72">
        <v>80</v>
      </c>
      <c r="H90" s="72">
        <v>80</v>
      </c>
      <c r="I90" s="72">
        <v>80</v>
      </c>
      <c r="J90" s="72">
        <v>80</v>
      </c>
      <c r="K90" s="72">
        <v>80</v>
      </c>
      <c r="L90" s="73">
        <v>80</v>
      </c>
      <c r="M90" s="64"/>
      <c r="N90" s="70"/>
      <c r="O90" s="1">
        <v>79</v>
      </c>
      <c r="P90" s="68"/>
      <c r="Q90" s="69"/>
      <c r="R90" s="68"/>
      <c r="S90" s="68"/>
      <c r="T90" s="71">
        <f t="shared" si="4"/>
        <v>0</v>
      </c>
      <c r="U90" s="2" t="str">
        <f t="shared" si="5"/>
        <v/>
      </c>
      <c r="V90" s="3">
        <f t="shared" ca="1" si="6"/>
        <v>43344</v>
      </c>
    </row>
    <row r="91" spans="1:22" customFormat="1" ht="9.75" customHeight="1" x14ac:dyDescent="0.25">
      <c r="A91" s="63"/>
      <c r="B91" s="257"/>
      <c r="C91" s="97">
        <v>81</v>
      </c>
      <c r="D91" s="72">
        <v>81</v>
      </c>
      <c r="E91" s="72">
        <v>81</v>
      </c>
      <c r="F91" s="72">
        <v>81</v>
      </c>
      <c r="G91" s="72">
        <v>81</v>
      </c>
      <c r="H91" s="72">
        <v>81</v>
      </c>
      <c r="I91" s="72">
        <v>81</v>
      </c>
      <c r="J91" s="72">
        <v>81</v>
      </c>
      <c r="K91" s="72">
        <v>81</v>
      </c>
      <c r="L91" s="73">
        <v>81</v>
      </c>
      <c r="M91" s="64"/>
      <c r="N91" s="70"/>
      <c r="O91" s="1">
        <v>80</v>
      </c>
      <c r="P91" s="68"/>
      <c r="Q91" s="69"/>
      <c r="R91" s="68"/>
      <c r="S91" s="68"/>
      <c r="T91" s="71">
        <f t="shared" si="4"/>
        <v>0</v>
      </c>
      <c r="U91" s="2" t="str">
        <f t="shared" si="5"/>
        <v/>
      </c>
      <c r="V91" s="3">
        <f t="shared" ca="1" si="6"/>
        <v>43344</v>
      </c>
    </row>
    <row r="92" spans="1:22" customFormat="1" ht="9.75" customHeight="1" x14ac:dyDescent="0.25">
      <c r="A92" s="63"/>
      <c r="B92" s="257"/>
      <c r="C92" s="97">
        <v>82</v>
      </c>
      <c r="D92" s="72">
        <v>82</v>
      </c>
      <c r="E92" s="72">
        <v>82</v>
      </c>
      <c r="F92" s="72">
        <v>82</v>
      </c>
      <c r="G92" s="72">
        <v>82</v>
      </c>
      <c r="H92" s="72">
        <v>82</v>
      </c>
      <c r="I92" s="72">
        <v>82</v>
      </c>
      <c r="J92" s="72">
        <v>82</v>
      </c>
      <c r="K92" s="72">
        <v>82</v>
      </c>
      <c r="L92" s="73">
        <v>82</v>
      </c>
      <c r="M92" s="64"/>
      <c r="N92" s="70"/>
      <c r="O92" s="1">
        <v>81</v>
      </c>
      <c r="P92" s="68"/>
      <c r="Q92" s="69"/>
      <c r="R92" s="68"/>
      <c r="S92" s="68"/>
      <c r="T92" s="71">
        <f t="shared" si="4"/>
        <v>0</v>
      </c>
      <c r="U92" s="2" t="str">
        <f t="shared" si="5"/>
        <v/>
      </c>
      <c r="V92" s="3">
        <f t="shared" ca="1" si="6"/>
        <v>43344</v>
      </c>
    </row>
    <row r="93" spans="1:22" customFormat="1" ht="9.75" customHeight="1" x14ac:dyDescent="0.25">
      <c r="A93" s="63"/>
      <c r="B93" s="257"/>
      <c r="C93" s="97">
        <v>83</v>
      </c>
      <c r="D93" s="72">
        <v>83</v>
      </c>
      <c r="E93" s="72">
        <v>83</v>
      </c>
      <c r="F93" s="72">
        <v>83</v>
      </c>
      <c r="G93" s="72">
        <v>83</v>
      </c>
      <c r="H93" s="72">
        <v>83</v>
      </c>
      <c r="I93" s="72">
        <v>83</v>
      </c>
      <c r="J93" s="72">
        <v>83</v>
      </c>
      <c r="K93" s="72">
        <v>83</v>
      </c>
      <c r="L93" s="73">
        <v>83</v>
      </c>
      <c r="M93" s="64"/>
      <c r="N93" s="70"/>
      <c r="O93" s="1">
        <v>82</v>
      </c>
      <c r="P93" s="68"/>
      <c r="Q93" s="69"/>
      <c r="R93" s="68"/>
      <c r="S93" s="68"/>
      <c r="T93" s="71">
        <f t="shared" si="4"/>
        <v>0</v>
      </c>
      <c r="U93" s="2" t="str">
        <f t="shared" si="5"/>
        <v/>
      </c>
      <c r="V93" s="3">
        <f t="shared" ca="1" si="6"/>
        <v>43344</v>
      </c>
    </row>
    <row r="94" spans="1:22" customFormat="1" ht="9.75" customHeight="1" x14ac:dyDescent="0.25">
      <c r="A94" s="63"/>
      <c r="B94" s="257"/>
      <c r="C94" s="97">
        <v>84</v>
      </c>
      <c r="D94" s="72">
        <v>84</v>
      </c>
      <c r="E94" s="72">
        <v>84</v>
      </c>
      <c r="F94" s="72">
        <v>84</v>
      </c>
      <c r="G94" s="72">
        <v>84</v>
      </c>
      <c r="H94" s="72">
        <v>84</v>
      </c>
      <c r="I94" s="72">
        <v>84</v>
      </c>
      <c r="J94" s="72">
        <v>84</v>
      </c>
      <c r="K94" s="72">
        <v>84</v>
      </c>
      <c r="L94" s="73">
        <v>84</v>
      </c>
      <c r="M94" s="64"/>
      <c r="N94" s="70"/>
      <c r="O94" s="1">
        <v>83</v>
      </c>
      <c r="P94" s="68"/>
      <c r="Q94" s="69"/>
      <c r="R94" s="68"/>
      <c r="S94" s="68"/>
      <c r="T94" s="71">
        <f t="shared" si="4"/>
        <v>0</v>
      </c>
      <c r="U94" s="2" t="str">
        <f t="shared" si="5"/>
        <v/>
      </c>
      <c r="V94" s="3">
        <f t="shared" ca="1" si="6"/>
        <v>43344</v>
      </c>
    </row>
    <row r="95" spans="1:22" customFormat="1" ht="9.75" customHeight="1" x14ac:dyDescent="0.25">
      <c r="A95" s="63"/>
      <c r="B95" s="257"/>
      <c r="C95" s="97">
        <v>85</v>
      </c>
      <c r="D95" s="72">
        <v>85</v>
      </c>
      <c r="E95" s="72">
        <v>85</v>
      </c>
      <c r="F95" s="72">
        <v>85</v>
      </c>
      <c r="G95" s="72">
        <v>85</v>
      </c>
      <c r="H95" s="72">
        <v>85</v>
      </c>
      <c r="I95" s="72">
        <v>85</v>
      </c>
      <c r="J95" s="72">
        <v>85</v>
      </c>
      <c r="K95" s="72">
        <v>85</v>
      </c>
      <c r="L95" s="73">
        <v>85</v>
      </c>
      <c r="M95" s="64"/>
      <c r="N95" s="70"/>
      <c r="O95" s="1">
        <v>84</v>
      </c>
      <c r="P95" s="68"/>
      <c r="Q95" s="69"/>
      <c r="R95" s="68"/>
      <c r="S95" s="68"/>
      <c r="T95" s="71">
        <f t="shared" si="4"/>
        <v>0</v>
      </c>
      <c r="U95" s="2" t="str">
        <f t="shared" si="5"/>
        <v/>
      </c>
      <c r="V95" s="3">
        <f t="shared" ca="1" si="6"/>
        <v>43344</v>
      </c>
    </row>
    <row r="96" spans="1:22" customFormat="1" ht="9.75" customHeight="1" x14ac:dyDescent="0.25">
      <c r="A96" s="63"/>
      <c r="B96" s="257"/>
      <c r="C96" s="97">
        <v>86</v>
      </c>
      <c r="D96" s="72">
        <v>86</v>
      </c>
      <c r="E96" s="72">
        <v>86</v>
      </c>
      <c r="F96" s="72">
        <v>86</v>
      </c>
      <c r="G96" s="72">
        <v>86</v>
      </c>
      <c r="H96" s="72">
        <v>86</v>
      </c>
      <c r="I96" s="72">
        <v>86</v>
      </c>
      <c r="J96" s="72">
        <v>86</v>
      </c>
      <c r="K96" s="72">
        <v>86</v>
      </c>
      <c r="L96" s="73">
        <v>86</v>
      </c>
      <c r="M96" s="64"/>
      <c r="N96" s="70"/>
      <c r="O96" s="1">
        <v>85</v>
      </c>
      <c r="P96" s="68"/>
      <c r="Q96" s="69"/>
      <c r="R96" s="68"/>
      <c r="S96" s="68"/>
      <c r="T96" s="71">
        <f t="shared" si="4"/>
        <v>0</v>
      </c>
      <c r="U96" s="2" t="str">
        <f t="shared" si="5"/>
        <v/>
      </c>
      <c r="V96" s="3">
        <f t="shared" ca="1" si="6"/>
        <v>43344</v>
      </c>
    </row>
    <row r="97" spans="1:22" customFormat="1" ht="9.75" customHeight="1" x14ac:dyDescent="0.25">
      <c r="A97" s="63"/>
      <c r="B97" s="257"/>
      <c r="C97" s="97">
        <v>87</v>
      </c>
      <c r="D97" s="72">
        <v>87</v>
      </c>
      <c r="E97" s="72">
        <v>87</v>
      </c>
      <c r="F97" s="72">
        <v>87</v>
      </c>
      <c r="G97" s="72">
        <v>87</v>
      </c>
      <c r="H97" s="72">
        <v>87</v>
      </c>
      <c r="I97" s="72">
        <v>87</v>
      </c>
      <c r="J97" s="72">
        <v>87</v>
      </c>
      <c r="K97" s="72">
        <v>87</v>
      </c>
      <c r="L97" s="73">
        <v>87</v>
      </c>
      <c r="M97" s="64"/>
      <c r="N97" s="70"/>
      <c r="O97" s="1">
        <v>86</v>
      </c>
      <c r="P97" s="68"/>
      <c r="Q97" s="69"/>
      <c r="R97" s="68"/>
      <c r="S97" s="68"/>
      <c r="T97" s="71">
        <f t="shared" si="4"/>
        <v>0</v>
      </c>
      <c r="U97" s="2" t="str">
        <f t="shared" si="5"/>
        <v/>
      </c>
      <c r="V97" s="3">
        <f t="shared" ca="1" si="6"/>
        <v>43344</v>
      </c>
    </row>
    <row r="98" spans="1:22" customFormat="1" ht="9.75" customHeight="1" x14ac:dyDescent="0.25">
      <c r="A98" s="63"/>
      <c r="B98" s="257"/>
      <c r="C98" s="97">
        <v>88</v>
      </c>
      <c r="D98" s="72">
        <v>88</v>
      </c>
      <c r="E98" s="72">
        <v>88</v>
      </c>
      <c r="F98" s="72">
        <v>88</v>
      </c>
      <c r="G98" s="72">
        <v>88</v>
      </c>
      <c r="H98" s="72">
        <v>88</v>
      </c>
      <c r="I98" s="72">
        <v>88</v>
      </c>
      <c r="J98" s="72">
        <v>88</v>
      </c>
      <c r="K98" s="72">
        <v>88</v>
      </c>
      <c r="L98" s="73">
        <v>88</v>
      </c>
      <c r="M98" s="64"/>
      <c r="N98" s="70"/>
      <c r="O98" s="1">
        <v>87</v>
      </c>
      <c r="P98" s="68"/>
      <c r="Q98" s="69"/>
      <c r="R98" s="68"/>
      <c r="S98" s="68"/>
      <c r="T98" s="71">
        <f t="shared" si="4"/>
        <v>0</v>
      </c>
      <c r="U98" s="2" t="str">
        <f t="shared" si="5"/>
        <v/>
      </c>
      <c r="V98" s="3">
        <f t="shared" ca="1" si="6"/>
        <v>43344</v>
      </c>
    </row>
    <row r="99" spans="1:22" customFormat="1" ht="9.75" customHeight="1" x14ac:dyDescent="0.25">
      <c r="A99" s="63"/>
      <c r="B99" s="257"/>
      <c r="C99" s="97">
        <v>89</v>
      </c>
      <c r="D99" s="72">
        <v>89</v>
      </c>
      <c r="E99" s="72">
        <v>89</v>
      </c>
      <c r="F99" s="72">
        <v>89</v>
      </c>
      <c r="G99" s="72">
        <v>89</v>
      </c>
      <c r="H99" s="72">
        <v>89</v>
      </c>
      <c r="I99" s="72">
        <v>89</v>
      </c>
      <c r="J99" s="72">
        <v>89</v>
      </c>
      <c r="K99" s="72">
        <v>89</v>
      </c>
      <c r="L99" s="73">
        <v>89</v>
      </c>
      <c r="M99" s="64"/>
      <c r="N99" s="70"/>
      <c r="O99" s="1">
        <v>88</v>
      </c>
      <c r="P99" s="68"/>
      <c r="Q99" s="69"/>
      <c r="R99" s="68"/>
      <c r="S99" s="68"/>
      <c r="T99" s="71">
        <f t="shared" si="4"/>
        <v>0</v>
      </c>
      <c r="U99" s="2" t="str">
        <f t="shared" si="5"/>
        <v/>
      </c>
      <c r="V99" s="3">
        <f t="shared" ca="1" si="6"/>
        <v>43344</v>
      </c>
    </row>
    <row r="100" spans="1:22" customFormat="1" ht="9.75" customHeight="1" x14ac:dyDescent="0.25">
      <c r="A100" s="63"/>
      <c r="B100" s="257"/>
      <c r="C100" s="97">
        <v>90</v>
      </c>
      <c r="D100" s="72">
        <v>90</v>
      </c>
      <c r="E100" s="72">
        <v>90</v>
      </c>
      <c r="F100" s="72">
        <v>90</v>
      </c>
      <c r="G100" s="72">
        <v>90</v>
      </c>
      <c r="H100" s="72">
        <v>90</v>
      </c>
      <c r="I100" s="72">
        <v>90</v>
      </c>
      <c r="J100" s="72">
        <v>90</v>
      </c>
      <c r="K100" s="72">
        <v>90</v>
      </c>
      <c r="L100" s="73">
        <v>90</v>
      </c>
      <c r="M100" s="64"/>
      <c r="N100" s="70"/>
      <c r="O100" s="1">
        <v>89</v>
      </c>
      <c r="P100" s="68"/>
      <c r="Q100" s="69"/>
      <c r="R100" s="68"/>
      <c r="S100" s="68"/>
      <c r="T100" s="71">
        <f t="shared" si="4"/>
        <v>0</v>
      </c>
      <c r="U100" s="2" t="str">
        <f t="shared" si="5"/>
        <v/>
      </c>
      <c r="V100" s="3">
        <f t="shared" ca="1" si="6"/>
        <v>43344</v>
      </c>
    </row>
    <row r="101" spans="1:22" customFormat="1" ht="9.75" customHeight="1" x14ac:dyDescent="0.25">
      <c r="A101" s="63"/>
      <c r="B101" s="257"/>
      <c r="C101" s="97">
        <v>91</v>
      </c>
      <c r="D101" s="72">
        <v>91</v>
      </c>
      <c r="E101" s="72">
        <v>91</v>
      </c>
      <c r="F101" s="72">
        <v>91</v>
      </c>
      <c r="G101" s="72">
        <v>91</v>
      </c>
      <c r="H101" s="72">
        <v>91</v>
      </c>
      <c r="I101" s="72">
        <v>91</v>
      </c>
      <c r="J101" s="72">
        <v>91</v>
      </c>
      <c r="K101" s="72">
        <v>91</v>
      </c>
      <c r="L101" s="73">
        <v>91</v>
      </c>
      <c r="M101" s="64"/>
      <c r="N101" s="70"/>
      <c r="O101" s="1">
        <v>90</v>
      </c>
      <c r="P101" s="68"/>
      <c r="Q101" s="69"/>
      <c r="R101" s="68"/>
      <c r="S101" s="68"/>
      <c r="T101" s="71">
        <f t="shared" si="4"/>
        <v>0</v>
      </c>
      <c r="U101" s="2" t="str">
        <f t="shared" si="5"/>
        <v/>
      </c>
      <c r="V101" s="3">
        <f t="shared" ca="1" si="6"/>
        <v>43344</v>
      </c>
    </row>
    <row r="102" spans="1:22" customFormat="1" ht="9.75" customHeight="1" x14ac:dyDescent="0.25">
      <c r="A102" s="63"/>
      <c r="B102" s="257"/>
      <c r="C102" s="97">
        <v>92</v>
      </c>
      <c r="D102" s="72">
        <v>92</v>
      </c>
      <c r="E102" s="72">
        <v>92</v>
      </c>
      <c r="F102" s="72">
        <v>92</v>
      </c>
      <c r="G102" s="72">
        <v>92</v>
      </c>
      <c r="H102" s="72">
        <v>92</v>
      </c>
      <c r="I102" s="72">
        <v>92</v>
      </c>
      <c r="J102" s="72">
        <v>92</v>
      </c>
      <c r="K102" s="72">
        <v>92</v>
      </c>
      <c r="L102" s="73">
        <v>92</v>
      </c>
      <c r="M102" s="64"/>
      <c r="N102" s="70"/>
      <c r="O102" s="1">
        <v>91</v>
      </c>
      <c r="P102" s="68"/>
      <c r="Q102" s="69"/>
      <c r="R102" s="68"/>
      <c r="S102" s="68"/>
      <c r="T102" s="71">
        <f t="shared" si="4"/>
        <v>0</v>
      </c>
      <c r="U102" s="2" t="str">
        <f t="shared" si="5"/>
        <v/>
      </c>
      <c r="V102" s="3">
        <f t="shared" ca="1" si="6"/>
        <v>43344</v>
      </c>
    </row>
    <row r="103" spans="1:22" customFormat="1" ht="9.75" customHeight="1" x14ac:dyDescent="0.25">
      <c r="A103" s="63"/>
      <c r="B103" s="257"/>
      <c r="C103" s="97">
        <v>93</v>
      </c>
      <c r="D103" s="72">
        <v>93</v>
      </c>
      <c r="E103" s="72">
        <v>93</v>
      </c>
      <c r="F103" s="72">
        <v>93</v>
      </c>
      <c r="G103" s="72">
        <v>93</v>
      </c>
      <c r="H103" s="72">
        <v>93</v>
      </c>
      <c r="I103" s="72">
        <v>93</v>
      </c>
      <c r="J103" s="72">
        <v>93</v>
      </c>
      <c r="K103" s="72">
        <v>93</v>
      </c>
      <c r="L103" s="73">
        <v>93</v>
      </c>
      <c r="M103" s="64"/>
      <c r="N103" s="70"/>
      <c r="O103" s="1">
        <v>92</v>
      </c>
      <c r="P103" s="68"/>
      <c r="Q103" s="69"/>
      <c r="R103" s="68"/>
      <c r="S103" s="68"/>
      <c r="T103" s="71">
        <f t="shared" si="4"/>
        <v>0</v>
      </c>
      <c r="U103" s="2" t="str">
        <f t="shared" si="5"/>
        <v/>
      </c>
      <c r="V103" s="3">
        <f t="shared" ca="1" si="6"/>
        <v>43344</v>
      </c>
    </row>
    <row r="104" spans="1:22" customFormat="1" ht="9.75" customHeight="1" x14ac:dyDescent="0.25">
      <c r="A104" s="63"/>
      <c r="B104" s="257"/>
      <c r="C104" s="97">
        <v>94</v>
      </c>
      <c r="D104" s="72">
        <v>94</v>
      </c>
      <c r="E104" s="72">
        <v>94</v>
      </c>
      <c r="F104" s="72">
        <v>94</v>
      </c>
      <c r="G104" s="72">
        <v>94</v>
      </c>
      <c r="H104" s="72">
        <v>94</v>
      </c>
      <c r="I104" s="72">
        <v>94</v>
      </c>
      <c r="J104" s="72">
        <v>94</v>
      </c>
      <c r="K104" s="72">
        <v>94</v>
      </c>
      <c r="L104" s="73">
        <v>94</v>
      </c>
      <c r="M104" s="64"/>
      <c r="N104" s="70"/>
      <c r="O104" s="1">
        <v>93</v>
      </c>
      <c r="P104" s="68"/>
      <c r="Q104" s="69"/>
      <c r="R104" s="68"/>
      <c r="S104" s="68"/>
      <c r="T104" s="71">
        <f t="shared" si="4"/>
        <v>0</v>
      </c>
      <c r="U104" s="2" t="str">
        <f t="shared" si="5"/>
        <v/>
      </c>
      <c r="V104" s="3">
        <f t="shared" ca="1" si="6"/>
        <v>43344</v>
      </c>
    </row>
    <row r="105" spans="1:22" customFormat="1" ht="9.75" customHeight="1" x14ac:dyDescent="0.25">
      <c r="A105" s="63"/>
      <c r="B105" s="257"/>
      <c r="C105" s="97">
        <v>95</v>
      </c>
      <c r="D105" s="72">
        <v>95</v>
      </c>
      <c r="E105" s="72">
        <v>95</v>
      </c>
      <c r="F105" s="72">
        <v>95</v>
      </c>
      <c r="G105" s="72">
        <v>95</v>
      </c>
      <c r="H105" s="72">
        <v>95</v>
      </c>
      <c r="I105" s="72">
        <v>95</v>
      </c>
      <c r="J105" s="72">
        <v>95</v>
      </c>
      <c r="K105" s="72">
        <v>95</v>
      </c>
      <c r="L105" s="73">
        <v>95</v>
      </c>
      <c r="M105" s="64"/>
      <c r="N105" s="70"/>
      <c r="O105" s="1">
        <v>94</v>
      </c>
      <c r="P105" s="68"/>
      <c r="Q105" s="69"/>
      <c r="R105" s="68"/>
      <c r="S105" s="68"/>
      <c r="T105" s="71">
        <f t="shared" si="4"/>
        <v>0</v>
      </c>
      <c r="U105" s="2" t="str">
        <f t="shared" si="5"/>
        <v/>
      </c>
      <c r="V105" s="3">
        <f t="shared" ca="1" si="6"/>
        <v>43344</v>
      </c>
    </row>
    <row r="106" spans="1:22" customFormat="1" ht="9.75" customHeight="1" x14ac:dyDescent="0.25">
      <c r="A106" s="63"/>
      <c r="B106" s="257"/>
      <c r="C106" s="97">
        <v>96</v>
      </c>
      <c r="D106" s="72">
        <v>96</v>
      </c>
      <c r="E106" s="72">
        <v>96</v>
      </c>
      <c r="F106" s="72">
        <v>96</v>
      </c>
      <c r="G106" s="72">
        <v>96</v>
      </c>
      <c r="H106" s="72">
        <v>96</v>
      </c>
      <c r="I106" s="72">
        <v>96</v>
      </c>
      <c r="J106" s="72">
        <v>96</v>
      </c>
      <c r="K106" s="72">
        <v>96</v>
      </c>
      <c r="L106" s="73">
        <v>96</v>
      </c>
      <c r="M106" s="64"/>
      <c r="N106" s="70"/>
      <c r="O106" s="1">
        <v>95</v>
      </c>
      <c r="P106" s="68"/>
      <c r="Q106" s="69"/>
      <c r="R106" s="68"/>
      <c r="S106" s="68"/>
      <c r="T106" s="71">
        <f t="shared" si="4"/>
        <v>0</v>
      </c>
      <c r="U106" s="2" t="str">
        <f t="shared" si="5"/>
        <v/>
      </c>
      <c r="V106" s="3">
        <f t="shared" ca="1" si="6"/>
        <v>43344</v>
      </c>
    </row>
    <row r="107" spans="1:22" customFormat="1" ht="9.75" customHeight="1" x14ac:dyDescent="0.25">
      <c r="A107" s="63"/>
      <c r="B107" s="257"/>
      <c r="C107" s="97">
        <v>97</v>
      </c>
      <c r="D107" s="72">
        <v>97</v>
      </c>
      <c r="E107" s="72">
        <v>97</v>
      </c>
      <c r="F107" s="72">
        <v>97</v>
      </c>
      <c r="G107" s="72">
        <v>97</v>
      </c>
      <c r="H107" s="72">
        <v>97</v>
      </c>
      <c r="I107" s="72">
        <v>97</v>
      </c>
      <c r="J107" s="72">
        <v>97</v>
      </c>
      <c r="K107" s="72">
        <v>97</v>
      </c>
      <c r="L107" s="73">
        <v>97</v>
      </c>
      <c r="M107" s="64"/>
      <c r="N107" s="70"/>
      <c r="O107" s="1">
        <v>96</v>
      </c>
      <c r="P107" s="68"/>
      <c r="Q107" s="69"/>
      <c r="R107" s="68"/>
      <c r="S107" s="68"/>
      <c r="T107" s="71">
        <f t="shared" si="4"/>
        <v>0</v>
      </c>
      <c r="U107" s="2" t="str">
        <f t="shared" si="5"/>
        <v/>
      </c>
      <c r="V107" s="3">
        <f t="shared" ca="1" si="6"/>
        <v>43344</v>
      </c>
    </row>
    <row r="108" spans="1:22" customFormat="1" ht="9.75" customHeight="1" x14ac:dyDescent="0.25">
      <c r="A108" s="63"/>
      <c r="B108" s="257"/>
      <c r="C108" s="97">
        <v>98</v>
      </c>
      <c r="D108" s="72">
        <v>98</v>
      </c>
      <c r="E108" s="72">
        <v>98</v>
      </c>
      <c r="F108" s="72">
        <v>98</v>
      </c>
      <c r="G108" s="72">
        <v>98</v>
      </c>
      <c r="H108" s="72">
        <v>98</v>
      </c>
      <c r="I108" s="72">
        <v>98</v>
      </c>
      <c r="J108" s="72">
        <v>98</v>
      </c>
      <c r="K108" s="72">
        <v>98</v>
      </c>
      <c r="L108" s="73">
        <v>98</v>
      </c>
      <c r="M108" s="64"/>
      <c r="N108" s="70"/>
      <c r="O108" s="1">
        <v>97</v>
      </c>
      <c r="P108" s="68"/>
      <c r="Q108" s="69"/>
      <c r="R108" s="68"/>
      <c r="S108" s="68"/>
      <c r="T108" s="71">
        <f t="shared" si="4"/>
        <v>0</v>
      </c>
      <c r="U108" s="2" t="str">
        <f t="shared" si="5"/>
        <v/>
      </c>
      <c r="V108" s="3">
        <f t="shared" ca="1" si="6"/>
        <v>43344</v>
      </c>
    </row>
    <row r="109" spans="1:22" customFormat="1" ht="9.75" customHeight="1" thickBot="1" x14ac:dyDescent="0.3">
      <c r="A109" s="63"/>
      <c r="B109" s="258"/>
      <c r="C109" s="111">
        <v>99</v>
      </c>
      <c r="D109" s="74">
        <v>99</v>
      </c>
      <c r="E109" s="74">
        <v>99</v>
      </c>
      <c r="F109" s="74">
        <v>99</v>
      </c>
      <c r="G109" s="74">
        <v>99</v>
      </c>
      <c r="H109" s="74">
        <v>99</v>
      </c>
      <c r="I109" s="74">
        <v>99</v>
      </c>
      <c r="J109" s="74">
        <v>99</v>
      </c>
      <c r="K109" s="74">
        <v>99</v>
      </c>
      <c r="L109" s="75">
        <v>99</v>
      </c>
      <c r="M109" s="64"/>
      <c r="N109" s="70"/>
      <c r="O109" s="1">
        <v>98</v>
      </c>
      <c r="P109" s="68"/>
      <c r="Q109" s="69"/>
      <c r="R109" s="68"/>
      <c r="S109" s="68"/>
      <c r="T109" s="71">
        <f t="shared" si="4"/>
        <v>0</v>
      </c>
      <c r="U109" s="2" t="str">
        <f t="shared" si="5"/>
        <v/>
      </c>
      <c r="V109" s="3">
        <f t="shared" ca="1" si="6"/>
        <v>43344</v>
      </c>
    </row>
    <row r="110" spans="1:22" customFormat="1" ht="9.75" customHeight="1" x14ac:dyDescent="0.25">
      <c r="A110" s="63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70"/>
      <c r="O110" s="1">
        <v>99</v>
      </c>
      <c r="P110" s="68"/>
      <c r="Q110" s="69"/>
      <c r="R110" s="68"/>
      <c r="S110" s="68"/>
      <c r="T110" s="71">
        <f t="shared" si="4"/>
        <v>0</v>
      </c>
      <c r="U110" s="2" t="str">
        <f t="shared" si="5"/>
        <v/>
      </c>
      <c r="V110" s="3">
        <f t="shared" ca="1" si="6"/>
        <v>43344</v>
      </c>
    </row>
    <row r="111" spans="1:22" customFormat="1" ht="9.75" customHeight="1" x14ac:dyDescent="0.25">
      <c r="A111" s="63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70"/>
      <c r="O111" s="1">
        <v>100</v>
      </c>
      <c r="P111" s="68"/>
      <c r="Q111" s="69"/>
      <c r="R111" s="68"/>
      <c r="S111" s="68"/>
      <c r="T111" s="71">
        <f t="shared" si="4"/>
        <v>0</v>
      </c>
      <c r="U111" s="2" t="str">
        <f t="shared" si="5"/>
        <v/>
      </c>
      <c r="V111" s="3">
        <f t="shared" ca="1" si="6"/>
        <v>43344</v>
      </c>
    </row>
    <row r="112" spans="1:22" customFormat="1" ht="9.75" customHeight="1" x14ac:dyDescent="0.25">
      <c r="A112" s="63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70"/>
      <c r="O112" s="1">
        <v>101</v>
      </c>
      <c r="P112" s="68"/>
      <c r="Q112" s="69"/>
      <c r="R112" s="68"/>
      <c r="S112" s="68"/>
      <c r="T112" s="71">
        <f t="shared" si="4"/>
        <v>0</v>
      </c>
      <c r="U112" s="2" t="str">
        <f t="shared" si="5"/>
        <v/>
      </c>
      <c r="V112" s="3">
        <f t="shared" ca="1" si="6"/>
        <v>43344</v>
      </c>
    </row>
    <row r="113" spans="1:22" customFormat="1" ht="9.75" customHeight="1" x14ac:dyDescent="0.25">
      <c r="A113" s="63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70"/>
      <c r="O113" s="1">
        <v>102</v>
      </c>
      <c r="P113" s="68"/>
      <c r="Q113" s="69"/>
      <c r="R113" s="68"/>
      <c r="S113" s="68"/>
      <c r="T113" s="71">
        <f t="shared" si="4"/>
        <v>0</v>
      </c>
      <c r="U113" s="2" t="str">
        <f t="shared" si="5"/>
        <v/>
      </c>
      <c r="V113" s="3">
        <f t="shared" ca="1" si="6"/>
        <v>43344</v>
      </c>
    </row>
    <row r="114" spans="1:22" customFormat="1" ht="9.75" customHeight="1" x14ac:dyDescent="0.25">
      <c r="A114" s="63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70"/>
      <c r="O114" s="1">
        <v>103</v>
      </c>
      <c r="P114" s="68"/>
      <c r="Q114" s="69"/>
      <c r="R114" s="68"/>
      <c r="S114" s="68"/>
      <c r="T114" s="71">
        <f t="shared" si="4"/>
        <v>0</v>
      </c>
      <c r="U114" s="2" t="str">
        <f t="shared" si="5"/>
        <v/>
      </c>
      <c r="V114" s="3">
        <f t="shared" ca="1" si="6"/>
        <v>43344</v>
      </c>
    </row>
    <row r="115" spans="1:22" customFormat="1" ht="9.75" customHeight="1" x14ac:dyDescent="0.25">
      <c r="A115" s="63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70"/>
      <c r="O115" s="1">
        <v>104</v>
      </c>
      <c r="P115" s="68"/>
      <c r="Q115" s="69"/>
      <c r="R115" s="68"/>
      <c r="S115" s="68"/>
      <c r="T115" s="71">
        <f t="shared" si="4"/>
        <v>0</v>
      </c>
      <c r="U115" s="2" t="str">
        <f t="shared" si="5"/>
        <v/>
      </c>
      <c r="V115" s="3">
        <f t="shared" ca="1" si="6"/>
        <v>43344</v>
      </c>
    </row>
    <row r="116" spans="1:22" customFormat="1" ht="9.75" customHeight="1" x14ac:dyDescent="0.25">
      <c r="A116" s="63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70"/>
      <c r="O116" s="1">
        <v>105</v>
      </c>
      <c r="P116" s="68"/>
      <c r="Q116" s="69"/>
      <c r="R116" s="68"/>
      <c r="S116" s="68"/>
      <c r="T116" s="71">
        <f t="shared" si="4"/>
        <v>0</v>
      </c>
      <c r="U116" s="2" t="str">
        <f t="shared" si="5"/>
        <v/>
      </c>
      <c r="V116" s="3">
        <f t="shared" ca="1" si="6"/>
        <v>43344</v>
      </c>
    </row>
    <row r="117" spans="1:22" customFormat="1" ht="9.75" customHeight="1" x14ac:dyDescent="0.25">
      <c r="A117" s="63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70"/>
      <c r="O117" s="1">
        <v>106</v>
      </c>
      <c r="P117" s="68"/>
      <c r="Q117" s="69"/>
      <c r="R117" s="68"/>
      <c r="S117" s="68"/>
      <c r="T117" s="71">
        <f t="shared" si="4"/>
        <v>0</v>
      </c>
      <c r="U117" s="2" t="str">
        <f t="shared" si="5"/>
        <v/>
      </c>
      <c r="V117" s="3">
        <f t="shared" ca="1" si="6"/>
        <v>43344</v>
      </c>
    </row>
    <row r="118" spans="1:22" customFormat="1" ht="9.75" customHeight="1" x14ac:dyDescent="0.25">
      <c r="A118" s="63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70"/>
      <c r="O118" s="1">
        <v>107</v>
      </c>
      <c r="P118" s="68"/>
      <c r="Q118" s="69"/>
      <c r="R118" s="68"/>
      <c r="S118" s="68"/>
      <c r="T118" s="71">
        <f t="shared" si="4"/>
        <v>0</v>
      </c>
      <c r="U118" s="2" t="str">
        <f t="shared" si="5"/>
        <v/>
      </c>
      <c r="V118" s="3">
        <f t="shared" ca="1" si="6"/>
        <v>43344</v>
      </c>
    </row>
    <row r="119" spans="1:22" customFormat="1" ht="9.75" customHeight="1" x14ac:dyDescent="0.25">
      <c r="A119" s="63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70"/>
      <c r="O119" s="1">
        <v>108</v>
      </c>
      <c r="P119" s="68"/>
      <c r="Q119" s="69"/>
      <c r="R119" s="68"/>
      <c r="S119" s="68"/>
      <c r="T119" s="71">
        <f t="shared" si="4"/>
        <v>0</v>
      </c>
      <c r="U119" s="2" t="str">
        <f t="shared" si="5"/>
        <v/>
      </c>
      <c r="V119" s="3">
        <f t="shared" ca="1" si="6"/>
        <v>43344</v>
      </c>
    </row>
    <row r="120" spans="1:22" customFormat="1" ht="9.75" customHeight="1" x14ac:dyDescent="0.25">
      <c r="A120" s="63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70"/>
      <c r="O120" s="1">
        <v>109</v>
      </c>
      <c r="P120" s="68"/>
      <c r="Q120" s="69"/>
      <c r="R120" s="68"/>
      <c r="S120" s="68"/>
      <c r="T120" s="71">
        <f t="shared" si="4"/>
        <v>0</v>
      </c>
      <c r="U120" s="2" t="str">
        <f t="shared" si="5"/>
        <v/>
      </c>
      <c r="V120" s="3">
        <f t="shared" ca="1" si="6"/>
        <v>43344</v>
      </c>
    </row>
    <row r="121" spans="1:22" customFormat="1" ht="9.75" customHeight="1" x14ac:dyDescent="0.25">
      <c r="A121" s="63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70"/>
      <c r="O121" s="1">
        <v>110</v>
      </c>
      <c r="P121" s="68"/>
      <c r="Q121" s="69"/>
      <c r="R121" s="68"/>
      <c r="S121" s="68"/>
      <c r="T121" s="71">
        <f t="shared" si="4"/>
        <v>0</v>
      </c>
      <c r="U121" s="2" t="str">
        <f t="shared" si="5"/>
        <v/>
      </c>
      <c r="V121" s="3">
        <f t="shared" ca="1" si="6"/>
        <v>43344</v>
      </c>
    </row>
    <row r="122" spans="1:22" customFormat="1" ht="9.75" customHeight="1" x14ac:dyDescent="0.25">
      <c r="A122" s="63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70"/>
      <c r="O122" s="1">
        <v>111</v>
      </c>
      <c r="P122" s="68"/>
      <c r="Q122" s="69"/>
      <c r="R122" s="68"/>
      <c r="S122" s="68"/>
      <c r="T122" s="71">
        <f t="shared" si="4"/>
        <v>0</v>
      </c>
      <c r="U122" s="2" t="str">
        <f t="shared" si="5"/>
        <v/>
      </c>
      <c r="V122" s="3">
        <f t="shared" ca="1" si="6"/>
        <v>43344</v>
      </c>
    </row>
    <row r="123" spans="1:22" customFormat="1" ht="9.75" customHeight="1" x14ac:dyDescent="0.25">
      <c r="A123" s="63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70"/>
      <c r="O123" s="1">
        <v>112</v>
      </c>
      <c r="P123" s="68"/>
      <c r="Q123" s="69"/>
      <c r="R123" s="68"/>
      <c r="S123" s="68"/>
      <c r="T123" s="71">
        <f t="shared" si="4"/>
        <v>0</v>
      </c>
      <c r="U123" s="2" t="str">
        <f t="shared" si="5"/>
        <v/>
      </c>
      <c r="V123" s="3">
        <f t="shared" ca="1" si="6"/>
        <v>43344</v>
      </c>
    </row>
    <row r="124" spans="1:22" customFormat="1" ht="9.75" customHeight="1" x14ac:dyDescent="0.25">
      <c r="A124" s="63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70"/>
      <c r="O124" s="1">
        <v>113</v>
      </c>
      <c r="P124" s="68"/>
      <c r="Q124" s="69"/>
      <c r="R124" s="68"/>
      <c r="S124" s="68"/>
      <c r="T124" s="71">
        <f t="shared" si="4"/>
        <v>0</v>
      </c>
      <c r="U124" s="2" t="str">
        <f t="shared" si="5"/>
        <v/>
      </c>
      <c r="V124" s="3">
        <f t="shared" ca="1" si="6"/>
        <v>43344</v>
      </c>
    </row>
    <row r="125" spans="1:22" customFormat="1" ht="9.75" customHeight="1" x14ac:dyDescent="0.25">
      <c r="A125" s="63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70"/>
      <c r="O125" s="1">
        <v>114</v>
      </c>
      <c r="P125" s="68"/>
      <c r="Q125" s="69"/>
      <c r="R125" s="68"/>
      <c r="S125" s="68"/>
      <c r="T125" s="71">
        <f t="shared" si="4"/>
        <v>0</v>
      </c>
      <c r="U125" s="2" t="str">
        <f t="shared" si="5"/>
        <v/>
      </c>
      <c r="V125" s="3">
        <f t="shared" ca="1" si="6"/>
        <v>43344</v>
      </c>
    </row>
    <row r="126" spans="1:22" customFormat="1" ht="9.9499999999999993" customHeight="1" x14ac:dyDescent="0.25">
      <c r="A126" s="63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70"/>
      <c r="O126" s="1">
        <v>115</v>
      </c>
      <c r="P126" s="68"/>
      <c r="Q126" s="69"/>
      <c r="R126" s="68"/>
      <c r="S126" s="68"/>
      <c r="T126" s="71">
        <f t="shared" si="4"/>
        <v>0</v>
      </c>
      <c r="U126" s="2" t="str">
        <f t="shared" si="5"/>
        <v/>
      </c>
      <c r="V126" s="3">
        <f t="shared" ca="1" si="6"/>
        <v>43344</v>
      </c>
    </row>
    <row r="127" spans="1:22" customFormat="1" ht="9.9499999999999993" customHeight="1" x14ac:dyDescent="0.25">
      <c r="A127" s="63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70"/>
      <c r="O127" s="1">
        <v>116</v>
      </c>
      <c r="P127" s="68"/>
      <c r="Q127" s="69"/>
      <c r="R127" s="68"/>
      <c r="S127" s="68"/>
      <c r="T127" s="71">
        <f t="shared" si="4"/>
        <v>0</v>
      </c>
      <c r="U127" s="2" t="str">
        <f t="shared" si="5"/>
        <v/>
      </c>
      <c r="V127" s="3">
        <f t="shared" ca="1" si="6"/>
        <v>43344</v>
      </c>
    </row>
    <row r="128" spans="1:22" customFormat="1" ht="9.9499999999999993" customHeight="1" x14ac:dyDescent="0.25">
      <c r="A128" s="63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70"/>
      <c r="O128" s="1">
        <v>117</v>
      </c>
      <c r="P128" s="68"/>
      <c r="Q128" s="69"/>
      <c r="R128" s="68"/>
      <c r="S128" s="68"/>
      <c r="T128" s="71">
        <f t="shared" si="4"/>
        <v>0</v>
      </c>
      <c r="U128" s="2" t="str">
        <f t="shared" si="5"/>
        <v/>
      </c>
      <c r="V128" s="3">
        <f t="shared" ca="1" si="6"/>
        <v>43344</v>
      </c>
    </row>
    <row r="129" spans="1:22" customFormat="1" ht="9.9499999999999993" customHeight="1" x14ac:dyDescent="0.25">
      <c r="A129" s="63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70"/>
      <c r="O129" s="1">
        <v>118</v>
      </c>
      <c r="P129" s="68"/>
      <c r="Q129" s="69"/>
      <c r="R129" s="68"/>
      <c r="S129" s="68"/>
      <c r="T129" s="71">
        <f t="shared" si="4"/>
        <v>0</v>
      </c>
      <c r="U129" s="2" t="str">
        <f t="shared" si="5"/>
        <v/>
      </c>
      <c r="V129" s="3">
        <f t="shared" ca="1" si="6"/>
        <v>43344</v>
      </c>
    </row>
    <row r="130" spans="1:22" customFormat="1" ht="9.9499999999999993" customHeight="1" x14ac:dyDescent="0.25">
      <c r="A130" s="63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70"/>
      <c r="O130" s="1">
        <v>119</v>
      </c>
      <c r="P130" s="68"/>
      <c r="Q130" s="69"/>
      <c r="R130" s="68"/>
      <c r="S130" s="68"/>
      <c r="T130" s="71">
        <f t="shared" si="4"/>
        <v>0</v>
      </c>
      <c r="U130" s="2" t="str">
        <f t="shared" si="5"/>
        <v/>
      </c>
      <c r="V130" s="3">
        <f t="shared" ca="1" si="6"/>
        <v>43344</v>
      </c>
    </row>
    <row r="131" spans="1:22" customFormat="1" ht="9.9499999999999993" customHeight="1" thickBot="1" x14ac:dyDescent="0.3">
      <c r="A131" s="63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87"/>
      <c r="O131" s="88">
        <v>120</v>
      </c>
      <c r="P131" s="89"/>
      <c r="Q131" s="90"/>
      <c r="R131" s="89"/>
      <c r="S131" s="89"/>
      <c r="T131" s="91">
        <f t="shared" si="4"/>
        <v>0</v>
      </c>
      <c r="U131" s="92" t="str">
        <f t="shared" si="5"/>
        <v/>
      </c>
      <c r="V131" s="93">
        <f t="shared" ca="1" si="6"/>
        <v>43344</v>
      </c>
    </row>
    <row r="132" spans="1:22" customFormat="1" ht="15.75" thickBot="1" x14ac:dyDescent="0.3">
      <c r="A132" s="66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52" t="s">
        <v>19</v>
      </c>
      <c r="O132" s="53">
        <f ca="1">TODAY()</f>
        <v>43344</v>
      </c>
      <c r="P132" s="53" t="s">
        <v>20</v>
      </c>
      <c r="Q132" s="54">
        <f>SUM(Q11:Q131)-U132</f>
        <v>0</v>
      </c>
      <c r="R132" s="55">
        <f>MAX(R12:R131)</f>
        <v>0</v>
      </c>
      <c r="S132" s="56"/>
      <c r="T132" s="57" t="s">
        <v>21</v>
      </c>
      <c r="U132" s="54">
        <f>SUM(U11:U131)</f>
        <v>0</v>
      </c>
      <c r="V132" s="58">
        <f ca="1">SUMIF(V11:V131,"&gt;0")</f>
        <v>5244624</v>
      </c>
    </row>
    <row r="133" spans="1:22" ht="2.1" customHeight="1" x14ac:dyDescent="0.25"/>
  </sheetData>
  <mergeCells count="17">
    <mergeCell ref="N1:N2"/>
    <mergeCell ref="O1:T2"/>
    <mergeCell ref="U1:U2"/>
    <mergeCell ref="V1:V2"/>
    <mergeCell ref="B2:L6"/>
    <mergeCell ref="O3:P3"/>
    <mergeCell ref="S3:T3"/>
    <mergeCell ref="S4:V4"/>
    <mergeCell ref="O5:P5"/>
    <mergeCell ref="U5:V5"/>
    <mergeCell ref="B11:B109"/>
    <mergeCell ref="N6:Q6"/>
    <mergeCell ref="S6:V6"/>
    <mergeCell ref="N7:Q7"/>
    <mergeCell ref="B8:B10"/>
    <mergeCell ref="C8:L9"/>
    <mergeCell ref="N8:Q8"/>
  </mergeCells>
  <conditionalFormatting sqref="T8:V8 V3 R8">
    <cfRule type="cellIs" dxfId="186" priority="11" operator="equal">
      <formula>0</formula>
    </cfRule>
  </conditionalFormatting>
  <conditionalFormatting sqref="V10">
    <cfRule type="cellIs" dxfId="185" priority="7" operator="between">
      <formula>40000</formula>
      <formula>50000</formula>
    </cfRule>
    <cfRule type="cellIs" dxfId="184" priority="8" operator="between">
      <formula>30</formula>
      <formula>4000</formula>
    </cfRule>
    <cfRule type="containsText" dxfId="183" priority="9" operator="containsText" text="pago">
      <formula>NOT(ISERROR(SEARCH("pago",V10)))</formula>
    </cfRule>
    <cfRule type="cellIs" dxfId="182" priority="10" operator="between">
      <formula>1</formula>
      <formula>29</formula>
    </cfRule>
  </conditionalFormatting>
  <conditionalFormatting sqref="V11:V131">
    <cfRule type="cellIs" dxfId="181" priority="3" operator="between">
      <formula>40000</formula>
      <formula>50000</formula>
    </cfRule>
    <cfRule type="cellIs" dxfId="180" priority="4" operator="between">
      <formula>30</formula>
      <formula>4000</formula>
    </cfRule>
    <cfRule type="containsText" dxfId="179" priority="5" operator="containsText" text="pago">
      <formula>NOT(ISERROR(SEARCH("pago",V11)))</formula>
    </cfRule>
    <cfRule type="cellIs" dxfId="178" priority="6" operator="between">
      <formula>1</formula>
      <formula>29</formula>
    </cfRule>
  </conditionalFormatting>
  <conditionalFormatting sqref="V11:V131">
    <cfRule type="cellIs" dxfId="177" priority="2" operator="lessThan">
      <formula>0</formula>
    </cfRule>
  </conditionalFormatting>
  <conditionalFormatting sqref="T11:T131">
    <cfRule type="expression" dxfId="176" priority="1">
      <formula>S11=""</formula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Clientes!$A$3:$A$402</xm:f>
          </x14:formula1>
          <xm:sqref>V1:V2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3"/>
  <sheetViews>
    <sheetView workbookViewId="0">
      <selection sqref="A1:XFD1048576"/>
    </sheetView>
  </sheetViews>
  <sheetFormatPr defaultColWidth="0" defaultRowHeight="15" zeroHeight="1" x14ac:dyDescent="0.25"/>
  <cols>
    <col min="1" max="1" width="1.7109375" style="59" customWidth="1"/>
    <col min="2" max="12" width="2.7109375" style="59" customWidth="1"/>
    <col min="13" max="13" width="1.7109375" style="59" customWidth="1"/>
    <col min="14" max="14" width="19.140625" style="42" bestFit="1" customWidth="1"/>
    <col min="15" max="15" width="15" style="42" bestFit="1" customWidth="1"/>
    <col min="16" max="16" width="15" style="42" customWidth="1"/>
    <col min="17" max="17" width="9.28515625" style="42" bestFit="1" customWidth="1"/>
    <col min="18" max="18" width="18.7109375" style="43" hidden="1"/>
    <col min="19" max="19" width="15.5703125" style="42" bestFit="1" customWidth="1"/>
    <col min="20" max="20" width="17.85546875" style="42" customWidth="1"/>
    <col min="21" max="21" width="14.28515625" style="42" bestFit="1" customWidth="1"/>
    <col min="22" max="22" width="19" style="42" customWidth="1"/>
    <col min="23" max="23" width="1.7109375" style="59" customWidth="1"/>
    <col min="24" max="16384" width="19" style="59" hidden="1"/>
  </cols>
  <sheetData>
    <row r="1" spans="1:22" customFormat="1" ht="9.9499999999999993" customHeight="1" thickBot="1" x14ac:dyDescent="0.3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2"/>
      <c r="N1" s="222" t="str">
        <f ca="1">IF(V132&gt;5000,"Livre",IF(V132&lt;=30,"Em Dias","Atrasado"))</f>
        <v>Livre</v>
      </c>
      <c r="O1" s="224" t="s">
        <v>1</v>
      </c>
      <c r="P1" s="224"/>
      <c r="Q1" s="224"/>
      <c r="R1" s="224"/>
      <c r="S1" s="224"/>
      <c r="T1" s="224"/>
      <c r="U1" s="226" t="s">
        <v>22</v>
      </c>
      <c r="V1" s="228" t="s">
        <v>56</v>
      </c>
    </row>
    <row r="2" spans="1:22" customFormat="1" ht="9.9499999999999993" customHeight="1" thickBot="1" x14ac:dyDescent="0.3">
      <c r="A2" s="63"/>
      <c r="B2" s="230"/>
      <c r="C2" s="231"/>
      <c r="D2" s="231"/>
      <c r="E2" s="231"/>
      <c r="F2" s="231"/>
      <c r="G2" s="231"/>
      <c r="H2" s="231"/>
      <c r="I2" s="231"/>
      <c r="J2" s="231"/>
      <c r="K2" s="231"/>
      <c r="L2" s="232"/>
      <c r="M2" s="64"/>
      <c r="N2" s="223"/>
      <c r="O2" s="225"/>
      <c r="P2" s="225"/>
      <c r="Q2" s="225"/>
      <c r="R2" s="225"/>
      <c r="S2" s="225"/>
      <c r="T2" s="225"/>
      <c r="U2" s="227"/>
      <c r="V2" s="229"/>
    </row>
    <row r="3" spans="1:22" customFormat="1" ht="9.9499999999999993" customHeight="1" thickBot="1" x14ac:dyDescent="0.3">
      <c r="A3" s="63"/>
      <c r="B3" s="233"/>
      <c r="C3" s="234"/>
      <c r="D3" s="234"/>
      <c r="E3" s="234"/>
      <c r="F3" s="234"/>
      <c r="G3" s="234"/>
      <c r="H3" s="234"/>
      <c r="I3" s="234"/>
      <c r="J3" s="234"/>
      <c r="K3" s="234"/>
      <c r="L3" s="235"/>
      <c r="M3" s="64"/>
      <c r="N3" s="44" t="s">
        <v>4</v>
      </c>
      <c r="O3" s="239" t="e">
        <f>VLOOKUP(V1,bd,2,0)</f>
        <v>#N/A</v>
      </c>
      <c r="P3" s="240"/>
      <c r="Q3" s="45" t="s">
        <v>6</v>
      </c>
      <c r="R3" s="43"/>
      <c r="S3" s="241" t="e">
        <f>VLOOKUP(V1,bd,8,0)</f>
        <v>#N/A</v>
      </c>
      <c r="T3" s="242"/>
      <c r="U3" s="44" t="s">
        <v>23</v>
      </c>
      <c r="V3" s="13" t="e">
        <f>VLOOKUP(V1,bd,9,0)</f>
        <v>#N/A</v>
      </c>
    </row>
    <row r="4" spans="1:22" customFormat="1" ht="9.9499999999999993" customHeight="1" thickBot="1" x14ac:dyDescent="0.3">
      <c r="A4" s="63"/>
      <c r="B4" s="233"/>
      <c r="C4" s="234"/>
      <c r="D4" s="234"/>
      <c r="E4" s="234"/>
      <c r="F4" s="234"/>
      <c r="G4" s="234"/>
      <c r="H4" s="234"/>
      <c r="I4" s="234"/>
      <c r="J4" s="234"/>
      <c r="K4" s="234"/>
      <c r="L4" s="235"/>
      <c r="M4" s="64"/>
      <c r="N4" s="44" t="s">
        <v>30</v>
      </c>
      <c r="O4" s="41" t="e">
        <f>VLOOKUP(V1,bd,17,0)</f>
        <v>#N/A</v>
      </c>
      <c r="P4" s="41" t="e">
        <f>VLOOKUP(V1,bd,18,0)</f>
        <v>#N/A</v>
      </c>
      <c r="Q4" s="44" t="s">
        <v>8</v>
      </c>
      <c r="R4" s="43"/>
      <c r="S4" s="243" t="e">
        <f>VLOOKUP(V1,bd,19,0)</f>
        <v>#N/A</v>
      </c>
      <c r="T4" s="244"/>
      <c r="U4" s="244"/>
      <c r="V4" s="245"/>
    </row>
    <row r="5" spans="1:22" customFormat="1" ht="9.9499999999999993" customHeight="1" thickBot="1" x14ac:dyDescent="0.3">
      <c r="A5" s="63"/>
      <c r="B5" s="233"/>
      <c r="C5" s="234"/>
      <c r="D5" s="234"/>
      <c r="E5" s="234"/>
      <c r="F5" s="234"/>
      <c r="G5" s="234"/>
      <c r="H5" s="234"/>
      <c r="I5" s="234"/>
      <c r="J5" s="234"/>
      <c r="K5" s="234"/>
      <c r="L5" s="235"/>
      <c r="M5" s="64"/>
      <c r="N5" s="44" t="s">
        <v>24</v>
      </c>
      <c r="O5" s="246" t="e">
        <f>VLOOKUP(V1,bd,10,0)</f>
        <v>#N/A</v>
      </c>
      <c r="P5" s="247"/>
      <c r="Q5" s="46" t="s">
        <v>7</v>
      </c>
      <c r="R5" s="4"/>
      <c r="S5" s="41" t="e">
        <f>VLOOKUP(V1,bd,13,0)</f>
        <v>#N/A</v>
      </c>
      <c r="T5" s="44" t="s">
        <v>5</v>
      </c>
      <c r="U5" s="241" t="e">
        <f>VLOOKUP(V1,bd,20,0)</f>
        <v>#N/A</v>
      </c>
      <c r="V5" s="242"/>
    </row>
    <row r="6" spans="1:22" customFormat="1" ht="9.9499999999999993" customHeight="1" thickBot="1" x14ac:dyDescent="0.3">
      <c r="A6" s="63"/>
      <c r="B6" s="236"/>
      <c r="C6" s="237"/>
      <c r="D6" s="237"/>
      <c r="E6" s="237"/>
      <c r="F6" s="237"/>
      <c r="G6" s="237"/>
      <c r="H6" s="237"/>
      <c r="I6" s="237"/>
      <c r="J6" s="237"/>
      <c r="K6" s="237"/>
      <c r="L6" s="238"/>
      <c r="M6" s="64"/>
      <c r="N6" s="241"/>
      <c r="O6" s="248"/>
      <c r="P6" s="248"/>
      <c r="Q6" s="248"/>
      <c r="R6" s="7"/>
      <c r="S6" s="248"/>
      <c r="T6" s="248"/>
      <c r="U6" s="248"/>
      <c r="V6" s="242"/>
    </row>
    <row r="7" spans="1:22" customFormat="1" ht="9.9499999999999993" customHeight="1" thickBot="1" x14ac:dyDescent="0.3">
      <c r="A7" s="63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217" t="s">
        <v>25</v>
      </c>
      <c r="O7" s="215"/>
      <c r="P7" s="215"/>
      <c r="Q7" s="216"/>
      <c r="R7" s="65"/>
      <c r="S7" s="47" t="s">
        <v>26</v>
      </c>
      <c r="T7" s="48" t="s">
        <v>27</v>
      </c>
      <c r="U7" s="48" t="s">
        <v>28</v>
      </c>
      <c r="V7" s="48" t="s">
        <v>29</v>
      </c>
    </row>
    <row r="8" spans="1:22" customFormat="1" ht="9.9499999999999993" customHeight="1" thickBot="1" x14ac:dyDescent="0.3">
      <c r="A8" s="63"/>
      <c r="B8" s="249"/>
      <c r="C8" s="250" t="s">
        <v>31</v>
      </c>
      <c r="D8" s="251"/>
      <c r="E8" s="251"/>
      <c r="F8" s="251"/>
      <c r="G8" s="251"/>
      <c r="H8" s="251"/>
      <c r="I8" s="251"/>
      <c r="J8" s="251"/>
      <c r="K8" s="251"/>
      <c r="L8" s="252"/>
      <c r="M8" s="64"/>
      <c r="N8" s="241" t="e">
        <f>VLOOKUP(V1,bd,3,0)</f>
        <v>#N/A</v>
      </c>
      <c r="O8" s="248"/>
      <c r="P8" s="248"/>
      <c r="Q8" s="242"/>
      <c r="R8" s="6"/>
      <c r="S8" s="5" t="e">
        <f>VLOOKUP(V1,bd,4,0)</f>
        <v>#N/A</v>
      </c>
      <c r="T8" s="5" t="e">
        <f>VLOOKUP(V1,bd,5,0)</f>
        <v>#N/A</v>
      </c>
      <c r="U8" s="5" t="e">
        <f>VLOOKUP(V1,bd,7,0)</f>
        <v>#N/A</v>
      </c>
      <c r="V8" s="13" t="e">
        <f>VLOOKUP(V1,bd,6,0)</f>
        <v>#N/A</v>
      </c>
    </row>
    <row r="9" spans="1:22" customFormat="1" ht="9.9499999999999993" customHeight="1" thickBot="1" x14ac:dyDescent="0.3">
      <c r="A9" s="63"/>
      <c r="B9" s="249"/>
      <c r="C9" s="253"/>
      <c r="D9" s="254"/>
      <c r="E9" s="254"/>
      <c r="F9" s="254"/>
      <c r="G9" s="254"/>
      <c r="H9" s="254"/>
      <c r="I9" s="254"/>
      <c r="J9" s="254"/>
      <c r="K9" s="254"/>
      <c r="L9" s="255"/>
      <c r="M9" s="64"/>
      <c r="N9" s="49"/>
      <c r="O9" s="50"/>
      <c r="P9" s="50"/>
      <c r="Q9" s="50"/>
      <c r="R9" s="50"/>
      <c r="S9" s="50"/>
      <c r="T9" s="50"/>
      <c r="U9" s="50"/>
      <c r="V9" s="51"/>
    </row>
    <row r="10" spans="1:22" customFormat="1" ht="9.9499999999999993" customHeight="1" thickBot="1" x14ac:dyDescent="0.3">
      <c r="A10" s="63"/>
      <c r="B10" s="249"/>
      <c r="C10" s="115">
        <v>1</v>
      </c>
      <c r="D10" s="116">
        <v>2</v>
      </c>
      <c r="E10" s="116">
        <v>3</v>
      </c>
      <c r="F10" s="116">
        <v>4</v>
      </c>
      <c r="G10" s="116">
        <v>5</v>
      </c>
      <c r="H10" s="116">
        <v>6</v>
      </c>
      <c r="I10" s="116">
        <v>7</v>
      </c>
      <c r="J10" s="116">
        <v>8</v>
      </c>
      <c r="K10" s="116">
        <v>9</v>
      </c>
      <c r="L10" s="117">
        <v>10</v>
      </c>
      <c r="M10" s="64"/>
      <c r="N10" s="76" t="s">
        <v>9</v>
      </c>
      <c r="O10" s="77" t="s">
        <v>10</v>
      </c>
      <c r="P10" s="77" t="s">
        <v>11</v>
      </c>
      <c r="Q10" s="77" t="s">
        <v>12</v>
      </c>
      <c r="R10" s="78" t="s">
        <v>13</v>
      </c>
      <c r="S10" s="77" t="s">
        <v>14</v>
      </c>
      <c r="T10" s="77" t="s">
        <v>15</v>
      </c>
      <c r="U10" s="77" t="s">
        <v>16</v>
      </c>
      <c r="V10" s="79" t="s">
        <v>17</v>
      </c>
    </row>
    <row r="11" spans="1:22" customFormat="1" ht="9.9499999999999993" customHeight="1" x14ac:dyDescent="0.25">
      <c r="A11" s="63"/>
      <c r="B11" s="256" t="s">
        <v>3292</v>
      </c>
      <c r="C11" s="108">
        <v>1</v>
      </c>
      <c r="D11" s="112">
        <v>1</v>
      </c>
      <c r="E11" s="113">
        <v>1</v>
      </c>
      <c r="F11" s="113">
        <v>1</v>
      </c>
      <c r="G11" s="113">
        <v>1</v>
      </c>
      <c r="H11" s="113">
        <v>1</v>
      </c>
      <c r="I11" s="113">
        <v>1</v>
      </c>
      <c r="J11" s="113">
        <v>1</v>
      </c>
      <c r="K11" s="113">
        <v>1</v>
      </c>
      <c r="L11" s="114">
        <v>1</v>
      </c>
      <c r="M11" s="64"/>
      <c r="N11" s="80"/>
      <c r="O11" s="81" t="s">
        <v>18</v>
      </c>
      <c r="P11" s="82"/>
      <c r="Q11" s="83"/>
      <c r="R11" s="82"/>
      <c r="S11" s="82"/>
      <c r="T11" s="84">
        <f t="shared" ref="T11:T74" si="0">IF(P11&gt;=S11,0,"")</f>
        <v>0</v>
      </c>
      <c r="U11" s="85" t="str">
        <f t="shared" ref="U11:U74" si="1">IF(S11&lt;&gt;"",Q11,"")</f>
        <v/>
      </c>
      <c r="V11" s="86">
        <f t="shared" ref="V11:V74" ca="1" si="2">IF(U11&lt;&gt;"","pago",TODAY()-P11)</f>
        <v>43344</v>
      </c>
    </row>
    <row r="12" spans="1:22" customFormat="1" ht="9.9499999999999993" customHeight="1" x14ac:dyDescent="0.25">
      <c r="A12" s="63"/>
      <c r="B12" s="257"/>
      <c r="C12" s="109">
        <v>2</v>
      </c>
      <c r="D12" s="94">
        <v>2</v>
      </c>
      <c r="E12" s="72">
        <v>2</v>
      </c>
      <c r="F12" s="72">
        <v>2</v>
      </c>
      <c r="G12" s="72">
        <v>2</v>
      </c>
      <c r="H12" s="72">
        <v>2</v>
      </c>
      <c r="I12" s="72">
        <v>2</v>
      </c>
      <c r="J12" s="72">
        <v>2</v>
      </c>
      <c r="K12" s="72">
        <v>2</v>
      </c>
      <c r="L12" s="73">
        <v>2</v>
      </c>
      <c r="M12" s="64"/>
      <c r="N12" s="70"/>
      <c r="O12" s="1">
        <v>1</v>
      </c>
      <c r="P12" s="68"/>
      <c r="Q12" s="69"/>
      <c r="R12" s="68" t="str">
        <f t="shared" ref="R12:R51" si="3">IF(N12&lt;&gt;"",P12,"")</f>
        <v/>
      </c>
      <c r="S12" s="68"/>
      <c r="T12" s="71">
        <f t="shared" si="0"/>
        <v>0</v>
      </c>
      <c r="U12" s="2" t="str">
        <f t="shared" si="1"/>
        <v/>
      </c>
      <c r="V12" s="3">
        <f t="shared" ca="1" si="2"/>
        <v>43344</v>
      </c>
    </row>
    <row r="13" spans="1:22" customFormat="1" ht="9.9499999999999993" customHeight="1" x14ac:dyDescent="0.25">
      <c r="A13" s="63"/>
      <c r="B13" s="257"/>
      <c r="C13" s="109">
        <v>3</v>
      </c>
      <c r="D13" s="94">
        <v>3</v>
      </c>
      <c r="E13" s="72">
        <v>3</v>
      </c>
      <c r="F13" s="72">
        <v>3</v>
      </c>
      <c r="G13" s="72">
        <v>3</v>
      </c>
      <c r="H13" s="72">
        <v>3</v>
      </c>
      <c r="I13" s="72">
        <v>3</v>
      </c>
      <c r="J13" s="72">
        <v>3</v>
      </c>
      <c r="K13" s="72">
        <v>3</v>
      </c>
      <c r="L13" s="73">
        <v>3</v>
      </c>
      <c r="M13" s="64"/>
      <c r="N13" s="70"/>
      <c r="O13" s="1">
        <v>2</v>
      </c>
      <c r="P13" s="68"/>
      <c r="Q13" s="69"/>
      <c r="R13" s="68" t="str">
        <f t="shared" si="3"/>
        <v/>
      </c>
      <c r="S13" s="68"/>
      <c r="T13" s="71">
        <f t="shared" si="0"/>
        <v>0</v>
      </c>
      <c r="U13" s="2" t="str">
        <f t="shared" si="1"/>
        <v/>
      </c>
      <c r="V13" s="3">
        <f t="shared" ca="1" si="2"/>
        <v>43344</v>
      </c>
    </row>
    <row r="14" spans="1:22" customFormat="1" ht="9.9499999999999993" customHeight="1" x14ac:dyDescent="0.25">
      <c r="A14" s="63"/>
      <c r="B14" s="257"/>
      <c r="C14" s="109">
        <v>4</v>
      </c>
      <c r="D14" s="94">
        <v>4</v>
      </c>
      <c r="E14" s="72">
        <v>4</v>
      </c>
      <c r="F14" s="72">
        <v>4</v>
      </c>
      <c r="G14" s="72">
        <v>4</v>
      </c>
      <c r="H14" s="72">
        <v>4</v>
      </c>
      <c r="I14" s="72">
        <v>4</v>
      </c>
      <c r="J14" s="72">
        <v>4</v>
      </c>
      <c r="K14" s="72">
        <v>4</v>
      </c>
      <c r="L14" s="73">
        <v>4</v>
      </c>
      <c r="M14" s="64"/>
      <c r="N14" s="70"/>
      <c r="O14" s="1">
        <v>3</v>
      </c>
      <c r="P14" s="68"/>
      <c r="Q14" s="69"/>
      <c r="R14" s="68" t="str">
        <f t="shared" si="3"/>
        <v/>
      </c>
      <c r="S14" s="68"/>
      <c r="T14" s="71">
        <f t="shared" si="0"/>
        <v>0</v>
      </c>
      <c r="U14" s="2" t="str">
        <f t="shared" si="1"/>
        <v/>
      </c>
      <c r="V14" s="3">
        <f t="shared" ca="1" si="2"/>
        <v>43344</v>
      </c>
    </row>
    <row r="15" spans="1:22" customFormat="1" ht="9.9499999999999993" customHeight="1" x14ac:dyDescent="0.25">
      <c r="A15" s="63"/>
      <c r="B15" s="257"/>
      <c r="C15" s="109">
        <v>5</v>
      </c>
      <c r="D15" s="94">
        <v>5</v>
      </c>
      <c r="E15" s="72">
        <v>5</v>
      </c>
      <c r="F15" s="72">
        <v>5</v>
      </c>
      <c r="G15" s="72">
        <v>5</v>
      </c>
      <c r="H15" s="72">
        <v>5</v>
      </c>
      <c r="I15" s="72">
        <v>5</v>
      </c>
      <c r="J15" s="72">
        <v>5</v>
      </c>
      <c r="K15" s="72">
        <v>5</v>
      </c>
      <c r="L15" s="73">
        <v>5</v>
      </c>
      <c r="M15" s="64"/>
      <c r="N15" s="70"/>
      <c r="O15" s="1">
        <v>4</v>
      </c>
      <c r="P15" s="68"/>
      <c r="Q15" s="69"/>
      <c r="R15" s="68" t="str">
        <f t="shared" si="3"/>
        <v/>
      </c>
      <c r="S15" s="68"/>
      <c r="T15" s="71">
        <f t="shared" si="0"/>
        <v>0</v>
      </c>
      <c r="U15" s="2" t="str">
        <f t="shared" si="1"/>
        <v/>
      </c>
      <c r="V15" s="3">
        <f t="shared" ca="1" si="2"/>
        <v>43344</v>
      </c>
    </row>
    <row r="16" spans="1:22" customFormat="1" ht="9.9499999999999993" customHeight="1" x14ac:dyDescent="0.25">
      <c r="A16" s="63"/>
      <c r="B16" s="257"/>
      <c r="C16" s="109">
        <v>6</v>
      </c>
      <c r="D16" s="94">
        <v>6</v>
      </c>
      <c r="E16" s="72">
        <v>6</v>
      </c>
      <c r="F16" s="72">
        <v>6</v>
      </c>
      <c r="G16" s="72">
        <v>6</v>
      </c>
      <c r="H16" s="72">
        <v>6</v>
      </c>
      <c r="I16" s="72">
        <v>6</v>
      </c>
      <c r="J16" s="72">
        <v>6</v>
      </c>
      <c r="K16" s="72">
        <v>6</v>
      </c>
      <c r="L16" s="73">
        <v>6</v>
      </c>
      <c r="M16" s="64"/>
      <c r="N16" s="70"/>
      <c r="O16" s="1">
        <v>5</v>
      </c>
      <c r="P16" s="68"/>
      <c r="Q16" s="69"/>
      <c r="R16" s="68" t="str">
        <f t="shared" si="3"/>
        <v/>
      </c>
      <c r="S16" s="68"/>
      <c r="T16" s="71">
        <f t="shared" si="0"/>
        <v>0</v>
      </c>
      <c r="U16" s="2" t="str">
        <f t="shared" si="1"/>
        <v/>
      </c>
      <c r="V16" s="3">
        <f t="shared" ca="1" si="2"/>
        <v>43344</v>
      </c>
    </row>
    <row r="17" spans="1:22" customFormat="1" ht="9.9499999999999993" customHeight="1" x14ac:dyDescent="0.25">
      <c r="A17" s="63"/>
      <c r="B17" s="257"/>
      <c r="C17" s="109">
        <v>7</v>
      </c>
      <c r="D17" s="94">
        <v>7</v>
      </c>
      <c r="E17" s="72">
        <v>7</v>
      </c>
      <c r="F17" s="72">
        <v>7</v>
      </c>
      <c r="G17" s="72">
        <v>7</v>
      </c>
      <c r="H17" s="72">
        <v>7</v>
      </c>
      <c r="I17" s="72">
        <v>7</v>
      </c>
      <c r="J17" s="72">
        <v>7</v>
      </c>
      <c r="K17" s="72">
        <v>7</v>
      </c>
      <c r="L17" s="73">
        <v>7</v>
      </c>
      <c r="M17" s="64"/>
      <c r="N17" s="70"/>
      <c r="O17" s="1">
        <v>6</v>
      </c>
      <c r="P17" s="68"/>
      <c r="Q17" s="69"/>
      <c r="R17" s="68" t="str">
        <f t="shared" si="3"/>
        <v/>
      </c>
      <c r="S17" s="68"/>
      <c r="T17" s="71">
        <f t="shared" si="0"/>
        <v>0</v>
      </c>
      <c r="U17" s="2" t="str">
        <f t="shared" si="1"/>
        <v/>
      </c>
      <c r="V17" s="3">
        <f t="shared" ca="1" si="2"/>
        <v>43344</v>
      </c>
    </row>
    <row r="18" spans="1:22" customFormat="1" ht="9.9499999999999993" customHeight="1" x14ac:dyDescent="0.25">
      <c r="A18" s="63"/>
      <c r="B18" s="257"/>
      <c r="C18" s="109">
        <v>8</v>
      </c>
      <c r="D18" s="94">
        <v>8</v>
      </c>
      <c r="E18" s="72">
        <v>8</v>
      </c>
      <c r="F18" s="72">
        <v>8</v>
      </c>
      <c r="G18" s="72">
        <v>8</v>
      </c>
      <c r="H18" s="72">
        <v>8</v>
      </c>
      <c r="I18" s="72">
        <v>8</v>
      </c>
      <c r="J18" s="72">
        <v>8</v>
      </c>
      <c r="K18" s="72">
        <v>8</v>
      </c>
      <c r="L18" s="73">
        <v>8</v>
      </c>
      <c r="M18" s="64"/>
      <c r="N18" s="70"/>
      <c r="O18" s="1">
        <v>7</v>
      </c>
      <c r="P18" s="68"/>
      <c r="Q18" s="69"/>
      <c r="R18" s="68" t="str">
        <f t="shared" si="3"/>
        <v/>
      </c>
      <c r="S18" s="68"/>
      <c r="T18" s="71">
        <f t="shared" si="0"/>
        <v>0</v>
      </c>
      <c r="U18" s="2" t="str">
        <f t="shared" si="1"/>
        <v/>
      </c>
      <c r="V18" s="3">
        <f t="shared" ca="1" si="2"/>
        <v>43344</v>
      </c>
    </row>
    <row r="19" spans="1:22" customFormat="1" ht="9.9499999999999993" customHeight="1" x14ac:dyDescent="0.25">
      <c r="A19" s="63"/>
      <c r="B19" s="257"/>
      <c r="C19" s="109">
        <v>9</v>
      </c>
      <c r="D19" s="94">
        <v>9</v>
      </c>
      <c r="E19" s="72">
        <v>9</v>
      </c>
      <c r="F19" s="72">
        <v>9</v>
      </c>
      <c r="G19" s="72">
        <v>9</v>
      </c>
      <c r="H19" s="72">
        <v>9</v>
      </c>
      <c r="I19" s="72">
        <v>9</v>
      </c>
      <c r="J19" s="72">
        <v>9</v>
      </c>
      <c r="K19" s="72">
        <v>9</v>
      </c>
      <c r="L19" s="73">
        <v>9</v>
      </c>
      <c r="M19" s="64"/>
      <c r="N19" s="70"/>
      <c r="O19" s="1">
        <v>8</v>
      </c>
      <c r="P19" s="68"/>
      <c r="Q19" s="69"/>
      <c r="R19" s="68" t="str">
        <f t="shared" si="3"/>
        <v/>
      </c>
      <c r="S19" s="68"/>
      <c r="T19" s="71">
        <f t="shared" si="0"/>
        <v>0</v>
      </c>
      <c r="U19" s="2" t="str">
        <f t="shared" si="1"/>
        <v/>
      </c>
      <c r="V19" s="3">
        <f t="shared" ca="1" si="2"/>
        <v>43344</v>
      </c>
    </row>
    <row r="20" spans="1:22" customFormat="1" ht="9.9499999999999993" customHeight="1" x14ac:dyDescent="0.25">
      <c r="A20" s="63"/>
      <c r="B20" s="257"/>
      <c r="C20" s="109">
        <v>10</v>
      </c>
      <c r="D20" s="94">
        <v>10</v>
      </c>
      <c r="E20" s="72">
        <v>10</v>
      </c>
      <c r="F20" s="72">
        <v>10</v>
      </c>
      <c r="G20" s="72">
        <v>10</v>
      </c>
      <c r="H20" s="72">
        <v>10</v>
      </c>
      <c r="I20" s="72">
        <v>10</v>
      </c>
      <c r="J20" s="72">
        <v>10</v>
      </c>
      <c r="K20" s="72">
        <v>10</v>
      </c>
      <c r="L20" s="73">
        <v>10</v>
      </c>
      <c r="M20" s="64"/>
      <c r="N20" s="70"/>
      <c r="O20" s="1">
        <v>9</v>
      </c>
      <c r="P20" s="68"/>
      <c r="Q20" s="69"/>
      <c r="R20" s="68" t="str">
        <f t="shared" si="3"/>
        <v/>
      </c>
      <c r="S20" s="68"/>
      <c r="T20" s="71">
        <f t="shared" si="0"/>
        <v>0</v>
      </c>
      <c r="U20" s="2" t="str">
        <f t="shared" si="1"/>
        <v/>
      </c>
      <c r="V20" s="3">
        <f t="shared" ca="1" si="2"/>
        <v>43344</v>
      </c>
    </row>
    <row r="21" spans="1:22" customFormat="1" ht="9.9499999999999993" customHeight="1" x14ac:dyDescent="0.25">
      <c r="A21" s="63"/>
      <c r="B21" s="257"/>
      <c r="C21" s="109">
        <v>11</v>
      </c>
      <c r="D21" s="94">
        <v>11</v>
      </c>
      <c r="E21" s="72">
        <v>11</v>
      </c>
      <c r="F21" s="72">
        <v>11</v>
      </c>
      <c r="G21" s="72">
        <v>11</v>
      </c>
      <c r="H21" s="72">
        <v>11</v>
      </c>
      <c r="I21" s="72">
        <v>11</v>
      </c>
      <c r="J21" s="72">
        <v>11</v>
      </c>
      <c r="K21" s="72">
        <v>11</v>
      </c>
      <c r="L21" s="73">
        <v>11</v>
      </c>
      <c r="M21" s="64"/>
      <c r="N21" s="70"/>
      <c r="O21" s="1">
        <v>10</v>
      </c>
      <c r="P21" s="68"/>
      <c r="Q21" s="69"/>
      <c r="R21" s="68" t="str">
        <f t="shared" si="3"/>
        <v/>
      </c>
      <c r="S21" s="68"/>
      <c r="T21" s="71">
        <f t="shared" si="0"/>
        <v>0</v>
      </c>
      <c r="U21" s="2" t="str">
        <f t="shared" si="1"/>
        <v/>
      </c>
      <c r="V21" s="3">
        <f t="shared" ca="1" si="2"/>
        <v>43344</v>
      </c>
    </row>
    <row r="22" spans="1:22" customFormat="1" ht="9.9499999999999993" customHeight="1" x14ac:dyDescent="0.25">
      <c r="A22" s="63"/>
      <c r="B22" s="257"/>
      <c r="C22" s="110">
        <v>12</v>
      </c>
      <c r="D22" s="72">
        <v>12</v>
      </c>
      <c r="E22" s="72">
        <v>12</v>
      </c>
      <c r="F22" s="72">
        <v>12</v>
      </c>
      <c r="G22" s="72">
        <v>12</v>
      </c>
      <c r="H22" s="72">
        <v>12</v>
      </c>
      <c r="I22" s="72">
        <v>12</v>
      </c>
      <c r="J22" s="72">
        <v>12</v>
      </c>
      <c r="K22" s="72">
        <v>12</v>
      </c>
      <c r="L22" s="73">
        <v>12</v>
      </c>
      <c r="M22" s="64"/>
      <c r="N22" s="70"/>
      <c r="O22" s="1">
        <v>11</v>
      </c>
      <c r="P22" s="68"/>
      <c r="Q22" s="69"/>
      <c r="R22" s="68" t="str">
        <f t="shared" si="3"/>
        <v/>
      </c>
      <c r="S22" s="68"/>
      <c r="T22" s="71">
        <f t="shared" si="0"/>
        <v>0</v>
      </c>
      <c r="U22" s="2" t="str">
        <f t="shared" si="1"/>
        <v/>
      </c>
      <c r="V22" s="3">
        <f t="shared" ca="1" si="2"/>
        <v>43344</v>
      </c>
    </row>
    <row r="23" spans="1:22" customFormat="1" ht="9.9499999999999993" customHeight="1" x14ac:dyDescent="0.25">
      <c r="A23" s="63"/>
      <c r="B23" s="257"/>
      <c r="C23" s="110">
        <v>13</v>
      </c>
      <c r="D23" s="72">
        <v>13</v>
      </c>
      <c r="E23" s="72">
        <v>13</v>
      </c>
      <c r="F23" s="72">
        <v>13</v>
      </c>
      <c r="G23" s="72">
        <v>13</v>
      </c>
      <c r="H23" s="72">
        <v>13</v>
      </c>
      <c r="I23" s="72">
        <v>13</v>
      </c>
      <c r="J23" s="72">
        <v>13</v>
      </c>
      <c r="K23" s="72">
        <v>13</v>
      </c>
      <c r="L23" s="73">
        <v>13</v>
      </c>
      <c r="M23" s="64"/>
      <c r="N23" s="70"/>
      <c r="O23" s="1">
        <v>12</v>
      </c>
      <c r="P23" s="68"/>
      <c r="Q23" s="69"/>
      <c r="R23" s="68" t="str">
        <f t="shared" si="3"/>
        <v/>
      </c>
      <c r="S23" s="68"/>
      <c r="T23" s="71">
        <f t="shared" si="0"/>
        <v>0</v>
      </c>
      <c r="U23" s="2" t="str">
        <f t="shared" si="1"/>
        <v/>
      </c>
      <c r="V23" s="3">
        <f t="shared" ca="1" si="2"/>
        <v>43344</v>
      </c>
    </row>
    <row r="24" spans="1:22" customFormat="1" ht="9.9499999999999993" customHeight="1" x14ac:dyDescent="0.25">
      <c r="A24" s="63"/>
      <c r="B24" s="257"/>
      <c r="C24" s="97">
        <v>14</v>
      </c>
      <c r="D24" s="72">
        <v>14</v>
      </c>
      <c r="E24" s="72">
        <v>14</v>
      </c>
      <c r="F24" s="72">
        <v>14</v>
      </c>
      <c r="G24" s="72">
        <v>14</v>
      </c>
      <c r="H24" s="72">
        <v>14</v>
      </c>
      <c r="I24" s="72">
        <v>14</v>
      </c>
      <c r="J24" s="72">
        <v>14</v>
      </c>
      <c r="K24" s="72">
        <v>14</v>
      </c>
      <c r="L24" s="73">
        <v>14</v>
      </c>
      <c r="M24" s="64"/>
      <c r="N24" s="70"/>
      <c r="O24" s="1">
        <v>13</v>
      </c>
      <c r="P24" s="68"/>
      <c r="Q24" s="69"/>
      <c r="R24" s="68" t="str">
        <f t="shared" si="3"/>
        <v/>
      </c>
      <c r="S24" s="68"/>
      <c r="T24" s="71">
        <f t="shared" si="0"/>
        <v>0</v>
      </c>
      <c r="U24" s="2" t="str">
        <f t="shared" si="1"/>
        <v/>
      </c>
      <c r="V24" s="3">
        <f t="shared" ca="1" si="2"/>
        <v>43344</v>
      </c>
    </row>
    <row r="25" spans="1:22" customFormat="1" ht="9.9499999999999993" customHeight="1" x14ac:dyDescent="0.25">
      <c r="A25" s="63"/>
      <c r="B25" s="257"/>
      <c r="C25" s="97">
        <v>15</v>
      </c>
      <c r="D25" s="72">
        <v>15</v>
      </c>
      <c r="E25" s="72">
        <v>15</v>
      </c>
      <c r="F25" s="72">
        <v>15</v>
      </c>
      <c r="G25" s="72">
        <v>15</v>
      </c>
      <c r="H25" s="72">
        <v>15</v>
      </c>
      <c r="I25" s="72">
        <v>15</v>
      </c>
      <c r="J25" s="72">
        <v>15</v>
      </c>
      <c r="K25" s="72">
        <v>15</v>
      </c>
      <c r="L25" s="73">
        <v>15</v>
      </c>
      <c r="M25" s="64"/>
      <c r="N25" s="70"/>
      <c r="O25" s="1">
        <v>14</v>
      </c>
      <c r="P25" s="68"/>
      <c r="Q25" s="69"/>
      <c r="R25" s="68" t="str">
        <f t="shared" si="3"/>
        <v/>
      </c>
      <c r="S25" s="68"/>
      <c r="T25" s="71">
        <f t="shared" si="0"/>
        <v>0</v>
      </c>
      <c r="U25" s="2" t="str">
        <f t="shared" si="1"/>
        <v/>
      </c>
      <c r="V25" s="3">
        <f t="shared" ca="1" si="2"/>
        <v>43344</v>
      </c>
    </row>
    <row r="26" spans="1:22" customFormat="1" ht="9.9499999999999993" customHeight="1" x14ac:dyDescent="0.25">
      <c r="A26" s="63"/>
      <c r="B26" s="257"/>
      <c r="C26" s="97">
        <v>16</v>
      </c>
      <c r="D26" s="72">
        <v>16</v>
      </c>
      <c r="E26" s="72">
        <v>16</v>
      </c>
      <c r="F26" s="72">
        <v>16</v>
      </c>
      <c r="G26" s="72">
        <v>16</v>
      </c>
      <c r="H26" s="72">
        <v>16</v>
      </c>
      <c r="I26" s="72">
        <v>16</v>
      </c>
      <c r="J26" s="72">
        <v>16</v>
      </c>
      <c r="K26" s="72">
        <v>16</v>
      </c>
      <c r="L26" s="73">
        <v>16</v>
      </c>
      <c r="M26" s="64"/>
      <c r="N26" s="70"/>
      <c r="O26" s="1">
        <v>15</v>
      </c>
      <c r="P26" s="68"/>
      <c r="Q26" s="69"/>
      <c r="R26" s="68" t="str">
        <f t="shared" si="3"/>
        <v/>
      </c>
      <c r="S26" s="68"/>
      <c r="T26" s="71">
        <f t="shared" si="0"/>
        <v>0</v>
      </c>
      <c r="U26" s="2" t="str">
        <f t="shared" si="1"/>
        <v/>
      </c>
      <c r="V26" s="3">
        <f t="shared" ca="1" si="2"/>
        <v>43344</v>
      </c>
    </row>
    <row r="27" spans="1:22" customFormat="1" ht="9.9499999999999993" customHeight="1" x14ac:dyDescent="0.25">
      <c r="A27" s="63"/>
      <c r="B27" s="257"/>
      <c r="C27" s="97">
        <v>17</v>
      </c>
      <c r="D27" s="72">
        <v>17</v>
      </c>
      <c r="E27" s="72">
        <v>17</v>
      </c>
      <c r="F27" s="72">
        <v>17</v>
      </c>
      <c r="G27" s="72">
        <v>17</v>
      </c>
      <c r="H27" s="72">
        <v>17</v>
      </c>
      <c r="I27" s="72">
        <v>17</v>
      </c>
      <c r="J27" s="72">
        <v>17</v>
      </c>
      <c r="K27" s="72">
        <v>17</v>
      </c>
      <c r="L27" s="73">
        <v>17</v>
      </c>
      <c r="M27" s="64"/>
      <c r="N27" s="70"/>
      <c r="O27" s="1">
        <v>16</v>
      </c>
      <c r="P27" s="68"/>
      <c r="Q27" s="69"/>
      <c r="R27" s="68" t="str">
        <f t="shared" si="3"/>
        <v/>
      </c>
      <c r="S27" s="68"/>
      <c r="T27" s="71">
        <f t="shared" si="0"/>
        <v>0</v>
      </c>
      <c r="U27" s="2" t="str">
        <f t="shared" si="1"/>
        <v/>
      </c>
      <c r="V27" s="3">
        <f t="shared" ca="1" si="2"/>
        <v>43344</v>
      </c>
    </row>
    <row r="28" spans="1:22" customFormat="1" ht="9.9499999999999993" customHeight="1" x14ac:dyDescent="0.25">
      <c r="A28" s="63"/>
      <c r="B28" s="257"/>
      <c r="C28" s="97">
        <v>18</v>
      </c>
      <c r="D28" s="72">
        <v>18</v>
      </c>
      <c r="E28" s="72">
        <v>18</v>
      </c>
      <c r="F28" s="72">
        <v>18</v>
      </c>
      <c r="G28" s="72">
        <v>18</v>
      </c>
      <c r="H28" s="72">
        <v>18</v>
      </c>
      <c r="I28" s="72">
        <v>18</v>
      </c>
      <c r="J28" s="72">
        <v>18</v>
      </c>
      <c r="K28" s="72">
        <v>18</v>
      </c>
      <c r="L28" s="73">
        <v>18</v>
      </c>
      <c r="M28" s="64"/>
      <c r="N28" s="70"/>
      <c r="O28" s="1">
        <v>17</v>
      </c>
      <c r="P28" s="68"/>
      <c r="Q28" s="69"/>
      <c r="R28" s="68" t="str">
        <f t="shared" si="3"/>
        <v/>
      </c>
      <c r="S28" s="68"/>
      <c r="T28" s="71">
        <f t="shared" si="0"/>
        <v>0</v>
      </c>
      <c r="U28" s="2" t="str">
        <f t="shared" si="1"/>
        <v/>
      </c>
      <c r="V28" s="3">
        <f t="shared" ca="1" si="2"/>
        <v>43344</v>
      </c>
    </row>
    <row r="29" spans="1:22" customFormat="1" ht="9.9499999999999993" customHeight="1" x14ac:dyDescent="0.25">
      <c r="A29" s="63"/>
      <c r="B29" s="257"/>
      <c r="C29" s="97">
        <v>19</v>
      </c>
      <c r="D29" s="72">
        <v>19</v>
      </c>
      <c r="E29" s="72">
        <v>19</v>
      </c>
      <c r="F29" s="72">
        <v>19</v>
      </c>
      <c r="G29" s="72">
        <v>19</v>
      </c>
      <c r="H29" s="72">
        <v>19</v>
      </c>
      <c r="I29" s="72">
        <v>19</v>
      </c>
      <c r="J29" s="72">
        <v>19</v>
      </c>
      <c r="K29" s="72">
        <v>19</v>
      </c>
      <c r="L29" s="73">
        <v>19</v>
      </c>
      <c r="M29" s="64"/>
      <c r="N29" s="70"/>
      <c r="O29" s="1">
        <v>18</v>
      </c>
      <c r="P29" s="68"/>
      <c r="Q29" s="69"/>
      <c r="R29" s="68" t="str">
        <f t="shared" si="3"/>
        <v/>
      </c>
      <c r="S29" s="68"/>
      <c r="T29" s="71">
        <f t="shared" si="0"/>
        <v>0</v>
      </c>
      <c r="U29" s="2" t="str">
        <f t="shared" si="1"/>
        <v/>
      </c>
      <c r="V29" s="3">
        <f t="shared" ca="1" si="2"/>
        <v>43344</v>
      </c>
    </row>
    <row r="30" spans="1:22" customFormat="1" ht="9.9499999999999993" customHeight="1" x14ac:dyDescent="0.25">
      <c r="A30" s="63"/>
      <c r="B30" s="257"/>
      <c r="C30" s="97">
        <v>20</v>
      </c>
      <c r="D30" s="72">
        <v>20</v>
      </c>
      <c r="E30" s="72">
        <v>20</v>
      </c>
      <c r="F30" s="72">
        <v>20</v>
      </c>
      <c r="G30" s="72">
        <v>20</v>
      </c>
      <c r="H30" s="72">
        <v>20</v>
      </c>
      <c r="I30" s="72">
        <v>20</v>
      </c>
      <c r="J30" s="72">
        <v>20</v>
      </c>
      <c r="K30" s="72">
        <v>20</v>
      </c>
      <c r="L30" s="73">
        <v>20</v>
      </c>
      <c r="M30" s="64"/>
      <c r="N30" s="70"/>
      <c r="O30" s="1">
        <v>19</v>
      </c>
      <c r="P30" s="68"/>
      <c r="Q30" s="69"/>
      <c r="R30" s="68" t="str">
        <f t="shared" si="3"/>
        <v/>
      </c>
      <c r="S30" s="68"/>
      <c r="T30" s="71">
        <f t="shared" si="0"/>
        <v>0</v>
      </c>
      <c r="U30" s="2" t="str">
        <f t="shared" si="1"/>
        <v/>
      </c>
      <c r="V30" s="3">
        <f t="shared" ca="1" si="2"/>
        <v>43344</v>
      </c>
    </row>
    <row r="31" spans="1:22" customFormat="1" ht="9.9499999999999993" customHeight="1" x14ac:dyDescent="0.25">
      <c r="A31" s="63"/>
      <c r="B31" s="257"/>
      <c r="C31" s="97">
        <v>21</v>
      </c>
      <c r="D31" s="72">
        <v>21</v>
      </c>
      <c r="E31" s="72">
        <v>21</v>
      </c>
      <c r="F31" s="72">
        <v>21</v>
      </c>
      <c r="G31" s="72">
        <v>21</v>
      </c>
      <c r="H31" s="72">
        <v>21</v>
      </c>
      <c r="I31" s="72">
        <v>21</v>
      </c>
      <c r="J31" s="72">
        <v>21</v>
      </c>
      <c r="K31" s="72">
        <v>21</v>
      </c>
      <c r="L31" s="73">
        <v>21</v>
      </c>
      <c r="M31" s="64"/>
      <c r="N31" s="70"/>
      <c r="O31" s="1">
        <v>20</v>
      </c>
      <c r="P31" s="68"/>
      <c r="Q31" s="69"/>
      <c r="R31" s="68" t="str">
        <f t="shared" si="3"/>
        <v/>
      </c>
      <c r="S31" s="68"/>
      <c r="T31" s="71">
        <f t="shared" si="0"/>
        <v>0</v>
      </c>
      <c r="U31" s="2" t="str">
        <f t="shared" si="1"/>
        <v/>
      </c>
      <c r="V31" s="3">
        <f t="shared" ca="1" si="2"/>
        <v>43344</v>
      </c>
    </row>
    <row r="32" spans="1:22" customFormat="1" ht="9.9499999999999993" customHeight="1" x14ac:dyDescent="0.25">
      <c r="A32" s="63"/>
      <c r="B32" s="257"/>
      <c r="C32" s="97">
        <v>22</v>
      </c>
      <c r="D32" s="72">
        <v>22</v>
      </c>
      <c r="E32" s="72">
        <v>22</v>
      </c>
      <c r="F32" s="72">
        <v>22</v>
      </c>
      <c r="G32" s="72">
        <v>22</v>
      </c>
      <c r="H32" s="72">
        <v>22</v>
      </c>
      <c r="I32" s="72">
        <v>22</v>
      </c>
      <c r="J32" s="72">
        <v>22</v>
      </c>
      <c r="K32" s="72">
        <v>22</v>
      </c>
      <c r="L32" s="73">
        <v>22</v>
      </c>
      <c r="M32" s="64"/>
      <c r="N32" s="70"/>
      <c r="O32" s="1">
        <v>21</v>
      </c>
      <c r="P32" s="68"/>
      <c r="Q32" s="69"/>
      <c r="R32" s="68" t="str">
        <f t="shared" si="3"/>
        <v/>
      </c>
      <c r="S32" s="68"/>
      <c r="T32" s="71">
        <f t="shared" si="0"/>
        <v>0</v>
      </c>
      <c r="U32" s="2" t="str">
        <f t="shared" si="1"/>
        <v/>
      </c>
      <c r="V32" s="3">
        <f t="shared" ca="1" si="2"/>
        <v>43344</v>
      </c>
    </row>
    <row r="33" spans="1:22" customFormat="1" ht="9.9499999999999993" customHeight="1" x14ac:dyDescent="0.25">
      <c r="A33" s="63"/>
      <c r="B33" s="257"/>
      <c r="C33" s="97">
        <v>23</v>
      </c>
      <c r="D33" s="72">
        <v>23</v>
      </c>
      <c r="E33" s="72">
        <v>23</v>
      </c>
      <c r="F33" s="72">
        <v>23</v>
      </c>
      <c r="G33" s="72">
        <v>23</v>
      </c>
      <c r="H33" s="72">
        <v>23</v>
      </c>
      <c r="I33" s="72">
        <v>23</v>
      </c>
      <c r="J33" s="72">
        <v>23</v>
      </c>
      <c r="K33" s="72">
        <v>23</v>
      </c>
      <c r="L33" s="73">
        <v>23</v>
      </c>
      <c r="M33" s="64"/>
      <c r="N33" s="70"/>
      <c r="O33" s="1">
        <v>22</v>
      </c>
      <c r="P33" s="68"/>
      <c r="Q33" s="69"/>
      <c r="R33" s="68" t="str">
        <f t="shared" si="3"/>
        <v/>
      </c>
      <c r="S33" s="68"/>
      <c r="T33" s="71">
        <f t="shared" si="0"/>
        <v>0</v>
      </c>
      <c r="U33" s="2" t="str">
        <f t="shared" si="1"/>
        <v/>
      </c>
      <c r="V33" s="3">
        <f t="shared" ca="1" si="2"/>
        <v>43344</v>
      </c>
    </row>
    <row r="34" spans="1:22" customFormat="1" ht="9.9499999999999993" customHeight="1" x14ac:dyDescent="0.25">
      <c r="A34" s="63"/>
      <c r="B34" s="257"/>
      <c r="C34" s="97">
        <v>24</v>
      </c>
      <c r="D34" s="72">
        <v>24</v>
      </c>
      <c r="E34" s="72">
        <v>24</v>
      </c>
      <c r="F34" s="72">
        <v>24</v>
      </c>
      <c r="G34" s="72">
        <v>24</v>
      </c>
      <c r="H34" s="72">
        <v>24</v>
      </c>
      <c r="I34" s="72">
        <v>24</v>
      </c>
      <c r="J34" s="72">
        <v>24</v>
      </c>
      <c r="K34" s="72">
        <v>24</v>
      </c>
      <c r="L34" s="73">
        <v>24</v>
      </c>
      <c r="M34" s="64"/>
      <c r="N34" s="70"/>
      <c r="O34" s="1">
        <v>23</v>
      </c>
      <c r="P34" s="68"/>
      <c r="Q34" s="69"/>
      <c r="R34" s="68" t="str">
        <f t="shared" si="3"/>
        <v/>
      </c>
      <c r="S34" s="68"/>
      <c r="T34" s="71">
        <f t="shared" si="0"/>
        <v>0</v>
      </c>
      <c r="U34" s="2" t="str">
        <f t="shared" si="1"/>
        <v/>
      </c>
      <c r="V34" s="3">
        <f t="shared" ca="1" si="2"/>
        <v>43344</v>
      </c>
    </row>
    <row r="35" spans="1:22" customFormat="1" ht="9.9499999999999993" customHeight="1" x14ac:dyDescent="0.25">
      <c r="A35" s="63"/>
      <c r="B35" s="257"/>
      <c r="C35" s="97">
        <v>25</v>
      </c>
      <c r="D35" s="72">
        <v>25</v>
      </c>
      <c r="E35" s="72">
        <v>25</v>
      </c>
      <c r="F35" s="72">
        <v>25</v>
      </c>
      <c r="G35" s="72">
        <v>25</v>
      </c>
      <c r="H35" s="72">
        <v>25</v>
      </c>
      <c r="I35" s="72">
        <v>25</v>
      </c>
      <c r="J35" s="72">
        <v>25</v>
      </c>
      <c r="K35" s="72">
        <v>25</v>
      </c>
      <c r="L35" s="73">
        <v>25</v>
      </c>
      <c r="M35" s="64"/>
      <c r="N35" s="70"/>
      <c r="O35" s="1">
        <v>24</v>
      </c>
      <c r="P35" s="68"/>
      <c r="Q35" s="69"/>
      <c r="R35" s="68" t="str">
        <f t="shared" si="3"/>
        <v/>
      </c>
      <c r="S35" s="68"/>
      <c r="T35" s="71">
        <f t="shared" si="0"/>
        <v>0</v>
      </c>
      <c r="U35" s="2" t="str">
        <f t="shared" si="1"/>
        <v/>
      </c>
      <c r="V35" s="3">
        <f t="shared" ca="1" si="2"/>
        <v>43344</v>
      </c>
    </row>
    <row r="36" spans="1:22" customFormat="1" ht="9.9499999999999993" customHeight="1" x14ac:dyDescent="0.25">
      <c r="A36" s="63"/>
      <c r="B36" s="257"/>
      <c r="C36" s="97">
        <v>26</v>
      </c>
      <c r="D36" s="72">
        <v>26</v>
      </c>
      <c r="E36" s="72">
        <v>26</v>
      </c>
      <c r="F36" s="72">
        <v>26</v>
      </c>
      <c r="G36" s="72">
        <v>26</v>
      </c>
      <c r="H36" s="72">
        <v>26</v>
      </c>
      <c r="I36" s="72">
        <v>26</v>
      </c>
      <c r="J36" s="72">
        <v>26</v>
      </c>
      <c r="K36" s="72">
        <v>26</v>
      </c>
      <c r="L36" s="73">
        <v>26</v>
      </c>
      <c r="M36" s="64"/>
      <c r="N36" s="70"/>
      <c r="O36" s="1">
        <v>25</v>
      </c>
      <c r="P36" s="68"/>
      <c r="Q36" s="69"/>
      <c r="R36" s="68" t="str">
        <f t="shared" si="3"/>
        <v/>
      </c>
      <c r="S36" s="68"/>
      <c r="T36" s="71">
        <f t="shared" si="0"/>
        <v>0</v>
      </c>
      <c r="U36" s="2" t="str">
        <f t="shared" si="1"/>
        <v/>
      </c>
      <c r="V36" s="3">
        <f t="shared" ca="1" si="2"/>
        <v>43344</v>
      </c>
    </row>
    <row r="37" spans="1:22" customFormat="1" ht="9.9499999999999993" customHeight="1" x14ac:dyDescent="0.25">
      <c r="A37" s="63"/>
      <c r="B37" s="257"/>
      <c r="C37" s="97">
        <v>27</v>
      </c>
      <c r="D37" s="72">
        <v>27</v>
      </c>
      <c r="E37" s="72">
        <v>27</v>
      </c>
      <c r="F37" s="72">
        <v>27</v>
      </c>
      <c r="G37" s="72">
        <v>27</v>
      </c>
      <c r="H37" s="72">
        <v>27</v>
      </c>
      <c r="I37" s="72">
        <v>27</v>
      </c>
      <c r="J37" s="72">
        <v>27</v>
      </c>
      <c r="K37" s="72">
        <v>27</v>
      </c>
      <c r="L37" s="73">
        <v>27</v>
      </c>
      <c r="M37" s="64"/>
      <c r="N37" s="70"/>
      <c r="O37" s="1">
        <v>26</v>
      </c>
      <c r="P37" s="68"/>
      <c r="Q37" s="69"/>
      <c r="R37" s="68" t="str">
        <f t="shared" si="3"/>
        <v/>
      </c>
      <c r="S37" s="68"/>
      <c r="T37" s="71">
        <f t="shared" si="0"/>
        <v>0</v>
      </c>
      <c r="U37" s="2" t="str">
        <f t="shared" si="1"/>
        <v/>
      </c>
      <c r="V37" s="3">
        <f t="shared" ca="1" si="2"/>
        <v>43344</v>
      </c>
    </row>
    <row r="38" spans="1:22" customFormat="1" ht="9.9499999999999993" customHeight="1" x14ac:dyDescent="0.25">
      <c r="A38" s="63"/>
      <c r="B38" s="257"/>
      <c r="C38" s="97">
        <v>28</v>
      </c>
      <c r="D38" s="72">
        <v>28</v>
      </c>
      <c r="E38" s="72">
        <v>28</v>
      </c>
      <c r="F38" s="72">
        <v>28</v>
      </c>
      <c r="G38" s="72">
        <v>28</v>
      </c>
      <c r="H38" s="72">
        <v>28</v>
      </c>
      <c r="I38" s="72">
        <v>28</v>
      </c>
      <c r="J38" s="72">
        <v>28</v>
      </c>
      <c r="K38" s="72">
        <v>28</v>
      </c>
      <c r="L38" s="73">
        <v>28</v>
      </c>
      <c r="M38" s="64"/>
      <c r="N38" s="70"/>
      <c r="O38" s="1">
        <v>27</v>
      </c>
      <c r="P38" s="68"/>
      <c r="Q38" s="69"/>
      <c r="R38" s="68" t="str">
        <f t="shared" si="3"/>
        <v/>
      </c>
      <c r="S38" s="68"/>
      <c r="T38" s="71">
        <f t="shared" si="0"/>
        <v>0</v>
      </c>
      <c r="U38" s="2" t="str">
        <f t="shared" si="1"/>
        <v/>
      </c>
      <c r="V38" s="3">
        <f t="shared" ca="1" si="2"/>
        <v>43344</v>
      </c>
    </row>
    <row r="39" spans="1:22" customFormat="1" ht="9.9499999999999993" customHeight="1" x14ac:dyDescent="0.25">
      <c r="A39" s="63"/>
      <c r="B39" s="257"/>
      <c r="C39" s="97">
        <v>29</v>
      </c>
      <c r="D39" s="72">
        <v>29</v>
      </c>
      <c r="E39" s="72">
        <v>29</v>
      </c>
      <c r="F39" s="72">
        <v>29</v>
      </c>
      <c r="G39" s="72">
        <v>29</v>
      </c>
      <c r="H39" s="72">
        <v>29</v>
      </c>
      <c r="I39" s="72">
        <v>29</v>
      </c>
      <c r="J39" s="72">
        <v>29</v>
      </c>
      <c r="K39" s="72">
        <v>29</v>
      </c>
      <c r="L39" s="73">
        <v>29</v>
      </c>
      <c r="M39" s="64"/>
      <c r="N39" s="70"/>
      <c r="O39" s="1">
        <v>28</v>
      </c>
      <c r="P39" s="68"/>
      <c r="Q39" s="69"/>
      <c r="R39" s="68" t="str">
        <f t="shared" si="3"/>
        <v/>
      </c>
      <c r="S39" s="68"/>
      <c r="T39" s="71">
        <f t="shared" si="0"/>
        <v>0</v>
      </c>
      <c r="U39" s="2" t="str">
        <f t="shared" si="1"/>
        <v/>
      </c>
      <c r="V39" s="3">
        <f t="shared" ca="1" si="2"/>
        <v>43344</v>
      </c>
    </row>
    <row r="40" spans="1:22" customFormat="1" ht="9.9499999999999993" customHeight="1" x14ac:dyDescent="0.25">
      <c r="A40" s="63"/>
      <c r="B40" s="257"/>
      <c r="C40" s="97">
        <v>30</v>
      </c>
      <c r="D40" s="72">
        <v>30</v>
      </c>
      <c r="E40" s="72">
        <v>30</v>
      </c>
      <c r="F40" s="72">
        <v>30</v>
      </c>
      <c r="G40" s="72">
        <v>30</v>
      </c>
      <c r="H40" s="72">
        <v>30</v>
      </c>
      <c r="I40" s="72">
        <v>30</v>
      </c>
      <c r="J40" s="72">
        <v>30</v>
      </c>
      <c r="K40" s="72">
        <v>30</v>
      </c>
      <c r="L40" s="73">
        <v>30</v>
      </c>
      <c r="M40" s="64"/>
      <c r="N40" s="70"/>
      <c r="O40" s="1">
        <v>29</v>
      </c>
      <c r="P40" s="68"/>
      <c r="Q40" s="69"/>
      <c r="R40" s="68" t="str">
        <f t="shared" si="3"/>
        <v/>
      </c>
      <c r="S40" s="68"/>
      <c r="T40" s="71">
        <f t="shared" si="0"/>
        <v>0</v>
      </c>
      <c r="U40" s="2" t="str">
        <f t="shared" si="1"/>
        <v/>
      </c>
      <c r="V40" s="3">
        <f t="shared" ca="1" si="2"/>
        <v>43344</v>
      </c>
    </row>
    <row r="41" spans="1:22" customFormat="1" ht="9.9499999999999993" customHeight="1" x14ac:dyDescent="0.25">
      <c r="A41" s="63"/>
      <c r="B41" s="257"/>
      <c r="C41" s="97">
        <v>31</v>
      </c>
      <c r="D41" s="72">
        <v>31</v>
      </c>
      <c r="E41" s="72">
        <v>31</v>
      </c>
      <c r="F41" s="72">
        <v>31</v>
      </c>
      <c r="G41" s="72">
        <v>31</v>
      </c>
      <c r="H41" s="72">
        <v>31</v>
      </c>
      <c r="I41" s="72">
        <v>31</v>
      </c>
      <c r="J41" s="72">
        <v>31</v>
      </c>
      <c r="K41" s="72">
        <v>31</v>
      </c>
      <c r="L41" s="73">
        <v>31</v>
      </c>
      <c r="M41" s="64"/>
      <c r="N41" s="70"/>
      <c r="O41" s="1">
        <v>30</v>
      </c>
      <c r="P41" s="68"/>
      <c r="Q41" s="69"/>
      <c r="R41" s="68" t="str">
        <f t="shared" si="3"/>
        <v/>
      </c>
      <c r="S41" s="68"/>
      <c r="T41" s="71">
        <f t="shared" si="0"/>
        <v>0</v>
      </c>
      <c r="U41" s="2" t="str">
        <f t="shared" si="1"/>
        <v/>
      </c>
      <c r="V41" s="3">
        <f t="shared" ca="1" si="2"/>
        <v>43344</v>
      </c>
    </row>
    <row r="42" spans="1:22" customFormat="1" ht="9.9499999999999993" customHeight="1" x14ac:dyDescent="0.25">
      <c r="A42" s="63"/>
      <c r="B42" s="257"/>
      <c r="C42" s="97">
        <v>32</v>
      </c>
      <c r="D42" s="72">
        <v>32</v>
      </c>
      <c r="E42" s="72">
        <v>32</v>
      </c>
      <c r="F42" s="72">
        <v>32</v>
      </c>
      <c r="G42" s="72">
        <v>32</v>
      </c>
      <c r="H42" s="72">
        <v>32</v>
      </c>
      <c r="I42" s="72">
        <v>32</v>
      </c>
      <c r="J42" s="72">
        <v>32</v>
      </c>
      <c r="K42" s="72">
        <v>32</v>
      </c>
      <c r="L42" s="73">
        <v>32</v>
      </c>
      <c r="M42" s="64"/>
      <c r="N42" s="70"/>
      <c r="O42" s="1">
        <v>31</v>
      </c>
      <c r="P42" s="68"/>
      <c r="Q42" s="69"/>
      <c r="R42" s="68" t="str">
        <f t="shared" si="3"/>
        <v/>
      </c>
      <c r="S42" s="68"/>
      <c r="T42" s="71">
        <f t="shared" si="0"/>
        <v>0</v>
      </c>
      <c r="U42" s="2" t="str">
        <f t="shared" si="1"/>
        <v/>
      </c>
      <c r="V42" s="3">
        <f t="shared" ca="1" si="2"/>
        <v>43344</v>
      </c>
    </row>
    <row r="43" spans="1:22" customFormat="1" ht="9.9499999999999993" customHeight="1" x14ac:dyDescent="0.25">
      <c r="A43" s="63"/>
      <c r="B43" s="257"/>
      <c r="C43" s="97">
        <v>33</v>
      </c>
      <c r="D43" s="72">
        <v>33</v>
      </c>
      <c r="E43" s="72">
        <v>33</v>
      </c>
      <c r="F43" s="72">
        <v>33</v>
      </c>
      <c r="G43" s="72">
        <v>33</v>
      </c>
      <c r="H43" s="72">
        <v>33</v>
      </c>
      <c r="I43" s="72">
        <v>33</v>
      </c>
      <c r="J43" s="72">
        <v>33</v>
      </c>
      <c r="K43" s="72">
        <v>33</v>
      </c>
      <c r="L43" s="73">
        <v>33</v>
      </c>
      <c r="M43" s="64"/>
      <c r="N43" s="70"/>
      <c r="O43" s="1">
        <v>32</v>
      </c>
      <c r="P43" s="68"/>
      <c r="Q43" s="69"/>
      <c r="R43" s="68" t="str">
        <f t="shared" si="3"/>
        <v/>
      </c>
      <c r="S43" s="68"/>
      <c r="T43" s="71">
        <f t="shared" si="0"/>
        <v>0</v>
      </c>
      <c r="U43" s="2" t="str">
        <f t="shared" si="1"/>
        <v/>
      </c>
      <c r="V43" s="3">
        <f t="shared" ca="1" si="2"/>
        <v>43344</v>
      </c>
    </row>
    <row r="44" spans="1:22" customFormat="1" ht="9.9499999999999993" customHeight="1" x14ac:dyDescent="0.25">
      <c r="A44" s="63"/>
      <c r="B44" s="257"/>
      <c r="C44" s="97">
        <v>34</v>
      </c>
      <c r="D44" s="72">
        <v>34</v>
      </c>
      <c r="E44" s="72">
        <v>34</v>
      </c>
      <c r="F44" s="72">
        <v>34</v>
      </c>
      <c r="G44" s="72">
        <v>34</v>
      </c>
      <c r="H44" s="72">
        <v>34</v>
      </c>
      <c r="I44" s="72">
        <v>34</v>
      </c>
      <c r="J44" s="72">
        <v>34</v>
      </c>
      <c r="K44" s="72">
        <v>34</v>
      </c>
      <c r="L44" s="73">
        <v>34</v>
      </c>
      <c r="M44" s="64"/>
      <c r="N44" s="70"/>
      <c r="O44" s="1">
        <v>33</v>
      </c>
      <c r="P44" s="68"/>
      <c r="Q44" s="69"/>
      <c r="R44" s="68" t="str">
        <f t="shared" si="3"/>
        <v/>
      </c>
      <c r="S44" s="68"/>
      <c r="T44" s="71">
        <f t="shared" si="0"/>
        <v>0</v>
      </c>
      <c r="U44" s="2" t="str">
        <f t="shared" si="1"/>
        <v/>
      </c>
      <c r="V44" s="3">
        <f t="shared" ca="1" si="2"/>
        <v>43344</v>
      </c>
    </row>
    <row r="45" spans="1:22" customFormat="1" ht="9.9499999999999993" customHeight="1" x14ac:dyDescent="0.25">
      <c r="A45" s="63"/>
      <c r="B45" s="257"/>
      <c r="C45" s="97">
        <v>35</v>
      </c>
      <c r="D45" s="72">
        <v>35</v>
      </c>
      <c r="E45" s="72">
        <v>35</v>
      </c>
      <c r="F45" s="72">
        <v>35</v>
      </c>
      <c r="G45" s="72">
        <v>35</v>
      </c>
      <c r="H45" s="72">
        <v>35</v>
      </c>
      <c r="I45" s="72">
        <v>35</v>
      </c>
      <c r="J45" s="72">
        <v>35</v>
      </c>
      <c r="K45" s="72">
        <v>35</v>
      </c>
      <c r="L45" s="73">
        <v>35</v>
      </c>
      <c r="M45" s="64"/>
      <c r="N45" s="70"/>
      <c r="O45" s="1">
        <v>34</v>
      </c>
      <c r="P45" s="68"/>
      <c r="Q45" s="69"/>
      <c r="R45" s="68" t="str">
        <f t="shared" si="3"/>
        <v/>
      </c>
      <c r="S45" s="68"/>
      <c r="T45" s="71">
        <f t="shared" si="0"/>
        <v>0</v>
      </c>
      <c r="U45" s="2" t="str">
        <f t="shared" si="1"/>
        <v/>
      </c>
      <c r="V45" s="3">
        <f t="shared" ca="1" si="2"/>
        <v>43344</v>
      </c>
    </row>
    <row r="46" spans="1:22" customFormat="1" ht="9.9499999999999993" customHeight="1" x14ac:dyDescent="0.25">
      <c r="A46" s="63"/>
      <c r="B46" s="257"/>
      <c r="C46" s="97">
        <v>36</v>
      </c>
      <c r="D46" s="72">
        <v>36</v>
      </c>
      <c r="E46" s="72">
        <v>36</v>
      </c>
      <c r="F46" s="72">
        <v>36</v>
      </c>
      <c r="G46" s="72">
        <v>36</v>
      </c>
      <c r="H46" s="72">
        <v>36</v>
      </c>
      <c r="I46" s="72">
        <v>36</v>
      </c>
      <c r="J46" s="72">
        <v>36</v>
      </c>
      <c r="K46" s="72">
        <v>36</v>
      </c>
      <c r="L46" s="73">
        <v>36</v>
      </c>
      <c r="M46" s="64"/>
      <c r="N46" s="70"/>
      <c r="O46" s="1">
        <v>35</v>
      </c>
      <c r="P46" s="68"/>
      <c r="Q46" s="69"/>
      <c r="R46" s="68" t="str">
        <f t="shared" si="3"/>
        <v/>
      </c>
      <c r="S46" s="68"/>
      <c r="T46" s="71">
        <f t="shared" si="0"/>
        <v>0</v>
      </c>
      <c r="U46" s="2" t="str">
        <f t="shared" si="1"/>
        <v/>
      </c>
      <c r="V46" s="3">
        <f t="shared" ca="1" si="2"/>
        <v>43344</v>
      </c>
    </row>
    <row r="47" spans="1:22" customFormat="1" ht="9.9499999999999993" customHeight="1" x14ac:dyDescent="0.25">
      <c r="A47" s="63"/>
      <c r="B47" s="257"/>
      <c r="C47" s="97">
        <v>37</v>
      </c>
      <c r="D47" s="72">
        <v>37</v>
      </c>
      <c r="E47" s="72">
        <v>37</v>
      </c>
      <c r="F47" s="72">
        <v>37</v>
      </c>
      <c r="G47" s="72">
        <v>37</v>
      </c>
      <c r="H47" s="72">
        <v>37</v>
      </c>
      <c r="I47" s="72">
        <v>37</v>
      </c>
      <c r="J47" s="72">
        <v>37</v>
      </c>
      <c r="K47" s="72">
        <v>37</v>
      </c>
      <c r="L47" s="73">
        <v>37</v>
      </c>
      <c r="M47" s="64"/>
      <c r="N47" s="70"/>
      <c r="O47" s="1">
        <v>36</v>
      </c>
      <c r="P47" s="68"/>
      <c r="Q47" s="69"/>
      <c r="R47" s="68" t="str">
        <f t="shared" si="3"/>
        <v/>
      </c>
      <c r="S47" s="68"/>
      <c r="T47" s="71">
        <f t="shared" si="0"/>
        <v>0</v>
      </c>
      <c r="U47" s="2" t="str">
        <f t="shared" si="1"/>
        <v/>
      </c>
      <c r="V47" s="3">
        <f t="shared" ca="1" si="2"/>
        <v>43344</v>
      </c>
    </row>
    <row r="48" spans="1:22" customFormat="1" ht="9.9499999999999993" customHeight="1" x14ac:dyDescent="0.25">
      <c r="A48" s="63"/>
      <c r="B48" s="257"/>
      <c r="C48" s="97">
        <v>38</v>
      </c>
      <c r="D48" s="72">
        <v>38</v>
      </c>
      <c r="E48" s="72">
        <v>38</v>
      </c>
      <c r="F48" s="72">
        <v>38</v>
      </c>
      <c r="G48" s="72">
        <v>38</v>
      </c>
      <c r="H48" s="72">
        <v>38</v>
      </c>
      <c r="I48" s="72">
        <v>38</v>
      </c>
      <c r="J48" s="72">
        <v>38</v>
      </c>
      <c r="K48" s="72">
        <v>38</v>
      </c>
      <c r="L48" s="73">
        <v>38</v>
      </c>
      <c r="M48" s="64"/>
      <c r="N48" s="70"/>
      <c r="O48" s="1">
        <v>37</v>
      </c>
      <c r="P48" s="68"/>
      <c r="Q48" s="69"/>
      <c r="R48" s="68" t="str">
        <f t="shared" si="3"/>
        <v/>
      </c>
      <c r="S48" s="68"/>
      <c r="T48" s="71">
        <f t="shared" si="0"/>
        <v>0</v>
      </c>
      <c r="U48" s="2" t="str">
        <f t="shared" si="1"/>
        <v/>
      </c>
      <c r="V48" s="3">
        <f t="shared" ca="1" si="2"/>
        <v>43344</v>
      </c>
    </row>
    <row r="49" spans="1:22" customFormat="1" ht="9.9499999999999993" customHeight="1" x14ac:dyDescent="0.25">
      <c r="A49" s="63"/>
      <c r="B49" s="257"/>
      <c r="C49" s="97">
        <v>39</v>
      </c>
      <c r="D49" s="72">
        <v>39</v>
      </c>
      <c r="E49" s="72">
        <v>39</v>
      </c>
      <c r="F49" s="72">
        <v>39</v>
      </c>
      <c r="G49" s="72">
        <v>39</v>
      </c>
      <c r="H49" s="72">
        <v>39</v>
      </c>
      <c r="I49" s="72">
        <v>39</v>
      </c>
      <c r="J49" s="72">
        <v>39</v>
      </c>
      <c r="K49" s="72">
        <v>39</v>
      </c>
      <c r="L49" s="73">
        <v>39</v>
      </c>
      <c r="M49" s="64"/>
      <c r="N49" s="70"/>
      <c r="O49" s="1">
        <v>38</v>
      </c>
      <c r="P49" s="68"/>
      <c r="Q49" s="69"/>
      <c r="R49" s="68" t="str">
        <f t="shared" si="3"/>
        <v/>
      </c>
      <c r="S49" s="68"/>
      <c r="T49" s="71">
        <f t="shared" si="0"/>
        <v>0</v>
      </c>
      <c r="U49" s="2" t="str">
        <f t="shared" si="1"/>
        <v/>
      </c>
      <c r="V49" s="3">
        <f t="shared" ca="1" si="2"/>
        <v>43344</v>
      </c>
    </row>
    <row r="50" spans="1:22" customFormat="1" ht="9.9499999999999993" customHeight="1" x14ac:dyDescent="0.25">
      <c r="A50" s="63"/>
      <c r="B50" s="257"/>
      <c r="C50" s="98">
        <v>40</v>
      </c>
      <c r="D50" s="95">
        <v>40</v>
      </c>
      <c r="E50" s="95">
        <v>40</v>
      </c>
      <c r="F50" s="95">
        <v>40</v>
      </c>
      <c r="G50" s="95">
        <v>40</v>
      </c>
      <c r="H50" s="95">
        <v>40</v>
      </c>
      <c r="I50" s="95">
        <v>40</v>
      </c>
      <c r="J50" s="95">
        <v>40</v>
      </c>
      <c r="K50" s="95">
        <v>40</v>
      </c>
      <c r="L50" s="96">
        <v>40</v>
      </c>
      <c r="M50" s="64"/>
      <c r="N50" s="70"/>
      <c r="O50" s="1">
        <v>39</v>
      </c>
      <c r="P50" s="68"/>
      <c r="Q50" s="69"/>
      <c r="R50" s="68" t="str">
        <f t="shared" si="3"/>
        <v/>
      </c>
      <c r="S50" s="68"/>
      <c r="T50" s="71">
        <f t="shared" si="0"/>
        <v>0</v>
      </c>
      <c r="U50" s="2" t="str">
        <f t="shared" si="1"/>
        <v/>
      </c>
      <c r="V50" s="3">
        <f t="shared" ca="1" si="2"/>
        <v>43344</v>
      </c>
    </row>
    <row r="51" spans="1:22" customFormat="1" ht="9.75" customHeight="1" x14ac:dyDescent="0.25">
      <c r="A51" s="63"/>
      <c r="B51" s="257"/>
      <c r="C51" s="97">
        <v>41</v>
      </c>
      <c r="D51" s="72">
        <v>41</v>
      </c>
      <c r="E51" s="72">
        <v>41</v>
      </c>
      <c r="F51" s="72">
        <v>41</v>
      </c>
      <c r="G51" s="72">
        <v>41</v>
      </c>
      <c r="H51" s="72">
        <v>41</v>
      </c>
      <c r="I51" s="72">
        <v>41</v>
      </c>
      <c r="J51" s="72">
        <v>41</v>
      </c>
      <c r="K51" s="72">
        <v>41</v>
      </c>
      <c r="L51" s="73">
        <v>41</v>
      </c>
      <c r="M51" s="64"/>
      <c r="N51" s="70"/>
      <c r="O51" s="1">
        <v>40</v>
      </c>
      <c r="P51" s="68"/>
      <c r="Q51" s="69"/>
      <c r="R51" s="68" t="str">
        <f t="shared" si="3"/>
        <v/>
      </c>
      <c r="S51" s="68"/>
      <c r="T51" s="71">
        <f t="shared" si="0"/>
        <v>0</v>
      </c>
      <c r="U51" s="2" t="str">
        <f t="shared" si="1"/>
        <v/>
      </c>
      <c r="V51" s="3">
        <f t="shared" ca="1" si="2"/>
        <v>43344</v>
      </c>
    </row>
    <row r="52" spans="1:22" customFormat="1" ht="9.75" customHeight="1" x14ac:dyDescent="0.25">
      <c r="A52" s="63"/>
      <c r="B52" s="257"/>
      <c r="C52" s="97">
        <v>42</v>
      </c>
      <c r="D52" s="72">
        <v>42</v>
      </c>
      <c r="E52" s="72">
        <v>42</v>
      </c>
      <c r="F52" s="72">
        <v>42</v>
      </c>
      <c r="G52" s="72">
        <v>42</v>
      </c>
      <c r="H52" s="72">
        <v>42</v>
      </c>
      <c r="I52" s="72">
        <v>42</v>
      </c>
      <c r="J52" s="72">
        <v>42</v>
      </c>
      <c r="K52" s="72">
        <v>42</v>
      </c>
      <c r="L52" s="73">
        <v>42</v>
      </c>
      <c r="M52" s="64"/>
      <c r="N52" s="70"/>
      <c r="O52" s="1">
        <v>41</v>
      </c>
      <c r="P52" s="68"/>
      <c r="Q52" s="69"/>
      <c r="R52" s="68"/>
      <c r="S52" s="68"/>
      <c r="T52" s="71">
        <f t="shared" si="0"/>
        <v>0</v>
      </c>
      <c r="U52" s="2" t="str">
        <f t="shared" si="1"/>
        <v/>
      </c>
      <c r="V52" s="3">
        <f t="shared" ca="1" si="2"/>
        <v>43344</v>
      </c>
    </row>
    <row r="53" spans="1:22" customFormat="1" ht="9.75" customHeight="1" x14ac:dyDescent="0.25">
      <c r="A53" s="63"/>
      <c r="B53" s="257"/>
      <c r="C53" s="97">
        <v>43</v>
      </c>
      <c r="D53" s="72">
        <v>43</v>
      </c>
      <c r="E53" s="72">
        <v>43</v>
      </c>
      <c r="F53" s="72">
        <v>43</v>
      </c>
      <c r="G53" s="72">
        <v>43</v>
      </c>
      <c r="H53" s="72">
        <v>43</v>
      </c>
      <c r="I53" s="72">
        <v>43</v>
      </c>
      <c r="J53" s="72">
        <v>43</v>
      </c>
      <c r="K53" s="72">
        <v>43</v>
      </c>
      <c r="L53" s="73">
        <v>43</v>
      </c>
      <c r="M53" s="64"/>
      <c r="N53" s="70"/>
      <c r="O53" s="1">
        <v>42</v>
      </c>
      <c r="P53" s="68"/>
      <c r="Q53" s="69"/>
      <c r="R53" s="68"/>
      <c r="S53" s="68"/>
      <c r="T53" s="71">
        <f t="shared" si="0"/>
        <v>0</v>
      </c>
      <c r="U53" s="2" t="str">
        <f t="shared" si="1"/>
        <v/>
      </c>
      <c r="V53" s="3">
        <f t="shared" ca="1" si="2"/>
        <v>43344</v>
      </c>
    </row>
    <row r="54" spans="1:22" customFormat="1" ht="9.75" customHeight="1" x14ac:dyDescent="0.25">
      <c r="A54" s="63"/>
      <c r="B54" s="257"/>
      <c r="C54" s="97">
        <v>44</v>
      </c>
      <c r="D54" s="72">
        <v>44</v>
      </c>
      <c r="E54" s="72">
        <v>44</v>
      </c>
      <c r="F54" s="72">
        <v>44</v>
      </c>
      <c r="G54" s="72">
        <v>44</v>
      </c>
      <c r="H54" s="72">
        <v>44</v>
      </c>
      <c r="I54" s="72">
        <v>44</v>
      </c>
      <c r="J54" s="72">
        <v>44</v>
      </c>
      <c r="K54" s="72">
        <v>44</v>
      </c>
      <c r="L54" s="73">
        <v>44</v>
      </c>
      <c r="M54" s="64"/>
      <c r="N54" s="70"/>
      <c r="O54" s="1">
        <v>43</v>
      </c>
      <c r="P54" s="68"/>
      <c r="Q54" s="69"/>
      <c r="R54" s="68"/>
      <c r="S54" s="68"/>
      <c r="T54" s="71">
        <f t="shared" si="0"/>
        <v>0</v>
      </c>
      <c r="U54" s="2" t="str">
        <f t="shared" si="1"/>
        <v/>
      </c>
      <c r="V54" s="3">
        <f t="shared" ca="1" si="2"/>
        <v>43344</v>
      </c>
    </row>
    <row r="55" spans="1:22" customFormat="1" ht="9.75" customHeight="1" x14ac:dyDescent="0.25">
      <c r="A55" s="63"/>
      <c r="B55" s="257"/>
      <c r="C55" s="97">
        <v>45</v>
      </c>
      <c r="D55" s="72">
        <v>45</v>
      </c>
      <c r="E55" s="72">
        <v>45</v>
      </c>
      <c r="F55" s="72">
        <v>45</v>
      </c>
      <c r="G55" s="72">
        <v>45</v>
      </c>
      <c r="H55" s="72">
        <v>45</v>
      </c>
      <c r="I55" s="72">
        <v>45</v>
      </c>
      <c r="J55" s="72">
        <v>45</v>
      </c>
      <c r="K55" s="72">
        <v>45</v>
      </c>
      <c r="L55" s="73">
        <v>45</v>
      </c>
      <c r="M55" s="64"/>
      <c r="N55" s="70"/>
      <c r="O55" s="1">
        <v>44</v>
      </c>
      <c r="P55" s="68"/>
      <c r="Q55" s="69"/>
      <c r="R55" s="68"/>
      <c r="S55" s="68"/>
      <c r="T55" s="71">
        <f t="shared" si="0"/>
        <v>0</v>
      </c>
      <c r="U55" s="2" t="str">
        <f t="shared" si="1"/>
        <v/>
      </c>
      <c r="V55" s="3">
        <f t="shared" ca="1" si="2"/>
        <v>43344</v>
      </c>
    </row>
    <row r="56" spans="1:22" customFormat="1" ht="9.75" customHeight="1" x14ac:dyDescent="0.25">
      <c r="A56" s="63"/>
      <c r="B56" s="257"/>
      <c r="C56" s="97">
        <v>46</v>
      </c>
      <c r="D56" s="72">
        <v>46</v>
      </c>
      <c r="E56" s="72">
        <v>46</v>
      </c>
      <c r="F56" s="72">
        <v>46</v>
      </c>
      <c r="G56" s="72">
        <v>46</v>
      </c>
      <c r="H56" s="72">
        <v>46</v>
      </c>
      <c r="I56" s="72">
        <v>46</v>
      </c>
      <c r="J56" s="72">
        <v>46</v>
      </c>
      <c r="K56" s="72">
        <v>46</v>
      </c>
      <c r="L56" s="73">
        <v>46</v>
      </c>
      <c r="M56" s="64"/>
      <c r="N56" s="70"/>
      <c r="O56" s="1">
        <v>45</v>
      </c>
      <c r="P56" s="68"/>
      <c r="Q56" s="69"/>
      <c r="R56" s="68"/>
      <c r="S56" s="68"/>
      <c r="T56" s="71">
        <f t="shared" si="0"/>
        <v>0</v>
      </c>
      <c r="U56" s="2" t="str">
        <f t="shared" si="1"/>
        <v/>
      </c>
      <c r="V56" s="3">
        <f t="shared" ca="1" si="2"/>
        <v>43344</v>
      </c>
    </row>
    <row r="57" spans="1:22" customFormat="1" ht="9.75" customHeight="1" x14ac:dyDescent="0.25">
      <c r="A57" s="63"/>
      <c r="B57" s="257"/>
      <c r="C57" s="97">
        <v>47</v>
      </c>
      <c r="D57" s="72">
        <v>47</v>
      </c>
      <c r="E57" s="72">
        <v>47</v>
      </c>
      <c r="F57" s="72">
        <v>47</v>
      </c>
      <c r="G57" s="72">
        <v>47</v>
      </c>
      <c r="H57" s="72">
        <v>47</v>
      </c>
      <c r="I57" s="72">
        <v>47</v>
      </c>
      <c r="J57" s="72">
        <v>47</v>
      </c>
      <c r="K57" s="72">
        <v>47</v>
      </c>
      <c r="L57" s="73">
        <v>47</v>
      </c>
      <c r="M57" s="64"/>
      <c r="N57" s="70"/>
      <c r="O57" s="1">
        <v>46</v>
      </c>
      <c r="P57" s="68"/>
      <c r="Q57" s="69"/>
      <c r="R57" s="68"/>
      <c r="S57" s="68"/>
      <c r="T57" s="71">
        <f t="shared" si="0"/>
        <v>0</v>
      </c>
      <c r="U57" s="2" t="str">
        <f t="shared" si="1"/>
        <v/>
      </c>
      <c r="V57" s="3">
        <f t="shared" ca="1" si="2"/>
        <v>43344</v>
      </c>
    </row>
    <row r="58" spans="1:22" customFormat="1" ht="9.75" customHeight="1" x14ac:dyDescent="0.25">
      <c r="A58" s="63"/>
      <c r="B58" s="257"/>
      <c r="C58" s="97">
        <v>48</v>
      </c>
      <c r="D58" s="72">
        <v>48</v>
      </c>
      <c r="E58" s="72">
        <v>48</v>
      </c>
      <c r="F58" s="72">
        <v>48</v>
      </c>
      <c r="G58" s="72">
        <v>48</v>
      </c>
      <c r="H58" s="72">
        <v>48</v>
      </c>
      <c r="I58" s="72">
        <v>48</v>
      </c>
      <c r="J58" s="72">
        <v>48</v>
      </c>
      <c r="K58" s="72">
        <v>48</v>
      </c>
      <c r="L58" s="73">
        <v>48</v>
      </c>
      <c r="M58" s="64"/>
      <c r="N58" s="70"/>
      <c r="O58" s="1">
        <v>47</v>
      </c>
      <c r="P58" s="68"/>
      <c r="Q58" s="69"/>
      <c r="R58" s="68"/>
      <c r="S58" s="68"/>
      <c r="T58" s="71">
        <f t="shared" si="0"/>
        <v>0</v>
      </c>
      <c r="U58" s="2" t="str">
        <f t="shared" si="1"/>
        <v/>
      </c>
      <c r="V58" s="3">
        <f t="shared" ca="1" si="2"/>
        <v>43344</v>
      </c>
    </row>
    <row r="59" spans="1:22" customFormat="1" ht="9.75" customHeight="1" x14ac:dyDescent="0.25">
      <c r="A59" s="63"/>
      <c r="B59" s="257"/>
      <c r="C59" s="97">
        <v>49</v>
      </c>
      <c r="D59" s="72">
        <v>49</v>
      </c>
      <c r="E59" s="72">
        <v>49</v>
      </c>
      <c r="F59" s="72">
        <v>49</v>
      </c>
      <c r="G59" s="72">
        <v>49</v>
      </c>
      <c r="H59" s="72">
        <v>49</v>
      </c>
      <c r="I59" s="72">
        <v>49</v>
      </c>
      <c r="J59" s="72">
        <v>49</v>
      </c>
      <c r="K59" s="72">
        <v>49</v>
      </c>
      <c r="L59" s="73">
        <v>49</v>
      </c>
      <c r="M59" s="64"/>
      <c r="N59" s="70"/>
      <c r="O59" s="1">
        <v>48</v>
      </c>
      <c r="P59" s="68"/>
      <c r="Q59" s="69"/>
      <c r="R59" s="68"/>
      <c r="S59" s="68"/>
      <c r="T59" s="71">
        <f t="shared" si="0"/>
        <v>0</v>
      </c>
      <c r="U59" s="2" t="str">
        <f t="shared" si="1"/>
        <v/>
      </c>
      <c r="V59" s="3">
        <f t="shared" ca="1" si="2"/>
        <v>43344</v>
      </c>
    </row>
    <row r="60" spans="1:22" customFormat="1" ht="9.75" customHeight="1" x14ac:dyDescent="0.25">
      <c r="A60" s="63"/>
      <c r="B60" s="257"/>
      <c r="C60" s="97">
        <v>50</v>
      </c>
      <c r="D60" s="72">
        <v>50</v>
      </c>
      <c r="E60" s="72">
        <v>50</v>
      </c>
      <c r="F60" s="72">
        <v>50</v>
      </c>
      <c r="G60" s="72">
        <v>50</v>
      </c>
      <c r="H60" s="72">
        <v>50</v>
      </c>
      <c r="I60" s="72">
        <v>50</v>
      </c>
      <c r="J60" s="72">
        <v>50</v>
      </c>
      <c r="K60" s="72">
        <v>50</v>
      </c>
      <c r="L60" s="73">
        <v>50</v>
      </c>
      <c r="M60" s="64"/>
      <c r="N60" s="70"/>
      <c r="O60" s="1">
        <v>49</v>
      </c>
      <c r="P60" s="68"/>
      <c r="Q60" s="69"/>
      <c r="R60" s="68"/>
      <c r="S60" s="68"/>
      <c r="T60" s="71">
        <f t="shared" si="0"/>
        <v>0</v>
      </c>
      <c r="U60" s="2" t="str">
        <f t="shared" si="1"/>
        <v/>
      </c>
      <c r="V60" s="3">
        <f t="shared" ca="1" si="2"/>
        <v>43344</v>
      </c>
    </row>
    <row r="61" spans="1:22" customFormat="1" ht="9.75" customHeight="1" x14ac:dyDescent="0.25">
      <c r="A61" s="63"/>
      <c r="B61" s="257"/>
      <c r="C61" s="97">
        <v>51</v>
      </c>
      <c r="D61" s="72">
        <v>51</v>
      </c>
      <c r="E61" s="72">
        <v>51</v>
      </c>
      <c r="F61" s="72">
        <v>51</v>
      </c>
      <c r="G61" s="72">
        <v>51</v>
      </c>
      <c r="H61" s="72">
        <v>51</v>
      </c>
      <c r="I61" s="72">
        <v>51</v>
      </c>
      <c r="J61" s="72">
        <v>51</v>
      </c>
      <c r="K61" s="72">
        <v>51</v>
      </c>
      <c r="L61" s="73">
        <v>51</v>
      </c>
      <c r="M61" s="64"/>
      <c r="N61" s="70"/>
      <c r="O61" s="1">
        <v>50</v>
      </c>
      <c r="P61" s="68"/>
      <c r="Q61" s="69"/>
      <c r="R61" s="68"/>
      <c r="S61" s="68"/>
      <c r="T61" s="71">
        <f t="shared" si="0"/>
        <v>0</v>
      </c>
      <c r="U61" s="2" t="str">
        <f t="shared" si="1"/>
        <v/>
      </c>
      <c r="V61" s="3">
        <f t="shared" ca="1" si="2"/>
        <v>43344</v>
      </c>
    </row>
    <row r="62" spans="1:22" customFormat="1" ht="9.75" customHeight="1" x14ac:dyDescent="0.25">
      <c r="A62" s="63"/>
      <c r="B62" s="257"/>
      <c r="C62" s="97">
        <v>52</v>
      </c>
      <c r="D62" s="72">
        <v>52</v>
      </c>
      <c r="E62" s="72">
        <v>52</v>
      </c>
      <c r="F62" s="72">
        <v>52</v>
      </c>
      <c r="G62" s="72">
        <v>52</v>
      </c>
      <c r="H62" s="72">
        <v>52</v>
      </c>
      <c r="I62" s="72">
        <v>52</v>
      </c>
      <c r="J62" s="72">
        <v>52</v>
      </c>
      <c r="K62" s="72">
        <v>52</v>
      </c>
      <c r="L62" s="73">
        <v>52</v>
      </c>
      <c r="M62" s="64"/>
      <c r="N62" s="70"/>
      <c r="O62" s="1">
        <v>51</v>
      </c>
      <c r="P62" s="68"/>
      <c r="Q62" s="69"/>
      <c r="R62" s="68"/>
      <c r="S62" s="68"/>
      <c r="T62" s="71">
        <f t="shared" si="0"/>
        <v>0</v>
      </c>
      <c r="U62" s="2" t="str">
        <f t="shared" si="1"/>
        <v/>
      </c>
      <c r="V62" s="3">
        <f t="shared" ca="1" si="2"/>
        <v>43344</v>
      </c>
    </row>
    <row r="63" spans="1:22" customFormat="1" ht="9.75" customHeight="1" x14ac:dyDescent="0.25">
      <c r="A63" s="63"/>
      <c r="B63" s="257"/>
      <c r="C63" s="97">
        <v>53</v>
      </c>
      <c r="D63" s="72">
        <v>53</v>
      </c>
      <c r="E63" s="72">
        <v>53</v>
      </c>
      <c r="F63" s="72">
        <v>53</v>
      </c>
      <c r="G63" s="72">
        <v>53</v>
      </c>
      <c r="H63" s="72">
        <v>53</v>
      </c>
      <c r="I63" s="72">
        <v>53</v>
      </c>
      <c r="J63" s="72">
        <v>53</v>
      </c>
      <c r="K63" s="72">
        <v>53</v>
      </c>
      <c r="L63" s="73">
        <v>53</v>
      </c>
      <c r="M63" s="64"/>
      <c r="N63" s="70"/>
      <c r="O63" s="1">
        <v>52</v>
      </c>
      <c r="P63" s="68"/>
      <c r="Q63" s="69"/>
      <c r="R63" s="68"/>
      <c r="S63" s="68"/>
      <c r="T63" s="71">
        <f t="shared" si="0"/>
        <v>0</v>
      </c>
      <c r="U63" s="2" t="str">
        <f t="shared" si="1"/>
        <v/>
      </c>
      <c r="V63" s="3">
        <f t="shared" ca="1" si="2"/>
        <v>43344</v>
      </c>
    </row>
    <row r="64" spans="1:22" customFormat="1" ht="9.75" customHeight="1" x14ac:dyDescent="0.25">
      <c r="A64" s="63"/>
      <c r="B64" s="257"/>
      <c r="C64" s="97">
        <v>54</v>
      </c>
      <c r="D64" s="72">
        <v>54</v>
      </c>
      <c r="E64" s="72">
        <v>54</v>
      </c>
      <c r="F64" s="72">
        <v>54</v>
      </c>
      <c r="G64" s="72">
        <v>54</v>
      </c>
      <c r="H64" s="72">
        <v>54</v>
      </c>
      <c r="I64" s="72">
        <v>54</v>
      </c>
      <c r="J64" s="72">
        <v>54</v>
      </c>
      <c r="K64" s="72">
        <v>54</v>
      </c>
      <c r="L64" s="73">
        <v>54</v>
      </c>
      <c r="M64" s="64"/>
      <c r="N64" s="70"/>
      <c r="O64" s="1">
        <v>53</v>
      </c>
      <c r="P64" s="68"/>
      <c r="Q64" s="69"/>
      <c r="R64" s="68"/>
      <c r="S64" s="68"/>
      <c r="T64" s="71">
        <f t="shared" si="0"/>
        <v>0</v>
      </c>
      <c r="U64" s="2" t="str">
        <f t="shared" si="1"/>
        <v/>
      </c>
      <c r="V64" s="3">
        <f t="shared" ca="1" si="2"/>
        <v>43344</v>
      </c>
    </row>
    <row r="65" spans="1:22" customFormat="1" ht="9.75" customHeight="1" x14ac:dyDescent="0.25">
      <c r="A65" s="63"/>
      <c r="B65" s="257"/>
      <c r="C65" s="97">
        <v>55</v>
      </c>
      <c r="D65" s="72">
        <v>55</v>
      </c>
      <c r="E65" s="72">
        <v>55</v>
      </c>
      <c r="F65" s="72">
        <v>55</v>
      </c>
      <c r="G65" s="72">
        <v>55</v>
      </c>
      <c r="H65" s="72">
        <v>55</v>
      </c>
      <c r="I65" s="72">
        <v>55</v>
      </c>
      <c r="J65" s="72">
        <v>55</v>
      </c>
      <c r="K65" s="72">
        <v>55</v>
      </c>
      <c r="L65" s="73">
        <v>55</v>
      </c>
      <c r="M65" s="64"/>
      <c r="N65" s="70"/>
      <c r="O65" s="1">
        <v>54</v>
      </c>
      <c r="P65" s="68"/>
      <c r="Q65" s="69"/>
      <c r="R65" s="68"/>
      <c r="S65" s="68"/>
      <c r="T65" s="71">
        <f t="shared" si="0"/>
        <v>0</v>
      </c>
      <c r="U65" s="2" t="str">
        <f t="shared" si="1"/>
        <v/>
      </c>
      <c r="V65" s="3">
        <f t="shared" ca="1" si="2"/>
        <v>43344</v>
      </c>
    </row>
    <row r="66" spans="1:22" customFormat="1" ht="9.75" customHeight="1" x14ac:dyDescent="0.25">
      <c r="A66" s="63"/>
      <c r="B66" s="257"/>
      <c r="C66" s="97">
        <v>56</v>
      </c>
      <c r="D66" s="72">
        <v>56</v>
      </c>
      <c r="E66" s="72">
        <v>56</v>
      </c>
      <c r="F66" s="72">
        <v>56</v>
      </c>
      <c r="G66" s="72">
        <v>56</v>
      </c>
      <c r="H66" s="72">
        <v>56</v>
      </c>
      <c r="I66" s="72">
        <v>56</v>
      </c>
      <c r="J66" s="72">
        <v>56</v>
      </c>
      <c r="K66" s="72">
        <v>56</v>
      </c>
      <c r="L66" s="73">
        <v>56</v>
      </c>
      <c r="M66" s="64"/>
      <c r="N66" s="70"/>
      <c r="O66" s="1">
        <v>55</v>
      </c>
      <c r="P66" s="68"/>
      <c r="Q66" s="69"/>
      <c r="R66" s="68"/>
      <c r="S66" s="68"/>
      <c r="T66" s="71">
        <f t="shared" si="0"/>
        <v>0</v>
      </c>
      <c r="U66" s="2" t="str">
        <f t="shared" si="1"/>
        <v/>
      </c>
      <c r="V66" s="3">
        <f t="shared" ca="1" si="2"/>
        <v>43344</v>
      </c>
    </row>
    <row r="67" spans="1:22" customFormat="1" ht="9.75" customHeight="1" x14ac:dyDescent="0.25">
      <c r="A67" s="63"/>
      <c r="B67" s="257"/>
      <c r="C67" s="97">
        <v>57</v>
      </c>
      <c r="D67" s="72">
        <v>57</v>
      </c>
      <c r="E67" s="72">
        <v>57</v>
      </c>
      <c r="F67" s="72">
        <v>57</v>
      </c>
      <c r="G67" s="72">
        <v>57</v>
      </c>
      <c r="H67" s="72">
        <v>57</v>
      </c>
      <c r="I67" s="72">
        <v>57</v>
      </c>
      <c r="J67" s="72">
        <v>57</v>
      </c>
      <c r="K67" s="72">
        <v>57</v>
      </c>
      <c r="L67" s="73">
        <v>57</v>
      </c>
      <c r="M67" s="64"/>
      <c r="N67" s="70"/>
      <c r="O67" s="1">
        <v>56</v>
      </c>
      <c r="P67" s="68"/>
      <c r="Q67" s="69"/>
      <c r="R67" s="68"/>
      <c r="S67" s="68"/>
      <c r="T67" s="71">
        <f t="shared" si="0"/>
        <v>0</v>
      </c>
      <c r="U67" s="2" t="str">
        <f t="shared" si="1"/>
        <v/>
      </c>
      <c r="V67" s="3">
        <f t="shared" ca="1" si="2"/>
        <v>43344</v>
      </c>
    </row>
    <row r="68" spans="1:22" customFormat="1" ht="9.75" customHeight="1" x14ac:dyDescent="0.25">
      <c r="A68" s="63"/>
      <c r="B68" s="257"/>
      <c r="C68" s="97">
        <v>58</v>
      </c>
      <c r="D68" s="72">
        <v>58</v>
      </c>
      <c r="E68" s="72">
        <v>58</v>
      </c>
      <c r="F68" s="72">
        <v>58</v>
      </c>
      <c r="G68" s="72">
        <v>58</v>
      </c>
      <c r="H68" s="72">
        <v>58</v>
      </c>
      <c r="I68" s="72">
        <v>58</v>
      </c>
      <c r="J68" s="72">
        <v>58</v>
      </c>
      <c r="K68" s="72">
        <v>58</v>
      </c>
      <c r="L68" s="73">
        <v>58</v>
      </c>
      <c r="M68" s="64"/>
      <c r="N68" s="70"/>
      <c r="O68" s="1">
        <v>57</v>
      </c>
      <c r="P68" s="68"/>
      <c r="Q68" s="69"/>
      <c r="R68" s="68"/>
      <c r="S68" s="68"/>
      <c r="T68" s="71">
        <f t="shared" si="0"/>
        <v>0</v>
      </c>
      <c r="U68" s="2" t="str">
        <f t="shared" si="1"/>
        <v/>
      </c>
      <c r="V68" s="3">
        <f t="shared" ca="1" si="2"/>
        <v>43344</v>
      </c>
    </row>
    <row r="69" spans="1:22" customFormat="1" ht="9.75" customHeight="1" x14ac:dyDescent="0.25">
      <c r="A69" s="63"/>
      <c r="B69" s="257"/>
      <c r="C69" s="97">
        <v>59</v>
      </c>
      <c r="D69" s="72">
        <v>59</v>
      </c>
      <c r="E69" s="72">
        <v>59</v>
      </c>
      <c r="F69" s="72">
        <v>59</v>
      </c>
      <c r="G69" s="72">
        <v>59</v>
      </c>
      <c r="H69" s="72">
        <v>59</v>
      </c>
      <c r="I69" s="72">
        <v>59</v>
      </c>
      <c r="J69" s="72">
        <v>59</v>
      </c>
      <c r="K69" s="72">
        <v>59</v>
      </c>
      <c r="L69" s="73">
        <v>59</v>
      </c>
      <c r="M69" s="64"/>
      <c r="N69" s="70"/>
      <c r="O69" s="1">
        <v>58</v>
      </c>
      <c r="P69" s="68"/>
      <c r="Q69" s="69"/>
      <c r="R69" s="68"/>
      <c r="S69" s="68"/>
      <c r="T69" s="71">
        <f t="shared" si="0"/>
        <v>0</v>
      </c>
      <c r="U69" s="2" t="str">
        <f t="shared" si="1"/>
        <v/>
      </c>
      <c r="V69" s="3">
        <f t="shared" ca="1" si="2"/>
        <v>43344</v>
      </c>
    </row>
    <row r="70" spans="1:22" customFormat="1" ht="9.75" customHeight="1" x14ac:dyDescent="0.25">
      <c r="A70" s="63"/>
      <c r="B70" s="257"/>
      <c r="C70" s="97">
        <v>60</v>
      </c>
      <c r="D70" s="72">
        <v>60</v>
      </c>
      <c r="E70" s="72">
        <v>60</v>
      </c>
      <c r="F70" s="72">
        <v>60</v>
      </c>
      <c r="G70" s="72">
        <v>60</v>
      </c>
      <c r="H70" s="72">
        <v>60</v>
      </c>
      <c r="I70" s="72">
        <v>60</v>
      </c>
      <c r="J70" s="72">
        <v>60</v>
      </c>
      <c r="K70" s="72">
        <v>60</v>
      </c>
      <c r="L70" s="73">
        <v>60</v>
      </c>
      <c r="M70" s="64"/>
      <c r="N70" s="70"/>
      <c r="O70" s="1">
        <v>59</v>
      </c>
      <c r="P70" s="68"/>
      <c r="Q70" s="69"/>
      <c r="R70" s="68"/>
      <c r="S70" s="68"/>
      <c r="T70" s="71">
        <f t="shared" si="0"/>
        <v>0</v>
      </c>
      <c r="U70" s="2" t="str">
        <f t="shared" si="1"/>
        <v/>
      </c>
      <c r="V70" s="3">
        <f t="shared" ca="1" si="2"/>
        <v>43344</v>
      </c>
    </row>
    <row r="71" spans="1:22" customFormat="1" ht="9.75" customHeight="1" x14ac:dyDescent="0.25">
      <c r="A71" s="63"/>
      <c r="B71" s="257"/>
      <c r="C71" s="97">
        <v>61</v>
      </c>
      <c r="D71" s="72">
        <v>61</v>
      </c>
      <c r="E71" s="72">
        <v>61</v>
      </c>
      <c r="F71" s="72">
        <v>61</v>
      </c>
      <c r="G71" s="72">
        <v>61</v>
      </c>
      <c r="H71" s="72">
        <v>61</v>
      </c>
      <c r="I71" s="72">
        <v>61</v>
      </c>
      <c r="J71" s="72">
        <v>61</v>
      </c>
      <c r="K71" s="72">
        <v>61</v>
      </c>
      <c r="L71" s="73">
        <v>61</v>
      </c>
      <c r="M71" s="64"/>
      <c r="N71" s="70"/>
      <c r="O71" s="1">
        <v>60</v>
      </c>
      <c r="P71" s="68"/>
      <c r="Q71" s="69"/>
      <c r="R71" s="68"/>
      <c r="S71" s="68"/>
      <c r="T71" s="71">
        <f t="shared" si="0"/>
        <v>0</v>
      </c>
      <c r="U71" s="2" t="str">
        <f t="shared" si="1"/>
        <v/>
      </c>
      <c r="V71" s="3">
        <f t="shared" ca="1" si="2"/>
        <v>43344</v>
      </c>
    </row>
    <row r="72" spans="1:22" customFormat="1" ht="9.75" customHeight="1" x14ac:dyDescent="0.25">
      <c r="A72" s="63"/>
      <c r="B72" s="257"/>
      <c r="C72" s="97">
        <v>62</v>
      </c>
      <c r="D72" s="72">
        <v>62</v>
      </c>
      <c r="E72" s="72">
        <v>62</v>
      </c>
      <c r="F72" s="72">
        <v>62</v>
      </c>
      <c r="G72" s="72">
        <v>62</v>
      </c>
      <c r="H72" s="72">
        <v>62</v>
      </c>
      <c r="I72" s="72">
        <v>62</v>
      </c>
      <c r="J72" s="72">
        <v>62</v>
      </c>
      <c r="K72" s="72">
        <v>62</v>
      </c>
      <c r="L72" s="73">
        <v>62</v>
      </c>
      <c r="M72" s="64"/>
      <c r="N72" s="70"/>
      <c r="O72" s="1">
        <v>61</v>
      </c>
      <c r="P72" s="68"/>
      <c r="Q72" s="69"/>
      <c r="R72" s="68"/>
      <c r="S72" s="68"/>
      <c r="T72" s="71">
        <f t="shared" si="0"/>
        <v>0</v>
      </c>
      <c r="U72" s="2" t="str">
        <f t="shared" si="1"/>
        <v/>
      </c>
      <c r="V72" s="3">
        <f t="shared" ca="1" si="2"/>
        <v>43344</v>
      </c>
    </row>
    <row r="73" spans="1:22" customFormat="1" ht="9.75" customHeight="1" x14ac:dyDescent="0.25">
      <c r="A73" s="63"/>
      <c r="B73" s="257"/>
      <c r="C73" s="97">
        <v>63</v>
      </c>
      <c r="D73" s="72">
        <v>63</v>
      </c>
      <c r="E73" s="72">
        <v>63</v>
      </c>
      <c r="F73" s="72">
        <v>63</v>
      </c>
      <c r="G73" s="72">
        <v>63</v>
      </c>
      <c r="H73" s="72">
        <v>63</v>
      </c>
      <c r="I73" s="72">
        <v>63</v>
      </c>
      <c r="J73" s="72">
        <v>63</v>
      </c>
      <c r="K73" s="72">
        <v>63</v>
      </c>
      <c r="L73" s="73">
        <v>63</v>
      </c>
      <c r="M73" s="64"/>
      <c r="N73" s="70"/>
      <c r="O73" s="1">
        <v>62</v>
      </c>
      <c r="P73" s="68"/>
      <c r="Q73" s="69"/>
      <c r="R73" s="68"/>
      <c r="S73" s="68"/>
      <c r="T73" s="71">
        <f t="shared" si="0"/>
        <v>0</v>
      </c>
      <c r="U73" s="2" t="str">
        <f t="shared" si="1"/>
        <v/>
      </c>
      <c r="V73" s="3">
        <f t="shared" ca="1" si="2"/>
        <v>43344</v>
      </c>
    </row>
    <row r="74" spans="1:22" customFormat="1" ht="9.75" customHeight="1" x14ac:dyDescent="0.25">
      <c r="A74" s="63"/>
      <c r="B74" s="257"/>
      <c r="C74" s="97">
        <v>64</v>
      </c>
      <c r="D74" s="72">
        <v>64</v>
      </c>
      <c r="E74" s="72">
        <v>64</v>
      </c>
      <c r="F74" s="72">
        <v>64</v>
      </c>
      <c r="G74" s="72">
        <v>64</v>
      </c>
      <c r="H74" s="72">
        <v>64</v>
      </c>
      <c r="I74" s="72">
        <v>64</v>
      </c>
      <c r="J74" s="72">
        <v>64</v>
      </c>
      <c r="K74" s="72">
        <v>64</v>
      </c>
      <c r="L74" s="73">
        <v>64</v>
      </c>
      <c r="M74" s="64"/>
      <c r="N74" s="70"/>
      <c r="O74" s="1">
        <v>63</v>
      </c>
      <c r="P74" s="68"/>
      <c r="Q74" s="69"/>
      <c r="R74" s="68"/>
      <c r="S74" s="68"/>
      <c r="T74" s="71">
        <f t="shared" si="0"/>
        <v>0</v>
      </c>
      <c r="U74" s="2" t="str">
        <f t="shared" si="1"/>
        <v/>
      </c>
      <c r="V74" s="3">
        <f t="shared" ca="1" si="2"/>
        <v>43344</v>
      </c>
    </row>
    <row r="75" spans="1:22" customFormat="1" ht="9.75" customHeight="1" x14ac:dyDescent="0.25">
      <c r="A75" s="63"/>
      <c r="B75" s="257"/>
      <c r="C75" s="97">
        <v>65</v>
      </c>
      <c r="D75" s="72">
        <v>65</v>
      </c>
      <c r="E75" s="72">
        <v>65</v>
      </c>
      <c r="F75" s="72">
        <v>65</v>
      </c>
      <c r="G75" s="72">
        <v>65</v>
      </c>
      <c r="H75" s="72">
        <v>65</v>
      </c>
      <c r="I75" s="72">
        <v>65</v>
      </c>
      <c r="J75" s="72">
        <v>65</v>
      </c>
      <c r="K75" s="72">
        <v>65</v>
      </c>
      <c r="L75" s="73">
        <v>65</v>
      </c>
      <c r="M75" s="64"/>
      <c r="N75" s="70"/>
      <c r="O75" s="1">
        <v>64</v>
      </c>
      <c r="P75" s="68"/>
      <c r="Q75" s="69"/>
      <c r="R75" s="68"/>
      <c r="S75" s="68"/>
      <c r="T75" s="71">
        <f t="shared" ref="T75:T131" si="4">IF(P75&gt;=S75,0,"")</f>
        <v>0</v>
      </c>
      <c r="U75" s="2" t="str">
        <f t="shared" ref="U75:U131" si="5">IF(S75&lt;&gt;"",Q75,"")</f>
        <v/>
      </c>
      <c r="V75" s="3">
        <f t="shared" ref="V75:V131" ca="1" si="6">IF(U75&lt;&gt;"","pago",TODAY()-P75)</f>
        <v>43344</v>
      </c>
    </row>
    <row r="76" spans="1:22" customFormat="1" ht="9.75" customHeight="1" x14ac:dyDescent="0.25">
      <c r="A76" s="63"/>
      <c r="B76" s="257"/>
      <c r="C76" s="97">
        <v>66</v>
      </c>
      <c r="D76" s="72">
        <v>66</v>
      </c>
      <c r="E76" s="72">
        <v>66</v>
      </c>
      <c r="F76" s="72">
        <v>66</v>
      </c>
      <c r="G76" s="72">
        <v>66</v>
      </c>
      <c r="H76" s="72">
        <v>66</v>
      </c>
      <c r="I76" s="72">
        <v>66</v>
      </c>
      <c r="J76" s="72">
        <v>66</v>
      </c>
      <c r="K76" s="72">
        <v>66</v>
      </c>
      <c r="L76" s="73">
        <v>66</v>
      </c>
      <c r="M76" s="64"/>
      <c r="N76" s="70"/>
      <c r="O76" s="1">
        <v>65</v>
      </c>
      <c r="P76" s="68"/>
      <c r="Q76" s="69"/>
      <c r="R76" s="68"/>
      <c r="S76" s="68"/>
      <c r="T76" s="71">
        <f t="shared" si="4"/>
        <v>0</v>
      </c>
      <c r="U76" s="2" t="str">
        <f t="shared" si="5"/>
        <v/>
      </c>
      <c r="V76" s="3">
        <f t="shared" ca="1" si="6"/>
        <v>43344</v>
      </c>
    </row>
    <row r="77" spans="1:22" customFormat="1" ht="9.75" customHeight="1" x14ac:dyDescent="0.25">
      <c r="A77" s="63"/>
      <c r="B77" s="257"/>
      <c r="C77" s="97">
        <v>67</v>
      </c>
      <c r="D77" s="72">
        <v>67</v>
      </c>
      <c r="E77" s="72">
        <v>67</v>
      </c>
      <c r="F77" s="72">
        <v>67</v>
      </c>
      <c r="G77" s="72">
        <v>67</v>
      </c>
      <c r="H77" s="72">
        <v>67</v>
      </c>
      <c r="I77" s="72">
        <v>67</v>
      </c>
      <c r="J77" s="72">
        <v>67</v>
      </c>
      <c r="K77" s="72">
        <v>67</v>
      </c>
      <c r="L77" s="73">
        <v>67</v>
      </c>
      <c r="M77" s="64"/>
      <c r="N77" s="70"/>
      <c r="O77" s="1">
        <v>66</v>
      </c>
      <c r="P77" s="68"/>
      <c r="Q77" s="69"/>
      <c r="R77" s="68"/>
      <c r="S77" s="68"/>
      <c r="T77" s="71">
        <f t="shared" si="4"/>
        <v>0</v>
      </c>
      <c r="U77" s="2" t="str">
        <f t="shared" si="5"/>
        <v/>
      </c>
      <c r="V77" s="3">
        <f t="shared" ca="1" si="6"/>
        <v>43344</v>
      </c>
    </row>
    <row r="78" spans="1:22" customFormat="1" ht="9.75" customHeight="1" x14ac:dyDescent="0.25">
      <c r="A78" s="63"/>
      <c r="B78" s="257"/>
      <c r="C78" s="97">
        <v>68</v>
      </c>
      <c r="D78" s="72">
        <v>68</v>
      </c>
      <c r="E78" s="72">
        <v>68</v>
      </c>
      <c r="F78" s="72">
        <v>68</v>
      </c>
      <c r="G78" s="72">
        <v>68</v>
      </c>
      <c r="H78" s="72">
        <v>68</v>
      </c>
      <c r="I78" s="72">
        <v>68</v>
      </c>
      <c r="J78" s="72">
        <v>68</v>
      </c>
      <c r="K78" s="72">
        <v>68</v>
      </c>
      <c r="L78" s="73">
        <v>68</v>
      </c>
      <c r="M78" s="64"/>
      <c r="N78" s="70"/>
      <c r="O78" s="1">
        <v>67</v>
      </c>
      <c r="P78" s="68"/>
      <c r="Q78" s="69"/>
      <c r="R78" s="68"/>
      <c r="S78" s="68"/>
      <c r="T78" s="71">
        <f t="shared" si="4"/>
        <v>0</v>
      </c>
      <c r="U78" s="2" t="str">
        <f t="shared" si="5"/>
        <v/>
      </c>
      <c r="V78" s="3">
        <f t="shared" ca="1" si="6"/>
        <v>43344</v>
      </c>
    </row>
    <row r="79" spans="1:22" customFormat="1" ht="9.75" customHeight="1" x14ac:dyDescent="0.25">
      <c r="A79" s="63"/>
      <c r="B79" s="257"/>
      <c r="C79" s="97">
        <v>69</v>
      </c>
      <c r="D79" s="72">
        <v>69</v>
      </c>
      <c r="E79" s="72">
        <v>69</v>
      </c>
      <c r="F79" s="72">
        <v>69</v>
      </c>
      <c r="G79" s="72">
        <v>69</v>
      </c>
      <c r="H79" s="72">
        <v>69</v>
      </c>
      <c r="I79" s="72">
        <v>69</v>
      </c>
      <c r="J79" s="72">
        <v>69</v>
      </c>
      <c r="K79" s="72">
        <v>69</v>
      </c>
      <c r="L79" s="73">
        <v>69</v>
      </c>
      <c r="M79" s="64"/>
      <c r="N79" s="70"/>
      <c r="O79" s="1">
        <v>68</v>
      </c>
      <c r="P79" s="68"/>
      <c r="Q79" s="69"/>
      <c r="R79" s="68"/>
      <c r="S79" s="68"/>
      <c r="T79" s="71">
        <f t="shared" si="4"/>
        <v>0</v>
      </c>
      <c r="U79" s="2" t="str">
        <f t="shared" si="5"/>
        <v/>
      </c>
      <c r="V79" s="3">
        <f t="shared" ca="1" si="6"/>
        <v>43344</v>
      </c>
    </row>
    <row r="80" spans="1:22" customFormat="1" ht="9.75" customHeight="1" x14ac:dyDescent="0.25">
      <c r="A80" s="63"/>
      <c r="B80" s="257"/>
      <c r="C80" s="97">
        <v>70</v>
      </c>
      <c r="D80" s="72">
        <v>70</v>
      </c>
      <c r="E80" s="72">
        <v>70</v>
      </c>
      <c r="F80" s="72">
        <v>70</v>
      </c>
      <c r="G80" s="72">
        <v>70</v>
      </c>
      <c r="H80" s="72">
        <v>70</v>
      </c>
      <c r="I80" s="72">
        <v>70</v>
      </c>
      <c r="J80" s="72">
        <v>70</v>
      </c>
      <c r="K80" s="72">
        <v>70</v>
      </c>
      <c r="L80" s="73">
        <v>70</v>
      </c>
      <c r="M80" s="64"/>
      <c r="N80" s="70"/>
      <c r="O80" s="1">
        <v>69</v>
      </c>
      <c r="P80" s="68"/>
      <c r="Q80" s="69"/>
      <c r="R80" s="68"/>
      <c r="S80" s="68"/>
      <c r="T80" s="71">
        <f t="shared" si="4"/>
        <v>0</v>
      </c>
      <c r="U80" s="2" t="str">
        <f t="shared" si="5"/>
        <v/>
      </c>
      <c r="V80" s="3">
        <f t="shared" ca="1" si="6"/>
        <v>43344</v>
      </c>
    </row>
    <row r="81" spans="1:22" customFormat="1" ht="9.75" customHeight="1" x14ac:dyDescent="0.25">
      <c r="A81" s="63"/>
      <c r="B81" s="257"/>
      <c r="C81" s="97">
        <v>71</v>
      </c>
      <c r="D81" s="72">
        <v>71</v>
      </c>
      <c r="E81" s="72">
        <v>71</v>
      </c>
      <c r="F81" s="72">
        <v>71</v>
      </c>
      <c r="G81" s="72">
        <v>71</v>
      </c>
      <c r="H81" s="72">
        <v>71</v>
      </c>
      <c r="I81" s="72">
        <v>71</v>
      </c>
      <c r="J81" s="72">
        <v>71</v>
      </c>
      <c r="K81" s="72">
        <v>71</v>
      </c>
      <c r="L81" s="73">
        <v>71</v>
      </c>
      <c r="M81" s="64"/>
      <c r="N81" s="70"/>
      <c r="O81" s="1">
        <v>70</v>
      </c>
      <c r="P81" s="68"/>
      <c r="Q81" s="69"/>
      <c r="R81" s="68"/>
      <c r="S81" s="68"/>
      <c r="T81" s="71">
        <f t="shared" si="4"/>
        <v>0</v>
      </c>
      <c r="U81" s="2" t="str">
        <f t="shared" si="5"/>
        <v/>
      </c>
      <c r="V81" s="3">
        <f t="shared" ca="1" si="6"/>
        <v>43344</v>
      </c>
    </row>
    <row r="82" spans="1:22" customFormat="1" ht="9.75" customHeight="1" x14ac:dyDescent="0.25">
      <c r="A82" s="63"/>
      <c r="B82" s="257"/>
      <c r="C82" s="97">
        <v>72</v>
      </c>
      <c r="D82" s="72">
        <v>72</v>
      </c>
      <c r="E82" s="72">
        <v>72</v>
      </c>
      <c r="F82" s="72">
        <v>72</v>
      </c>
      <c r="G82" s="72">
        <v>72</v>
      </c>
      <c r="H82" s="72">
        <v>72</v>
      </c>
      <c r="I82" s="72">
        <v>72</v>
      </c>
      <c r="J82" s="72">
        <v>72</v>
      </c>
      <c r="K82" s="72">
        <v>72</v>
      </c>
      <c r="L82" s="73">
        <v>72</v>
      </c>
      <c r="M82" s="64"/>
      <c r="N82" s="70"/>
      <c r="O82" s="1">
        <v>71</v>
      </c>
      <c r="P82" s="68"/>
      <c r="Q82" s="69"/>
      <c r="R82" s="68"/>
      <c r="S82" s="68"/>
      <c r="T82" s="71">
        <f t="shared" si="4"/>
        <v>0</v>
      </c>
      <c r="U82" s="2" t="str">
        <f t="shared" si="5"/>
        <v/>
      </c>
      <c r="V82" s="3">
        <f t="shared" ca="1" si="6"/>
        <v>43344</v>
      </c>
    </row>
    <row r="83" spans="1:22" customFormat="1" ht="9.75" customHeight="1" x14ac:dyDescent="0.25">
      <c r="A83" s="63"/>
      <c r="B83" s="257"/>
      <c r="C83" s="97">
        <v>73</v>
      </c>
      <c r="D83" s="72">
        <v>73</v>
      </c>
      <c r="E83" s="72">
        <v>73</v>
      </c>
      <c r="F83" s="72">
        <v>73</v>
      </c>
      <c r="G83" s="72">
        <v>73</v>
      </c>
      <c r="H83" s="72">
        <v>73</v>
      </c>
      <c r="I83" s="72">
        <v>73</v>
      </c>
      <c r="J83" s="72">
        <v>73</v>
      </c>
      <c r="K83" s="72">
        <v>73</v>
      </c>
      <c r="L83" s="73">
        <v>73</v>
      </c>
      <c r="M83" s="64"/>
      <c r="N83" s="70"/>
      <c r="O83" s="1">
        <v>72</v>
      </c>
      <c r="P83" s="68"/>
      <c r="Q83" s="69"/>
      <c r="R83" s="68"/>
      <c r="S83" s="68"/>
      <c r="T83" s="71">
        <f t="shared" si="4"/>
        <v>0</v>
      </c>
      <c r="U83" s="2" t="str">
        <f t="shared" si="5"/>
        <v/>
      </c>
      <c r="V83" s="3">
        <f t="shared" ca="1" si="6"/>
        <v>43344</v>
      </c>
    </row>
    <row r="84" spans="1:22" customFormat="1" ht="9.75" customHeight="1" x14ac:dyDescent="0.25">
      <c r="A84" s="63"/>
      <c r="B84" s="257"/>
      <c r="C84" s="97">
        <v>74</v>
      </c>
      <c r="D84" s="72">
        <v>74</v>
      </c>
      <c r="E84" s="72">
        <v>74</v>
      </c>
      <c r="F84" s="72">
        <v>74</v>
      </c>
      <c r="G84" s="72">
        <v>74</v>
      </c>
      <c r="H84" s="72">
        <v>74</v>
      </c>
      <c r="I84" s="72">
        <v>74</v>
      </c>
      <c r="J84" s="72">
        <v>74</v>
      </c>
      <c r="K84" s="72">
        <v>74</v>
      </c>
      <c r="L84" s="73">
        <v>74</v>
      </c>
      <c r="M84" s="64"/>
      <c r="N84" s="70"/>
      <c r="O84" s="1">
        <v>73</v>
      </c>
      <c r="P84" s="68"/>
      <c r="Q84" s="69"/>
      <c r="R84" s="68"/>
      <c r="S84" s="68"/>
      <c r="T84" s="71">
        <f t="shared" si="4"/>
        <v>0</v>
      </c>
      <c r="U84" s="2" t="str">
        <f t="shared" si="5"/>
        <v/>
      </c>
      <c r="V84" s="3">
        <f t="shared" ca="1" si="6"/>
        <v>43344</v>
      </c>
    </row>
    <row r="85" spans="1:22" customFormat="1" ht="9.75" customHeight="1" x14ac:dyDescent="0.25">
      <c r="A85" s="63"/>
      <c r="B85" s="257"/>
      <c r="C85" s="97">
        <v>75</v>
      </c>
      <c r="D85" s="72">
        <v>75</v>
      </c>
      <c r="E85" s="72">
        <v>75</v>
      </c>
      <c r="F85" s="72">
        <v>75</v>
      </c>
      <c r="G85" s="72">
        <v>75</v>
      </c>
      <c r="H85" s="72">
        <v>75</v>
      </c>
      <c r="I85" s="72">
        <v>75</v>
      </c>
      <c r="J85" s="72">
        <v>75</v>
      </c>
      <c r="K85" s="72">
        <v>75</v>
      </c>
      <c r="L85" s="73">
        <v>75</v>
      </c>
      <c r="M85" s="64"/>
      <c r="N85" s="70"/>
      <c r="O85" s="1">
        <v>74</v>
      </c>
      <c r="P85" s="68"/>
      <c r="Q85" s="69"/>
      <c r="R85" s="68"/>
      <c r="S85" s="68"/>
      <c r="T85" s="71">
        <f t="shared" si="4"/>
        <v>0</v>
      </c>
      <c r="U85" s="2" t="str">
        <f t="shared" si="5"/>
        <v/>
      </c>
      <c r="V85" s="3">
        <f t="shared" ca="1" si="6"/>
        <v>43344</v>
      </c>
    </row>
    <row r="86" spans="1:22" customFormat="1" ht="9.75" customHeight="1" x14ac:dyDescent="0.25">
      <c r="A86" s="63"/>
      <c r="B86" s="257"/>
      <c r="C86" s="97">
        <v>76</v>
      </c>
      <c r="D86" s="72">
        <v>76</v>
      </c>
      <c r="E86" s="72">
        <v>76</v>
      </c>
      <c r="F86" s="72">
        <v>76</v>
      </c>
      <c r="G86" s="72">
        <v>76</v>
      </c>
      <c r="H86" s="72">
        <v>76</v>
      </c>
      <c r="I86" s="72">
        <v>76</v>
      </c>
      <c r="J86" s="72">
        <v>76</v>
      </c>
      <c r="K86" s="72">
        <v>76</v>
      </c>
      <c r="L86" s="73">
        <v>76</v>
      </c>
      <c r="M86" s="64"/>
      <c r="N86" s="70"/>
      <c r="O86" s="1">
        <v>75</v>
      </c>
      <c r="P86" s="68"/>
      <c r="Q86" s="69"/>
      <c r="R86" s="68"/>
      <c r="S86" s="68"/>
      <c r="T86" s="71">
        <f t="shared" si="4"/>
        <v>0</v>
      </c>
      <c r="U86" s="2" t="str">
        <f t="shared" si="5"/>
        <v/>
      </c>
      <c r="V86" s="3">
        <f t="shared" ca="1" si="6"/>
        <v>43344</v>
      </c>
    </row>
    <row r="87" spans="1:22" customFormat="1" ht="9.75" customHeight="1" x14ac:dyDescent="0.25">
      <c r="A87" s="63"/>
      <c r="B87" s="257"/>
      <c r="C87" s="97">
        <v>77</v>
      </c>
      <c r="D87" s="72">
        <v>77</v>
      </c>
      <c r="E87" s="72">
        <v>77</v>
      </c>
      <c r="F87" s="72">
        <v>77</v>
      </c>
      <c r="G87" s="72">
        <v>77</v>
      </c>
      <c r="H87" s="72">
        <v>77</v>
      </c>
      <c r="I87" s="72">
        <v>77</v>
      </c>
      <c r="J87" s="72">
        <v>77</v>
      </c>
      <c r="K87" s="72">
        <v>77</v>
      </c>
      <c r="L87" s="73">
        <v>77</v>
      </c>
      <c r="M87" s="64"/>
      <c r="N87" s="70"/>
      <c r="O87" s="1">
        <v>76</v>
      </c>
      <c r="P87" s="68"/>
      <c r="Q87" s="69"/>
      <c r="R87" s="68"/>
      <c r="S87" s="68"/>
      <c r="T87" s="71">
        <f t="shared" si="4"/>
        <v>0</v>
      </c>
      <c r="U87" s="2" t="str">
        <f t="shared" si="5"/>
        <v/>
      </c>
      <c r="V87" s="3">
        <f t="shared" ca="1" si="6"/>
        <v>43344</v>
      </c>
    </row>
    <row r="88" spans="1:22" customFormat="1" ht="9.75" customHeight="1" x14ac:dyDescent="0.25">
      <c r="A88" s="63"/>
      <c r="B88" s="257"/>
      <c r="C88" s="97">
        <v>78</v>
      </c>
      <c r="D88" s="72">
        <v>78</v>
      </c>
      <c r="E88" s="72">
        <v>78</v>
      </c>
      <c r="F88" s="72">
        <v>78</v>
      </c>
      <c r="G88" s="72">
        <v>78</v>
      </c>
      <c r="H88" s="72">
        <v>78</v>
      </c>
      <c r="I88" s="72">
        <v>78</v>
      </c>
      <c r="J88" s="72">
        <v>78</v>
      </c>
      <c r="K88" s="72">
        <v>78</v>
      </c>
      <c r="L88" s="73">
        <v>78</v>
      </c>
      <c r="M88" s="64"/>
      <c r="N88" s="70"/>
      <c r="O88" s="1">
        <v>77</v>
      </c>
      <c r="P88" s="68"/>
      <c r="Q88" s="69"/>
      <c r="R88" s="68"/>
      <c r="S88" s="68"/>
      <c r="T88" s="71">
        <f t="shared" si="4"/>
        <v>0</v>
      </c>
      <c r="U88" s="2" t="str">
        <f t="shared" si="5"/>
        <v/>
      </c>
      <c r="V88" s="3">
        <f t="shared" ca="1" si="6"/>
        <v>43344</v>
      </c>
    </row>
    <row r="89" spans="1:22" customFormat="1" ht="9.75" customHeight="1" x14ac:dyDescent="0.25">
      <c r="A89" s="63"/>
      <c r="B89" s="257"/>
      <c r="C89" s="97">
        <v>79</v>
      </c>
      <c r="D89" s="72">
        <v>79</v>
      </c>
      <c r="E89" s="72">
        <v>79</v>
      </c>
      <c r="F89" s="72">
        <v>79</v>
      </c>
      <c r="G89" s="72">
        <v>79</v>
      </c>
      <c r="H89" s="72">
        <v>79</v>
      </c>
      <c r="I89" s="72">
        <v>79</v>
      </c>
      <c r="J89" s="72">
        <v>79</v>
      </c>
      <c r="K89" s="72">
        <v>79</v>
      </c>
      <c r="L89" s="73">
        <v>79</v>
      </c>
      <c r="M89" s="64"/>
      <c r="N89" s="70"/>
      <c r="O89" s="1">
        <v>78</v>
      </c>
      <c r="P89" s="68"/>
      <c r="Q89" s="69"/>
      <c r="R89" s="68"/>
      <c r="S89" s="68"/>
      <c r="T89" s="71">
        <f t="shared" si="4"/>
        <v>0</v>
      </c>
      <c r="U89" s="2" t="str">
        <f t="shared" si="5"/>
        <v/>
      </c>
      <c r="V89" s="3">
        <f t="shared" ca="1" si="6"/>
        <v>43344</v>
      </c>
    </row>
    <row r="90" spans="1:22" customFormat="1" ht="9.75" customHeight="1" x14ac:dyDescent="0.25">
      <c r="A90" s="63"/>
      <c r="B90" s="257"/>
      <c r="C90" s="97">
        <v>80</v>
      </c>
      <c r="D90" s="72">
        <v>80</v>
      </c>
      <c r="E90" s="72">
        <v>80</v>
      </c>
      <c r="F90" s="72">
        <v>80</v>
      </c>
      <c r="G90" s="72">
        <v>80</v>
      </c>
      <c r="H90" s="72">
        <v>80</v>
      </c>
      <c r="I90" s="72">
        <v>80</v>
      </c>
      <c r="J90" s="72">
        <v>80</v>
      </c>
      <c r="K90" s="72">
        <v>80</v>
      </c>
      <c r="L90" s="73">
        <v>80</v>
      </c>
      <c r="M90" s="64"/>
      <c r="N90" s="70"/>
      <c r="O90" s="1">
        <v>79</v>
      </c>
      <c r="P90" s="68"/>
      <c r="Q90" s="69"/>
      <c r="R90" s="68"/>
      <c r="S90" s="68"/>
      <c r="T90" s="71">
        <f t="shared" si="4"/>
        <v>0</v>
      </c>
      <c r="U90" s="2" t="str">
        <f t="shared" si="5"/>
        <v/>
      </c>
      <c r="V90" s="3">
        <f t="shared" ca="1" si="6"/>
        <v>43344</v>
      </c>
    </row>
    <row r="91" spans="1:22" customFormat="1" ht="9.75" customHeight="1" x14ac:dyDescent="0.25">
      <c r="A91" s="63"/>
      <c r="B91" s="257"/>
      <c r="C91" s="97">
        <v>81</v>
      </c>
      <c r="D91" s="72">
        <v>81</v>
      </c>
      <c r="E91" s="72">
        <v>81</v>
      </c>
      <c r="F91" s="72">
        <v>81</v>
      </c>
      <c r="G91" s="72">
        <v>81</v>
      </c>
      <c r="H91" s="72">
        <v>81</v>
      </c>
      <c r="I91" s="72">
        <v>81</v>
      </c>
      <c r="J91" s="72">
        <v>81</v>
      </c>
      <c r="K91" s="72">
        <v>81</v>
      </c>
      <c r="L91" s="73">
        <v>81</v>
      </c>
      <c r="M91" s="64"/>
      <c r="N91" s="70"/>
      <c r="O91" s="1">
        <v>80</v>
      </c>
      <c r="P91" s="68"/>
      <c r="Q91" s="69"/>
      <c r="R91" s="68"/>
      <c r="S91" s="68"/>
      <c r="T91" s="71">
        <f t="shared" si="4"/>
        <v>0</v>
      </c>
      <c r="U91" s="2" t="str">
        <f t="shared" si="5"/>
        <v/>
      </c>
      <c r="V91" s="3">
        <f t="shared" ca="1" si="6"/>
        <v>43344</v>
      </c>
    </row>
    <row r="92" spans="1:22" customFormat="1" ht="9.75" customHeight="1" x14ac:dyDescent="0.25">
      <c r="A92" s="63"/>
      <c r="B92" s="257"/>
      <c r="C92" s="97">
        <v>82</v>
      </c>
      <c r="D92" s="72">
        <v>82</v>
      </c>
      <c r="E92" s="72">
        <v>82</v>
      </c>
      <c r="F92" s="72">
        <v>82</v>
      </c>
      <c r="G92" s="72">
        <v>82</v>
      </c>
      <c r="H92" s="72">
        <v>82</v>
      </c>
      <c r="I92" s="72">
        <v>82</v>
      </c>
      <c r="J92" s="72">
        <v>82</v>
      </c>
      <c r="K92" s="72">
        <v>82</v>
      </c>
      <c r="L92" s="73">
        <v>82</v>
      </c>
      <c r="M92" s="64"/>
      <c r="N92" s="70"/>
      <c r="O92" s="1">
        <v>81</v>
      </c>
      <c r="P92" s="68"/>
      <c r="Q92" s="69"/>
      <c r="R92" s="68"/>
      <c r="S92" s="68"/>
      <c r="T92" s="71">
        <f t="shared" si="4"/>
        <v>0</v>
      </c>
      <c r="U92" s="2" t="str">
        <f t="shared" si="5"/>
        <v/>
      </c>
      <c r="V92" s="3">
        <f t="shared" ca="1" si="6"/>
        <v>43344</v>
      </c>
    </row>
    <row r="93" spans="1:22" customFormat="1" ht="9.75" customHeight="1" x14ac:dyDescent="0.25">
      <c r="A93" s="63"/>
      <c r="B93" s="257"/>
      <c r="C93" s="97">
        <v>83</v>
      </c>
      <c r="D93" s="72">
        <v>83</v>
      </c>
      <c r="E93" s="72">
        <v>83</v>
      </c>
      <c r="F93" s="72">
        <v>83</v>
      </c>
      <c r="G93" s="72">
        <v>83</v>
      </c>
      <c r="H93" s="72">
        <v>83</v>
      </c>
      <c r="I93" s="72">
        <v>83</v>
      </c>
      <c r="J93" s="72">
        <v>83</v>
      </c>
      <c r="K93" s="72">
        <v>83</v>
      </c>
      <c r="L93" s="73">
        <v>83</v>
      </c>
      <c r="M93" s="64"/>
      <c r="N93" s="70"/>
      <c r="O93" s="1">
        <v>82</v>
      </c>
      <c r="P93" s="68"/>
      <c r="Q93" s="69"/>
      <c r="R93" s="68"/>
      <c r="S93" s="68"/>
      <c r="T93" s="71">
        <f t="shared" si="4"/>
        <v>0</v>
      </c>
      <c r="U93" s="2" t="str">
        <f t="shared" si="5"/>
        <v/>
      </c>
      <c r="V93" s="3">
        <f t="shared" ca="1" si="6"/>
        <v>43344</v>
      </c>
    </row>
    <row r="94" spans="1:22" customFormat="1" ht="9.75" customHeight="1" x14ac:dyDescent="0.25">
      <c r="A94" s="63"/>
      <c r="B94" s="257"/>
      <c r="C94" s="97">
        <v>84</v>
      </c>
      <c r="D94" s="72">
        <v>84</v>
      </c>
      <c r="E94" s="72">
        <v>84</v>
      </c>
      <c r="F94" s="72">
        <v>84</v>
      </c>
      <c r="G94" s="72">
        <v>84</v>
      </c>
      <c r="H94" s="72">
        <v>84</v>
      </c>
      <c r="I94" s="72">
        <v>84</v>
      </c>
      <c r="J94" s="72">
        <v>84</v>
      </c>
      <c r="K94" s="72">
        <v>84</v>
      </c>
      <c r="L94" s="73">
        <v>84</v>
      </c>
      <c r="M94" s="64"/>
      <c r="N94" s="70"/>
      <c r="O94" s="1">
        <v>83</v>
      </c>
      <c r="P94" s="68"/>
      <c r="Q94" s="69"/>
      <c r="R94" s="68"/>
      <c r="S94" s="68"/>
      <c r="T94" s="71">
        <f t="shared" si="4"/>
        <v>0</v>
      </c>
      <c r="U94" s="2" t="str">
        <f t="shared" si="5"/>
        <v/>
      </c>
      <c r="V94" s="3">
        <f t="shared" ca="1" si="6"/>
        <v>43344</v>
      </c>
    </row>
    <row r="95" spans="1:22" customFormat="1" ht="9.75" customHeight="1" x14ac:dyDescent="0.25">
      <c r="A95" s="63"/>
      <c r="B95" s="257"/>
      <c r="C95" s="97">
        <v>85</v>
      </c>
      <c r="D95" s="72">
        <v>85</v>
      </c>
      <c r="E95" s="72">
        <v>85</v>
      </c>
      <c r="F95" s="72">
        <v>85</v>
      </c>
      <c r="G95" s="72">
        <v>85</v>
      </c>
      <c r="H95" s="72">
        <v>85</v>
      </c>
      <c r="I95" s="72">
        <v>85</v>
      </c>
      <c r="J95" s="72">
        <v>85</v>
      </c>
      <c r="K95" s="72">
        <v>85</v>
      </c>
      <c r="L95" s="73">
        <v>85</v>
      </c>
      <c r="M95" s="64"/>
      <c r="N95" s="70"/>
      <c r="O95" s="1">
        <v>84</v>
      </c>
      <c r="P95" s="68"/>
      <c r="Q95" s="69"/>
      <c r="R95" s="68"/>
      <c r="S95" s="68"/>
      <c r="T95" s="71">
        <f t="shared" si="4"/>
        <v>0</v>
      </c>
      <c r="U95" s="2" t="str">
        <f t="shared" si="5"/>
        <v/>
      </c>
      <c r="V95" s="3">
        <f t="shared" ca="1" si="6"/>
        <v>43344</v>
      </c>
    </row>
    <row r="96" spans="1:22" customFormat="1" ht="9.75" customHeight="1" x14ac:dyDescent="0.25">
      <c r="A96" s="63"/>
      <c r="B96" s="257"/>
      <c r="C96" s="97">
        <v>86</v>
      </c>
      <c r="D96" s="72">
        <v>86</v>
      </c>
      <c r="E96" s="72">
        <v>86</v>
      </c>
      <c r="F96" s="72">
        <v>86</v>
      </c>
      <c r="G96" s="72">
        <v>86</v>
      </c>
      <c r="H96" s="72">
        <v>86</v>
      </c>
      <c r="I96" s="72">
        <v>86</v>
      </c>
      <c r="J96" s="72">
        <v>86</v>
      </c>
      <c r="K96" s="72">
        <v>86</v>
      </c>
      <c r="L96" s="73">
        <v>86</v>
      </c>
      <c r="M96" s="64"/>
      <c r="N96" s="70"/>
      <c r="O96" s="1">
        <v>85</v>
      </c>
      <c r="P96" s="68"/>
      <c r="Q96" s="69"/>
      <c r="R96" s="68"/>
      <c r="S96" s="68"/>
      <c r="T96" s="71">
        <f t="shared" si="4"/>
        <v>0</v>
      </c>
      <c r="U96" s="2" t="str">
        <f t="shared" si="5"/>
        <v/>
      </c>
      <c r="V96" s="3">
        <f t="shared" ca="1" si="6"/>
        <v>43344</v>
      </c>
    </row>
    <row r="97" spans="1:22" customFormat="1" ht="9.75" customHeight="1" x14ac:dyDescent="0.25">
      <c r="A97" s="63"/>
      <c r="B97" s="257"/>
      <c r="C97" s="97">
        <v>87</v>
      </c>
      <c r="D97" s="72">
        <v>87</v>
      </c>
      <c r="E97" s="72">
        <v>87</v>
      </c>
      <c r="F97" s="72">
        <v>87</v>
      </c>
      <c r="G97" s="72">
        <v>87</v>
      </c>
      <c r="H97" s="72">
        <v>87</v>
      </c>
      <c r="I97" s="72">
        <v>87</v>
      </c>
      <c r="J97" s="72">
        <v>87</v>
      </c>
      <c r="K97" s="72">
        <v>87</v>
      </c>
      <c r="L97" s="73">
        <v>87</v>
      </c>
      <c r="M97" s="64"/>
      <c r="N97" s="70"/>
      <c r="O97" s="1">
        <v>86</v>
      </c>
      <c r="P97" s="68"/>
      <c r="Q97" s="69"/>
      <c r="R97" s="68"/>
      <c r="S97" s="68"/>
      <c r="T97" s="71">
        <f t="shared" si="4"/>
        <v>0</v>
      </c>
      <c r="U97" s="2" t="str">
        <f t="shared" si="5"/>
        <v/>
      </c>
      <c r="V97" s="3">
        <f t="shared" ca="1" si="6"/>
        <v>43344</v>
      </c>
    </row>
    <row r="98" spans="1:22" customFormat="1" ht="9.75" customHeight="1" x14ac:dyDescent="0.25">
      <c r="A98" s="63"/>
      <c r="B98" s="257"/>
      <c r="C98" s="97">
        <v>88</v>
      </c>
      <c r="D98" s="72">
        <v>88</v>
      </c>
      <c r="E98" s="72">
        <v>88</v>
      </c>
      <c r="F98" s="72">
        <v>88</v>
      </c>
      <c r="G98" s="72">
        <v>88</v>
      </c>
      <c r="H98" s="72">
        <v>88</v>
      </c>
      <c r="I98" s="72">
        <v>88</v>
      </c>
      <c r="J98" s="72">
        <v>88</v>
      </c>
      <c r="K98" s="72">
        <v>88</v>
      </c>
      <c r="L98" s="73">
        <v>88</v>
      </c>
      <c r="M98" s="64"/>
      <c r="N98" s="70"/>
      <c r="O98" s="1">
        <v>87</v>
      </c>
      <c r="P98" s="68"/>
      <c r="Q98" s="69"/>
      <c r="R98" s="68"/>
      <c r="S98" s="68"/>
      <c r="T98" s="71">
        <f t="shared" si="4"/>
        <v>0</v>
      </c>
      <c r="U98" s="2" t="str">
        <f t="shared" si="5"/>
        <v/>
      </c>
      <c r="V98" s="3">
        <f t="shared" ca="1" si="6"/>
        <v>43344</v>
      </c>
    </row>
    <row r="99" spans="1:22" customFormat="1" ht="9.75" customHeight="1" x14ac:dyDescent="0.25">
      <c r="A99" s="63"/>
      <c r="B99" s="257"/>
      <c r="C99" s="97">
        <v>89</v>
      </c>
      <c r="D99" s="72">
        <v>89</v>
      </c>
      <c r="E99" s="72">
        <v>89</v>
      </c>
      <c r="F99" s="72">
        <v>89</v>
      </c>
      <c r="G99" s="72">
        <v>89</v>
      </c>
      <c r="H99" s="72">
        <v>89</v>
      </c>
      <c r="I99" s="72">
        <v>89</v>
      </c>
      <c r="J99" s="72">
        <v>89</v>
      </c>
      <c r="K99" s="72">
        <v>89</v>
      </c>
      <c r="L99" s="73">
        <v>89</v>
      </c>
      <c r="M99" s="64"/>
      <c r="N99" s="70"/>
      <c r="O99" s="1">
        <v>88</v>
      </c>
      <c r="P99" s="68"/>
      <c r="Q99" s="69"/>
      <c r="R99" s="68"/>
      <c r="S99" s="68"/>
      <c r="T99" s="71">
        <f t="shared" si="4"/>
        <v>0</v>
      </c>
      <c r="U99" s="2" t="str">
        <f t="shared" si="5"/>
        <v/>
      </c>
      <c r="V99" s="3">
        <f t="shared" ca="1" si="6"/>
        <v>43344</v>
      </c>
    </row>
    <row r="100" spans="1:22" customFormat="1" ht="9.75" customHeight="1" x14ac:dyDescent="0.25">
      <c r="A100" s="63"/>
      <c r="B100" s="257"/>
      <c r="C100" s="97">
        <v>90</v>
      </c>
      <c r="D100" s="72">
        <v>90</v>
      </c>
      <c r="E100" s="72">
        <v>90</v>
      </c>
      <c r="F100" s="72">
        <v>90</v>
      </c>
      <c r="G100" s="72">
        <v>90</v>
      </c>
      <c r="H100" s="72">
        <v>90</v>
      </c>
      <c r="I100" s="72">
        <v>90</v>
      </c>
      <c r="J100" s="72">
        <v>90</v>
      </c>
      <c r="K100" s="72">
        <v>90</v>
      </c>
      <c r="L100" s="73">
        <v>90</v>
      </c>
      <c r="M100" s="64"/>
      <c r="N100" s="70"/>
      <c r="O100" s="1">
        <v>89</v>
      </c>
      <c r="P100" s="68"/>
      <c r="Q100" s="69"/>
      <c r="R100" s="68"/>
      <c r="S100" s="68"/>
      <c r="T100" s="71">
        <f t="shared" si="4"/>
        <v>0</v>
      </c>
      <c r="U100" s="2" t="str">
        <f t="shared" si="5"/>
        <v/>
      </c>
      <c r="V100" s="3">
        <f t="shared" ca="1" si="6"/>
        <v>43344</v>
      </c>
    </row>
    <row r="101" spans="1:22" customFormat="1" ht="9.75" customHeight="1" x14ac:dyDescent="0.25">
      <c r="A101" s="63"/>
      <c r="B101" s="257"/>
      <c r="C101" s="97">
        <v>91</v>
      </c>
      <c r="D101" s="72">
        <v>91</v>
      </c>
      <c r="E101" s="72">
        <v>91</v>
      </c>
      <c r="F101" s="72">
        <v>91</v>
      </c>
      <c r="G101" s="72">
        <v>91</v>
      </c>
      <c r="H101" s="72">
        <v>91</v>
      </c>
      <c r="I101" s="72">
        <v>91</v>
      </c>
      <c r="J101" s="72">
        <v>91</v>
      </c>
      <c r="K101" s="72">
        <v>91</v>
      </c>
      <c r="L101" s="73">
        <v>91</v>
      </c>
      <c r="M101" s="64"/>
      <c r="N101" s="70"/>
      <c r="O101" s="1">
        <v>90</v>
      </c>
      <c r="P101" s="68"/>
      <c r="Q101" s="69"/>
      <c r="R101" s="68"/>
      <c r="S101" s="68"/>
      <c r="T101" s="71">
        <f t="shared" si="4"/>
        <v>0</v>
      </c>
      <c r="U101" s="2" t="str">
        <f t="shared" si="5"/>
        <v/>
      </c>
      <c r="V101" s="3">
        <f t="shared" ca="1" si="6"/>
        <v>43344</v>
      </c>
    </row>
    <row r="102" spans="1:22" customFormat="1" ht="9.75" customHeight="1" x14ac:dyDescent="0.25">
      <c r="A102" s="63"/>
      <c r="B102" s="257"/>
      <c r="C102" s="97">
        <v>92</v>
      </c>
      <c r="D102" s="72">
        <v>92</v>
      </c>
      <c r="E102" s="72">
        <v>92</v>
      </c>
      <c r="F102" s="72">
        <v>92</v>
      </c>
      <c r="G102" s="72">
        <v>92</v>
      </c>
      <c r="H102" s="72">
        <v>92</v>
      </c>
      <c r="I102" s="72">
        <v>92</v>
      </c>
      <c r="J102" s="72">
        <v>92</v>
      </c>
      <c r="K102" s="72">
        <v>92</v>
      </c>
      <c r="L102" s="73">
        <v>92</v>
      </c>
      <c r="M102" s="64"/>
      <c r="N102" s="70"/>
      <c r="O102" s="1">
        <v>91</v>
      </c>
      <c r="P102" s="68"/>
      <c r="Q102" s="69"/>
      <c r="R102" s="68"/>
      <c r="S102" s="68"/>
      <c r="T102" s="71">
        <f t="shared" si="4"/>
        <v>0</v>
      </c>
      <c r="U102" s="2" t="str">
        <f t="shared" si="5"/>
        <v/>
      </c>
      <c r="V102" s="3">
        <f t="shared" ca="1" si="6"/>
        <v>43344</v>
      </c>
    </row>
    <row r="103" spans="1:22" customFormat="1" ht="9.75" customHeight="1" x14ac:dyDescent="0.25">
      <c r="A103" s="63"/>
      <c r="B103" s="257"/>
      <c r="C103" s="97">
        <v>93</v>
      </c>
      <c r="D103" s="72">
        <v>93</v>
      </c>
      <c r="E103" s="72">
        <v>93</v>
      </c>
      <c r="F103" s="72">
        <v>93</v>
      </c>
      <c r="G103" s="72">
        <v>93</v>
      </c>
      <c r="H103" s="72">
        <v>93</v>
      </c>
      <c r="I103" s="72">
        <v>93</v>
      </c>
      <c r="J103" s="72">
        <v>93</v>
      </c>
      <c r="K103" s="72">
        <v>93</v>
      </c>
      <c r="L103" s="73">
        <v>93</v>
      </c>
      <c r="M103" s="64"/>
      <c r="N103" s="70"/>
      <c r="O103" s="1">
        <v>92</v>
      </c>
      <c r="P103" s="68"/>
      <c r="Q103" s="69"/>
      <c r="R103" s="68"/>
      <c r="S103" s="68"/>
      <c r="T103" s="71">
        <f t="shared" si="4"/>
        <v>0</v>
      </c>
      <c r="U103" s="2" t="str">
        <f t="shared" si="5"/>
        <v/>
      </c>
      <c r="V103" s="3">
        <f t="shared" ca="1" si="6"/>
        <v>43344</v>
      </c>
    </row>
    <row r="104" spans="1:22" customFormat="1" ht="9.75" customHeight="1" x14ac:dyDescent="0.25">
      <c r="A104" s="63"/>
      <c r="B104" s="257"/>
      <c r="C104" s="97">
        <v>94</v>
      </c>
      <c r="D104" s="72">
        <v>94</v>
      </c>
      <c r="E104" s="72">
        <v>94</v>
      </c>
      <c r="F104" s="72">
        <v>94</v>
      </c>
      <c r="G104" s="72">
        <v>94</v>
      </c>
      <c r="H104" s="72">
        <v>94</v>
      </c>
      <c r="I104" s="72">
        <v>94</v>
      </c>
      <c r="J104" s="72">
        <v>94</v>
      </c>
      <c r="K104" s="72">
        <v>94</v>
      </c>
      <c r="L104" s="73">
        <v>94</v>
      </c>
      <c r="M104" s="64"/>
      <c r="N104" s="70"/>
      <c r="O104" s="1">
        <v>93</v>
      </c>
      <c r="P104" s="68"/>
      <c r="Q104" s="69"/>
      <c r="R104" s="68"/>
      <c r="S104" s="68"/>
      <c r="T104" s="71">
        <f t="shared" si="4"/>
        <v>0</v>
      </c>
      <c r="U104" s="2" t="str">
        <f t="shared" si="5"/>
        <v/>
      </c>
      <c r="V104" s="3">
        <f t="shared" ca="1" si="6"/>
        <v>43344</v>
      </c>
    </row>
    <row r="105" spans="1:22" customFormat="1" ht="9.75" customHeight="1" x14ac:dyDescent="0.25">
      <c r="A105" s="63"/>
      <c r="B105" s="257"/>
      <c r="C105" s="97">
        <v>95</v>
      </c>
      <c r="D105" s="72">
        <v>95</v>
      </c>
      <c r="E105" s="72">
        <v>95</v>
      </c>
      <c r="F105" s="72">
        <v>95</v>
      </c>
      <c r="G105" s="72">
        <v>95</v>
      </c>
      <c r="H105" s="72">
        <v>95</v>
      </c>
      <c r="I105" s="72">
        <v>95</v>
      </c>
      <c r="J105" s="72">
        <v>95</v>
      </c>
      <c r="K105" s="72">
        <v>95</v>
      </c>
      <c r="L105" s="73">
        <v>95</v>
      </c>
      <c r="M105" s="64"/>
      <c r="N105" s="70"/>
      <c r="O105" s="1">
        <v>94</v>
      </c>
      <c r="P105" s="68"/>
      <c r="Q105" s="69"/>
      <c r="R105" s="68"/>
      <c r="S105" s="68"/>
      <c r="T105" s="71">
        <f t="shared" si="4"/>
        <v>0</v>
      </c>
      <c r="U105" s="2" t="str">
        <f t="shared" si="5"/>
        <v/>
      </c>
      <c r="V105" s="3">
        <f t="shared" ca="1" si="6"/>
        <v>43344</v>
      </c>
    </row>
    <row r="106" spans="1:22" customFormat="1" ht="9.75" customHeight="1" x14ac:dyDescent="0.25">
      <c r="A106" s="63"/>
      <c r="B106" s="257"/>
      <c r="C106" s="97">
        <v>96</v>
      </c>
      <c r="D106" s="72">
        <v>96</v>
      </c>
      <c r="E106" s="72">
        <v>96</v>
      </c>
      <c r="F106" s="72">
        <v>96</v>
      </c>
      <c r="G106" s="72">
        <v>96</v>
      </c>
      <c r="H106" s="72">
        <v>96</v>
      </c>
      <c r="I106" s="72">
        <v>96</v>
      </c>
      <c r="J106" s="72">
        <v>96</v>
      </c>
      <c r="K106" s="72">
        <v>96</v>
      </c>
      <c r="L106" s="73">
        <v>96</v>
      </c>
      <c r="M106" s="64"/>
      <c r="N106" s="70"/>
      <c r="O106" s="1">
        <v>95</v>
      </c>
      <c r="P106" s="68"/>
      <c r="Q106" s="69"/>
      <c r="R106" s="68"/>
      <c r="S106" s="68"/>
      <c r="T106" s="71">
        <f t="shared" si="4"/>
        <v>0</v>
      </c>
      <c r="U106" s="2" t="str">
        <f t="shared" si="5"/>
        <v/>
      </c>
      <c r="V106" s="3">
        <f t="shared" ca="1" si="6"/>
        <v>43344</v>
      </c>
    </row>
    <row r="107" spans="1:22" customFormat="1" ht="9.75" customHeight="1" x14ac:dyDescent="0.25">
      <c r="A107" s="63"/>
      <c r="B107" s="257"/>
      <c r="C107" s="97">
        <v>97</v>
      </c>
      <c r="D107" s="72">
        <v>97</v>
      </c>
      <c r="E107" s="72">
        <v>97</v>
      </c>
      <c r="F107" s="72">
        <v>97</v>
      </c>
      <c r="G107" s="72">
        <v>97</v>
      </c>
      <c r="H107" s="72">
        <v>97</v>
      </c>
      <c r="I107" s="72">
        <v>97</v>
      </c>
      <c r="J107" s="72">
        <v>97</v>
      </c>
      <c r="K107" s="72">
        <v>97</v>
      </c>
      <c r="L107" s="73">
        <v>97</v>
      </c>
      <c r="M107" s="64"/>
      <c r="N107" s="70"/>
      <c r="O107" s="1">
        <v>96</v>
      </c>
      <c r="P107" s="68"/>
      <c r="Q107" s="69"/>
      <c r="R107" s="68"/>
      <c r="S107" s="68"/>
      <c r="T107" s="71">
        <f t="shared" si="4"/>
        <v>0</v>
      </c>
      <c r="U107" s="2" t="str">
        <f t="shared" si="5"/>
        <v/>
      </c>
      <c r="V107" s="3">
        <f t="shared" ca="1" si="6"/>
        <v>43344</v>
      </c>
    </row>
    <row r="108" spans="1:22" customFormat="1" ht="9.75" customHeight="1" x14ac:dyDescent="0.25">
      <c r="A108" s="63"/>
      <c r="B108" s="257"/>
      <c r="C108" s="97">
        <v>98</v>
      </c>
      <c r="D108" s="72">
        <v>98</v>
      </c>
      <c r="E108" s="72">
        <v>98</v>
      </c>
      <c r="F108" s="72">
        <v>98</v>
      </c>
      <c r="G108" s="72">
        <v>98</v>
      </c>
      <c r="H108" s="72">
        <v>98</v>
      </c>
      <c r="I108" s="72">
        <v>98</v>
      </c>
      <c r="J108" s="72">
        <v>98</v>
      </c>
      <c r="K108" s="72">
        <v>98</v>
      </c>
      <c r="L108" s="73">
        <v>98</v>
      </c>
      <c r="M108" s="64"/>
      <c r="N108" s="70"/>
      <c r="O108" s="1">
        <v>97</v>
      </c>
      <c r="P108" s="68"/>
      <c r="Q108" s="69"/>
      <c r="R108" s="68"/>
      <c r="S108" s="68"/>
      <c r="T108" s="71">
        <f t="shared" si="4"/>
        <v>0</v>
      </c>
      <c r="U108" s="2" t="str">
        <f t="shared" si="5"/>
        <v/>
      </c>
      <c r="V108" s="3">
        <f t="shared" ca="1" si="6"/>
        <v>43344</v>
      </c>
    </row>
    <row r="109" spans="1:22" customFormat="1" ht="9.75" customHeight="1" thickBot="1" x14ac:dyDescent="0.3">
      <c r="A109" s="63"/>
      <c r="B109" s="258"/>
      <c r="C109" s="111">
        <v>99</v>
      </c>
      <c r="D109" s="74">
        <v>99</v>
      </c>
      <c r="E109" s="74">
        <v>99</v>
      </c>
      <c r="F109" s="74">
        <v>99</v>
      </c>
      <c r="G109" s="74">
        <v>99</v>
      </c>
      <c r="H109" s="74">
        <v>99</v>
      </c>
      <c r="I109" s="74">
        <v>99</v>
      </c>
      <c r="J109" s="74">
        <v>99</v>
      </c>
      <c r="K109" s="74">
        <v>99</v>
      </c>
      <c r="L109" s="75">
        <v>99</v>
      </c>
      <c r="M109" s="64"/>
      <c r="N109" s="70"/>
      <c r="O109" s="1">
        <v>98</v>
      </c>
      <c r="P109" s="68"/>
      <c r="Q109" s="69"/>
      <c r="R109" s="68"/>
      <c r="S109" s="68"/>
      <c r="T109" s="71">
        <f t="shared" si="4"/>
        <v>0</v>
      </c>
      <c r="U109" s="2" t="str">
        <f t="shared" si="5"/>
        <v/>
      </c>
      <c r="V109" s="3">
        <f t="shared" ca="1" si="6"/>
        <v>43344</v>
      </c>
    </row>
    <row r="110" spans="1:22" customFormat="1" ht="9.75" customHeight="1" x14ac:dyDescent="0.25">
      <c r="A110" s="63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70"/>
      <c r="O110" s="1">
        <v>99</v>
      </c>
      <c r="P110" s="68"/>
      <c r="Q110" s="69"/>
      <c r="R110" s="68"/>
      <c r="S110" s="68"/>
      <c r="T110" s="71">
        <f t="shared" si="4"/>
        <v>0</v>
      </c>
      <c r="U110" s="2" t="str">
        <f t="shared" si="5"/>
        <v/>
      </c>
      <c r="V110" s="3">
        <f t="shared" ca="1" si="6"/>
        <v>43344</v>
      </c>
    </row>
    <row r="111" spans="1:22" customFormat="1" ht="9.75" customHeight="1" x14ac:dyDescent="0.25">
      <c r="A111" s="63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70"/>
      <c r="O111" s="1">
        <v>100</v>
      </c>
      <c r="P111" s="68"/>
      <c r="Q111" s="69"/>
      <c r="R111" s="68"/>
      <c r="S111" s="68"/>
      <c r="T111" s="71">
        <f t="shared" si="4"/>
        <v>0</v>
      </c>
      <c r="U111" s="2" t="str">
        <f t="shared" si="5"/>
        <v/>
      </c>
      <c r="V111" s="3">
        <f t="shared" ca="1" si="6"/>
        <v>43344</v>
      </c>
    </row>
    <row r="112" spans="1:22" customFormat="1" ht="9.75" customHeight="1" x14ac:dyDescent="0.25">
      <c r="A112" s="63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70"/>
      <c r="O112" s="1">
        <v>101</v>
      </c>
      <c r="P112" s="68"/>
      <c r="Q112" s="69"/>
      <c r="R112" s="68"/>
      <c r="S112" s="68"/>
      <c r="T112" s="71">
        <f t="shared" si="4"/>
        <v>0</v>
      </c>
      <c r="U112" s="2" t="str">
        <f t="shared" si="5"/>
        <v/>
      </c>
      <c r="V112" s="3">
        <f t="shared" ca="1" si="6"/>
        <v>43344</v>
      </c>
    </row>
    <row r="113" spans="1:22" customFormat="1" ht="9.75" customHeight="1" x14ac:dyDescent="0.25">
      <c r="A113" s="63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70"/>
      <c r="O113" s="1">
        <v>102</v>
      </c>
      <c r="P113" s="68"/>
      <c r="Q113" s="69"/>
      <c r="R113" s="68"/>
      <c r="S113" s="68"/>
      <c r="T113" s="71">
        <f t="shared" si="4"/>
        <v>0</v>
      </c>
      <c r="U113" s="2" t="str">
        <f t="shared" si="5"/>
        <v/>
      </c>
      <c r="V113" s="3">
        <f t="shared" ca="1" si="6"/>
        <v>43344</v>
      </c>
    </row>
    <row r="114" spans="1:22" customFormat="1" ht="9.75" customHeight="1" x14ac:dyDescent="0.25">
      <c r="A114" s="63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70"/>
      <c r="O114" s="1">
        <v>103</v>
      </c>
      <c r="P114" s="68"/>
      <c r="Q114" s="69"/>
      <c r="R114" s="68"/>
      <c r="S114" s="68"/>
      <c r="T114" s="71">
        <f t="shared" si="4"/>
        <v>0</v>
      </c>
      <c r="U114" s="2" t="str">
        <f t="shared" si="5"/>
        <v/>
      </c>
      <c r="V114" s="3">
        <f t="shared" ca="1" si="6"/>
        <v>43344</v>
      </c>
    </row>
    <row r="115" spans="1:22" customFormat="1" ht="9.75" customHeight="1" x14ac:dyDescent="0.25">
      <c r="A115" s="63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70"/>
      <c r="O115" s="1">
        <v>104</v>
      </c>
      <c r="P115" s="68"/>
      <c r="Q115" s="69"/>
      <c r="R115" s="68"/>
      <c r="S115" s="68"/>
      <c r="T115" s="71">
        <f t="shared" si="4"/>
        <v>0</v>
      </c>
      <c r="U115" s="2" t="str">
        <f t="shared" si="5"/>
        <v/>
      </c>
      <c r="V115" s="3">
        <f t="shared" ca="1" si="6"/>
        <v>43344</v>
      </c>
    </row>
    <row r="116" spans="1:22" customFormat="1" ht="9.75" customHeight="1" x14ac:dyDescent="0.25">
      <c r="A116" s="63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70"/>
      <c r="O116" s="1">
        <v>105</v>
      </c>
      <c r="P116" s="68"/>
      <c r="Q116" s="69"/>
      <c r="R116" s="68"/>
      <c r="S116" s="68"/>
      <c r="T116" s="71">
        <f t="shared" si="4"/>
        <v>0</v>
      </c>
      <c r="U116" s="2" t="str">
        <f t="shared" si="5"/>
        <v/>
      </c>
      <c r="V116" s="3">
        <f t="shared" ca="1" si="6"/>
        <v>43344</v>
      </c>
    </row>
    <row r="117" spans="1:22" customFormat="1" ht="9.75" customHeight="1" x14ac:dyDescent="0.25">
      <c r="A117" s="63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70"/>
      <c r="O117" s="1">
        <v>106</v>
      </c>
      <c r="P117" s="68"/>
      <c r="Q117" s="69"/>
      <c r="R117" s="68"/>
      <c r="S117" s="68"/>
      <c r="T117" s="71">
        <f t="shared" si="4"/>
        <v>0</v>
      </c>
      <c r="U117" s="2" t="str">
        <f t="shared" si="5"/>
        <v/>
      </c>
      <c r="V117" s="3">
        <f t="shared" ca="1" si="6"/>
        <v>43344</v>
      </c>
    </row>
    <row r="118" spans="1:22" customFormat="1" ht="9.75" customHeight="1" x14ac:dyDescent="0.25">
      <c r="A118" s="63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70"/>
      <c r="O118" s="1">
        <v>107</v>
      </c>
      <c r="P118" s="68"/>
      <c r="Q118" s="69"/>
      <c r="R118" s="68"/>
      <c r="S118" s="68"/>
      <c r="T118" s="71">
        <f t="shared" si="4"/>
        <v>0</v>
      </c>
      <c r="U118" s="2" t="str">
        <f t="shared" si="5"/>
        <v/>
      </c>
      <c r="V118" s="3">
        <f t="shared" ca="1" si="6"/>
        <v>43344</v>
      </c>
    </row>
    <row r="119" spans="1:22" customFormat="1" ht="9.75" customHeight="1" x14ac:dyDescent="0.25">
      <c r="A119" s="63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70"/>
      <c r="O119" s="1">
        <v>108</v>
      </c>
      <c r="P119" s="68"/>
      <c r="Q119" s="69"/>
      <c r="R119" s="68"/>
      <c r="S119" s="68"/>
      <c r="T119" s="71">
        <f t="shared" si="4"/>
        <v>0</v>
      </c>
      <c r="U119" s="2" t="str">
        <f t="shared" si="5"/>
        <v/>
      </c>
      <c r="V119" s="3">
        <f t="shared" ca="1" si="6"/>
        <v>43344</v>
      </c>
    </row>
    <row r="120" spans="1:22" customFormat="1" ht="9.75" customHeight="1" x14ac:dyDescent="0.25">
      <c r="A120" s="63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70"/>
      <c r="O120" s="1">
        <v>109</v>
      </c>
      <c r="P120" s="68"/>
      <c r="Q120" s="69"/>
      <c r="R120" s="68"/>
      <c r="S120" s="68"/>
      <c r="T120" s="71">
        <f t="shared" si="4"/>
        <v>0</v>
      </c>
      <c r="U120" s="2" t="str">
        <f t="shared" si="5"/>
        <v/>
      </c>
      <c r="V120" s="3">
        <f t="shared" ca="1" si="6"/>
        <v>43344</v>
      </c>
    </row>
    <row r="121" spans="1:22" customFormat="1" ht="9.75" customHeight="1" x14ac:dyDescent="0.25">
      <c r="A121" s="63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70"/>
      <c r="O121" s="1">
        <v>110</v>
      </c>
      <c r="P121" s="68"/>
      <c r="Q121" s="69"/>
      <c r="R121" s="68"/>
      <c r="S121" s="68"/>
      <c r="T121" s="71">
        <f t="shared" si="4"/>
        <v>0</v>
      </c>
      <c r="U121" s="2" t="str">
        <f t="shared" si="5"/>
        <v/>
      </c>
      <c r="V121" s="3">
        <f t="shared" ca="1" si="6"/>
        <v>43344</v>
      </c>
    </row>
    <row r="122" spans="1:22" customFormat="1" ht="9.75" customHeight="1" x14ac:dyDescent="0.25">
      <c r="A122" s="63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70"/>
      <c r="O122" s="1">
        <v>111</v>
      </c>
      <c r="P122" s="68"/>
      <c r="Q122" s="69"/>
      <c r="R122" s="68"/>
      <c r="S122" s="68"/>
      <c r="T122" s="71">
        <f t="shared" si="4"/>
        <v>0</v>
      </c>
      <c r="U122" s="2" t="str">
        <f t="shared" si="5"/>
        <v/>
      </c>
      <c r="V122" s="3">
        <f t="shared" ca="1" si="6"/>
        <v>43344</v>
      </c>
    </row>
    <row r="123" spans="1:22" customFormat="1" ht="9.75" customHeight="1" x14ac:dyDescent="0.25">
      <c r="A123" s="63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70"/>
      <c r="O123" s="1">
        <v>112</v>
      </c>
      <c r="P123" s="68"/>
      <c r="Q123" s="69"/>
      <c r="R123" s="68"/>
      <c r="S123" s="68"/>
      <c r="T123" s="71">
        <f t="shared" si="4"/>
        <v>0</v>
      </c>
      <c r="U123" s="2" t="str">
        <f t="shared" si="5"/>
        <v/>
      </c>
      <c r="V123" s="3">
        <f t="shared" ca="1" si="6"/>
        <v>43344</v>
      </c>
    </row>
    <row r="124" spans="1:22" customFormat="1" ht="9.75" customHeight="1" x14ac:dyDescent="0.25">
      <c r="A124" s="63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70"/>
      <c r="O124" s="1">
        <v>113</v>
      </c>
      <c r="P124" s="68"/>
      <c r="Q124" s="69"/>
      <c r="R124" s="68"/>
      <c r="S124" s="68"/>
      <c r="T124" s="71">
        <f t="shared" si="4"/>
        <v>0</v>
      </c>
      <c r="U124" s="2" t="str">
        <f t="shared" si="5"/>
        <v/>
      </c>
      <c r="V124" s="3">
        <f t="shared" ca="1" si="6"/>
        <v>43344</v>
      </c>
    </row>
    <row r="125" spans="1:22" customFormat="1" ht="9.75" customHeight="1" x14ac:dyDescent="0.25">
      <c r="A125" s="63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70"/>
      <c r="O125" s="1">
        <v>114</v>
      </c>
      <c r="P125" s="68"/>
      <c r="Q125" s="69"/>
      <c r="R125" s="68"/>
      <c r="S125" s="68"/>
      <c r="T125" s="71">
        <f t="shared" si="4"/>
        <v>0</v>
      </c>
      <c r="U125" s="2" t="str">
        <f t="shared" si="5"/>
        <v/>
      </c>
      <c r="V125" s="3">
        <f t="shared" ca="1" si="6"/>
        <v>43344</v>
      </c>
    </row>
    <row r="126" spans="1:22" customFormat="1" ht="9.9499999999999993" customHeight="1" x14ac:dyDescent="0.25">
      <c r="A126" s="63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70"/>
      <c r="O126" s="1">
        <v>115</v>
      </c>
      <c r="P126" s="68"/>
      <c r="Q126" s="69"/>
      <c r="R126" s="68"/>
      <c r="S126" s="68"/>
      <c r="T126" s="71">
        <f t="shared" si="4"/>
        <v>0</v>
      </c>
      <c r="U126" s="2" t="str">
        <f t="shared" si="5"/>
        <v/>
      </c>
      <c r="V126" s="3">
        <f t="shared" ca="1" si="6"/>
        <v>43344</v>
      </c>
    </row>
    <row r="127" spans="1:22" customFormat="1" ht="9.9499999999999993" customHeight="1" x14ac:dyDescent="0.25">
      <c r="A127" s="63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70"/>
      <c r="O127" s="1">
        <v>116</v>
      </c>
      <c r="P127" s="68"/>
      <c r="Q127" s="69"/>
      <c r="R127" s="68"/>
      <c r="S127" s="68"/>
      <c r="T127" s="71">
        <f t="shared" si="4"/>
        <v>0</v>
      </c>
      <c r="U127" s="2" t="str">
        <f t="shared" si="5"/>
        <v/>
      </c>
      <c r="V127" s="3">
        <f t="shared" ca="1" si="6"/>
        <v>43344</v>
      </c>
    </row>
    <row r="128" spans="1:22" customFormat="1" ht="9.9499999999999993" customHeight="1" x14ac:dyDescent="0.25">
      <c r="A128" s="63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70"/>
      <c r="O128" s="1">
        <v>117</v>
      </c>
      <c r="P128" s="68"/>
      <c r="Q128" s="69"/>
      <c r="R128" s="68"/>
      <c r="S128" s="68"/>
      <c r="T128" s="71">
        <f t="shared" si="4"/>
        <v>0</v>
      </c>
      <c r="U128" s="2" t="str">
        <f t="shared" si="5"/>
        <v/>
      </c>
      <c r="V128" s="3">
        <f t="shared" ca="1" si="6"/>
        <v>43344</v>
      </c>
    </row>
    <row r="129" spans="1:22" customFormat="1" ht="9.9499999999999993" customHeight="1" x14ac:dyDescent="0.25">
      <c r="A129" s="63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70"/>
      <c r="O129" s="1">
        <v>118</v>
      </c>
      <c r="P129" s="68"/>
      <c r="Q129" s="69"/>
      <c r="R129" s="68"/>
      <c r="S129" s="68"/>
      <c r="T129" s="71">
        <f t="shared" si="4"/>
        <v>0</v>
      </c>
      <c r="U129" s="2" t="str">
        <f t="shared" si="5"/>
        <v/>
      </c>
      <c r="V129" s="3">
        <f t="shared" ca="1" si="6"/>
        <v>43344</v>
      </c>
    </row>
    <row r="130" spans="1:22" customFormat="1" ht="9.9499999999999993" customHeight="1" x14ac:dyDescent="0.25">
      <c r="A130" s="63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70"/>
      <c r="O130" s="1">
        <v>119</v>
      </c>
      <c r="P130" s="68"/>
      <c r="Q130" s="69"/>
      <c r="R130" s="68"/>
      <c r="S130" s="68"/>
      <c r="T130" s="71">
        <f t="shared" si="4"/>
        <v>0</v>
      </c>
      <c r="U130" s="2" t="str">
        <f t="shared" si="5"/>
        <v/>
      </c>
      <c r="V130" s="3">
        <f t="shared" ca="1" si="6"/>
        <v>43344</v>
      </c>
    </row>
    <row r="131" spans="1:22" customFormat="1" ht="9.9499999999999993" customHeight="1" thickBot="1" x14ac:dyDescent="0.3">
      <c r="A131" s="63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87"/>
      <c r="O131" s="88">
        <v>120</v>
      </c>
      <c r="P131" s="89"/>
      <c r="Q131" s="90"/>
      <c r="R131" s="89"/>
      <c r="S131" s="89"/>
      <c r="T131" s="91">
        <f t="shared" si="4"/>
        <v>0</v>
      </c>
      <c r="U131" s="92" t="str">
        <f t="shared" si="5"/>
        <v/>
      </c>
      <c r="V131" s="93">
        <f t="shared" ca="1" si="6"/>
        <v>43344</v>
      </c>
    </row>
    <row r="132" spans="1:22" customFormat="1" ht="15.75" thickBot="1" x14ac:dyDescent="0.3">
      <c r="A132" s="66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52" t="s">
        <v>19</v>
      </c>
      <c r="O132" s="53">
        <f ca="1">TODAY()</f>
        <v>43344</v>
      </c>
      <c r="P132" s="53" t="s">
        <v>20</v>
      </c>
      <c r="Q132" s="54">
        <f>SUM(Q11:Q131)-U132</f>
        <v>0</v>
      </c>
      <c r="R132" s="55">
        <f>MAX(R12:R131)</f>
        <v>0</v>
      </c>
      <c r="S132" s="56"/>
      <c r="T132" s="57" t="s">
        <v>21</v>
      </c>
      <c r="U132" s="54">
        <f>SUM(U11:U131)</f>
        <v>0</v>
      </c>
      <c r="V132" s="58">
        <f ca="1">SUMIF(V11:V131,"&gt;0")</f>
        <v>5244624</v>
      </c>
    </row>
    <row r="133" spans="1:22" ht="2.1" customHeight="1" x14ac:dyDescent="0.25"/>
  </sheetData>
  <mergeCells count="17">
    <mergeCell ref="N1:N2"/>
    <mergeCell ref="O1:T2"/>
    <mergeCell ref="U1:U2"/>
    <mergeCell ref="V1:V2"/>
    <mergeCell ref="B2:L6"/>
    <mergeCell ref="O3:P3"/>
    <mergeCell ref="S3:T3"/>
    <mergeCell ref="S4:V4"/>
    <mergeCell ref="O5:P5"/>
    <mergeCell ref="U5:V5"/>
    <mergeCell ref="B11:B109"/>
    <mergeCell ref="N6:Q6"/>
    <mergeCell ref="S6:V6"/>
    <mergeCell ref="N7:Q7"/>
    <mergeCell ref="B8:B10"/>
    <mergeCell ref="C8:L9"/>
    <mergeCell ref="N8:Q8"/>
  </mergeCells>
  <conditionalFormatting sqref="T8:V8 V3 R8">
    <cfRule type="cellIs" dxfId="175" priority="11" operator="equal">
      <formula>0</formula>
    </cfRule>
  </conditionalFormatting>
  <conditionalFormatting sqref="V10">
    <cfRule type="cellIs" dxfId="174" priority="7" operator="between">
      <formula>40000</formula>
      <formula>50000</formula>
    </cfRule>
    <cfRule type="cellIs" dxfId="173" priority="8" operator="between">
      <formula>30</formula>
      <formula>4000</formula>
    </cfRule>
    <cfRule type="containsText" dxfId="172" priority="9" operator="containsText" text="pago">
      <formula>NOT(ISERROR(SEARCH("pago",V10)))</formula>
    </cfRule>
    <cfRule type="cellIs" dxfId="171" priority="10" operator="between">
      <formula>1</formula>
      <formula>29</formula>
    </cfRule>
  </conditionalFormatting>
  <conditionalFormatting sqref="V11:V131">
    <cfRule type="cellIs" dxfId="170" priority="3" operator="between">
      <formula>40000</formula>
      <formula>50000</formula>
    </cfRule>
    <cfRule type="cellIs" dxfId="169" priority="4" operator="between">
      <formula>30</formula>
      <formula>4000</formula>
    </cfRule>
    <cfRule type="containsText" dxfId="168" priority="5" operator="containsText" text="pago">
      <formula>NOT(ISERROR(SEARCH("pago",V11)))</formula>
    </cfRule>
    <cfRule type="cellIs" dxfId="167" priority="6" operator="between">
      <formula>1</formula>
      <formula>29</formula>
    </cfRule>
  </conditionalFormatting>
  <conditionalFormatting sqref="V11:V131">
    <cfRule type="cellIs" dxfId="166" priority="2" operator="lessThan">
      <formula>0</formula>
    </cfRule>
  </conditionalFormatting>
  <conditionalFormatting sqref="T11:T131">
    <cfRule type="expression" dxfId="165" priority="1">
      <formula>S11=""</formula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Clientes!$A$3:$A$402</xm:f>
          </x14:formula1>
          <xm:sqref>V1:V2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3"/>
  <sheetViews>
    <sheetView workbookViewId="0">
      <selection sqref="A1:XFD1048576"/>
    </sheetView>
  </sheetViews>
  <sheetFormatPr defaultColWidth="0" defaultRowHeight="15" zeroHeight="1" x14ac:dyDescent="0.25"/>
  <cols>
    <col min="1" max="1" width="1.7109375" style="59" customWidth="1"/>
    <col min="2" max="12" width="2.7109375" style="59" customWidth="1"/>
    <col min="13" max="13" width="1.7109375" style="59" customWidth="1"/>
    <col min="14" max="14" width="19.140625" style="42" bestFit="1" customWidth="1"/>
    <col min="15" max="15" width="15" style="42" bestFit="1" customWidth="1"/>
    <col min="16" max="16" width="15" style="42" customWidth="1"/>
    <col min="17" max="17" width="9.28515625" style="42" bestFit="1" customWidth="1"/>
    <col min="18" max="18" width="18.7109375" style="43" hidden="1"/>
    <col min="19" max="19" width="15.5703125" style="42" bestFit="1" customWidth="1"/>
    <col min="20" max="20" width="17.85546875" style="42" customWidth="1"/>
    <col min="21" max="21" width="14.28515625" style="42" bestFit="1" customWidth="1"/>
    <col min="22" max="22" width="19" style="42" customWidth="1"/>
    <col min="23" max="23" width="1.7109375" style="59" customWidth="1"/>
    <col min="24" max="16384" width="19" style="59" hidden="1"/>
  </cols>
  <sheetData>
    <row r="1" spans="1:22" customFormat="1" ht="9.9499999999999993" customHeight="1" thickBot="1" x14ac:dyDescent="0.3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2"/>
      <c r="N1" s="222" t="str">
        <f ca="1">IF(V132&gt;5000,"Livre",IF(V132&lt;=30,"Em Dias","Atrasado"))</f>
        <v>Livre</v>
      </c>
      <c r="O1" s="224" t="s">
        <v>1</v>
      </c>
      <c r="P1" s="224"/>
      <c r="Q1" s="224"/>
      <c r="R1" s="224"/>
      <c r="S1" s="224"/>
      <c r="T1" s="224"/>
      <c r="U1" s="226" t="s">
        <v>22</v>
      </c>
      <c r="V1" s="228" t="s">
        <v>56</v>
      </c>
    </row>
    <row r="2" spans="1:22" customFormat="1" ht="9.9499999999999993" customHeight="1" thickBot="1" x14ac:dyDescent="0.3">
      <c r="A2" s="63"/>
      <c r="B2" s="230"/>
      <c r="C2" s="231"/>
      <c r="D2" s="231"/>
      <c r="E2" s="231"/>
      <c r="F2" s="231"/>
      <c r="G2" s="231"/>
      <c r="H2" s="231"/>
      <c r="I2" s="231"/>
      <c r="J2" s="231"/>
      <c r="K2" s="231"/>
      <c r="L2" s="232"/>
      <c r="M2" s="64"/>
      <c r="N2" s="223"/>
      <c r="O2" s="225"/>
      <c r="P2" s="225"/>
      <c r="Q2" s="225"/>
      <c r="R2" s="225"/>
      <c r="S2" s="225"/>
      <c r="T2" s="225"/>
      <c r="U2" s="227"/>
      <c r="V2" s="229"/>
    </row>
    <row r="3" spans="1:22" customFormat="1" ht="9.9499999999999993" customHeight="1" thickBot="1" x14ac:dyDescent="0.3">
      <c r="A3" s="63"/>
      <c r="B3" s="233"/>
      <c r="C3" s="234"/>
      <c r="D3" s="234"/>
      <c r="E3" s="234"/>
      <c r="F3" s="234"/>
      <c r="G3" s="234"/>
      <c r="H3" s="234"/>
      <c r="I3" s="234"/>
      <c r="J3" s="234"/>
      <c r="K3" s="234"/>
      <c r="L3" s="235"/>
      <c r="M3" s="64"/>
      <c r="N3" s="44" t="s">
        <v>4</v>
      </c>
      <c r="O3" s="239" t="e">
        <f>VLOOKUP(V1,bd,2,0)</f>
        <v>#N/A</v>
      </c>
      <c r="P3" s="240"/>
      <c r="Q3" s="45" t="s">
        <v>6</v>
      </c>
      <c r="R3" s="43"/>
      <c r="S3" s="241" t="e">
        <f>VLOOKUP(V1,bd,8,0)</f>
        <v>#N/A</v>
      </c>
      <c r="T3" s="242"/>
      <c r="U3" s="44" t="s">
        <v>23</v>
      </c>
      <c r="V3" s="13" t="e">
        <f>VLOOKUP(V1,bd,9,0)</f>
        <v>#N/A</v>
      </c>
    </row>
    <row r="4" spans="1:22" customFormat="1" ht="9.9499999999999993" customHeight="1" thickBot="1" x14ac:dyDescent="0.3">
      <c r="A4" s="63"/>
      <c r="B4" s="233"/>
      <c r="C4" s="234"/>
      <c r="D4" s="234"/>
      <c r="E4" s="234"/>
      <c r="F4" s="234"/>
      <c r="G4" s="234"/>
      <c r="H4" s="234"/>
      <c r="I4" s="234"/>
      <c r="J4" s="234"/>
      <c r="K4" s="234"/>
      <c r="L4" s="235"/>
      <c r="M4" s="64"/>
      <c r="N4" s="44" t="s">
        <v>30</v>
      </c>
      <c r="O4" s="41" t="e">
        <f>VLOOKUP(V1,bd,17,0)</f>
        <v>#N/A</v>
      </c>
      <c r="P4" s="41" t="e">
        <f>VLOOKUP(V1,bd,18,0)</f>
        <v>#N/A</v>
      </c>
      <c r="Q4" s="44" t="s">
        <v>8</v>
      </c>
      <c r="R4" s="43"/>
      <c r="S4" s="243" t="e">
        <f>VLOOKUP(V1,bd,19,0)</f>
        <v>#N/A</v>
      </c>
      <c r="T4" s="244"/>
      <c r="U4" s="244"/>
      <c r="V4" s="245"/>
    </row>
    <row r="5" spans="1:22" customFormat="1" ht="9.9499999999999993" customHeight="1" thickBot="1" x14ac:dyDescent="0.3">
      <c r="A5" s="63"/>
      <c r="B5" s="233"/>
      <c r="C5" s="234"/>
      <c r="D5" s="234"/>
      <c r="E5" s="234"/>
      <c r="F5" s="234"/>
      <c r="G5" s="234"/>
      <c r="H5" s="234"/>
      <c r="I5" s="234"/>
      <c r="J5" s="234"/>
      <c r="K5" s="234"/>
      <c r="L5" s="235"/>
      <c r="M5" s="64"/>
      <c r="N5" s="44" t="s">
        <v>24</v>
      </c>
      <c r="O5" s="246" t="e">
        <f>VLOOKUP(V1,bd,10,0)</f>
        <v>#N/A</v>
      </c>
      <c r="P5" s="247"/>
      <c r="Q5" s="46" t="s">
        <v>7</v>
      </c>
      <c r="R5" s="4"/>
      <c r="S5" s="41" t="e">
        <f>VLOOKUP(V1,bd,13,0)</f>
        <v>#N/A</v>
      </c>
      <c r="T5" s="44" t="s">
        <v>5</v>
      </c>
      <c r="U5" s="241" t="e">
        <f>VLOOKUP(V1,bd,20,0)</f>
        <v>#N/A</v>
      </c>
      <c r="V5" s="242"/>
    </row>
    <row r="6" spans="1:22" customFormat="1" ht="9.9499999999999993" customHeight="1" thickBot="1" x14ac:dyDescent="0.3">
      <c r="A6" s="63"/>
      <c r="B6" s="236"/>
      <c r="C6" s="237"/>
      <c r="D6" s="237"/>
      <c r="E6" s="237"/>
      <c r="F6" s="237"/>
      <c r="G6" s="237"/>
      <c r="H6" s="237"/>
      <c r="I6" s="237"/>
      <c r="J6" s="237"/>
      <c r="K6" s="237"/>
      <c r="L6" s="238"/>
      <c r="M6" s="64"/>
      <c r="N6" s="241"/>
      <c r="O6" s="248"/>
      <c r="P6" s="248"/>
      <c r="Q6" s="248"/>
      <c r="R6" s="7"/>
      <c r="S6" s="248"/>
      <c r="T6" s="248"/>
      <c r="U6" s="248"/>
      <c r="V6" s="242"/>
    </row>
    <row r="7" spans="1:22" customFormat="1" ht="9.9499999999999993" customHeight="1" thickBot="1" x14ac:dyDescent="0.3">
      <c r="A7" s="63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217" t="s">
        <v>25</v>
      </c>
      <c r="O7" s="215"/>
      <c r="P7" s="215"/>
      <c r="Q7" s="216"/>
      <c r="R7" s="65"/>
      <c r="S7" s="47" t="s">
        <v>26</v>
      </c>
      <c r="T7" s="48" t="s">
        <v>27</v>
      </c>
      <c r="U7" s="48" t="s">
        <v>28</v>
      </c>
      <c r="V7" s="48" t="s">
        <v>29</v>
      </c>
    </row>
    <row r="8" spans="1:22" customFormat="1" ht="9.9499999999999993" customHeight="1" thickBot="1" x14ac:dyDescent="0.3">
      <c r="A8" s="63"/>
      <c r="B8" s="249"/>
      <c r="C8" s="250" t="s">
        <v>31</v>
      </c>
      <c r="D8" s="251"/>
      <c r="E8" s="251"/>
      <c r="F8" s="251"/>
      <c r="G8" s="251"/>
      <c r="H8" s="251"/>
      <c r="I8" s="251"/>
      <c r="J8" s="251"/>
      <c r="K8" s="251"/>
      <c r="L8" s="252"/>
      <c r="M8" s="64"/>
      <c r="N8" s="241" t="e">
        <f>VLOOKUP(V1,bd,3,0)</f>
        <v>#N/A</v>
      </c>
      <c r="O8" s="248"/>
      <c r="P8" s="248"/>
      <c r="Q8" s="242"/>
      <c r="R8" s="6"/>
      <c r="S8" s="5" t="e">
        <f>VLOOKUP(V1,bd,4,0)</f>
        <v>#N/A</v>
      </c>
      <c r="T8" s="5" t="e">
        <f>VLOOKUP(V1,bd,5,0)</f>
        <v>#N/A</v>
      </c>
      <c r="U8" s="5" t="e">
        <f>VLOOKUP(V1,bd,7,0)</f>
        <v>#N/A</v>
      </c>
      <c r="V8" s="13" t="e">
        <f>VLOOKUP(V1,bd,6,0)</f>
        <v>#N/A</v>
      </c>
    </row>
    <row r="9" spans="1:22" customFormat="1" ht="9.9499999999999993" customHeight="1" thickBot="1" x14ac:dyDescent="0.3">
      <c r="A9" s="63"/>
      <c r="B9" s="249"/>
      <c r="C9" s="253"/>
      <c r="D9" s="254"/>
      <c r="E9" s="254"/>
      <c r="F9" s="254"/>
      <c r="G9" s="254"/>
      <c r="H9" s="254"/>
      <c r="I9" s="254"/>
      <c r="J9" s="254"/>
      <c r="K9" s="254"/>
      <c r="L9" s="255"/>
      <c r="M9" s="64"/>
      <c r="N9" s="49"/>
      <c r="O9" s="50"/>
      <c r="P9" s="50"/>
      <c r="Q9" s="50"/>
      <c r="R9" s="50"/>
      <c r="S9" s="50"/>
      <c r="T9" s="50"/>
      <c r="U9" s="50"/>
      <c r="V9" s="51"/>
    </row>
    <row r="10" spans="1:22" customFormat="1" ht="9.9499999999999993" customHeight="1" thickBot="1" x14ac:dyDescent="0.3">
      <c r="A10" s="63"/>
      <c r="B10" s="249"/>
      <c r="C10" s="115">
        <v>1</v>
      </c>
      <c r="D10" s="116">
        <v>2</v>
      </c>
      <c r="E10" s="116">
        <v>3</v>
      </c>
      <c r="F10" s="116">
        <v>4</v>
      </c>
      <c r="G10" s="116">
        <v>5</v>
      </c>
      <c r="H10" s="116">
        <v>6</v>
      </c>
      <c r="I10" s="116">
        <v>7</v>
      </c>
      <c r="J10" s="116">
        <v>8</v>
      </c>
      <c r="K10" s="116">
        <v>9</v>
      </c>
      <c r="L10" s="117">
        <v>10</v>
      </c>
      <c r="M10" s="64"/>
      <c r="N10" s="76" t="s">
        <v>9</v>
      </c>
      <c r="O10" s="77" t="s">
        <v>10</v>
      </c>
      <c r="P10" s="77" t="s">
        <v>11</v>
      </c>
      <c r="Q10" s="77" t="s">
        <v>12</v>
      </c>
      <c r="R10" s="78" t="s">
        <v>13</v>
      </c>
      <c r="S10" s="77" t="s">
        <v>14</v>
      </c>
      <c r="T10" s="77" t="s">
        <v>15</v>
      </c>
      <c r="U10" s="77" t="s">
        <v>16</v>
      </c>
      <c r="V10" s="79" t="s">
        <v>17</v>
      </c>
    </row>
    <row r="11" spans="1:22" customFormat="1" ht="9.9499999999999993" customHeight="1" x14ac:dyDescent="0.25">
      <c r="A11" s="63"/>
      <c r="B11" s="256" t="s">
        <v>3292</v>
      </c>
      <c r="C11" s="108">
        <v>1</v>
      </c>
      <c r="D11" s="112">
        <v>1</v>
      </c>
      <c r="E11" s="113">
        <v>1</v>
      </c>
      <c r="F11" s="113">
        <v>1</v>
      </c>
      <c r="G11" s="113">
        <v>1</v>
      </c>
      <c r="H11" s="113">
        <v>1</v>
      </c>
      <c r="I11" s="113">
        <v>1</v>
      </c>
      <c r="J11" s="113">
        <v>1</v>
      </c>
      <c r="K11" s="113">
        <v>1</v>
      </c>
      <c r="L11" s="114">
        <v>1</v>
      </c>
      <c r="M11" s="64"/>
      <c r="N11" s="80"/>
      <c r="O11" s="81" t="s">
        <v>18</v>
      </c>
      <c r="P11" s="82"/>
      <c r="Q11" s="83"/>
      <c r="R11" s="82"/>
      <c r="S11" s="82"/>
      <c r="T11" s="84">
        <f t="shared" ref="T11:T74" si="0">IF(P11&gt;=S11,0,"")</f>
        <v>0</v>
      </c>
      <c r="U11" s="85" t="str">
        <f t="shared" ref="U11:U74" si="1">IF(S11&lt;&gt;"",Q11,"")</f>
        <v/>
      </c>
      <c r="V11" s="86">
        <f t="shared" ref="V11:V74" ca="1" si="2">IF(U11&lt;&gt;"","pago",TODAY()-P11)</f>
        <v>43344</v>
      </c>
    </row>
    <row r="12" spans="1:22" customFormat="1" ht="9.9499999999999993" customHeight="1" x14ac:dyDescent="0.25">
      <c r="A12" s="63"/>
      <c r="B12" s="257"/>
      <c r="C12" s="109">
        <v>2</v>
      </c>
      <c r="D12" s="94">
        <v>2</v>
      </c>
      <c r="E12" s="72">
        <v>2</v>
      </c>
      <c r="F12" s="72">
        <v>2</v>
      </c>
      <c r="G12" s="72">
        <v>2</v>
      </c>
      <c r="H12" s="72">
        <v>2</v>
      </c>
      <c r="I12" s="72">
        <v>2</v>
      </c>
      <c r="J12" s="72">
        <v>2</v>
      </c>
      <c r="K12" s="72">
        <v>2</v>
      </c>
      <c r="L12" s="73">
        <v>2</v>
      </c>
      <c r="M12" s="64"/>
      <c r="N12" s="70"/>
      <c r="O12" s="1">
        <v>1</v>
      </c>
      <c r="P12" s="68"/>
      <c r="Q12" s="69"/>
      <c r="R12" s="68" t="str">
        <f t="shared" ref="R12:R51" si="3">IF(N12&lt;&gt;"",P12,"")</f>
        <v/>
      </c>
      <c r="S12" s="68"/>
      <c r="T12" s="71">
        <f t="shared" si="0"/>
        <v>0</v>
      </c>
      <c r="U12" s="2" t="str">
        <f t="shared" si="1"/>
        <v/>
      </c>
      <c r="V12" s="3">
        <f t="shared" ca="1" si="2"/>
        <v>43344</v>
      </c>
    </row>
    <row r="13" spans="1:22" customFormat="1" ht="9.9499999999999993" customHeight="1" x14ac:dyDescent="0.25">
      <c r="A13" s="63"/>
      <c r="B13" s="257"/>
      <c r="C13" s="109">
        <v>3</v>
      </c>
      <c r="D13" s="94">
        <v>3</v>
      </c>
      <c r="E13" s="72">
        <v>3</v>
      </c>
      <c r="F13" s="72">
        <v>3</v>
      </c>
      <c r="G13" s="72">
        <v>3</v>
      </c>
      <c r="H13" s="72">
        <v>3</v>
      </c>
      <c r="I13" s="72">
        <v>3</v>
      </c>
      <c r="J13" s="72">
        <v>3</v>
      </c>
      <c r="K13" s="72">
        <v>3</v>
      </c>
      <c r="L13" s="73">
        <v>3</v>
      </c>
      <c r="M13" s="64"/>
      <c r="N13" s="70"/>
      <c r="O13" s="1">
        <v>2</v>
      </c>
      <c r="P13" s="68"/>
      <c r="Q13" s="69"/>
      <c r="R13" s="68" t="str">
        <f t="shared" si="3"/>
        <v/>
      </c>
      <c r="S13" s="68"/>
      <c r="T13" s="71">
        <f t="shared" si="0"/>
        <v>0</v>
      </c>
      <c r="U13" s="2" t="str">
        <f t="shared" si="1"/>
        <v/>
      </c>
      <c r="V13" s="3">
        <f t="shared" ca="1" si="2"/>
        <v>43344</v>
      </c>
    </row>
    <row r="14" spans="1:22" customFormat="1" ht="9.9499999999999993" customHeight="1" x14ac:dyDescent="0.25">
      <c r="A14" s="63"/>
      <c r="B14" s="257"/>
      <c r="C14" s="109">
        <v>4</v>
      </c>
      <c r="D14" s="94">
        <v>4</v>
      </c>
      <c r="E14" s="72">
        <v>4</v>
      </c>
      <c r="F14" s="72">
        <v>4</v>
      </c>
      <c r="G14" s="72">
        <v>4</v>
      </c>
      <c r="H14" s="72">
        <v>4</v>
      </c>
      <c r="I14" s="72">
        <v>4</v>
      </c>
      <c r="J14" s="72">
        <v>4</v>
      </c>
      <c r="K14" s="72">
        <v>4</v>
      </c>
      <c r="L14" s="73">
        <v>4</v>
      </c>
      <c r="M14" s="64"/>
      <c r="N14" s="70"/>
      <c r="O14" s="1">
        <v>3</v>
      </c>
      <c r="P14" s="68"/>
      <c r="Q14" s="69"/>
      <c r="R14" s="68" t="str">
        <f t="shared" si="3"/>
        <v/>
      </c>
      <c r="S14" s="68"/>
      <c r="T14" s="71">
        <f t="shared" si="0"/>
        <v>0</v>
      </c>
      <c r="U14" s="2" t="str">
        <f t="shared" si="1"/>
        <v/>
      </c>
      <c r="V14" s="3">
        <f t="shared" ca="1" si="2"/>
        <v>43344</v>
      </c>
    </row>
    <row r="15" spans="1:22" customFormat="1" ht="9.9499999999999993" customHeight="1" x14ac:dyDescent="0.25">
      <c r="A15" s="63"/>
      <c r="B15" s="257"/>
      <c r="C15" s="109">
        <v>5</v>
      </c>
      <c r="D15" s="94">
        <v>5</v>
      </c>
      <c r="E15" s="72">
        <v>5</v>
      </c>
      <c r="F15" s="72">
        <v>5</v>
      </c>
      <c r="G15" s="72">
        <v>5</v>
      </c>
      <c r="H15" s="72">
        <v>5</v>
      </c>
      <c r="I15" s="72">
        <v>5</v>
      </c>
      <c r="J15" s="72">
        <v>5</v>
      </c>
      <c r="K15" s="72">
        <v>5</v>
      </c>
      <c r="L15" s="73">
        <v>5</v>
      </c>
      <c r="M15" s="64"/>
      <c r="N15" s="70"/>
      <c r="O15" s="1">
        <v>4</v>
      </c>
      <c r="P15" s="68"/>
      <c r="Q15" s="69"/>
      <c r="R15" s="68" t="str">
        <f t="shared" si="3"/>
        <v/>
      </c>
      <c r="S15" s="68"/>
      <c r="T15" s="71">
        <f t="shared" si="0"/>
        <v>0</v>
      </c>
      <c r="U15" s="2" t="str">
        <f t="shared" si="1"/>
        <v/>
      </c>
      <c r="V15" s="3">
        <f t="shared" ca="1" si="2"/>
        <v>43344</v>
      </c>
    </row>
    <row r="16" spans="1:22" customFormat="1" ht="9.9499999999999993" customHeight="1" x14ac:dyDescent="0.25">
      <c r="A16" s="63"/>
      <c r="B16" s="257"/>
      <c r="C16" s="109">
        <v>6</v>
      </c>
      <c r="D16" s="94">
        <v>6</v>
      </c>
      <c r="E16" s="72">
        <v>6</v>
      </c>
      <c r="F16" s="72">
        <v>6</v>
      </c>
      <c r="G16" s="72">
        <v>6</v>
      </c>
      <c r="H16" s="72">
        <v>6</v>
      </c>
      <c r="I16" s="72">
        <v>6</v>
      </c>
      <c r="J16" s="72">
        <v>6</v>
      </c>
      <c r="K16" s="72">
        <v>6</v>
      </c>
      <c r="L16" s="73">
        <v>6</v>
      </c>
      <c r="M16" s="64"/>
      <c r="N16" s="70"/>
      <c r="O16" s="1">
        <v>5</v>
      </c>
      <c r="P16" s="68"/>
      <c r="Q16" s="69"/>
      <c r="R16" s="68" t="str">
        <f t="shared" si="3"/>
        <v/>
      </c>
      <c r="S16" s="68"/>
      <c r="T16" s="71">
        <f t="shared" si="0"/>
        <v>0</v>
      </c>
      <c r="U16" s="2" t="str">
        <f t="shared" si="1"/>
        <v/>
      </c>
      <c r="V16" s="3">
        <f t="shared" ca="1" si="2"/>
        <v>43344</v>
      </c>
    </row>
    <row r="17" spans="1:22" customFormat="1" ht="9.9499999999999993" customHeight="1" x14ac:dyDescent="0.25">
      <c r="A17" s="63"/>
      <c r="B17" s="257"/>
      <c r="C17" s="109">
        <v>7</v>
      </c>
      <c r="D17" s="94">
        <v>7</v>
      </c>
      <c r="E17" s="72">
        <v>7</v>
      </c>
      <c r="F17" s="72">
        <v>7</v>
      </c>
      <c r="G17" s="72">
        <v>7</v>
      </c>
      <c r="H17" s="72">
        <v>7</v>
      </c>
      <c r="I17" s="72">
        <v>7</v>
      </c>
      <c r="J17" s="72">
        <v>7</v>
      </c>
      <c r="K17" s="72">
        <v>7</v>
      </c>
      <c r="L17" s="73">
        <v>7</v>
      </c>
      <c r="M17" s="64"/>
      <c r="N17" s="70"/>
      <c r="O17" s="1">
        <v>6</v>
      </c>
      <c r="P17" s="68"/>
      <c r="Q17" s="69"/>
      <c r="R17" s="68" t="str">
        <f t="shared" si="3"/>
        <v/>
      </c>
      <c r="S17" s="68"/>
      <c r="T17" s="71">
        <f t="shared" si="0"/>
        <v>0</v>
      </c>
      <c r="U17" s="2" t="str">
        <f t="shared" si="1"/>
        <v/>
      </c>
      <c r="V17" s="3">
        <f t="shared" ca="1" si="2"/>
        <v>43344</v>
      </c>
    </row>
    <row r="18" spans="1:22" customFormat="1" ht="9.9499999999999993" customHeight="1" x14ac:dyDescent="0.25">
      <c r="A18" s="63"/>
      <c r="B18" s="257"/>
      <c r="C18" s="109">
        <v>8</v>
      </c>
      <c r="D18" s="94">
        <v>8</v>
      </c>
      <c r="E18" s="72">
        <v>8</v>
      </c>
      <c r="F18" s="72">
        <v>8</v>
      </c>
      <c r="G18" s="72">
        <v>8</v>
      </c>
      <c r="H18" s="72">
        <v>8</v>
      </c>
      <c r="I18" s="72">
        <v>8</v>
      </c>
      <c r="J18" s="72">
        <v>8</v>
      </c>
      <c r="K18" s="72">
        <v>8</v>
      </c>
      <c r="L18" s="73">
        <v>8</v>
      </c>
      <c r="M18" s="64"/>
      <c r="N18" s="70"/>
      <c r="O18" s="1">
        <v>7</v>
      </c>
      <c r="P18" s="68"/>
      <c r="Q18" s="69"/>
      <c r="R18" s="68" t="str">
        <f t="shared" si="3"/>
        <v/>
      </c>
      <c r="S18" s="68"/>
      <c r="T18" s="71">
        <f t="shared" si="0"/>
        <v>0</v>
      </c>
      <c r="U18" s="2" t="str">
        <f t="shared" si="1"/>
        <v/>
      </c>
      <c r="V18" s="3">
        <f t="shared" ca="1" si="2"/>
        <v>43344</v>
      </c>
    </row>
    <row r="19" spans="1:22" customFormat="1" ht="9.9499999999999993" customHeight="1" x14ac:dyDescent="0.25">
      <c r="A19" s="63"/>
      <c r="B19" s="257"/>
      <c r="C19" s="109">
        <v>9</v>
      </c>
      <c r="D19" s="94">
        <v>9</v>
      </c>
      <c r="E19" s="72">
        <v>9</v>
      </c>
      <c r="F19" s="72">
        <v>9</v>
      </c>
      <c r="G19" s="72">
        <v>9</v>
      </c>
      <c r="H19" s="72">
        <v>9</v>
      </c>
      <c r="I19" s="72">
        <v>9</v>
      </c>
      <c r="J19" s="72">
        <v>9</v>
      </c>
      <c r="K19" s="72">
        <v>9</v>
      </c>
      <c r="L19" s="73">
        <v>9</v>
      </c>
      <c r="M19" s="64"/>
      <c r="N19" s="70"/>
      <c r="O19" s="1">
        <v>8</v>
      </c>
      <c r="P19" s="68"/>
      <c r="Q19" s="69"/>
      <c r="R19" s="68" t="str">
        <f t="shared" si="3"/>
        <v/>
      </c>
      <c r="S19" s="68"/>
      <c r="T19" s="71">
        <f t="shared" si="0"/>
        <v>0</v>
      </c>
      <c r="U19" s="2" t="str">
        <f t="shared" si="1"/>
        <v/>
      </c>
      <c r="V19" s="3">
        <f t="shared" ca="1" si="2"/>
        <v>43344</v>
      </c>
    </row>
    <row r="20" spans="1:22" customFormat="1" ht="9.9499999999999993" customHeight="1" x14ac:dyDescent="0.25">
      <c r="A20" s="63"/>
      <c r="B20" s="257"/>
      <c r="C20" s="109">
        <v>10</v>
      </c>
      <c r="D20" s="94">
        <v>10</v>
      </c>
      <c r="E20" s="72">
        <v>10</v>
      </c>
      <c r="F20" s="72">
        <v>10</v>
      </c>
      <c r="G20" s="72">
        <v>10</v>
      </c>
      <c r="H20" s="72">
        <v>10</v>
      </c>
      <c r="I20" s="72">
        <v>10</v>
      </c>
      <c r="J20" s="72">
        <v>10</v>
      </c>
      <c r="K20" s="72">
        <v>10</v>
      </c>
      <c r="L20" s="73">
        <v>10</v>
      </c>
      <c r="M20" s="64"/>
      <c r="N20" s="70"/>
      <c r="O20" s="1">
        <v>9</v>
      </c>
      <c r="P20" s="68"/>
      <c r="Q20" s="69"/>
      <c r="R20" s="68" t="str">
        <f t="shared" si="3"/>
        <v/>
      </c>
      <c r="S20" s="68"/>
      <c r="T20" s="71">
        <f t="shared" si="0"/>
        <v>0</v>
      </c>
      <c r="U20" s="2" t="str">
        <f t="shared" si="1"/>
        <v/>
      </c>
      <c r="V20" s="3">
        <f t="shared" ca="1" si="2"/>
        <v>43344</v>
      </c>
    </row>
    <row r="21" spans="1:22" customFormat="1" ht="9.9499999999999993" customHeight="1" x14ac:dyDescent="0.25">
      <c r="A21" s="63"/>
      <c r="B21" s="257"/>
      <c r="C21" s="109">
        <v>11</v>
      </c>
      <c r="D21" s="94">
        <v>11</v>
      </c>
      <c r="E21" s="72">
        <v>11</v>
      </c>
      <c r="F21" s="72">
        <v>11</v>
      </c>
      <c r="G21" s="72">
        <v>11</v>
      </c>
      <c r="H21" s="72">
        <v>11</v>
      </c>
      <c r="I21" s="72">
        <v>11</v>
      </c>
      <c r="J21" s="72">
        <v>11</v>
      </c>
      <c r="K21" s="72">
        <v>11</v>
      </c>
      <c r="L21" s="73">
        <v>11</v>
      </c>
      <c r="M21" s="64"/>
      <c r="N21" s="70"/>
      <c r="O21" s="1">
        <v>10</v>
      </c>
      <c r="P21" s="68"/>
      <c r="Q21" s="69"/>
      <c r="R21" s="68" t="str">
        <f t="shared" si="3"/>
        <v/>
      </c>
      <c r="S21" s="68"/>
      <c r="T21" s="71">
        <f t="shared" si="0"/>
        <v>0</v>
      </c>
      <c r="U21" s="2" t="str">
        <f t="shared" si="1"/>
        <v/>
      </c>
      <c r="V21" s="3">
        <f t="shared" ca="1" si="2"/>
        <v>43344</v>
      </c>
    </row>
    <row r="22" spans="1:22" customFormat="1" ht="9.9499999999999993" customHeight="1" x14ac:dyDescent="0.25">
      <c r="A22" s="63"/>
      <c r="B22" s="257"/>
      <c r="C22" s="110">
        <v>12</v>
      </c>
      <c r="D22" s="72">
        <v>12</v>
      </c>
      <c r="E22" s="72">
        <v>12</v>
      </c>
      <c r="F22" s="72">
        <v>12</v>
      </c>
      <c r="G22" s="72">
        <v>12</v>
      </c>
      <c r="H22" s="72">
        <v>12</v>
      </c>
      <c r="I22" s="72">
        <v>12</v>
      </c>
      <c r="J22" s="72">
        <v>12</v>
      </c>
      <c r="K22" s="72">
        <v>12</v>
      </c>
      <c r="L22" s="73">
        <v>12</v>
      </c>
      <c r="M22" s="64"/>
      <c r="N22" s="70"/>
      <c r="O22" s="1">
        <v>11</v>
      </c>
      <c r="P22" s="68"/>
      <c r="Q22" s="69"/>
      <c r="R22" s="68" t="str">
        <f t="shared" si="3"/>
        <v/>
      </c>
      <c r="S22" s="68"/>
      <c r="T22" s="71">
        <f t="shared" si="0"/>
        <v>0</v>
      </c>
      <c r="U22" s="2" t="str">
        <f t="shared" si="1"/>
        <v/>
      </c>
      <c r="V22" s="3">
        <f t="shared" ca="1" si="2"/>
        <v>43344</v>
      </c>
    </row>
    <row r="23" spans="1:22" customFormat="1" ht="9.9499999999999993" customHeight="1" x14ac:dyDescent="0.25">
      <c r="A23" s="63"/>
      <c r="B23" s="257"/>
      <c r="C23" s="110">
        <v>13</v>
      </c>
      <c r="D23" s="72">
        <v>13</v>
      </c>
      <c r="E23" s="72">
        <v>13</v>
      </c>
      <c r="F23" s="72">
        <v>13</v>
      </c>
      <c r="G23" s="72">
        <v>13</v>
      </c>
      <c r="H23" s="72">
        <v>13</v>
      </c>
      <c r="I23" s="72">
        <v>13</v>
      </c>
      <c r="J23" s="72">
        <v>13</v>
      </c>
      <c r="K23" s="72">
        <v>13</v>
      </c>
      <c r="L23" s="73">
        <v>13</v>
      </c>
      <c r="M23" s="64"/>
      <c r="N23" s="70"/>
      <c r="O23" s="1">
        <v>12</v>
      </c>
      <c r="P23" s="68"/>
      <c r="Q23" s="69"/>
      <c r="R23" s="68" t="str">
        <f t="shared" si="3"/>
        <v/>
      </c>
      <c r="S23" s="68"/>
      <c r="T23" s="71">
        <f t="shared" si="0"/>
        <v>0</v>
      </c>
      <c r="U23" s="2" t="str">
        <f t="shared" si="1"/>
        <v/>
      </c>
      <c r="V23" s="3">
        <f t="shared" ca="1" si="2"/>
        <v>43344</v>
      </c>
    </row>
    <row r="24" spans="1:22" customFormat="1" ht="9.9499999999999993" customHeight="1" x14ac:dyDescent="0.25">
      <c r="A24" s="63"/>
      <c r="B24" s="257"/>
      <c r="C24" s="97">
        <v>14</v>
      </c>
      <c r="D24" s="72">
        <v>14</v>
      </c>
      <c r="E24" s="72">
        <v>14</v>
      </c>
      <c r="F24" s="72">
        <v>14</v>
      </c>
      <c r="G24" s="72">
        <v>14</v>
      </c>
      <c r="H24" s="72">
        <v>14</v>
      </c>
      <c r="I24" s="72">
        <v>14</v>
      </c>
      <c r="J24" s="72">
        <v>14</v>
      </c>
      <c r="K24" s="72">
        <v>14</v>
      </c>
      <c r="L24" s="73">
        <v>14</v>
      </c>
      <c r="M24" s="64"/>
      <c r="N24" s="70"/>
      <c r="O24" s="1">
        <v>13</v>
      </c>
      <c r="P24" s="68"/>
      <c r="Q24" s="69"/>
      <c r="R24" s="68" t="str">
        <f t="shared" si="3"/>
        <v/>
      </c>
      <c r="S24" s="68"/>
      <c r="T24" s="71">
        <f t="shared" si="0"/>
        <v>0</v>
      </c>
      <c r="U24" s="2" t="str">
        <f t="shared" si="1"/>
        <v/>
      </c>
      <c r="V24" s="3">
        <f t="shared" ca="1" si="2"/>
        <v>43344</v>
      </c>
    </row>
    <row r="25" spans="1:22" customFormat="1" ht="9.9499999999999993" customHeight="1" x14ac:dyDescent="0.25">
      <c r="A25" s="63"/>
      <c r="B25" s="257"/>
      <c r="C25" s="97">
        <v>15</v>
      </c>
      <c r="D25" s="72">
        <v>15</v>
      </c>
      <c r="E25" s="72">
        <v>15</v>
      </c>
      <c r="F25" s="72">
        <v>15</v>
      </c>
      <c r="G25" s="72">
        <v>15</v>
      </c>
      <c r="H25" s="72">
        <v>15</v>
      </c>
      <c r="I25" s="72">
        <v>15</v>
      </c>
      <c r="J25" s="72">
        <v>15</v>
      </c>
      <c r="K25" s="72">
        <v>15</v>
      </c>
      <c r="L25" s="73">
        <v>15</v>
      </c>
      <c r="M25" s="64"/>
      <c r="N25" s="70"/>
      <c r="O25" s="1">
        <v>14</v>
      </c>
      <c r="P25" s="68"/>
      <c r="Q25" s="69"/>
      <c r="R25" s="68" t="str">
        <f t="shared" si="3"/>
        <v/>
      </c>
      <c r="S25" s="68"/>
      <c r="T25" s="71">
        <f t="shared" si="0"/>
        <v>0</v>
      </c>
      <c r="U25" s="2" t="str">
        <f t="shared" si="1"/>
        <v/>
      </c>
      <c r="V25" s="3">
        <f t="shared" ca="1" si="2"/>
        <v>43344</v>
      </c>
    </row>
    <row r="26" spans="1:22" customFormat="1" ht="9.9499999999999993" customHeight="1" x14ac:dyDescent="0.25">
      <c r="A26" s="63"/>
      <c r="B26" s="257"/>
      <c r="C26" s="97">
        <v>16</v>
      </c>
      <c r="D26" s="72">
        <v>16</v>
      </c>
      <c r="E26" s="72">
        <v>16</v>
      </c>
      <c r="F26" s="72">
        <v>16</v>
      </c>
      <c r="G26" s="72">
        <v>16</v>
      </c>
      <c r="H26" s="72">
        <v>16</v>
      </c>
      <c r="I26" s="72">
        <v>16</v>
      </c>
      <c r="J26" s="72">
        <v>16</v>
      </c>
      <c r="K26" s="72">
        <v>16</v>
      </c>
      <c r="L26" s="73">
        <v>16</v>
      </c>
      <c r="M26" s="64"/>
      <c r="N26" s="70"/>
      <c r="O26" s="1">
        <v>15</v>
      </c>
      <c r="P26" s="68"/>
      <c r="Q26" s="69"/>
      <c r="R26" s="68" t="str">
        <f t="shared" si="3"/>
        <v/>
      </c>
      <c r="S26" s="68"/>
      <c r="T26" s="71">
        <f t="shared" si="0"/>
        <v>0</v>
      </c>
      <c r="U26" s="2" t="str">
        <f t="shared" si="1"/>
        <v/>
      </c>
      <c r="V26" s="3">
        <f t="shared" ca="1" si="2"/>
        <v>43344</v>
      </c>
    </row>
    <row r="27" spans="1:22" customFormat="1" ht="9.9499999999999993" customHeight="1" x14ac:dyDescent="0.25">
      <c r="A27" s="63"/>
      <c r="B27" s="257"/>
      <c r="C27" s="97">
        <v>17</v>
      </c>
      <c r="D27" s="72">
        <v>17</v>
      </c>
      <c r="E27" s="72">
        <v>17</v>
      </c>
      <c r="F27" s="72">
        <v>17</v>
      </c>
      <c r="G27" s="72">
        <v>17</v>
      </c>
      <c r="H27" s="72">
        <v>17</v>
      </c>
      <c r="I27" s="72">
        <v>17</v>
      </c>
      <c r="J27" s="72">
        <v>17</v>
      </c>
      <c r="K27" s="72">
        <v>17</v>
      </c>
      <c r="L27" s="73">
        <v>17</v>
      </c>
      <c r="M27" s="64"/>
      <c r="N27" s="70"/>
      <c r="O27" s="1">
        <v>16</v>
      </c>
      <c r="P27" s="68"/>
      <c r="Q27" s="69"/>
      <c r="R27" s="68" t="str">
        <f t="shared" si="3"/>
        <v/>
      </c>
      <c r="S27" s="68"/>
      <c r="T27" s="71">
        <f t="shared" si="0"/>
        <v>0</v>
      </c>
      <c r="U27" s="2" t="str">
        <f t="shared" si="1"/>
        <v/>
      </c>
      <c r="V27" s="3">
        <f t="shared" ca="1" si="2"/>
        <v>43344</v>
      </c>
    </row>
    <row r="28" spans="1:22" customFormat="1" ht="9.9499999999999993" customHeight="1" x14ac:dyDescent="0.25">
      <c r="A28" s="63"/>
      <c r="B28" s="257"/>
      <c r="C28" s="97">
        <v>18</v>
      </c>
      <c r="D28" s="72">
        <v>18</v>
      </c>
      <c r="E28" s="72">
        <v>18</v>
      </c>
      <c r="F28" s="72">
        <v>18</v>
      </c>
      <c r="G28" s="72">
        <v>18</v>
      </c>
      <c r="H28" s="72">
        <v>18</v>
      </c>
      <c r="I28" s="72">
        <v>18</v>
      </c>
      <c r="J28" s="72">
        <v>18</v>
      </c>
      <c r="K28" s="72">
        <v>18</v>
      </c>
      <c r="L28" s="73">
        <v>18</v>
      </c>
      <c r="M28" s="64"/>
      <c r="N28" s="70"/>
      <c r="O28" s="1">
        <v>17</v>
      </c>
      <c r="P28" s="68"/>
      <c r="Q28" s="69"/>
      <c r="R28" s="68" t="str">
        <f t="shared" si="3"/>
        <v/>
      </c>
      <c r="S28" s="68"/>
      <c r="T28" s="71">
        <f t="shared" si="0"/>
        <v>0</v>
      </c>
      <c r="U28" s="2" t="str">
        <f t="shared" si="1"/>
        <v/>
      </c>
      <c r="V28" s="3">
        <f t="shared" ca="1" si="2"/>
        <v>43344</v>
      </c>
    </row>
    <row r="29" spans="1:22" customFormat="1" ht="9.9499999999999993" customHeight="1" x14ac:dyDescent="0.25">
      <c r="A29" s="63"/>
      <c r="B29" s="257"/>
      <c r="C29" s="97">
        <v>19</v>
      </c>
      <c r="D29" s="72">
        <v>19</v>
      </c>
      <c r="E29" s="72">
        <v>19</v>
      </c>
      <c r="F29" s="72">
        <v>19</v>
      </c>
      <c r="G29" s="72">
        <v>19</v>
      </c>
      <c r="H29" s="72">
        <v>19</v>
      </c>
      <c r="I29" s="72">
        <v>19</v>
      </c>
      <c r="J29" s="72">
        <v>19</v>
      </c>
      <c r="K29" s="72">
        <v>19</v>
      </c>
      <c r="L29" s="73">
        <v>19</v>
      </c>
      <c r="M29" s="64"/>
      <c r="N29" s="70"/>
      <c r="O29" s="1">
        <v>18</v>
      </c>
      <c r="P29" s="68"/>
      <c r="Q29" s="69"/>
      <c r="R29" s="68" t="str">
        <f t="shared" si="3"/>
        <v/>
      </c>
      <c r="S29" s="68"/>
      <c r="T29" s="71">
        <f t="shared" si="0"/>
        <v>0</v>
      </c>
      <c r="U29" s="2" t="str">
        <f t="shared" si="1"/>
        <v/>
      </c>
      <c r="V29" s="3">
        <f t="shared" ca="1" si="2"/>
        <v>43344</v>
      </c>
    </row>
    <row r="30" spans="1:22" customFormat="1" ht="9.9499999999999993" customHeight="1" x14ac:dyDescent="0.25">
      <c r="A30" s="63"/>
      <c r="B30" s="257"/>
      <c r="C30" s="97">
        <v>20</v>
      </c>
      <c r="D30" s="72">
        <v>20</v>
      </c>
      <c r="E30" s="72">
        <v>20</v>
      </c>
      <c r="F30" s="72">
        <v>20</v>
      </c>
      <c r="G30" s="72">
        <v>20</v>
      </c>
      <c r="H30" s="72">
        <v>20</v>
      </c>
      <c r="I30" s="72">
        <v>20</v>
      </c>
      <c r="J30" s="72">
        <v>20</v>
      </c>
      <c r="K30" s="72">
        <v>20</v>
      </c>
      <c r="L30" s="73">
        <v>20</v>
      </c>
      <c r="M30" s="64"/>
      <c r="N30" s="70"/>
      <c r="O30" s="1">
        <v>19</v>
      </c>
      <c r="P30" s="68"/>
      <c r="Q30" s="69"/>
      <c r="R30" s="68" t="str">
        <f t="shared" si="3"/>
        <v/>
      </c>
      <c r="S30" s="68"/>
      <c r="T30" s="71">
        <f t="shared" si="0"/>
        <v>0</v>
      </c>
      <c r="U30" s="2" t="str">
        <f t="shared" si="1"/>
        <v/>
      </c>
      <c r="V30" s="3">
        <f t="shared" ca="1" si="2"/>
        <v>43344</v>
      </c>
    </row>
    <row r="31" spans="1:22" customFormat="1" ht="9.9499999999999993" customHeight="1" x14ac:dyDescent="0.25">
      <c r="A31" s="63"/>
      <c r="B31" s="257"/>
      <c r="C31" s="97">
        <v>21</v>
      </c>
      <c r="D31" s="72">
        <v>21</v>
      </c>
      <c r="E31" s="72">
        <v>21</v>
      </c>
      <c r="F31" s="72">
        <v>21</v>
      </c>
      <c r="G31" s="72">
        <v>21</v>
      </c>
      <c r="H31" s="72">
        <v>21</v>
      </c>
      <c r="I31" s="72">
        <v>21</v>
      </c>
      <c r="J31" s="72">
        <v>21</v>
      </c>
      <c r="K31" s="72">
        <v>21</v>
      </c>
      <c r="L31" s="73">
        <v>21</v>
      </c>
      <c r="M31" s="64"/>
      <c r="N31" s="70"/>
      <c r="O31" s="1">
        <v>20</v>
      </c>
      <c r="P31" s="68"/>
      <c r="Q31" s="69"/>
      <c r="R31" s="68" t="str">
        <f t="shared" si="3"/>
        <v/>
      </c>
      <c r="S31" s="68"/>
      <c r="T31" s="71">
        <f t="shared" si="0"/>
        <v>0</v>
      </c>
      <c r="U31" s="2" t="str">
        <f t="shared" si="1"/>
        <v/>
      </c>
      <c r="V31" s="3">
        <f t="shared" ca="1" si="2"/>
        <v>43344</v>
      </c>
    </row>
    <row r="32" spans="1:22" customFormat="1" ht="9.9499999999999993" customHeight="1" x14ac:dyDescent="0.25">
      <c r="A32" s="63"/>
      <c r="B32" s="257"/>
      <c r="C32" s="97">
        <v>22</v>
      </c>
      <c r="D32" s="72">
        <v>22</v>
      </c>
      <c r="E32" s="72">
        <v>22</v>
      </c>
      <c r="F32" s="72">
        <v>22</v>
      </c>
      <c r="G32" s="72">
        <v>22</v>
      </c>
      <c r="H32" s="72">
        <v>22</v>
      </c>
      <c r="I32" s="72">
        <v>22</v>
      </c>
      <c r="J32" s="72">
        <v>22</v>
      </c>
      <c r="K32" s="72">
        <v>22</v>
      </c>
      <c r="L32" s="73">
        <v>22</v>
      </c>
      <c r="M32" s="64"/>
      <c r="N32" s="70"/>
      <c r="O32" s="1">
        <v>21</v>
      </c>
      <c r="P32" s="68"/>
      <c r="Q32" s="69"/>
      <c r="R32" s="68" t="str">
        <f t="shared" si="3"/>
        <v/>
      </c>
      <c r="S32" s="68"/>
      <c r="T32" s="71">
        <f t="shared" si="0"/>
        <v>0</v>
      </c>
      <c r="U32" s="2" t="str">
        <f t="shared" si="1"/>
        <v/>
      </c>
      <c r="V32" s="3">
        <f t="shared" ca="1" si="2"/>
        <v>43344</v>
      </c>
    </row>
    <row r="33" spans="1:22" customFormat="1" ht="9.9499999999999993" customHeight="1" x14ac:dyDescent="0.25">
      <c r="A33" s="63"/>
      <c r="B33" s="257"/>
      <c r="C33" s="97">
        <v>23</v>
      </c>
      <c r="D33" s="72">
        <v>23</v>
      </c>
      <c r="E33" s="72">
        <v>23</v>
      </c>
      <c r="F33" s="72">
        <v>23</v>
      </c>
      <c r="G33" s="72">
        <v>23</v>
      </c>
      <c r="H33" s="72">
        <v>23</v>
      </c>
      <c r="I33" s="72">
        <v>23</v>
      </c>
      <c r="J33" s="72">
        <v>23</v>
      </c>
      <c r="K33" s="72">
        <v>23</v>
      </c>
      <c r="L33" s="73">
        <v>23</v>
      </c>
      <c r="M33" s="64"/>
      <c r="N33" s="70"/>
      <c r="O33" s="1">
        <v>22</v>
      </c>
      <c r="P33" s="68"/>
      <c r="Q33" s="69"/>
      <c r="R33" s="68" t="str">
        <f t="shared" si="3"/>
        <v/>
      </c>
      <c r="S33" s="68"/>
      <c r="T33" s="71">
        <f t="shared" si="0"/>
        <v>0</v>
      </c>
      <c r="U33" s="2" t="str">
        <f t="shared" si="1"/>
        <v/>
      </c>
      <c r="V33" s="3">
        <f t="shared" ca="1" si="2"/>
        <v>43344</v>
      </c>
    </row>
    <row r="34" spans="1:22" customFormat="1" ht="9.9499999999999993" customHeight="1" x14ac:dyDescent="0.25">
      <c r="A34" s="63"/>
      <c r="B34" s="257"/>
      <c r="C34" s="97">
        <v>24</v>
      </c>
      <c r="D34" s="72">
        <v>24</v>
      </c>
      <c r="E34" s="72">
        <v>24</v>
      </c>
      <c r="F34" s="72">
        <v>24</v>
      </c>
      <c r="G34" s="72">
        <v>24</v>
      </c>
      <c r="H34" s="72">
        <v>24</v>
      </c>
      <c r="I34" s="72">
        <v>24</v>
      </c>
      <c r="J34" s="72">
        <v>24</v>
      </c>
      <c r="K34" s="72">
        <v>24</v>
      </c>
      <c r="L34" s="73">
        <v>24</v>
      </c>
      <c r="M34" s="64"/>
      <c r="N34" s="70"/>
      <c r="O34" s="1">
        <v>23</v>
      </c>
      <c r="P34" s="68"/>
      <c r="Q34" s="69"/>
      <c r="R34" s="68" t="str">
        <f t="shared" si="3"/>
        <v/>
      </c>
      <c r="S34" s="68"/>
      <c r="T34" s="71">
        <f t="shared" si="0"/>
        <v>0</v>
      </c>
      <c r="U34" s="2" t="str">
        <f t="shared" si="1"/>
        <v/>
      </c>
      <c r="V34" s="3">
        <f t="shared" ca="1" si="2"/>
        <v>43344</v>
      </c>
    </row>
    <row r="35" spans="1:22" customFormat="1" ht="9.9499999999999993" customHeight="1" x14ac:dyDescent="0.25">
      <c r="A35" s="63"/>
      <c r="B35" s="257"/>
      <c r="C35" s="97">
        <v>25</v>
      </c>
      <c r="D35" s="72">
        <v>25</v>
      </c>
      <c r="E35" s="72">
        <v>25</v>
      </c>
      <c r="F35" s="72">
        <v>25</v>
      </c>
      <c r="G35" s="72">
        <v>25</v>
      </c>
      <c r="H35" s="72">
        <v>25</v>
      </c>
      <c r="I35" s="72">
        <v>25</v>
      </c>
      <c r="J35" s="72">
        <v>25</v>
      </c>
      <c r="K35" s="72">
        <v>25</v>
      </c>
      <c r="L35" s="73">
        <v>25</v>
      </c>
      <c r="M35" s="64"/>
      <c r="N35" s="70"/>
      <c r="O35" s="1">
        <v>24</v>
      </c>
      <c r="P35" s="68"/>
      <c r="Q35" s="69"/>
      <c r="R35" s="68" t="str">
        <f t="shared" si="3"/>
        <v/>
      </c>
      <c r="S35" s="68"/>
      <c r="T35" s="71">
        <f t="shared" si="0"/>
        <v>0</v>
      </c>
      <c r="U35" s="2" t="str">
        <f t="shared" si="1"/>
        <v/>
      </c>
      <c r="V35" s="3">
        <f t="shared" ca="1" si="2"/>
        <v>43344</v>
      </c>
    </row>
    <row r="36" spans="1:22" customFormat="1" ht="9.9499999999999993" customHeight="1" x14ac:dyDescent="0.25">
      <c r="A36" s="63"/>
      <c r="B36" s="257"/>
      <c r="C36" s="97">
        <v>26</v>
      </c>
      <c r="D36" s="72">
        <v>26</v>
      </c>
      <c r="E36" s="72">
        <v>26</v>
      </c>
      <c r="F36" s="72">
        <v>26</v>
      </c>
      <c r="G36" s="72">
        <v>26</v>
      </c>
      <c r="H36" s="72">
        <v>26</v>
      </c>
      <c r="I36" s="72">
        <v>26</v>
      </c>
      <c r="J36" s="72">
        <v>26</v>
      </c>
      <c r="K36" s="72">
        <v>26</v>
      </c>
      <c r="L36" s="73">
        <v>26</v>
      </c>
      <c r="M36" s="64"/>
      <c r="N36" s="70"/>
      <c r="O36" s="1">
        <v>25</v>
      </c>
      <c r="P36" s="68"/>
      <c r="Q36" s="69"/>
      <c r="R36" s="68" t="str">
        <f t="shared" si="3"/>
        <v/>
      </c>
      <c r="S36" s="68"/>
      <c r="T36" s="71">
        <f t="shared" si="0"/>
        <v>0</v>
      </c>
      <c r="U36" s="2" t="str">
        <f t="shared" si="1"/>
        <v/>
      </c>
      <c r="V36" s="3">
        <f t="shared" ca="1" si="2"/>
        <v>43344</v>
      </c>
    </row>
    <row r="37" spans="1:22" customFormat="1" ht="9.9499999999999993" customHeight="1" x14ac:dyDescent="0.25">
      <c r="A37" s="63"/>
      <c r="B37" s="257"/>
      <c r="C37" s="97">
        <v>27</v>
      </c>
      <c r="D37" s="72">
        <v>27</v>
      </c>
      <c r="E37" s="72">
        <v>27</v>
      </c>
      <c r="F37" s="72">
        <v>27</v>
      </c>
      <c r="G37" s="72">
        <v>27</v>
      </c>
      <c r="H37" s="72">
        <v>27</v>
      </c>
      <c r="I37" s="72">
        <v>27</v>
      </c>
      <c r="J37" s="72">
        <v>27</v>
      </c>
      <c r="K37" s="72">
        <v>27</v>
      </c>
      <c r="L37" s="73">
        <v>27</v>
      </c>
      <c r="M37" s="64"/>
      <c r="N37" s="70"/>
      <c r="O37" s="1">
        <v>26</v>
      </c>
      <c r="P37" s="68"/>
      <c r="Q37" s="69"/>
      <c r="R37" s="68" t="str">
        <f t="shared" si="3"/>
        <v/>
      </c>
      <c r="S37" s="68"/>
      <c r="T37" s="71">
        <f t="shared" si="0"/>
        <v>0</v>
      </c>
      <c r="U37" s="2" t="str">
        <f t="shared" si="1"/>
        <v/>
      </c>
      <c r="V37" s="3">
        <f t="shared" ca="1" si="2"/>
        <v>43344</v>
      </c>
    </row>
    <row r="38" spans="1:22" customFormat="1" ht="9.9499999999999993" customHeight="1" x14ac:dyDescent="0.25">
      <c r="A38" s="63"/>
      <c r="B38" s="257"/>
      <c r="C38" s="97">
        <v>28</v>
      </c>
      <c r="D38" s="72">
        <v>28</v>
      </c>
      <c r="E38" s="72">
        <v>28</v>
      </c>
      <c r="F38" s="72">
        <v>28</v>
      </c>
      <c r="G38" s="72">
        <v>28</v>
      </c>
      <c r="H38" s="72">
        <v>28</v>
      </c>
      <c r="I38" s="72">
        <v>28</v>
      </c>
      <c r="J38" s="72">
        <v>28</v>
      </c>
      <c r="K38" s="72">
        <v>28</v>
      </c>
      <c r="L38" s="73">
        <v>28</v>
      </c>
      <c r="M38" s="64"/>
      <c r="N38" s="70"/>
      <c r="O38" s="1">
        <v>27</v>
      </c>
      <c r="P38" s="68"/>
      <c r="Q38" s="69"/>
      <c r="R38" s="68" t="str">
        <f t="shared" si="3"/>
        <v/>
      </c>
      <c r="S38" s="68"/>
      <c r="T38" s="71">
        <f t="shared" si="0"/>
        <v>0</v>
      </c>
      <c r="U38" s="2" t="str">
        <f t="shared" si="1"/>
        <v/>
      </c>
      <c r="V38" s="3">
        <f t="shared" ca="1" si="2"/>
        <v>43344</v>
      </c>
    </row>
    <row r="39" spans="1:22" customFormat="1" ht="9.9499999999999993" customHeight="1" x14ac:dyDescent="0.25">
      <c r="A39" s="63"/>
      <c r="B39" s="257"/>
      <c r="C39" s="97">
        <v>29</v>
      </c>
      <c r="D39" s="72">
        <v>29</v>
      </c>
      <c r="E39" s="72">
        <v>29</v>
      </c>
      <c r="F39" s="72">
        <v>29</v>
      </c>
      <c r="G39" s="72">
        <v>29</v>
      </c>
      <c r="H39" s="72">
        <v>29</v>
      </c>
      <c r="I39" s="72">
        <v>29</v>
      </c>
      <c r="J39" s="72">
        <v>29</v>
      </c>
      <c r="K39" s="72">
        <v>29</v>
      </c>
      <c r="L39" s="73">
        <v>29</v>
      </c>
      <c r="M39" s="64"/>
      <c r="N39" s="70"/>
      <c r="O39" s="1">
        <v>28</v>
      </c>
      <c r="P39" s="68"/>
      <c r="Q39" s="69"/>
      <c r="R39" s="68" t="str">
        <f t="shared" si="3"/>
        <v/>
      </c>
      <c r="S39" s="68"/>
      <c r="T39" s="71">
        <f t="shared" si="0"/>
        <v>0</v>
      </c>
      <c r="U39" s="2" t="str">
        <f t="shared" si="1"/>
        <v/>
      </c>
      <c r="V39" s="3">
        <f t="shared" ca="1" si="2"/>
        <v>43344</v>
      </c>
    </row>
    <row r="40" spans="1:22" customFormat="1" ht="9.9499999999999993" customHeight="1" x14ac:dyDescent="0.25">
      <c r="A40" s="63"/>
      <c r="B40" s="257"/>
      <c r="C40" s="97">
        <v>30</v>
      </c>
      <c r="D40" s="72">
        <v>30</v>
      </c>
      <c r="E40" s="72">
        <v>30</v>
      </c>
      <c r="F40" s="72">
        <v>30</v>
      </c>
      <c r="G40" s="72">
        <v>30</v>
      </c>
      <c r="H40" s="72">
        <v>30</v>
      </c>
      <c r="I40" s="72">
        <v>30</v>
      </c>
      <c r="J40" s="72">
        <v>30</v>
      </c>
      <c r="K40" s="72">
        <v>30</v>
      </c>
      <c r="L40" s="73">
        <v>30</v>
      </c>
      <c r="M40" s="64"/>
      <c r="N40" s="70"/>
      <c r="O40" s="1">
        <v>29</v>
      </c>
      <c r="P40" s="68"/>
      <c r="Q40" s="69"/>
      <c r="R40" s="68" t="str">
        <f t="shared" si="3"/>
        <v/>
      </c>
      <c r="S40" s="68"/>
      <c r="T40" s="71">
        <f t="shared" si="0"/>
        <v>0</v>
      </c>
      <c r="U40" s="2" t="str">
        <f t="shared" si="1"/>
        <v/>
      </c>
      <c r="V40" s="3">
        <f t="shared" ca="1" si="2"/>
        <v>43344</v>
      </c>
    </row>
    <row r="41" spans="1:22" customFormat="1" ht="9.9499999999999993" customHeight="1" x14ac:dyDescent="0.25">
      <c r="A41" s="63"/>
      <c r="B41" s="257"/>
      <c r="C41" s="97">
        <v>31</v>
      </c>
      <c r="D41" s="72">
        <v>31</v>
      </c>
      <c r="E41" s="72">
        <v>31</v>
      </c>
      <c r="F41" s="72">
        <v>31</v>
      </c>
      <c r="G41" s="72">
        <v>31</v>
      </c>
      <c r="H41" s="72">
        <v>31</v>
      </c>
      <c r="I41" s="72">
        <v>31</v>
      </c>
      <c r="J41" s="72">
        <v>31</v>
      </c>
      <c r="K41" s="72">
        <v>31</v>
      </c>
      <c r="L41" s="73">
        <v>31</v>
      </c>
      <c r="M41" s="64"/>
      <c r="N41" s="70"/>
      <c r="O41" s="1">
        <v>30</v>
      </c>
      <c r="P41" s="68"/>
      <c r="Q41" s="69"/>
      <c r="R41" s="68" t="str">
        <f t="shared" si="3"/>
        <v/>
      </c>
      <c r="S41" s="68"/>
      <c r="T41" s="71">
        <f t="shared" si="0"/>
        <v>0</v>
      </c>
      <c r="U41" s="2" t="str">
        <f t="shared" si="1"/>
        <v/>
      </c>
      <c r="V41" s="3">
        <f t="shared" ca="1" si="2"/>
        <v>43344</v>
      </c>
    </row>
    <row r="42" spans="1:22" customFormat="1" ht="9.9499999999999993" customHeight="1" x14ac:dyDescent="0.25">
      <c r="A42" s="63"/>
      <c r="B42" s="257"/>
      <c r="C42" s="97">
        <v>32</v>
      </c>
      <c r="D42" s="72">
        <v>32</v>
      </c>
      <c r="E42" s="72">
        <v>32</v>
      </c>
      <c r="F42" s="72">
        <v>32</v>
      </c>
      <c r="G42" s="72">
        <v>32</v>
      </c>
      <c r="H42" s="72">
        <v>32</v>
      </c>
      <c r="I42" s="72">
        <v>32</v>
      </c>
      <c r="J42" s="72">
        <v>32</v>
      </c>
      <c r="K42" s="72">
        <v>32</v>
      </c>
      <c r="L42" s="73">
        <v>32</v>
      </c>
      <c r="M42" s="64"/>
      <c r="N42" s="70"/>
      <c r="O42" s="1">
        <v>31</v>
      </c>
      <c r="P42" s="68"/>
      <c r="Q42" s="69"/>
      <c r="R42" s="68" t="str">
        <f t="shared" si="3"/>
        <v/>
      </c>
      <c r="S42" s="68"/>
      <c r="T42" s="71">
        <f t="shared" si="0"/>
        <v>0</v>
      </c>
      <c r="U42" s="2" t="str">
        <f t="shared" si="1"/>
        <v/>
      </c>
      <c r="V42" s="3">
        <f t="shared" ca="1" si="2"/>
        <v>43344</v>
      </c>
    </row>
    <row r="43" spans="1:22" customFormat="1" ht="9.9499999999999993" customHeight="1" x14ac:dyDescent="0.25">
      <c r="A43" s="63"/>
      <c r="B43" s="257"/>
      <c r="C43" s="97">
        <v>33</v>
      </c>
      <c r="D43" s="72">
        <v>33</v>
      </c>
      <c r="E43" s="72">
        <v>33</v>
      </c>
      <c r="F43" s="72">
        <v>33</v>
      </c>
      <c r="G43" s="72">
        <v>33</v>
      </c>
      <c r="H43" s="72">
        <v>33</v>
      </c>
      <c r="I43" s="72">
        <v>33</v>
      </c>
      <c r="J43" s="72">
        <v>33</v>
      </c>
      <c r="K43" s="72">
        <v>33</v>
      </c>
      <c r="L43" s="73">
        <v>33</v>
      </c>
      <c r="M43" s="64"/>
      <c r="N43" s="70"/>
      <c r="O43" s="1">
        <v>32</v>
      </c>
      <c r="P43" s="68"/>
      <c r="Q43" s="69"/>
      <c r="R43" s="68" t="str">
        <f t="shared" si="3"/>
        <v/>
      </c>
      <c r="S43" s="68"/>
      <c r="T43" s="71">
        <f t="shared" si="0"/>
        <v>0</v>
      </c>
      <c r="U43" s="2" t="str">
        <f t="shared" si="1"/>
        <v/>
      </c>
      <c r="V43" s="3">
        <f t="shared" ca="1" si="2"/>
        <v>43344</v>
      </c>
    </row>
    <row r="44" spans="1:22" customFormat="1" ht="9.9499999999999993" customHeight="1" x14ac:dyDescent="0.25">
      <c r="A44" s="63"/>
      <c r="B44" s="257"/>
      <c r="C44" s="97">
        <v>34</v>
      </c>
      <c r="D44" s="72">
        <v>34</v>
      </c>
      <c r="E44" s="72">
        <v>34</v>
      </c>
      <c r="F44" s="72">
        <v>34</v>
      </c>
      <c r="G44" s="72">
        <v>34</v>
      </c>
      <c r="H44" s="72">
        <v>34</v>
      </c>
      <c r="I44" s="72">
        <v>34</v>
      </c>
      <c r="J44" s="72">
        <v>34</v>
      </c>
      <c r="K44" s="72">
        <v>34</v>
      </c>
      <c r="L44" s="73">
        <v>34</v>
      </c>
      <c r="M44" s="64"/>
      <c r="N44" s="70"/>
      <c r="O44" s="1">
        <v>33</v>
      </c>
      <c r="P44" s="68"/>
      <c r="Q44" s="69"/>
      <c r="R44" s="68" t="str">
        <f t="shared" si="3"/>
        <v/>
      </c>
      <c r="S44" s="68"/>
      <c r="T44" s="71">
        <f t="shared" si="0"/>
        <v>0</v>
      </c>
      <c r="U44" s="2" t="str">
        <f t="shared" si="1"/>
        <v/>
      </c>
      <c r="V44" s="3">
        <f t="shared" ca="1" si="2"/>
        <v>43344</v>
      </c>
    </row>
    <row r="45" spans="1:22" customFormat="1" ht="9.9499999999999993" customHeight="1" x14ac:dyDescent="0.25">
      <c r="A45" s="63"/>
      <c r="B45" s="257"/>
      <c r="C45" s="97">
        <v>35</v>
      </c>
      <c r="D45" s="72">
        <v>35</v>
      </c>
      <c r="E45" s="72">
        <v>35</v>
      </c>
      <c r="F45" s="72">
        <v>35</v>
      </c>
      <c r="G45" s="72">
        <v>35</v>
      </c>
      <c r="H45" s="72">
        <v>35</v>
      </c>
      <c r="I45" s="72">
        <v>35</v>
      </c>
      <c r="J45" s="72">
        <v>35</v>
      </c>
      <c r="K45" s="72">
        <v>35</v>
      </c>
      <c r="L45" s="73">
        <v>35</v>
      </c>
      <c r="M45" s="64"/>
      <c r="N45" s="70"/>
      <c r="O45" s="1">
        <v>34</v>
      </c>
      <c r="P45" s="68"/>
      <c r="Q45" s="69"/>
      <c r="R45" s="68" t="str">
        <f t="shared" si="3"/>
        <v/>
      </c>
      <c r="S45" s="68"/>
      <c r="T45" s="71">
        <f t="shared" si="0"/>
        <v>0</v>
      </c>
      <c r="U45" s="2" t="str">
        <f t="shared" si="1"/>
        <v/>
      </c>
      <c r="V45" s="3">
        <f t="shared" ca="1" si="2"/>
        <v>43344</v>
      </c>
    </row>
    <row r="46" spans="1:22" customFormat="1" ht="9.9499999999999993" customHeight="1" x14ac:dyDescent="0.25">
      <c r="A46" s="63"/>
      <c r="B46" s="257"/>
      <c r="C46" s="97">
        <v>36</v>
      </c>
      <c r="D46" s="72">
        <v>36</v>
      </c>
      <c r="E46" s="72">
        <v>36</v>
      </c>
      <c r="F46" s="72">
        <v>36</v>
      </c>
      <c r="G46" s="72">
        <v>36</v>
      </c>
      <c r="H46" s="72">
        <v>36</v>
      </c>
      <c r="I46" s="72">
        <v>36</v>
      </c>
      <c r="J46" s="72">
        <v>36</v>
      </c>
      <c r="K46" s="72">
        <v>36</v>
      </c>
      <c r="L46" s="73">
        <v>36</v>
      </c>
      <c r="M46" s="64"/>
      <c r="N46" s="70"/>
      <c r="O46" s="1">
        <v>35</v>
      </c>
      <c r="P46" s="68"/>
      <c r="Q46" s="69"/>
      <c r="R46" s="68" t="str">
        <f t="shared" si="3"/>
        <v/>
      </c>
      <c r="S46" s="68"/>
      <c r="T46" s="71">
        <f t="shared" si="0"/>
        <v>0</v>
      </c>
      <c r="U46" s="2" t="str">
        <f t="shared" si="1"/>
        <v/>
      </c>
      <c r="V46" s="3">
        <f t="shared" ca="1" si="2"/>
        <v>43344</v>
      </c>
    </row>
    <row r="47" spans="1:22" customFormat="1" ht="9.9499999999999993" customHeight="1" x14ac:dyDescent="0.25">
      <c r="A47" s="63"/>
      <c r="B47" s="257"/>
      <c r="C47" s="97">
        <v>37</v>
      </c>
      <c r="D47" s="72">
        <v>37</v>
      </c>
      <c r="E47" s="72">
        <v>37</v>
      </c>
      <c r="F47" s="72">
        <v>37</v>
      </c>
      <c r="G47" s="72">
        <v>37</v>
      </c>
      <c r="H47" s="72">
        <v>37</v>
      </c>
      <c r="I47" s="72">
        <v>37</v>
      </c>
      <c r="J47" s="72">
        <v>37</v>
      </c>
      <c r="K47" s="72">
        <v>37</v>
      </c>
      <c r="L47" s="73">
        <v>37</v>
      </c>
      <c r="M47" s="64"/>
      <c r="N47" s="70"/>
      <c r="O47" s="1">
        <v>36</v>
      </c>
      <c r="P47" s="68"/>
      <c r="Q47" s="69"/>
      <c r="R47" s="68" t="str">
        <f t="shared" si="3"/>
        <v/>
      </c>
      <c r="S47" s="68"/>
      <c r="T47" s="71">
        <f t="shared" si="0"/>
        <v>0</v>
      </c>
      <c r="U47" s="2" t="str">
        <f t="shared" si="1"/>
        <v/>
      </c>
      <c r="V47" s="3">
        <f t="shared" ca="1" si="2"/>
        <v>43344</v>
      </c>
    </row>
    <row r="48" spans="1:22" customFormat="1" ht="9.9499999999999993" customHeight="1" x14ac:dyDescent="0.25">
      <c r="A48" s="63"/>
      <c r="B48" s="257"/>
      <c r="C48" s="97">
        <v>38</v>
      </c>
      <c r="D48" s="72">
        <v>38</v>
      </c>
      <c r="E48" s="72">
        <v>38</v>
      </c>
      <c r="F48" s="72">
        <v>38</v>
      </c>
      <c r="G48" s="72">
        <v>38</v>
      </c>
      <c r="H48" s="72">
        <v>38</v>
      </c>
      <c r="I48" s="72">
        <v>38</v>
      </c>
      <c r="J48" s="72">
        <v>38</v>
      </c>
      <c r="K48" s="72">
        <v>38</v>
      </c>
      <c r="L48" s="73">
        <v>38</v>
      </c>
      <c r="M48" s="64"/>
      <c r="N48" s="70"/>
      <c r="O48" s="1">
        <v>37</v>
      </c>
      <c r="P48" s="68"/>
      <c r="Q48" s="69"/>
      <c r="R48" s="68" t="str">
        <f t="shared" si="3"/>
        <v/>
      </c>
      <c r="S48" s="68"/>
      <c r="T48" s="71">
        <f t="shared" si="0"/>
        <v>0</v>
      </c>
      <c r="U48" s="2" t="str">
        <f t="shared" si="1"/>
        <v/>
      </c>
      <c r="V48" s="3">
        <f t="shared" ca="1" si="2"/>
        <v>43344</v>
      </c>
    </row>
    <row r="49" spans="1:22" customFormat="1" ht="9.9499999999999993" customHeight="1" x14ac:dyDescent="0.25">
      <c r="A49" s="63"/>
      <c r="B49" s="257"/>
      <c r="C49" s="97">
        <v>39</v>
      </c>
      <c r="D49" s="72">
        <v>39</v>
      </c>
      <c r="E49" s="72">
        <v>39</v>
      </c>
      <c r="F49" s="72">
        <v>39</v>
      </c>
      <c r="G49" s="72">
        <v>39</v>
      </c>
      <c r="H49" s="72">
        <v>39</v>
      </c>
      <c r="I49" s="72">
        <v>39</v>
      </c>
      <c r="J49" s="72">
        <v>39</v>
      </c>
      <c r="K49" s="72">
        <v>39</v>
      </c>
      <c r="L49" s="73">
        <v>39</v>
      </c>
      <c r="M49" s="64"/>
      <c r="N49" s="70"/>
      <c r="O49" s="1">
        <v>38</v>
      </c>
      <c r="P49" s="68"/>
      <c r="Q49" s="69"/>
      <c r="R49" s="68" t="str">
        <f t="shared" si="3"/>
        <v/>
      </c>
      <c r="S49" s="68"/>
      <c r="T49" s="71">
        <f t="shared" si="0"/>
        <v>0</v>
      </c>
      <c r="U49" s="2" t="str">
        <f t="shared" si="1"/>
        <v/>
      </c>
      <c r="V49" s="3">
        <f t="shared" ca="1" si="2"/>
        <v>43344</v>
      </c>
    </row>
    <row r="50" spans="1:22" customFormat="1" ht="9.9499999999999993" customHeight="1" x14ac:dyDescent="0.25">
      <c r="A50" s="63"/>
      <c r="B50" s="257"/>
      <c r="C50" s="98">
        <v>40</v>
      </c>
      <c r="D50" s="95">
        <v>40</v>
      </c>
      <c r="E50" s="95">
        <v>40</v>
      </c>
      <c r="F50" s="95">
        <v>40</v>
      </c>
      <c r="G50" s="95">
        <v>40</v>
      </c>
      <c r="H50" s="95">
        <v>40</v>
      </c>
      <c r="I50" s="95">
        <v>40</v>
      </c>
      <c r="J50" s="95">
        <v>40</v>
      </c>
      <c r="K50" s="95">
        <v>40</v>
      </c>
      <c r="L50" s="96">
        <v>40</v>
      </c>
      <c r="M50" s="64"/>
      <c r="N50" s="70"/>
      <c r="O50" s="1">
        <v>39</v>
      </c>
      <c r="P50" s="68"/>
      <c r="Q50" s="69"/>
      <c r="R50" s="68" t="str">
        <f t="shared" si="3"/>
        <v/>
      </c>
      <c r="S50" s="68"/>
      <c r="T50" s="71">
        <f t="shared" si="0"/>
        <v>0</v>
      </c>
      <c r="U50" s="2" t="str">
        <f t="shared" si="1"/>
        <v/>
      </c>
      <c r="V50" s="3">
        <f t="shared" ca="1" si="2"/>
        <v>43344</v>
      </c>
    </row>
    <row r="51" spans="1:22" customFormat="1" ht="9.75" customHeight="1" x14ac:dyDescent="0.25">
      <c r="A51" s="63"/>
      <c r="B51" s="257"/>
      <c r="C51" s="97">
        <v>41</v>
      </c>
      <c r="D51" s="72">
        <v>41</v>
      </c>
      <c r="E51" s="72">
        <v>41</v>
      </c>
      <c r="F51" s="72">
        <v>41</v>
      </c>
      <c r="G51" s="72">
        <v>41</v>
      </c>
      <c r="H51" s="72">
        <v>41</v>
      </c>
      <c r="I51" s="72">
        <v>41</v>
      </c>
      <c r="J51" s="72">
        <v>41</v>
      </c>
      <c r="K51" s="72">
        <v>41</v>
      </c>
      <c r="L51" s="73">
        <v>41</v>
      </c>
      <c r="M51" s="64"/>
      <c r="N51" s="70"/>
      <c r="O51" s="1">
        <v>40</v>
      </c>
      <c r="P51" s="68"/>
      <c r="Q51" s="69"/>
      <c r="R51" s="68" t="str">
        <f t="shared" si="3"/>
        <v/>
      </c>
      <c r="S51" s="68"/>
      <c r="T51" s="71">
        <f t="shared" si="0"/>
        <v>0</v>
      </c>
      <c r="U51" s="2" t="str">
        <f t="shared" si="1"/>
        <v/>
      </c>
      <c r="V51" s="3">
        <f t="shared" ca="1" si="2"/>
        <v>43344</v>
      </c>
    </row>
    <row r="52" spans="1:22" customFormat="1" ht="9.75" customHeight="1" x14ac:dyDescent="0.25">
      <c r="A52" s="63"/>
      <c r="B52" s="257"/>
      <c r="C52" s="97">
        <v>42</v>
      </c>
      <c r="D52" s="72">
        <v>42</v>
      </c>
      <c r="E52" s="72">
        <v>42</v>
      </c>
      <c r="F52" s="72">
        <v>42</v>
      </c>
      <c r="G52" s="72">
        <v>42</v>
      </c>
      <c r="H52" s="72">
        <v>42</v>
      </c>
      <c r="I52" s="72">
        <v>42</v>
      </c>
      <c r="J52" s="72">
        <v>42</v>
      </c>
      <c r="K52" s="72">
        <v>42</v>
      </c>
      <c r="L52" s="73">
        <v>42</v>
      </c>
      <c r="M52" s="64"/>
      <c r="N52" s="70"/>
      <c r="O52" s="1">
        <v>41</v>
      </c>
      <c r="P52" s="68"/>
      <c r="Q52" s="69"/>
      <c r="R52" s="68"/>
      <c r="S52" s="68"/>
      <c r="T52" s="71">
        <f t="shared" si="0"/>
        <v>0</v>
      </c>
      <c r="U52" s="2" t="str">
        <f t="shared" si="1"/>
        <v/>
      </c>
      <c r="V52" s="3">
        <f t="shared" ca="1" si="2"/>
        <v>43344</v>
      </c>
    </row>
    <row r="53" spans="1:22" customFormat="1" ht="9.75" customHeight="1" x14ac:dyDescent="0.25">
      <c r="A53" s="63"/>
      <c r="B53" s="257"/>
      <c r="C53" s="97">
        <v>43</v>
      </c>
      <c r="D53" s="72">
        <v>43</v>
      </c>
      <c r="E53" s="72">
        <v>43</v>
      </c>
      <c r="F53" s="72">
        <v>43</v>
      </c>
      <c r="G53" s="72">
        <v>43</v>
      </c>
      <c r="H53" s="72">
        <v>43</v>
      </c>
      <c r="I53" s="72">
        <v>43</v>
      </c>
      <c r="J53" s="72">
        <v>43</v>
      </c>
      <c r="K53" s="72">
        <v>43</v>
      </c>
      <c r="L53" s="73">
        <v>43</v>
      </c>
      <c r="M53" s="64"/>
      <c r="N53" s="70"/>
      <c r="O53" s="1">
        <v>42</v>
      </c>
      <c r="P53" s="68"/>
      <c r="Q53" s="69"/>
      <c r="R53" s="68"/>
      <c r="S53" s="68"/>
      <c r="T53" s="71">
        <f t="shared" si="0"/>
        <v>0</v>
      </c>
      <c r="U53" s="2" t="str">
        <f t="shared" si="1"/>
        <v/>
      </c>
      <c r="V53" s="3">
        <f t="shared" ca="1" si="2"/>
        <v>43344</v>
      </c>
    </row>
    <row r="54" spans="1:22" customFormat="1" ht="9.75" customHeight="1" x14ac:dyDescent="0.25">
      <c r="A54" s="63"/>
      <c r="B54" s="257"/>
      <c r="C54" s="97">
        <v>44</v>
      </c>
      <c r="D54" s="72">
        <v>44</v>
      </c>
      <c r="E54" s="72">
        <v>44</v>
      </c>
      <c r="F54" s="72">
        <v>44</v>
      </c>
      <c r="G54" s="72">
        <v>44</v>
      </c>
      <c r="H54" s="72">
        <v>44</v>
      </c>
      <c r="I54" s="72">
        <v>44</v>
      </c>
      <c r="J54" s="72">
        <v>44</v>
      </c>
      <c r="K54" s="72">
        <v>44</v>
      </c>
      <c r="L54" s="73">
        <v>44</v>
      </c>
      <c r="M54" s="64"/>
      <c r="N54" s="70"/>
      <c r="O54" s="1">
        <v>43</v>
      </c>
      <c r="P54" s="68"/>
      <c r="Q54" s="69"/>
      <c r="R54" s="68"/>
      <c r="S54" s="68"/>
      <c r="T54" s="71">
        <f t="shared" si="0"/>
        <v>0</v>
      </c>
      <c r="U54" s="2" t="str">
        <f t="shared" si="1"/>
        <v/>
      </c>
      <c r="V54" s="3">
        <f t="shared" ca="1" si="2"/>
        <v>43344</v>
      </c>
    </row>
    <row r="55" spans="1:22" customFormat="1" ht="9.75" customHeight="1" x14ac:dyDescent="0.25">
      <c r="A55" s="63"/>
      <c r="B55" s="257"/>
      <c r="C55" s="97">
        <v>45</v>
      </c>
      <c r="D55" s="72">
        <v>45</v>
      </c>
      <c r="E55" s="72">
        <v>45</v>
      </c>
      <c r="F55" s="72">
        <v>45</v>
      </c>
      <c r="G55" s="72">
        <v>45</v>
      </c>
      <c r="H55" s="72">
        <v>45</v>
      </c>
      <c r="I55" s="72">
        <v>45</v>
      </c>
      <c r="J55" s="72">
        <v>45</v>
      </c>
      <c r="K55" s="72">
        <v>45</v>
      </c>
      <c r="L55" s="73">
        <v>45</v>
      </c>
      <c r="M55" s="64"/>
      <c r="N55" s="70"/>
      <c r="O55" s="1">
        <v>44</v>
      </c>
      <c r="P55" s="68"/>
      <c r="Q55" s="69"/>
      <c r="R55" s="68"/>
      <c r="S55" s="68"/>
      <c r="T55" s="71">
        <f t="shared" si="0"/>
        <v>0</v>
      </c>
      <c r="U55" s="2" t="str">
        <f t="shared" si="1"/>
        <v/>
      </c>
      <c r="V55" s="3">
        <f t="shared" ca="1" si="2"/>
        <v>43344</v>
      </c>
    </row>
    <row r="56" spans="1:22" customFormat="1" ht="9.75" customHeight="1" x14ac:dyDescent="0.25">
      <c r="A56" s="63"/>
      <c r="B56" s="257"/>
      <c r="C56" s="97">
        <v>46</v>
      </c>
      <c r="D56" s="72">
        <v>46</v>
      </c>
      <c r="E56" s="72">
        <v>46</v>
      </c>
      <c r="F56" s="72">
        <v>46</v>
      </c>
      <c r="G56" s="72">
        <v>46</v>
      </c>
      <c r="H56" s="72">
        <v>46</v>
      </c>
      <c r="I56" s="72">
        <v>46</v>
      </c>
      <c r="J56" s="72">
        <v>46</v>
      </c>
      <c r="K56" s="72">
        <v>46</v>
      </c>
      <c r="L56" s="73">
        <v>46</v>
      </c>
      <c r="M56" s="64"/>
      <c r="N56" s="70"/>
      <c r="O56" s="1">
        <v>45</v>
      </c>
      <c r="P56" s="68"/>
      <c r="Q56" s="69"/>
      <c r="R56" s="68"/>
      <c r="S56" s="68"/>
      <c r="T56" s="71">
        <f t="shared" si="0"/>
        <v>0</v>
      </c>
      <c r="U56" s="2" t="str">
        <f t="shared" si="1"/>
        <v/>
      </c>
      <c r="V56" s="3">
        <f t="shared" ca="1" si="2"/>
        <v>43344</v>
      </c>
    </row>
    <row r="57" spans="1:22" customFormat="1" ht="9.75" customHeight="1" x14ac:dyDescent="0.25">
      <c r="A57" s="63"/>
      <c r="B57" s="257"/>
      <c r="C57" s="97">
        <v>47</v>
      </c>
      <c r="D57" s="72">
        <v>47</v>
      </c>
      <c r="E57" s="72">
        <v>47</v>
      </c>
      <c r="F57" s="72">
        <v>47</v>
      </c>
      <c r="G57" s="72">
        <v>47</v>
      </c>
      <c r="H57" s="72">
        <v>47</v>
      </c>
      <c r="I57" s="72">
        <v>47</v>
      </c>
      <c r="J57" s="72">
        <v>47</v>
      </c>
      <c r="K57" s="72">
        <v>47</v>
      </c>
      <c r="L57" s="73">
        <v>47</v>
      </c>
      <c r="M57" s="64"/>
      <c r="N57" s="70"/>
      <c r="O57" s="1">
        <v>46</v>
      </c>
      <c r="P57" s="68"/>
      <c r="Q57" s="69"/>
      <c r="R57" s="68"/>
      <c r="S57" s="68"/>
      <c r="T57" s="71">
        <f t="shared" si="0"/>
        <v>0</v>
      </c>
      <c r="U57" s="2" t="str">
        <f t="shared" si="1"/>
        <v/>
      </c>
      <c r="V57" s="3">
        <f t="shared" ca="1" si="2"/>
        <v>43344</v>
      </c>
    </row>
    <row r="58" spans="1:22" customFormat="1" ht="9.75" customHeight="1" x14ac:dyDescent="0.25">
      <c r="A58" s="63"/>
      <c r="B58" s="257"/>
      <c r="C58" s="97">
        <v>48</v>
      </c>
      <c r="D58" s="72">
        <v>48</v>
      </c>
      <c r="E58" s="72">
        <v>48</v>
      </c>
      <c r="F58" s="72">
        <v>48</v>
      </c>
      <c r="G58" s="72">
        <v>48</v>
      </c>
      <c r="H58" s="72">
        <v>48</v>
      </c>
      <c r="I58" s="72">
        <v>48</v>
      </c>
      <c r="J58" s="72">
        <v>48</v>
      </c>
      <c r="K58" s="72">
        <v>48</v>
      </c>
      <c r="L58" s="73">
        <v>48</v>
      </c>
      <c r="M58" s="64"/>
      <c r="N58" s="70"/>
      <c r="O58" s="1">
        <v>47</v>
      </c>
      <c r="P58" s="68"/>
      <c r="Q58" s="69"/>
      <c r="R58" s="68"/>
      <c r="S58" s="68"/>
      <c r="T58" s="71">
        <f t="shared" si="0"/>
        <v>0</v>
      </c>
      <c r="U58" s="2" t="str">
        <f t="shared" si="1"/>
        <v/>
      </c>
      <c r="V58" s="3">
        <f t="shared" ca="1" si="2"/>
        <v>43344</v>
      </c>
    </row>
    <row r="59" spans="1:22" customFormat="1" ht="9.75" customHeight="1" x14ac:dyDescent="0.25">
      <c r="A59" s="63"/>
      <c r="B59" s="257"/>
      <c r="C59" s="97">
        <v>49</v>
      </c>
      <c r="D59" s="72">
        <v>49</v>
      </c>
      <c r="E59" s="72">
        <v>49</v>
      </c>
      <c r="F59" s="72">
        <v>49</v>
      </c>
      <c r="G59" s="72">
        <v>49</v>
      </c>
      <c r="H59" s="72">
        <v>49</v>
      </c>
      <c r="I59" s="72">
        <v>49</v>
      </c>
      <c r="J59" s="72">
        <v>49</v>
      </c>
      <c r="K59" s="72">
        <v>49</v>
      </c>
      <c r="L59" s="73">
        <v>49</v>
      </c>
      <c r="M59" s="64"/>
      <c r="N59" s="70"/>
      <c r="O59" s="1">
        <v>48</v>
      </c>
      <c r="P59" s="68"/>
      <c r="Q59" s="69"/>
      <c r="R59" s="68"/>
      <c r="S59" s="68"/>
      <c r="T59" s="71">
        <f t="shared" si="0"/>
        <v>0</v>
      </c>
      <c r="U59" s="2" t="str">
        <f t="shared" si="1"/>
        <v/>
      </c>
      <c r="V59" s="3">
        <f t="shared" ca="1" si="2"/>
        <v>43344</v>
      </c>
    </row>
    <row r="60" spans="1:22" customFormat="1" ht="9.75" customHeight="1" x14ac:dyDescent="0.25">
      <c r="A60" s="63"/>
      <c r="B60" s="257"/>
      <c r="C60" s="97">
        <v>50</v>
      </c>
      <c r="D60" s="72">
        <v>50</v>
      </c>
      <c r="E60" s="72">
        <v>50</v>
      </c>
      <c r="F60" s="72">
        <v>50</v>
      </c>
      <c r="G60" s="72">
        <v>50</v>
      </c>
      <c r="H60" s="72">
        <v>50</v>
      </c>
      <c r="I60" s="72">
        <v>50</v>
      </c>
      <c r="J60" s="72">
        <v>50</v>
      </c>
      <c r="K60" s="72">
        <v>50</v>
      </c>
      <c r="L60" s="73">
        <v>50</v>
      </c>
      <c r="M60" s="64"/>
      <c r="N60" s="70"/>
      <c r="O60" s="1">
        <v>49</v>
      </c>
      <c r="P60" s="68"/>
      <c r="Q60" s="69"/>
      <c r="R60" s="68"/>
      <c r="S60" s="68"/>
      <c r="T60" s="71">
        <f t="shared" si="0"/>
        <v>0</v>
      </c>
      <c r="U60" s="2" t="str">
        <f t="shared" si="1"/>
        <v/>
      </c>
      <c r="V60" s="3">
        <f t="shared" ca="1" si="2"/>
        <v>43344</v>
      </c>
    </row>
    <row r="61" spans="1:22" customFormat="1" ht="9.75" customHeight="1" x14ac:dyDescent="0.25">
      <c r="A61" s="63"/>
      <c r="B61" s="257"/>
      <c r="C61" s="97">
        <v>51</v>
      </c>
      <c r="D61" s="72">
        <v>51</v>
      </c>
      <c r="E61" s="72">
        <v>51</v>
      </c>
      <c r="F61" s="72">
        <v>51</v>
      </c>
      <c r="G61" s="72">
        <v>51</v>
      </c>
      <c r="H61" s="72">
        <v>51</v>
      </c>
      <c r="I61" s="72">
        <v>51</v>
      </c>
      <c r="J61" s="72">
        <v>51</v>
      </c>
      <c r="K61" s="72">
        <v>51</v>
      </c>
      <c r="L61" s="73">
        <v>51</v>
      </c>
      <c r="M61" s="64"/>
      <c r="N61" s="70"/>
      <c r="O61" s="1">
        <v>50</v>
      </c>
      <c r="P61" s="68"/>
      <c r="Q61" s="69"/>
      <c r="R61" s="68"/>
      <c r="S61" s="68"/>
      <c r="T61" s="71">
        <f t="shared" si="0"/>
        <v>0</v>
      </c>
      <c r="U61" s="2" t="str">
        <f t="shared" si="1"/>
        <v/>
      </c>
      <c r="V61" s="3">
        <f t="shared" ca="1" si="2"/>
        <v>43344</v>
      </c>
    </row>
    <row r="62" spans="1:22" customFormat="1" ht="9.75" customHeight="1" x14ac:dyDescent="0.25">
      <c r="A62" s="63"/>
      <c r="B62" s="257"/>
      <c r="C62" s="97">
        <v>52</v>
      </c>
      <c r="D62" s="72">
        <v>52</v>
      </c>
      <c r="E62" s="72">
        <v>52</v>
      </c>
      <c r="F62" s="72">
        <v>52</v>
      </c>
      <c r="G62" s="72">
        <v>52</v>
      </c>
      <c r="H62" s="72">
        <v>52</v>
      </c>
      <c r="I62" s="72">
        <v>52</v>
      </c>
      <c r="J62" s="72">
        <v>52</v>
      </c>
      <c r="K62" s="72">
        <v>52</v>
      </c>
      <c r="L62" s="73">
        <v>52</v>
      </c>
      <c r="M62" s="64"/>
      <c r="N62" s="70"/>
      <c r="O62" s="1">
        <v>51</v>
      </c>
      <c r="P62" s="68"/>
      <c r="Q62" s="69"/>
      <c r="R62" s="68"/>
      <c r="S62" s="68"/>
      <c r="T62" s="71">
        <f t="shared" si="0"/>
        <v>0</v>
      </c>
      <c r="U62" s="2" t="str">
        <f t="shared" si="1"/>
        <v/>
      </c>
      <c r="V62" s="3">
        <f t="shared" ca="1" si="2"/>
        <v>43344</v>
      </c>
    </row>
    <row r="63" spans="1:22" customFormat="1" ht="9.75" customHeight="1" x14ac:dyDescent="0.25">
      <c r="A63" s="63"/>
      <c r="B63" s="257"/>
      <c r="C63" s="97">
        <v>53</v>
      </c>
      <c r="D63" s="72">
        <v>53</v>
      </c>
      <c r="E63" s="72">
        <v>53</v>
      </c>
      <c r="F63" s="72">
        <v>53</v>
      </c>
      <c r="G63" s="72">
        <v>53</v>
      </c>
      <c r="H63" s="72">
        <v>53</v>
      </c>
      <c r="I63" s="72">
        <v>53</v>
      </c>
      <c r="J63" s="72">
        <v>53</v>
      </c>
      <c r="K63" s="72">
        <v>53</v>
      </c>
      <c r="L63" s="73">
        <v>53</v>
      </c>
      <c r="M63" s="64"/>
      <c r="N63" s="70"/>
      <c r="O63" s="1">
        <v>52</v>
      </c>
      <c r="P63" s="68"/>
      <c r="Q63" s="69"/>
      <c r="R63" s="68"/>
      <c r="S63" s="68"/>
      <c r="T63" s="71">
        <f t="shared" si="0"/>
        <v>0</v>
      </c>
      <c r="U63" s="2" t="str">
        <f t="shared" si="1"/>
        <v/>
      </c>
      <c r="V63" s="3">
        <f t="shared" ca="1" si="2"/>
        <v>43344</v>
      </c>
    </row>
    <row r="64" spans="1:22" customFormat="1" ht="9.75" customHeight="1" x14ac:dyDescent="0.25">
      <c r="A64" s="63"/>
      <c r="B64" s="257"/>
      <c r="C64" s="97">
        <v>54</v>
      </c>
      <c r="D64" s="72">
        <v>54</v>
      </c>
      <c r="E64" s="72">
        <v>54</v>
      </c>
      <c r="F64" s="72">
        <v>54</v>
      </c>
      <c r="G64" s="72">
        <v>54</v>
      </c>
      <c r="H64" s="72">
        <v>54</v>
      </c>
      <c r="I64" s="72">
        <v>54</v>
      </c>
      <c r="J64" s="72">
        <v>54</v>
      </c>
      <c r="K64" s="72">
        <v>54</v>
      </c>
      <c r="L64" s="73">
        <v>54</v>
      </c>
      <c r="M64" s="64"/>
      <c r="N64" s="70"/>
      <c r="O64" s="1">
        <v>53</v>
      </c>
      <c r="P64" s="68"/>
      <c r="Q64" s="69"/>
      <c r="R64" s="68"/>
      <c r="S64" s="68"/>
      <c r="T64" s="71">
        <f t="shared" si="0"/>
        <v>0</v>
      </c>
      <c r="U64" s="2" t="str">
        <f t="shared" si="1"/>
        <v/>
      </c>
      <c r="V64" s="3">
        <f t="shared" ca="1" si="2"/>
        <v>43344</v>
      </c>
    </row>
    <row r="65" spans="1:22" customFormat="1" ht="9.75" customHeight="1" x14ac:dyDescent="0.25">
      <c r="A65" s="63"/>
      <c r="B65" s="257"/>
      <c r="C65" s="97">
        <v>55</v>
      </c>
      <c r="D65" s="72">
        <v>55</v>
      </c>
      <c r="E65" s="72">
        <v>55</v>
      </c>
      <c r="F65" s="72">
        <v>55</v>
      </c>
      <c r="G65" s="72">
        <v>55</v>
      </c>
      <c r="H65" s="72">
        <v>55</v>
      </c>
      <c r="I65" s="72">
        <v>55</v>
      </c>
      <c r="J65" s="72">
        <v>55</v>
      </c>
      <c r="K65" s="72">
        <v>55</v>
      </c>
      <c r="L65" s="73">
        <v>55</v>
      </c>
      <c r="M65" s="64"/>
      <c r="N65" s="70"/>
      <c r="O65" s="1">
        <v>54</v>
      </c>
      <c r="P65" s="68"/>
      <c r="Q65" s="69"/>
      <c r="R65" s="68"/>
      <c r="S65" s="68"/>
      <c r="T65" s="71">
        <f t="shared" si="0"/>
        <v>0</v>
      </c>
      <c r="U65" s="2" t="str">
        <f t="shared" si="1"/>
        <v/>
      </c>
      <c r="V65" s="3">
        <f t="shared" ca="1" si="2"/>
        <v>43344</v>
      </c>
    </row>
    <row r="66" spans="1:22" customFormat="1" ht="9.75" customHeight="1" x14ac:dyDescent="0.25">
      <c r="A66" s="63"/>
      <c r="B66" s="257"/>
      <c r="C66" s="97">
        <v>56</v>
      </c>
      <c r="D66" s="72">
        <v>56</v>
      </c>
      <c r="E66" s="72">
        <v>56</v>
      </c>
      <c r="F66" s="72">
        <v>56</v>
      </c>
      <c r="G66" s="72">
        <v>56</v>
      </c>
      <c r="H66" s="72">
        <v>56</v>
      </c>
      <c r="I66" s="72">
        <v>56</v>
      </c>
      <c r="J66" s="72">
        <v>56</v>
      </c>
      <c r="K66" s="72">
        <v>56</v>
      </c>
      <c r="L66" s="73">
        <v>56</v>
      </c>
      <c r="M66" s="64"/>
      <c r="N66" s="70"/>
      <c r="O66" s="1">
        <v>55</v>
      </c>
      <c r="P66" s="68"/>
      <c r="Q66" s="69"/>
      <c r="R66" s="68"/>
      <c r="S66" s="68"/>
      <c r="T66" s="71">
        <f t="shared" si="0"/>
        <v>0</v>
      </c>
      <c r="U66" s="2" t="str">
        <f t="shared" si="1"/>
        <v/>
      </c>
      <c r="V66" s="3">
        <f t="shared" ca="1" si="2"/>
        <v>43344</v>
      </c>
    </row>
    <row r="67" spans="1:22" customFormat="1" ht="9.75" customHeight="1" x14ac:dyDescent="0.25">
      <c r="A67" s="63"/>
      <c r="B67" s="257"/>
      <c r="C67" s="97">
        <v>57</v>
      </c>
      <c r="D67" s="72">
        <v>57</v>
      </c>
      <c r="E67" s="72">
        <v>57</v>
      </c>
      <c r="F67" s="72">
        <v>57</v>
      </c>
      <c r="G67" s="72">
        <v>57</v>
      </c>
      <c r="H67" s="72">
        <v>57</v>
      </c>
      <c r="I67" s="72">
        <v>57</v>
      </c>
      <c r="J67" s="72">
        <v>57</v>
      </c>
      <c r="K67" s="72">
        <v>57</v>
      </c>
      <c r="L67" s="73">
        <v>57</v>
      </c>
      <c r="M67" s="64"/>
      <c r="N67" s="70"/>
      <c r="O67" s="1">
        <v>56</v>
      </c>
      <c r="P67" s="68"/>
      <c r="Q67" s="69"/>
      <c r="R67" s="68"/>
      <c r="S67" s="68"/>
      <c r="T67" s="71">
        <f t="shared" si="0"/>
        <v>0</v>
      </c>
      <c r="U67" s="2" t="str">
        <f t="shared" si="1"/>
        <v/>
      </c>
      <c r="V67" s="3">
        <f t="shared" ca="1" si="2"/>
        <v>43344</v>
      </c>
    </row>
    <row r="68" spans="1:22" customFormat="1" ht="9.75" customHeight="1" x14ac:dyDescent="0.25">
      <c r="A68" s="63"/>
      <c r="B68" s="257"/>
      <c r="C68" s="97">
        <v>58</v>
      </c>
      <c r="D68" s="72">
        <v>58</v>
      </c>
      <c r="E68" s="72">
        <v>58</v>
      </c>
      <c r="F68" s="72">
        <v>58</v>
      </c>
      <c r="G68" s="72">
        <v>58</v>
      </c>
      <c r="H68" s="72">
        <v>58</v>
      </c>
      <c r="I68" s="72">
        <v>58</v>
      </c>
      <c r="J68" s="72">
        <v>58</v>
      </c>
      <c r="K68" s="72">
        <v>58</v>
      </c>
      <c r="L68" s="73">
        <v>58</v>
      </c>
      <c r="M68" s="64"/>
      <c r="N68" s="70"/>
      <c r="O68" s="1">
        <v>57</v>
      </c>
      <c r="P68" s="68"/>
      <c r="Q68" s="69"/>
      <c r="R68" s="68"/>
      <c r="S68" s="68"/>
      <c r="T68" s="71">
        <f t="shared" si="0"/>
        <v>0</v>
      </c>
      <c r="U68" s="2" t="str">
        <f t="shared" si="1"/>
        <v/>
      </c>
      <c r="V68" s="3">
        <f t="shared" ca="1" si="2"/>
        <v>43344</v>
      </c>
    </row>
    <row r="69" spans="1:22" customFormat="1" ht="9.75" customHeight="1" x14ac:dyDescent="0.25">
      <c r="A69" s="63"/>
      <c r="B69" s="257"/>
      <c r="C69" s="97">
        <v>59</v>
      </c>
      <c r="D69" s="72">
        <v>59</v>
      </c>
      <c r="E69" s="72">
        <v>59</v>
      </c>
      <c r="F69" s="72">
        <v>59</v>
      </c>
      <c r="G69" s="72">
        <v>59</v>
      </c>
      <c r="H69" s="72">
        <v>59</v>
      </c>
      <c r="I69" s="72">
        <v>59</v>
      </c>
      <c r="J69" s="72">
        <v>59</v>
      </c>
      <c r="K69" s="72">
        <v>59</v>
      </c>
      <c r="L69" s="73">
        <v>59</v>
      </c>
      <c r="M69" s="64"/>
      <c r="N69" s="70"/>
      <c r="O69" s="1">
        <v>58</v>
      </c>
      <c r="P69" s="68"/>
      <c r="Q69" s="69"/>
      <c r="R69" s="68"/>
      <c r="S69" s="68"/>
      <c r="T69" s="71">
        <f t="shared" si="0"/>
        <v>0</v>
      </c>
      <c r="U69" s="2" t="str">
        <f t="shared" si="1"/>
        <v/>
      </c>
      <c r="V69" s="3">
        <f t="shared" ca="1" si="2"/>
        <v>43344</v>
      </c>
    </row>
    <row r="70" spans="1:22" customFormat="1" ht="9.75" customHeight="1" x14ac:dyDescent="0.25">
      <c r="A70" s="63"/>
      <c r="B70" s="257"/>
      <c r="C70" s="97">
        <v>60</v>
      </c>
      <c r="D70" s="72">
        <v>60</v>
      </c>
      <c r="E70" s="72">
        <v>60</v>
      </c>
      <c r="F70" s="72">
        <v>60</v>
      </c>
      <c r="G70" s="72">
        <v>60</v>
      </c>
      <c r="H70" s="72">
        <v>60</v>
      </c>
      <c r="I70" s="72">
        <v>60</v>
      </c>
      <c r="J70" s="72">
        <v>60</v>
      </c>
      <c r="K70" s="72">
        <v>60</v>
      </c>
      <c r="L70" s="73">
        <v>60</v>
      </c>
      <c r="M70" s="64"/>
      <c r="N70" s="70"/>
      <c r="O70" s="1">
        <v>59</v>
      </c>
      <c r="P70" s="68"/>
      <c r="Q70" s="69"/>
      <c r="R70" s="68"/>
      <c r="S70" s="68"/>
      <c r="T70" s="71">
        <f t="shared" si="0"/>
        <v>0</v>
      </c>
      <c r="U70" s="2" t="str">
        <f t="shared" si="1"/>
        <v/>
      </c>
      <c r="V70" s="3">
        <f t="shared" ca="1" si="2"/>
        <v>43344</v>
      </c>
    </row>
    <row r="71" spans="1:22" customFormat="1" ht="9.75" customHeight="1" x14ac:dyDescent="0.25">
      <c r="A71" s="63"/>
      <c r="B71" s="257"/>
      <c r="C71" s="97">
        <v>61</v>
      </c>
      <c r="D71" s="72">
        <v>61</v>
      </c>
      <c r="E71" s="72">
        <v>61</v>
      </c>
      <c r="F71" s="72">
        <v>61</v>
      </c>
      <c r="G71" s="72">
        <v>61</v>
      </c>
      <c r="H71" s="72">
        <v>61</v>
      </c>
      <c r="I71" s="72">
        <v>61</v>
      </c>
      <c r="J71" s="72">
        <v>61</v>
      </c>
      <c r="K71" s="72">
        <v>61</v>
      </c>
      <c r="L71" s="73">
        <v>61</v>
      </c>
      <c r="M71" s="64"/>
      <c r="N71" s="70"/>
      <c r="O71" s="1">
        <v>60</v>
      </c>
      <c r="P71" s="68"/>
      <c r="Q71" s="69"/>
      <c r="R71" s="68"/>
      <c r="S71" s="68"/>
      <c r="T71" s="71">
        <f t="shared" si="0"/>
        <v>0</v>
      </c>
      <c r="U71" s="2" t="str">
        <f t="shared" si="1"/>
        <v/>
      </c>
      <c r="V71" s="3">
        <f t="shared" ca="1" si="2"/>
        <v>43344</v>
      </c>
    </row>
    <row r="72" spans="1:22" customFormat="1" ht="9.75" customHeight="1" x14ac:dyDescent="0.25">
      <c r="A72" s="63"/>
      <c r="B72" s="257"/>
      <c r="C72" s="97">
        <v>62</v>
      </c>
      <c r="D72" s="72">
        <v>62</v>
      </c>
      <c r="E72" s="72">
        <v>62</v>
      </c>
      <c r="F72" s="72">
        <v>62</v>
      </c>
      <c r="G72" s="72">
        <v>62</v>
      </c>
      <c r="H72" s="72">
        <v>62</v>
      </c>
      <c r="I72" s="72">
        <v>62</v>
      </c>
      <c r="J72" s="72">
        <v>62</v>
      </c>
      <c r="K72" s="72">
        <v>62</v>
      </c>
      <c r="L72" s="73">
        <v>62</v>
      </c>
      <c r="M72" s="64"/>
      <c r="N72" s="70"/>
      <c r="O72" s="1">
        <v>61</v>
      </c>
      <c r="P72" s="68"/>
      <c r="Q72" s="69"/>
      <c r="R72" s="68"/>
      <c r="S72" s="68"/>
      <c r="T72" s="71">
        <f t="shared" si="0"/>
        <v>0</v>
      </c>
      <c r="U72" s="2" t="str">
        <f t="shared" si="1"/>
        <v/>
      </c>
      <c r="V72" s="3">
        <f t="shared" ca="1" si="2"/>
        <v>43344</v>
      </c>
    </row>
    <row r="73" spans="1:22" customFormat="1" ht="9.75" customHeight="1" x14ac:dyDescent="0.25">
      <c r="A73" s="63"/>
      <c r="B73" s="257"/>
      <c r="C73" s="97">
        <v>63</v>
      </c>
      <c r="D73" s="72">
        <v>63</v>
      </c>
      <c r="E73" s="72">
        <v>63</v>
      </c>
      <c r="F73" s="72">
        <v>63</v>
      </c>
      <c r="G73" s="72">
        <v>63</v>
      </c>
      <c r="H73" s="72">
        <v>63</v>
      </c>
      <c r="I73" s="72">
        <v>63</v>
      </c>
      <c r="J73" s="72">
        <v>63</v>
      </c>
      <c r="K73" s="72">
        <v>63</v>
      </c>
      <c r="L73" s="73">
        <v>63</v>
      </c>
      <c r="M73" s="64"/>
      <c r="N73" s="70"/>
      <c r="O73" s="1">
        <v>62</v>
      </c>
      <c r="P73" s="68"/>
      <c r="Q73" s="69"/>
      <c r="R73" s="68"/>
      <c r="S73" s="68"/>
      <c r="T73" s="71">
        <f t="shared" si="0"/>
        <v>0</v>
      </c>
      <c r="U73" s="2" t="str">
        <f t="shared" si="1"/>
        <v/>
      </c>
      <c r="V73" s="3">
        <f t="shared" ca="1" si="2"/>
        <v>43344</v>
      </c>
    </row>
    <row r="74" spans="1:22" customFormat="1" ht="9.75" customHeight="1" x14ac:dyDescent="0.25">
      <c r="A74" s="63"/>
      <c r="B74" s="257"/>
      <c r="C74" s="97">
        <v>64</v>
      </c>
      <c r="D74" s="72">
        <v>64</v>
      </c>
      <c r="E74" s="72">
        <v>64</v>
      </c>
      <c r="F74" s="72">
        <v>64</v>
      </c>
      <c r="G74" s="72">
        <v>64</v>
      </c>
      <c r="H74" s="72">
        <v>64</v>
      </c>
      <c r="I74" s="72">
        <v>64</v>
      </c>
      <c r="J74" s="72">
        <v>64</v>
      </c>
      <c r="K74" s="72">
        <v>64</v>
      </c>
      <c r="L74" s="73">
        <v>64</v>
      </c>
      <c r="M74" s="64"/>
      <c r="N74" s="70"/>
      <c r="O74" s="1">
        <v>63</v>
      </c>
      <c r="P74" s="68"/>
      <c r="Q74" s="69"/>
      <c r="R74" s="68"/>
      <c r="S74" s="68"/>
      <c r="T74" s="71">
        <f t="shared" si="0"/>
        <v>0</v>
      </c>
      <c r="U74" s="2" t="str">
        <f t="shared" si="1"/>
        <v/>
      </c>
      <c r="V74" s="3">
        <f t="shared" ca="1" si="2"/>
        <v>43344</v>
      </c>
    </row>
    <row r="75" spans="1:22" customFormat="1" ht="9.75" customHeight="1" x14ac:dyDescent="0.25">
      <c r="A75" s="63"/>
      <c r="B75" s="257"/>
      <c r="C75" s="97">
        <v>65</v>
      </c>
      <c r="D75" s="72">
        <v>65</v>
      </c>
      <c r="E75" s="72">
        <v>65</v>
      </c>
      <c r="F75" s="72">
        <v>65</v>
      </c>
      <c r="G75" s="72">
        <v>65</v>
      </c>
      <c r="H75" s="72">
        <v>65</v>
      </c>
      <c r="I75" s="72">
        <v>65</v>
      </c>
      <c r="J75" s="72">
        <v>65</v>
      </c>
      <c r="K75" s="72">
        <v>65</v>
      </c>
      <c r="L75" s="73">
        <v>65</v>
      </c>
      <c r="M75" s="64"/>
      <c r="N75" s="70"/>
      <c r="O75" s="1">
        <v>64</v>
      </c>
      <c r="P75" s="68"/>
      <c r="Q75" s="69"/>
      <c r="R75" s="68"/>
      <c r="S75" s="68"/>
      <c r="T75" s="71">
        <f t="shared" ref="T75:T131" si="4">IF(P75&gt;=S75,0,"")</f>
        <v>0</v>
      </c>
      <c r="U75" s="2" t="str">
        <f t="shared" ref="U75:U131" si="5">IF(S75&lt;&gt;"",Q75,"")</f>
        <v/>
      </c>
      <c r="V75" s="3">
        <f t="shared" ref="V75:V131" ca="1" si="6">IF(U75&lt;&gt;"","pago",TODAY()-P75)</f>
        <v>43344</v>
      </c>
    </row>
    <row r="76" spans="1:22" customFormat="1" ht="9.75" customHeight="1" x14ac:dyDescent="0.25">
      <c r="A76" s="63"/>
      <c r="B76" s="257"/>
      <c r="C76" s="97">
        <v>66</v>
      </c>
      <c r="D76" s="72">
        <v>66</v>
      </c>
      <c r="E76" s="72">
        <v>66</v>
      </c>
      <c r="F76" s="72">
        <v>66</v>
      </c>
      <c r="G76" s="72">
        <v>66</v>
      </c>
      <c r="H76" s="72">
        <v>66</v>
      </c>
      <c r="I76" s="72">
        <v>66</v>
      </c>
      <c r="J76" s="72">
        <v>66</v>
      </c>
      <c r="K76" s="72">
        <v>66</v>
      </c>
      <c r="L76" s="73">
        <v>66</v>
      </c>
      <c r="M76" s="64"/>
      <c r="N76" s="70"/>
      <c r="O76" s="1">
        <v>65</v>
      </c>
      <c r="P76" s="68"/>
      <c r="Q76" s="69"/>
      <c r="R76" s="68"/>
      <c r="S76" s="68"/>
      <c r="T76" s="71">
        <f t="shared" si="4"/>
        <v>0</v>
      </c>
      <c r="U76" s="2" t="str">
        <f t="shared" si="5"/>
        <v/>
      </c>
      <c r="V76" s="3">
        <f t="shared" ca="1" si="6"/>
        <v>43344</v>
      </c>
    </row>
    <row r="77" spans="1:22" customFormat="1" ht="9.75" customHeight="1" x14ac:dyDescent="0.25">
      <c r="A77" s="63"/>
      <c r="B77" s="257"/>
      <c r="C77" s="97">
        <v>67</v>
      </c>
      <c r="D77" s="72">
        <v>67</v>
      </c>
      <c r="E77" s="72">
        <v>67</v>
      </c>
      <c r="F77" s="72">
        <v>67</v>
      </c>
      <c r="G77" s="72">
        <v>67</v>
      </c>
      <c r="H77" s="72">
        <v>67</v>
      </c>
      <c r="I77" s="72">
        <v>67</v>
      </c>
      <c r="J77" s="72">
        <v>67</v>
      </c>
      <c r="K77" s="72">
        <v>67</v>
      </c>
      <c r="L77" s="73">
        <v>67</v>
      </c>
      <c r="M77" s="64"/>
      <c r="N77" s="70"/>
      <c r="O77" s="1">
        <v>66</v>
      </c>
      <c r="P77" s="68"/>
      <c r="Q77" s="69"/>
      <c r="R77" s="68"/>
      <c r="S77" s="68"/>
      <c r="T77" s="71">
        <f t="shared" si="4"/>
        <v>0</v>
      </c>
      <c r="U77" s="2" t="str">
        <f t="shared" si="5"/>
        <v/>
      </c>
      <c r="V77" s="3">
        <f t="shared" ca="1" si="6"/>
        <v>43344</v>
      </c>
    </row>
    <row r="78" spans="1:22" customFormat="1" ht="9.75" customHeight="1" x14ac:dyDescent="0.25">
      <c r="A78" s="63"/>
      <c r="B78" s="257"/>
      <c r="C78" s="97">
        <v>68</v>
      </c>
      <c r="D78" s="72">
        <v>68</v>
      </c>
      <c r="E78" s="72">
        <v>68</v>
      </c>
      <c r="F78" s="72">
        <v>68</v>
      </c>
      <c r="G78" s="72">
        <v>68</v>
      </c>
      <c r="H78" s="72">
        <v>68</v>
      </c>
      <c r="I78" s="72">
        <v>68</v>
      </c>
      <c r="J78" s="72">
        <v>68</v>
      </c>
      <c r="K78" s="72">
        <v>68</v>
      </c>
      <c r="L78" s="73">
        <v>68</v>
      </c>
      <c r="M78" s="64"/>
      <c r="N78" s="70"/>
      <c r="O78" s="1">
        <v>67</v>
      </c>
      <c r="P78" s="68"/>
      <c r="Q78" s="69"/>
      <c r="R78" s="68"/>
      <c r="S78" s="68"/>
      <c r="T78" s="71">
        <f t="shared" si="4"/>
        <v>0</v>
      </c>
      <c r="U78" s="2" t="str">
        <f t="shared" si="5"/>
        <v/>
      </c>
      <c r="V78" s="3">
        <f t="shared" ca="1" si="6"/>
        <v>43344</v>
      </c>
    </row>
    <row r="79" spans="1:22" customFormat="1" ht="9.75" customHeight="1" x14ac:dyDescent="0.25">
      <c r="A79" s="63"/>
      <c r="B79" s="257"/>
      <c r="C79" s="97">
        <v>69</v>
      </c>
      <c r="D79" s="72">
        <v>69</v>
      </c>
      <c r="E79" s="72">
        <v>69</v>
      </c>
      <c r="F79" s="72">
        <v>69</v>
      </c>
      <c r="G79" s="72">
        <v>69</v>
      </c>
      <c r="H79" s="72">
        <v>69</v>
      </c>
      <c r="I79" s="72">
        <v>69</v>
      </c>
      <c r="J79" s="72">
        <v>69</v>
      </c>
      <c r="K79" s="72">
        <v>69</v>
      </c>
      <c r="L79" s="73">
        <v>69</v>
      </c>
      <c r="M79" s="64"/>
      <c r="N79" s="70"/>
      <c r="O79" s="1">
        <v>68</v>
      </c>
      <c r="P79" s="68"/>
      <c r="Q79" s="69"/>
      <c r="R79" s="68"/>
      <c r="S79" s="68"/>
      <c r="T79" s="71">
        <f t="shared" si="4"/>
        <v>0</v>
      </c>
      <c r="U79" s="2" t="str">
        <f t="shared" si="5"/>
        <v/>
      </c>
      <c r="V79" s="3">
        <f t="shared" ca="1" si="6"/>
        <v>43344</v>
      </c>
    </row>
    <row r="80" spans="1:22" customFormat="1" ht="9.75" customHeight="1" x14ac:dyDescent="0.25">
      <c r="A80" s="63"/>
      <c r="B80" s="257"/>
      <c r="C80" s="97">
        <v>70</v>
      </c>
      <c r="D80" s="72">
        <v>70</v>
      </c>
      <c r="E80" s="72">
        <v>70</v>
      </c>
      <c r="F80" s="72">
        <v>70</v>
      </c>
      <c r="G80" s="72">
        <v>70</v>
      </c>
      <c r="H80" s="72">
        <v>70</v>
      </c>
      <c r="I80" s="72">
        <v>70</v>
      </c>
      <c r="J80" s="72">
        <v>70</v>
      </c>
      <c r="K80" s="72">
        <v>70</v>
      </c>
      <c r="L80" s="73">
        <v>70</v>
      </c>
      <c r="M80" s="64"/>
      <c r="N80" s="70"/>
      <c r="O80" s="1">
        <v>69</v>
      </c>
      <c r="P80" s="68"/>
      <c r="Q80" s="69"/>
      <c r="R80" s="68"/>
      <c r="S80" s="68"/>
      <c r="T80" s="71">
        <f t="shared" si="4"/>
        <v>0</v>
      </c>
      <c r="U80" s="2" t="str">
        <f t="shared" si="5"/>
        <v/>
      </c>
      <c r="V80" s="3">
        <f t="shared" ca="1" si="6"/>
        <v>43344</v>
      </c>
    </row>
    <row r="81" spans="1:22" customFormat="1" ht="9.75" customHeight="1" x14ac:dyDescent="0.25">
      <c r="A81" s="63"/>
      <c r="B81" s="257"/>
      <c r="C81" s="97">
        <v>71</v>
      </c>
      <c r="D81" s="72">
        <v>71</v>
      </c>
      <c r="E81" s="72">
        <v>71</v>
      </c>
      <c r="F81" s="72">
        <v>71</v>
      </c>
      <c r="G81" s="72">
        <v>71</v>
      </c>
      <c r="H81" s="72">
        <v>71</v>
      </c>
      <c r="I81" s="72">
        <v>71</v>
      </c>
      <c r="J81" s="72">
        <v>71</v>
      </c>
      <c r="K81" s="72">
        <v>71</v>
      </c>
      <c r="L81" s="73">
        <v>71</v>
      </c>
      <c r="M81" s="64"/>
      <c r="N81" s="70"/>
      <c r="O81" s="1">
        <v>70</v>
      </c>
      <c r="P81" s="68"/>
      <c r="Q81" s="69"/>
      <c r="R81" s="68"/>
      <c r="S81" s="68"/>
      <c r="T81" s="71">
        <f t="shared" si="4"/>
        <v>0</v>
      </c>
      <c r="U81" s="2" t="str">
        <f t="shared" si="5"/>
        <v/>
      </c>
      <c r="V81" s="3">
        <f t="shared" ca="1" si="6"/>
        <v>43344</v>
      </c>
    </row>
    <row r="82" spans="1:22" customFormat="1" ht="9.75" customHeight="1" x14ac:dyDescent="0.25">
      <c r="A82" s="63"/>
      <c r="B82" s="257"/>
      <c r="C82" s="97">
        <v>72</v>
      </c>
      <c r="D82" s="72">
        <v>72</v>
      </c>
      <c r="E82" s="72">
        <v>72</v>
      </c>
      <c r="F82" s="72">
        <v>72</v>
      </c>
      <c r="G82" s="72">
        <v>72</v>
      </c>
      <c r="H82" s="72">
        <v>72</v>
      </c>
      <c r="I82" s="72">
        <v>72</v>
      </c>
      <c r="J82" s="72">
        <v>72</v>
      </c>
      <c r="K82" s="72">
        <v>72</v>
      </c>
      <c r="L82" s="73">
        <v>72</v>
      </c>
      <c r="M82" s="64"/>
      <c r="N82" s="70"/>
      <c r="O82" s="1">
        <v>71</v>
      </c>
      <c r="P82" s="68"/>
      <c r="Q82" s="69"/>
      <c r="R82" s="68"/>
      <c r="S82" s="68"/>
      <c r="T82" s="71">
        <f t="shared" si="4"/>
        <v>0</v>
      </c>
      <c r="U82" s="2" t="str">
        <f t="shared" si="5"/>
        <v/>
      </c>
      <c r="V82" s="3">
        <f t="shared" ca="1" si="6"/>
        <v>43344</v>
      </c>
    </row>
    <row r="83" spans="1:22" customFormat="1" ht="9.75" customHeight="1" x14ac:dyDescent="0.25">
      <c r="A83" s="63"/>
      <c r="B83" s="257"/>
      <c r="C83" s="97">
        <v>73</v>
      </c>
      <c r="D83" s="72">
        <v>73</v>
      </c>
      <c r="E83" s="72">
        <v>73</v>
      </c>
      <c r="F83" s="72">
        <v>73</v>
      </c>
      <c r="G83" s="72">
        <v>73</v>
      </c>
      <c r="H83" s="72">
        <v>73</v>
      </c>
      <c r="I83" s="72">
        <v>73</v>
      </c>
      <c r="J83" s="72">
        <v>73</v>
      </c>
      <c r="K83" s="72">
        <v>73</v>
      </c>
      <c r="L83" s="73">
        <v>73</v>
      </c>
      <c r="M83" s="64"/>
      <c r="N83" s="70"/>
      <c r="O83" s="1">
        <v>72</v>
      </c>
      <c r="P83" s="68"/>
      <c r="Q83" s="69"/>
      <c r="R83" s="68"/>
      <c r="S83" s="68"/>
      <c r="T83" s="71">
        <f t="shared" si="4"/>
        <v>0</v>
      </c>
      <c r="U83" s="2" t="str">
        <f t="shared" si="5"/>
        <v/>
      </c>
      <c r="V83" s="3">
        <f t="shared" ca="1" si="6"/>
        <v>43344</v>
      </c>
    </row>
    <row r="84" spans="1:22" customFormat="1" ht="9.75" customHeight="1" x14ac:dyDescent="0.25">
      <c r="A84" s="63"/>
      <c r="B84" s="257"/>
      <c r="C84" s="97">
        <v>74</v>
      </c>
      <c r="D84" s="72">
        <v>74</v>
      </c>
      <c r="E84" s="72">
        <v>74</v>
      </c>
      <c r="F84" s="72">
        <v>74</v>
      </c>
      <c r="G84" s="72">
        <v>74</v>
      </c>
      <c r="H84" s="72">
        <v>74</v>
      </c>
      <c r="I84" s="72">
        <v>74</v>
      </c>
      <c r="J84" s="72">
        <v>74</v>
      </c>
      <c r="K84" s="72">
        <v>74</v>
      </c>
      <c r="L84" s="73">
        <v>74</v>
      </c>
      <c r="M84" s="64"/>
      <c r="N84" s="70"/>
      <c r="O84" s="1">
        <v>73</v>
      </c>
      <c r="P84" s="68"/>
      <c r="Q84" s="69"/>
      <c r="R84" s="68"/>
      <c r="S84" s="68"/>
      <c r="T84" s="71">
        <f t="shared" si="4"/>
        <v>0</v>
      </c>
      <c r="U84" s="2" t="str">
        <f t="shared" si="5"/>
        <v/>
      </c>
      <c r="V84" s="3">
        <f t="shared" ca="1" si="6"/>
        <v>43344</v>
      </c>
    </row>
    <row r="85" spans="1:22" customFormat="1" ht="9.75" customHeight="1" x14ac:dyDescent="0.25">
      <c r="A85" s="63"/>
      <c r="B85" s="257"/>
      <c r="C85" s="97">
        <v>75</v>
      </c>
      <c r="D85" s="72">
        <v>75</v>
      </c>
      <c r="E85" s="72">
        <v>75</v>
      </c>
      <c r="F85" s="72">
        <v>75</v>
      </c>
      <c r="G85" s="72">
        <v>75</v>
      </c>
      <c r="H85" s="72">
        <v>75</v>
      </c>
      <c r="I85" s="72">
        <v>75</v>
      </c>
      <c r="J85" s="72">
        <v>75</v>
      </c>
      <c r="K85" s="72">
        <v>75</v>
      </c>
      <c r="L85" s="73">
        <v>75</v>
      </c>
      <c r="M85" s="64"/>
      <c r="N85" s="70"/>
      <c r="O85" s="1">
        <v>74</v>
      </c>
      <c r="P85" s="68"/>
      <c r="Q85" s="69"/>
      <c r="R85" s="68"/>
      <c r="S85" s="68"/>
      <c r="T85" s="71">
        <f t="shared" si="4"/>
        <v>0</v>
      </c>
      <c r="U85" s="2" t="str">
        <f t="shared" si="5"/>
        <v/>
      </c>
      <c r="V85" s="3">
        <f t="shared" ca="1" si="6"/>
        <v>43344</v>
      </c>
    </row>
    <row r="86" spans="1:22" customFormat="1" ht="9.75" customHeight="1" x14ac:dyDescent="0.25">
      <c r="A86" s="63"/>
      <c r="B86" s="257"/>
      <c r="C86" s="97">
        <v>76</v>
      </c>
      <c r="D86" s="72">
        <v>76</v>
      </c>
      <c r="E86" s="72">
        <v>76</v>
      </c>
      <c r="F86" s="72">
        <v>76</v>
      </c>
      <c r="G86" s="72">
        <v>76</v>
      </c>
      <c r="H86" s="72">
        <v>76</v>
      </c>
      <c r="I86" s="72">
        <v>76</v>
      </c>
      <c r="J86" s="72">
        <v>76</v>
      </c>
      <c r="K86" s="72">
        <v>76</v>
      </c>
      <c r="L86" s="73">
        <v>76</v>
      </c>
      <c r="M86" s="64"/>
      <c r="N86" s="70"/>
      <c r="O86" s="1">
        <v>75</v>
      </c>
      <c r="P86" s="68"/>
      <c r="Q86" s="69"/>
      <c r="R86" s="68"/>
      <c r="S86" s="68"/>
      <c r="T86" s="71">
        <f t="shared" si="4"/>
        <v>0</v>
      </c>
      <c r="U86" s="2" t="str">
        <f t="shared" si="5"/>
        <v/>
      </c>
      <c r="V86" s="3">
        <f t="shared" ca="1" si="6"/>
        <v>43344</v>
      </c>
    </row>
    <row r="87" spans="1:22" customFormat="1" ht="9.75" customHeight="1" x14ac:dyDescent="0.25">
      <c r="A87" s="63"/>
      <c r="B87" s="257"/>
      <c r="C87" s="97">
        <v>77</v>
      </c>
      <c r="D87" s="72">
        <v>77</v>
      </c>
      <c r="E87" s="72">
        <v>77</v>
      </c>
      <c r="F87" s="72">
        <v>77</v>
      </c>
      <c r="G87" s="72">
        <v>77</v>
      </c>
      <c r="H87" s="72">
        <v>77</v>
      </c>
      <c r="I87" s="72">
        <v>77</v>
      </c>
      <c r="J87" s="72">
        <v>77</v>
      </c>
      <c r="K87" s="72">
        <v>77</v>
      </c>
      <c r="L87" s="73">
        <v>77</v>
      </c>
      <c r="M87" s="64"/>
      <c r="N87" s="70"/>
      <c r="O87" s="1">
        <v>76</v>
      </c>
      <c r="P87" s="68"/>
      <c r="Q87" s="69"/>
      <c r="R87" s="68"/>
      <c r="S87" s="68"/>
      <c r="T87" s="71">
        <f t="shared" si="4"/>
        <v>0</v>
      </c>
      <c r="U87" s="2" t="str">
        <f t="shared" si="5"/>
        <v/>
      </c>
      <c r="V87" s="3">
        <f t="shared" ca="1" si="6"/>
        <v>43344</v>
      </c>
    </row>
    <row r="88" spans="1:22" customFormat="1" ht="9.75" customHeight="1" x14ac:dyDescent="0.25">
      <c r="A88" s="63"/>
      <c r="B88" s="257"/>
      <c r="C88" s="97">
        <v>78</v>
      </c>
      <c r="D88" s="72">
        <v>78</v>
      </c>
      <c r="E88" s="72">
        <v>78</v>
      </c>
      <c r="F88" s="72">
        <v>78</v>
      </c>
      <c r="G88" s="72">
        <v>78</v>
      </c>
      <c r="H88" s="72">
        <v>78</v>
      </c>
      <c r="I88" s="72">
        <v>78</v>
      </c>
      <c r="J88" s="72">
        <v>78</v>
      </c>
      <c r="K88" s="72">
        <v>78</v>
      </c>
      <c r="L88" s="73">
        <v>78</v>
      </c>
      <c r="M88" s="64"/>
      <c r="N88" s="70"/>
      <c r="O88" s="1">
        <v>77</v>
      </c>
      <c r="P88" s="68"/>
      <c r="Q88" s="69"/>
      <c r="R88" s="68"/>
      <c r="S88" s="68"/>
      <c r="T88" s="71">
        <f t="shared" si="4"/>
        <v>0</v>
      </c>
      <c r="U88" s="2" t="str">
        <f t="shared" si="5"/>
        <v/>
      </c>
      <c r="V88" s="3">
        <f t="shared" ca="1" si="6"/>
        <v>43344</v>
      </c>
    </row>
    <row r="89" spans="1:22" customFormat="1" ht="9.75" customHeight="1" x14ac:dyDescent="0.25">
      <c r="A89" s="63"/>
      <c r="B89" s="257"/>
      <c r="C89" s="97">
        <v>79</v>
      </c>
      <c r="D89" s="72">
        <v>79</v>
      </c>
      <c r="E89" s="72">
        <v>79</v>
      </c>
      <c r="F89" s="72">
        <v>79</v>
      </c>
      <c r="G89" s="72">
        <v>79</v>
      </c>
      <c r="H89" s="72">
        <v>79</v>
      </c>
      <c r="I89" s="72">
        <v>79</v>
      </c>
      <c r="J89" s="72">
        <v>79</v>
      </c>
      <c r="K89" s="72">
        <v>79</v>
      </c>
      <c r="L89" s="73">
        <v>79</v>
      </c>
      <c r="M89" s="64"/>
      <c r="N89" s="70"/>
      <c r="O89" s="1">
        <v>78</v>
      </c>
      <c r="P89" s="68"/>
      <c r="Q89" s="69"/>
      <c r="R89" s="68"/>
      <c r="S89" s="68"/>
      <c r="T89" s="71">
        <f t="shared" si="4"/>
        <v>0</v>
      </c>
      <c r="U89" s="2" t="str">
        <f t="shared" si="5"/>
        <v/>
      </c>
      <c r="V89" s="3">
        <f t="shared" ca="1" si="6"/>
        <v>43344</v>
      </c>
    </row>
    <row r="90" spans="1:22" customFormat="1" ht="9.75" customHeight="1" x14ac:dyDescent="0.25">
      <c r="A90" s="63"/>
      <c r="B90" s="257"/>
      <c r="C90" s="97">
        <v>80</v>
      </c>
      <c r="D90" s="72">
        <v>80</v>
      </c>
      <c r="E90" s="72">
        <v>80</v>
      </c>
      <c r="F90" s="72">
        <v>80</v>
      </c>
      <c r="G90" s="72">
        <v>80</v>
      </c>
      <c r="H90" s="72">
        <v>80</v>
      </c>
      <c r="I90" s="72">
        <v>80</v>
      </c>
      <c r="J90" s="72">
        <v>80</v>
      </c>
      <c r="K90" s="72">
        <v>80</v>
      </c>
      <c r="L90" s="73">
        <v>80</v>
      </c>
      <c r="M90" s="64"/>
      <c r="N90" s="70"/>
      <c r="O90" s="1">
        <v>79</v>
      </c>
      <c r="P90" s="68"/>
      <c r="Q90" s="69"/>
      <c r="R90" s="68"/>
      <c r="S90" s="68"/>
      <c r="T90" s="71">
        <f t="shared" si="4"/>
        <v>0</v>
      </c>
      <c r="U90" s="2" t="str">
        <f t="shared" si="5"/>
        <v/>
      </c>
      <c r="V90" s="3">
        <f t="shared" ca="1" si="6"/>
        <v>43344</v>
      </c>
    </row>
    <row r="91" spans="1:22" customFormat="1" ht="9.75" customHeight="1" x14ac:dyDescent="0.25">
      <c r="A91" s="63"/>
      <c r="B91" s="257"/>
      <c r="C91" s="97">
        <v>81</v>
      </c>
      <c r="D91" s="72">
        <v>81</v>
      </c>
      <c r="E91" s="72">
        <v>81</v>
      </c>
      <c r="F91" s="72">
        <v>81</v>
      </c>
      <c r="G91" s="72">
        <v>81</v>
      </c>
      <c r="H91" s="72">
        <v>81</v>
      </c>
      <c r="I91" s="72">
        <v>81</v>
      </c>
      <c r="J91" s="72">
        <v>81</v>
      </c>
      <c r="K91" s="72">
        <v>81</v>
      </c>
      <c r="L91" s="73">
        <v>81</v>
      </c>
      <c r="M91" s="64"/>
      <c r="N91" s="70"/>
      <c r="O91" s="1">
        <v>80</v>
      </c>
      <c r="P91" s="68"/>
      <c r="Q91" s="69"/>
      <c r="R91" s="68"/>
      <c r="S91" s="68"/>
      <c r="T91" s="71">
        <f t="shared" si="4"/>
        <v>0</v>
      </c>
      <c r="U91" s="2" t="str">
        <f t="shared" si="5"/>
        <v/>
      </c>
      <c r="V91" s="3">
        <f t="shared" ca="1" si="6"/>
        <v>43344</v>
      </c>
    </row>
    <row r="92" spans="1:22" customFormat="1" ht="9.75" customHeight="1" x14ac:dyDescent="0.25">
      <c r="A92" s="63"/>
      <c r="B92" s="257"/>
      <c r="C92" s="97">
        <v>82</v>
      </c>
      <c r="D92" s="72">
        <v>82</v>
      </c>
      <c r="E92" s="72">
        <v>82</v>
      </c>
      <c r="F92" s="72">
        <v>82</v>
      </c>
      <c r="G92" s="72">
        <v>82</v>
      </c>
      <c r="H92" s="72">
        <v>82</v>
      </c>
      <c r="I92" s="72">
        <v>82</v>
      </c>
      <c r="J92" s="72">
        <v>82</v>
      </c>
      <c r="K92" s="72">
        <v>82</v>
      </c>
      <c r="L92" s="73">
        <v>82</v>
      </c>
      <c r="M92" s="64"/>
      <c r="N92" s="70"/>
      <c r="O92" s="1">
        <v>81</v>
      </c>
      <c r="P92" s="68"/>
      <c r="Q92" s="69"/>
      <c r="R92" s="68"/>
      <c r="S92" s="68"/>
      <c r="T92" s="71">
        <f t="shared" si="4"/>
        <v>0</v>
      </c>
      <c r="U92" s="2" t="str">
        <f t="shared" si="5"/>
        <v/>
      </c>
      <c r="V92" s="3">
        <f t="shared" ca="1" si="6"/>
        <v>43344</v>
      </c>
    </row>
    <row r="93" spans="1:22" customFormat="1" ht="9.75" customHeight="1" x14ac:dyDescent="0.25">
      <c r="A93" s="63"/>
      <c r="B93" s="257"/>
      <c r="C93" s="97">
        <v>83</v>
      </c>
      <c r="D93" s="72">
        <v>83</v>
      </c>
      <c r="E93" s="72">
        <v>83</v>
      </c>
      <c r="F93" s="72">
        <v>83</v>
      </c>
      <c r="G93" s="72">
        <v>83</v>
      </c>
      <c r="H93" s="72">
        <v>83</v>
      </c>
      <c r="I93" s="72">
        <v>83</v>
      </c>
      <c r="J93" s="72">
        <v>83</v>
      </c>
      <c r="K93" s="72">
        <v>83</v>
      </c>
      <c r="L93" s="73">
        <v>83</v>
      </c>
      <c r="M93" s="64"/>
      <c r="N93" s="70"/>
      <c r="O93" s="1">
        <v>82</v>
      </c>
      <c r="P93" s="68"/>
      <c r="Q93" s="69"/>
      <c r="R93" s="68"/>
      <c r="S93" s="68"/>
      <c r="T93" s="71">
        <f t="shared" si="4"/>
        <v>0</v>
      </c>
      <c r="U93" s="2" t="str">
        <f t="shared" si="5"/>
        <v/>
      </c>
      <c r="V93" s="3">
        <f t="shared" ca="1" si="6"/>
        <v>43344</v>
      </c>
    </row>
    <row r="94" spans="1:22" customFormat="1" ht="9.75" customHeight="1" x14ac:dyDescent="0.25">
      <c r="A94" s="63"/>
      <c r="B94" s="257"/>
      <c r="C94" s="97">
        <v>84</v>
      </c>
      <c r="D94" s="72">
        <v>84</v>
      </c>
      <c r="E94" s="72">
        <v>84</v>
      </c>
      <c r="F94" s="72">
        <v>84</v>
      </c>
      <c r="G94" s="72">
        <v>84</v>
      </c>
      <c r="H94" s="72">
        <v>84</v>
      </c>
      <c r="I94" s="72">
        <v>84</v>
      </c>
      <c r="J94" s="72">
        <v>84</v>
      </c>
      <c r="K94" s="72">
        <v>84</v>
      </c>
      <c r="L94" s="73">
        <v>84</v>
      </c>
      <c r="M94" s="64"/>
      <c r="N94" s="70"/>
      <c r="O94" s="1">
        <v>83</v>
      </c>
      <c r="P94" s="68"/>
      <c r="Q94" s="69"/>
      <c r="R94" s="68"/>
      <c r="S94" s="68"/>
      <c r="T94" s="71">
        <f t="shared" si="4"/>
        <v>0</v>
      </c>
      <c r="U94" s="2" t="str">
        <f t="shared" si="5"/>
        <v/>
      </c>
      <c r="V94" s="3">
        <f t="shared" ca="1" si="6"/>
        <v>43344</v>
      </c>
    </row>
    <row r="95" spans="1:22" customFormat="1" ht="9.75" customHeight="1" x14ac:dyDescent="0.25">
      <c r="A95" s="63"/>
      <c r="B95" s="257"/>
      <c r="C95" s="97">
        <v>85</v>
      </c>
      <c r="D95" s="72">
        <v>85</v>
      </c>
      <c r="E95" s="72">
        <v>85</v>
      </c>
      <c r="F95" s="72">
        <v>85</v>
      </c>
      <c r="G95" s="72">
        <v>85</v>
      </c>
      <c r="H95" s="72">
        <v>85</v>
      </c>
      <c r="I95" s="72">
        <v>85</v>
      </c>
      <c r="J95" s="72">
        <v>85</v>
      </c>
      <c r="K95" s="72">
        <v>85</v>
      </c>
      <c r="L95" s="73">
        <v>85</v>
      </c>
      <c r="M95" s="64"/>
      <c r="N95" s="70"/>
      <c r="O95" s="1">
        <v>84</v>
      </c>
      <c r="P95" s="68"/>
      <c r="Q95" s="69"/>
      <c r="R95" s="68"/>
      <c r="S95" s="68"/>
      <c r="T95" s="71">
        <f t="shared" si="4"/>
        <v>0</v>
      </c>
      <c r="U95" s="2" t="str">
        <f t="shared" si="5"/>
        <v/>
      </c>
      <c r="V95" s="3">
        <f t="shared" ca="1" si="6"/>
        <v>43344</v>
      </c>
    </row>
    <row r="96" spans="1:22" customFormat="1" ht="9.75" customHeight="1" x14ac:dyDescent="0.25">
      <c r="A96" s="63"/>
      <c r="B96" s="257"/>
      <c r="C96" s="97">
        <v>86</v>
      </c>
      <c r="D96" s="72">
        <v>86</v>
      </c>
      <c r="E96" s="72">
        <v>86</v>
      </c>
      <c r="F96" s="72">
        <v>86</v>
      </c>
      <c r="G96" s="72">
        <v>86</v>
      </c>
      <c r="H96" s="72">
        <v>86</v>
      </c>
      <c r="I96" s="72">
        <v>86</v>
      </c>
      <c r="J96" s="72">
        <v>86</v>
      </c>
      <c r="K96" s="72">
        <v>86</v>
      </c>
      <c r="L96" s="73">
        <v>86</v>
      </c>
      <c r="M96" s="64"/>
      <c r="N96" s="70"/>
      <c r="O96" s="1">
        <v>85</v>
      </c>
      <c r="P96" s="68"/>
      <c r="Q96" s="69"/>
      <c r="R96" s="68"/>
      <c r="S96" s="68"/>
      <c r="T96" s="71">
        <f t="shared" si="4"/>
        <v>0</v>
      </c>
      <c r="U96" s="2" t="str">
        <f t="shared" si="5"/>
        <v/>
      </c>
      <c r="V96" s="3">
        <f t="shared" ca="1" si="6"/>
        <v>43344</v>
      </c>
    </row>
    <row r="97" spans="1:22" customFormat="1" ht="9.75" customHeight="1" x14ac:dyDescent="0.25">
      <c r="A97" s="63"/>
      <c r="B97" s="257"/>
      <c r="C97" s="97">
        <v>87</v>
      </c>
      <c r="D97" s="72">
        <v>87</v>
      </c>
      <c r="E97" s="72">
        <v>87</v>
      </c>
      <c r="F97" s="72">
        <v>87</v>
      </c>
      <c r="G97" s="72">
        <v>87</v>
      </c>
      <c r="H97" s="72">
        <v>87</v>
      </c>
      <c r="I97" s="72">
        <v>87</v>
      </c>
      <c r="J97" s="72">
        <v>87</v>
      </c>
      <c r="K97" s="72">
        <v>87</v>
      </c>
      <c r="L97" s="73">
        <v>87</v>
      </c>
      <c r="M97" s="64"/>
      <c r="N97" s="70"/>
      <c r="O97" s="1">
        <v>86</v>
      </c>
      <c r="P97" s="68"/>
      <c r="Q97" s="69"/>
      <c r="R97" s="68"/>
      <c r="S97" s="68"/>
      <c r="T97" s="71">
        <f t="shared" si="4"/>
        <v>0</v>
      </c>
      <c r="U97" s="2" t="str">
        <f t="shared" si="5"/>
        <v/>
      </c>
      <c r="V97" s="3">
        <f t="shared" ca="1" si="6"/>
        <v>43344</v>
      </c>
    </row>
    <row r="98" spans="1:22" customFormat="1" ht="9.75" customHeight="1" x14ac:dyDescent="0.25">
      <c r="A98" s="63"/>
      <c r="B98" s="257"/>
      <c r="C98" s="97">
        <v>88</v>
      </c>
      <c r="D98" s="72">
        <v>88</v>
      </c>
      <c r="E98" s="72">
        <v>88</v>
      </c>
      <c r="F98" s="72">
        <v>88</v>
      </c>
      <c r="G98" s="72">
        <v>88</v>
      </c>
      <c r="H98" s="72">
        <v>88</v>
      </c>
      <c r="I98" s="72">
        <v>88</v>
      </c>
      <c r="J98" s="72">
        <v>88</v>
      </c>
      <c r="K98" s="72">
        <v>88</v>
      </c>
      <c r="L98" s="73">
        <v>88</v>
      </c>
      <c r="M98" s="64"/>
      <c r="N98" s="70"/>
      <c r="O98" s="1">
        <v>87</v>
      </c>
      <c r="P98" s="68"/>
      <c r="Q98" s="69"/>
      <c r="R98" s="68"/>
      <c r="S98" s="68"/>
      <c r="T98" s="71">
        <f t="shared" si="4"/>
        <v>0</v>
      </c>
      <c r="U98" s="2" t="str">
        <f t="shared" si="5"/>
        <v/>
      </c>
      <c r="V98" s="3">
        <f t="shared" ca="1" si="6"/>
        <v>43344</v>
      </c>
    </row>
    <row r="99" spans="1:22" customFormat="1" ht="9.75" customHeight="1" x14ac:dyDescent="0.25">
      <c r="A99" s="63"/>
      <c r="B99" s="257"/>
      <c r="C99" s="97">
        <v>89</v>
      </c>
      <c r="D99" s="72">
        <v>89</v>
      </c>
      <c r="E99" s="72">
        <v>89</v>
      </c>
      <c r="F99" s="72">
        <v>89</v>
      </c>
      <c r="G99" s="72">
        <v>89</v>
      </c>
      <c r="H99" s="72">
        <v>89</v>
      </c>
      <c r="I99" s="72">
        <v>89</v>
      </c>
      <c r="J99" s="72">
        <v>89</v>
      </c>
      <c r="K99" s="72">
        <v>89</v>
      </c>
      <c r="L99" s="73">
        <v>89</v>
      </c>
      <c r="M99" s="64"/>
      <c r="N99" s="70"/>
      <c r="O99" s="1">
        <v>88</v>
      </c>
      <c r="P99" s="68"/>
      <c r="Q99" s="69"/>
      <c r="R99" s="68"/>
      <c r="S99" s="68"/>
      <c r="T99" s="71">
        <f t="shared" si="4"/>
        <v>0</v>
      </c>
      <c r="U99" s="2" t="str">
        <f t="shared" si="5"/>
        <v/>
      </c>
      <c r="V99" s="3">
        <f t="shared" ca="1" si="6"/>
        <v>43344</v>
      </c>
    </row>
    <row r="100" spans="1:22" customFormat="1" ht="9.75" customHeight="1" x14ac:dyDescent="0.25">
      <c r="A100" s="63"/>
      <c r="B100" s="257"/>
      <c r="C100" s="97">
        <v>90</v>
      </c>
      <c r="D100" s="72">
        <v>90</v>
      </c>
      <c r="E100" s="72">
        <v>90</v>
      </c>
      <c r="F100" s="72">
        <v>90</v>
      </c>
      <c r="G100" s="72">
        <v>90</v>
      </c>
      <c r="H100" s="72">
        <v>90</v>
      </c>
      <c r="I100" s="72">
        <v>90</v>
      </c>
      <c r="J100" s="72">
        <v>90</v>
      </c>
      <c r="K100" s="72">
        <v>90</v>
      </c>
      <c r="L100" s="73">
        <v>90</v>
      </c>
      <c r="M100" s="64"/>
      <c r="N100" s="70"/>
      <c r="O100" s="1">
        <v>89</v>
      </c>
      <c r="P100" s="68"/>
      <c r="Q100" s="69"/>
      <c r="R100" s="68"/>
      <c r="S100" s="68"/>
      <c r="T100" s="71">
        <f t="shared" si="4"/>
        <v>0</v>
      </c>
      <c r="U100" s="2" t="str">
        <f t="shared" si="5"/>
        <v/>
      </c>
      <c r="V100" s="3">
        <f t="shared" ca="1" si="6"/>
        <v>43344</v>
      </c>
    </row>
    <row r="101" spans="1:22" customFormat="1" ht="9.75" customHeight="1" x14ac:dyDescent="0.25">
      <c r="A101" s="63"/>
      <c r="B101" s="257"/>
      <c r="C101" s="97">
        <v>91</v>
      </c>
      <c r="D101" s="72">
        <v>91</v>
      </c>
      <c r="E101" s="72">
        <v>91</v>
      </c>
      <c r="F101" s="72">
        <v>91</v>
      </c>
      <c r="G101" s="72">
        <v>91</v>
      </c>
      <c r="H101" s="72">
        <v>91</v>
      </c>
      <c r="I101" s="72">
        <v>91</v>
      </c>
      <c r="J101" s="72">
        <v>91</v>
      </c>
      <c r="K101" s="72">
        <v>91</v>
      </c>
      <c r="L101" s="73">
        <v>91</v>
      </c>
      <c r="M101" s="64"/>
      <c r="N101" s="70"/>
      <c r="O101" s="1">
        <v>90</v>
      </c>
      <c r="P101" s="68"/>
      <c r="Q101" s="69"/>
      <c r="R101" s="68"/>
      <c r="S101" s="68"/>
      <c r="T101" s="71">
        <f t="shared" si="4"/>
        <v>0</v>
      </c>
      <c r="U101" s="2" t="str">
        <f t="shared" si="5"/>
        <v/>
      </c>
      <c r="V101" s="3">
        <f t="shared" ca="1" si="6"/>
        <v>43344</v>
      </c>
    </row>
    <row r="102" spans="1:22" customFormat="1" ht="9.75" customHeight="1" x14ac:dyDescent="0.25">
      <c r="A102" s="63"/>
      <c r="B102" s="257"/>
      <c r="C102" s="97">
        <v>92</v>
      </c>
      <c r="D102" s="72">
        <v>92</v>
      </c>
      <c r="E102" s="72">
        <v>92</v>
      </c>
      <c r="F102" s="72">
        <v>92</v>
      </c>
      <c r="G102" s="72">
        <v>92</v>
      </c>
      <c r="H102" s="72">
        <v>92</v>
      </c>
      <c r="I102" s="72">
        <v>92</v>
      </c>
      <c r="J102" s="72">
        <v>92</v>
      </c>
      <c r="K102" s="72">
        <v>92</v>
      </c>
      <c r="L102" s="73">
        <v>92</v>
      </c>
      <c r="M102" s="64"/>
      <c r="N102" s="70"/>
      <c r="O102" s="1">
        <v>91</v>
      </c>
      <c r="P102" s="68"/>
      <c r="Q102" s="69"/>
      <c r="R102" s="68"/>
      <c r="S102" s="68"/>
      <c r="T102" s="71">
        <f t="shared" si="4"/>
        <v>0</v>
      </c>
      <c r="U102" s="2" t="str">
        <f t="shared" si="5"/>
        <v/>
      </c>
      <c r="V102" s="3">
        <f t="shared" ca="1" si="6"/>
        <v>43344</v>
      </c>
    </row>
    <row r="103" spans="1:22" customFormat="1" ht="9.75" customHeight="1" x14ac:dyDescent="0.25">
      <c r="A103" s="63"/>
      <c r="B103" s="257"/>
      <c r="C103" s="97">
        <v>93</v>
      </c>
      <c r="D103" s="72">
        <v>93</v>
      </c>
      <c r="E103" s="72">
        <v>93</v>
      </c>
      <c r="F103" s="72">
        <v>93</v>
      </c>
      <c r="G103" s="72">
        <v>93</v>
      </c>
      <c r="H103" s="72">
        <v>93</v>
      </c>
      <c r="I103" s="72">
        <v>93</v>
      </c>
      <c r="J103" s="72">
        <v>93</v>
      </c>
      <c r="K103" s="72">
        <v>93</v>
      </c>
      <c r="L103" s="73">
        <v>93</v>
      </c>
      <c r="M103" s="64"/>
      <c r="N103" s="70"/>
      <c r="O103" s="1">
        <v>92</v>
      </c>
      <c r="P103" s="68"/>
      <c r="Q103" s="69"/>
      <c r="R103" s="68"/>
      <c r="S103" s="68"/>
      <c r="T103" s="71">
        <f t="shared" si="4"/>
        <v>0</v>
      </c>
      <c r="U103" s="2" t="str">
        <f t="shared" si="5"/>
        <v/>
      </c>
      <c r="V103" s="3">
        <f t="shared" ca="1" si="6"/>
        <v>43344</v>
      </c>
    </row>
    <row r="104" spans="1:22" customFormat="1" ht="9.75" customHeight="1" x14ac:dyDescent="0.25">
      <c r="A104" s="63"/>
      <c r="B104" s="257"/>
      <c r="C104" s="97">
        <v>94</v>
      </c>
      <c r="D104" s="72">
        <v>94</v>
      </c>
      <c r="E104" s="72">
        <v>94</v>
      </c>
      <c r="F104" s="72">
        <v>94</v>
      </c>
      <c r="G104" s="72">
        <v>94</v>
      </c>
      <c r="H104" s="72">
        <v>94</v>
      </c>
      <c r="I104" s="72">
        <v>94</v>
      </c>
      <c r="J104" s="72">
        <v>94</v>
      </c>
      <c r="K104" s="72">
        <v>94</v>
      </c>
      <c r="L104" s="73">
        <v>94</v>
      </c>
      <c r="M104" s="64"/>
      <c r="N104" s="70"/>
      <c r="O104" s="1">
        <v>93</v>
      </c>
      <c r="P104" s="68"/>
      <c r="Q104" s="69"/>
      <c r="R104" s="68"/>
      <c r="S104" s="68"/>
      <c r="T104" s="71">
        <f t="shared" si="4"/>
        <v>0</v>
      </c>
      <c r="U104" s="2" t="str">
        <f t="shared" si="5"/>
        <v/>
      </c>
      <c r="V104" s="3">
        <f t="shared" ca="1" si="6"/>
        <v>43344</v>
      </c>
    </row>
    <row r="105" spans="1:22" customFormat="1" ht="9.75" customHeight="1" x14ac:dyDescent="0.25">
      <c r="A105" s="63"/>
      <c r="B105" s="257"/>
      <c r="C105" s="97">
        <v>95</v>
      </c>
      <c r="D105" s="72">
        <v>95</v>
      </c>
      <c r="E105" s="72">
        <v>95</v>
      </c>
      <c r="F105" s="72">
        <v>95</v>
      </c>
      <c r="G105" s="72">
        <v>95</v>
      </c>
      <c r="H105" s="72">
        <v>95</v>
      </c>
      <c r="I105" s="72">
        <v>95</v>
      </c>
      <c r="J105" s="72">
        <v>95</v>
      </c>
      <c r="K105" s="72">
        <v>95</v>
      </c>
      <c r="L105" s="73">
        <v>95</v>
      </c>
      <c r="M105" s="64"/>
      <c r="N105" s="70"/>
      <c r="O105" s="1">
        <v>94</v>
      </c>
      <c r="P105" s="68"/>
      <c r="Q105" s="69"/>
      <c r="R105" s="68"/>
      <c r="S105" s="68"/>
      <c r="T105" s="71">
        <f t="shared" si="4"/>
        <v>0</v>
      </c>
      <c r="U105" s="2" t="str">
        <f t="shared" si="5"/>
        <v/>
      </c>
      <c r="V105" s="3">
        <f t="shared" ca="1" si="6"/>
        <v>43344</v>
      </c>
    </row>
    <row r="106" spans="1:22" customFormat="1" ht="9.75" customHeight="1" x14ac:dyDescent="0.25">
      <c r="A106" s="63"/>
      <c r="B106" s="257"/>
      <c r="C106" s="97">
        <v>96</v>
      </c>
      <c r="D106" s="72">
        <v>96</v>
      </c>
      <c r="E106" s="72">
        <v>96</v>
      </c>
      <c r="F106" s="72">
        <v>96</v>
      </c>
      <c r="G106" s="72">
        <v>96</v>
      </c>
      <c r="H106" s="72">
        <v>96</v>
      </c>
      <c r="I106" s="72">
        <v>96</v>
      </c>
      <c r="J106" s="72">
        <v>96</v>
      </c>
      <c r="K106" s="72">
        <v>96</v>
      </c>
      <c r="L106" s="73">
        <v>96</v>
      </c>
      <c r="M106" s="64"/>
      <c r="N106" s="70"/>
      <c r="O106" s="1">
        <v>95</v>
      </c>
      <c r="P106" s="68"/>
      <c r="Q106" s="69"/>
      <c r="R106" s="68"/>
      <c r="S106" s="68"/>
      <c r="T106" s="71">
        <f t="shared" si="4"/>
        <v>0</v>
      </c>
      <c r="U106" s="2" t="str">
        <f t="shared" si="5"/>
        <v/>
      </c>
      <c r="V106" s="3">
        <f t="shared" ca="1" si="6"/>
        <v>43344</v>
      </c>
    </row>
    <row r="107" spans="1:22" customFormat="1" ht="9.75" customHeight="1" x14ac:dyDescent="0.25">
      <c r="A107" s="63"/>
      <c r="B107" s="257"/>
      <c r="C107" s="97">
        <v>97</v>
      </c>
      <c r="D107" s="72">
        <v>97</v>
      </c>
      <c r="E107" s="72">
        <v>97</v>
      </c>
      <c r="F107" s="72">
        <v>97</v>
      </c>
      <c r="G107" s="72">
        <v>97</v>
      </c>
      <c r="H107" s="72">
        <v>97</v>
      </c>
      <c r="I107" s="72">
        <v>97</v>
      </c>
      <c r="J107" s="72">
        <v>97</v>
      </c>
      <c r="K107" s="72">
        <v>97</v>
      </c>
      <c r="L107" s="73">
        <v>97</v>
      </c>
      <c r="M107" s="64"/>
      <c r="N107" s="70"/>
      <c r="O107" s="1">
        <v>96</v>
      </c>
      <c r="P107" s="68"/>
      <c r="Q107" s="69"/>
      <c r="R107" s="68"/>
      <c r="S107" s="68"/>
      <c r="T107" s="71">
        <f t="shared" si="4"/>
        <v>0</v>
      </c>
      <c r="U107" s="2" t="str">
        <f t="shared" si="5"/>
        <v/>
      </c>
      <c r="V107" s="3">
        <f t="shared" ca="1" si="6"/>
        <v>43344</v>
      </c>
    </row>
    <row r="108" spans="1:22" customFormat="1" ht="9.75" customHeight="1" x14ac:dyDescent="0.25">
      <c r="A108" s="63"/>
      <c r="B108" s="257"/>
      <c r="C108" s="97">
        <v>98</v>
      </c>
      <c r="D108" s="72">
        <v>98</v>
      </c>
      <c r="E108" s="72">
        <v>98</v>
      </c>
      <c r="F108" s="72">
        <v>98</v>
      </c>
      <c r="G108" s="72">
        <v>98</v>
      </c>
      <c r="H108" s="72">
        <v>98</v>
      </c>
      <c r="I108" s="72">
        <v>98</v>
      </c>
      <c r="J108" s="72">
        <v>98</v>
      </c>
      <c r="K108" s="72">
        <v>98</v>
      </c>
      <c r="L108" s="73">
        <v>98</v>
      </c>
      <c r="M108" s="64"/>
      <c r="N108" s="70"/>
      <c r="O108" s="1">
        <v>97</v>
      </c>
      <c r="P108" s="68"/>
      <c r="Q108" s="69"/>
      <c r="R108" s="68"/>
      <c r="S108" s="68"/>
      <c r="T108" s="71">
        <f t="shared" si="4"/>
        <v>0</v>
      </c>
      <c r="U108" s="2" t="str">
        <f t="shared" si="5"/>
        <v/>
      </c>
      <c r="V108" s="3">
        <f t="shared" ca="1" si="6"/>
        <v>43344</v>
      </c>
    </row>
    <row r="109" spans="1:22" customFormat="1" ht="9.75" customHeight="1" thickBot="1" x14ac:dyDescent="0.3">
      <c r="A109" s="63"/>
      <c r="B109" s="258"/>
      <c r="C109" s="111">
        <v>99</v>
      </c>
      <c r="D109" s="74">
        <v>99</v>
      </c>
      <c r="E109" s="74">
        <v>99</v>
      </c>
      <c r="F109" s="74">
        <v>99</v>
      </c>
      <c r="G109" s="74">
        <v>99</v>
      </c>
      <c r="H109" s="74">
        <v>99</v>
      </c>
      <c r="I109" s="74">
        <v>99</v>
      </c>
      <c r="J109" s="74">
        <v>99</v>
      </c>
      <c r="K109" s="74">
        <v>99</v>
      </c>
      <c r="L109" s="75">
        <v>99</v>
      </c>
      <c r="M109" s="64"/>
      <c r="N109" s="70"/>
      <c r="O109" s="1">
        <v>98</v>
      </c>
      <c r="P109" s="68"/>
      <c r="Q109" s="69"/>
      <c r="R109" s="68"/>
      <c r="S109" s="68"/>
      <c r="T109" s="71">
        <f t="shared" si="4"/>
        <v>0</v>
      </c>
      <c r="U109" s="2" t="str">
        <f t="shared" si="5"/>
        <v/>
      </c>
      <c r="V109" s="3">
        <f t="shared" ca="1" si="6"/>
        <v>43344</v>
      </c>
    </row>
    <row r="110" spans="1:22" customFormat="1" ht="9.75" customHeight="1" x14ac:dyDescent="0.25">
      <c r="A110" s="63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70"/>
      <c r="O110" s="1">
        <v>99</v>
      </c>
      <c r="P110" s="68"/>
      <c r="Q110" s="69"/>
      <c r="R110" s="68"/>
      <c r="S110" s="68"/>
      <c r="T110" s="71">
        <f t="shared" si="4"/>
        <v>0</v>
      </c>
      <c r="U110" s="2" t="str">
        <f t="shared" si="5"/>
        <v/>
      </c>
      <c r="V110" s="3">
        <f t="shared" ca="1" si="6"/>
        <v>43344</v>
      </c>
    </row>
    <row r="111" spans="1:22" customFormat="1" ht="9.75" customHeight="1" x14ac:dyDescent="0.25">
      <c r="A111" s="63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70"/>
      <c r="O111" s="1">
        <v>100</v>
      </c>
      <c r="P111" s="68"/>
      <c r="Q111" s="69"/>
      <c r="R111" s="68"/>
      <c r="S111" s="68"/>
      <c r="T111" s="71">
        <f t="shared" si="4"/>
        <v>0</v>
      </c>
      <c r="U111" s="2" t="str">
        <f t="shared" si="5"/>
        <v/>
      </c>
      <c r="V111" s="3">
        <f t="shared" ca="1" si="6"/>
        <v>43344</v>
      </c>
    </row>
    <row r="112" spans="1:22" customFormat="1" ht="9.75" customHeight="1" x14ac:dyDescent="0.25">
      <c r="A112" s="63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70"/>
      <c r="O112" s="1">
        <v>101</v>
      </c>
      <c r="P112" s="68"/>
      <c r="Q112" s="69"/>
      <c r="R112" s="68"/>
      <c r="S112" s="68"/>
      <c r="T112" s="71">
        <f t="shared" si="4"/>
        <v>0</v>
      </c>
      <c r="U112" s="2" t="str">
        <f t="shared" si="5"/>
        <v/>
      </c>
      <c r="V112" s="3">
        <f t="shared" ca="1" si="6"/>
        <v>43344</v>
      </c>
    </row>
    <row r="113" spans="1:22" customFormat="1" ht="9.75" customHeight="1" x14ac:dyDescent="0.25">
      <c r="A113" s="63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70"/>
      <c r="O113" s="1">
        <v>102</v>
      </c>
      <c r="P113" s="68"/>
      <c r="Q113" s="69"/>
      <c r="R113" s="68"/>
      <c r="S113" s="68"/>
      <c r="T113" s="71">
        <f t="shared" si="4"/>
        <v>0</v>
      </c>
      <c r="U113" s="2" t="str">
        <f t="shared" si="5"/>
        <v/>
      </c>
      <c r="V113" s="3">
        <f t="shared" ca="1" si="6"/>
        <v>43344</v>
      </c>
    </row>
    <row r="114" spans="1:22" customFormat="1" ht="9.75" customHeight="1" x14ac:dyDescent="0.25">
      <c r="A114" s="63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70"/>
      <c r="O114" s="1">
        <v>103</v>
      </c>
      <c r="P114" s="68"/>
      <c r="Q114" s="69"/>
      <c r="R114" s="68"/>
      <c r="S114" s="68"/>
      <c r="T114" s="71">
        <f t="shared" si="4"/>
        <v>0</v>
      </c>
      <c r="U114" s="2" t="str">
        <f t="shared" si="5"/>
        <v/>
      </c>
      <c r="V114" s="3">
        <f t="shared" ca="1" si="6"/>
        <v>43344</v>
      </c>
    </row>
    <row r="115" spans="1:22" customFormat="1" ht="9.75" customHeight="1" x14ac:dyDescent="0.25">
      <c r="A115" s="63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70"/>
      <c r="O115" s="1">
        <v>104</v>
      </c>
      <c r="P115" s="68"/>
      <c r="Q115" s="69"/>
      <c r="R115" s="68"/>
      <c r="S115" s="68"/>
      <c r="T115" s="71">
        <f t="shared" si="4"/>
        <v>0</v>
      </c>
      <c r="U115" s="2" t="str">
        <f t="shared" si="5"/>
        <v/>
      </c>
      <c r="V115" s="3">
        <f t="shared" ca="1" si="6"/>
        <v>43344</v>
      </c>
    </row>
    <row r="116" spans="1:22" customFormat="1" ht="9.75" customHeight="1" x14ac:dyDescent="0.25">
      <c r="A116" s="63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70"/>
      <c r="O116" s="1">
        <v>105</v>
      </c>
      <c r="P116" s="68"/>
      <c r="Q116" s="69"/>
      <c r="R116" s="68"/>
      <c r="S116" s="68"/>
      <c r="T116" s="71">
        <f t="shared" si="4"/>
        <v>0</v>
      </c>
      <c r="U116" s="2" t="str">
        <f t="shared" si="5"/>
        <v/>
      </c>
      <c r="V116" s="3">
        <f t="shared" ca="1" si="6"/>
        <v>43344</v>
      </c>
    </row>
    <row r="117" spans="1:22" customFormat="1" ht="9.75" customHeight="1" x14ac:dyDescent="0.25">
      <c r="A117" s="63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70"/>
      <c r="O117" s="1">
        <v>106</v>
      </c>
      <c r="P117" s="68"/>
      <c r="Q117" s="69"/>
      <c r="R117" s="68"/>
      <c r="S117" s="68"/>
      <c r="T117" s="71">
        <f t="shared" si="4"/>
        <v>0</v>
      </c>
      <c r="U117" s="2" t="str">
        <f t="shared" si="5"/>
        <v/>
      </c>
      <c r="V117" s="3">
        <f t="shared" ca="1" si="6"/>
        <v>43344</v>
      </c>
    </row>
    <row r="118" spans="1:22" customFormat="1" ht="9.75" customHeight="1" x14ac:dyDescent="0.25">
      <c r="A118" s="63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70"/>
      <c r="O118" s="1">
        <v>107</v>
      </c>
      <c r="P118" s="68"/>
      <c r="Q118" s="69"/>
      <c r="R118" s="68"/>
      <c r="S118" s="68"/>
      <c r="T118" s="71">
        <f t="shared" si="4"/>
        <v>0</v>
      </c>
      <c r="U118" s="2" t="str">
        <f t="shared" si="5"/>
        <v/>
      </c>
      <c r="V118" s="3">
        <f t="shared" ca="1" si="6"/>
        <v>43344</v>
      </c>
    </row>
    <row r="119" spans="1:22" customFormat="1" ht="9.75" customHeight="1" x14ac:dyDescent="0.25">
      <c r="A119" s="63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70"/>
      <c r="O119" s="1">
        <v>108</v>
      </c>
      <c r="P119" s="68"/>
      <c r="Q119" s="69"/>
      <c r="R119" s="68"/>
      <c r="S119" s="68"/>
      <c r="T119" s="71">
        <f t="shared" si="4"/>
        <v>0</v>
      </c>
      <c r="U119" s="2" t="str">
        <f t="shared" si="5"/>
        <v/>
      </c>
      <c r="V119" s="3">
        <f t="shared" ca="1" si="6"/>
        <v>43344</v>
      </c>
    </row>
    <row r="120" spans="1:22" customFormat="1" ht="9.75" customHeight="1" x14ac:dyDescent="0.25">
      <c r="A120" s="63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70"/>
      <c r="O120" s="1">
        <v>109</v>
      </c>
      <c r="P120" s="68"/>
      <c r="Q120" s="69"/>
      <c r="R120" s="68"/>
      <c r="S120" s="68"/>
      <c r="T120" s="71">
        <f t="shared" si="4"/>
        <v>0</v>
      </c>
      <c r="U120" s="2" t="str">
        <f t="shared" si="5"/>
        <v/>
      </c>
      <c r="V120" s="3">
        <f t="shared" ca="1" si="6"/>
        <v>43344</v>
      </c>
    </row>
    <row r="121" spans="1:22" customFormat="1" ht="9.75" customHeight="1" x14ac:dyDescent="0.25">
      <c r="A121" s="63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70"/>
      <c r="O121" s="1">
        <v>110</v>
      </c>
      <c r="P121" s="68"/>
      <c r="Q121" s="69"/>
      <c r="R121" s="68"/>
      <c r="S121" s="68"/>
      <c r="T121" s="71">
        <f t="shared" si="4"/>
        <v>0</v>
      </c>
      <c r="U121" s="2" t="str">
        <f t="shared" si="5"/>
        <v/>
      </c>
      <c r="V121" s="3">
        <f t="shared" ca="1" si="6"/>
        <v>43344</v>
      </c>
    </row>
    <row r="122" spans="1:22" customFormat="1" ht="9.75" customHeight="1" x14ac:dyDescent="0.25">
      <c r="A122" s="63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70"/>
      <c r="O122" s="1">
        <v>111</v>
      </c>
      <c r="P122" s="68"/>
      <c r="Q122" s="69"/>
      <c r="R122" s="68"/>
      <c r="S122" s="68"/>
      <c r="T122" s="71">
        <f t="shared" si="4"/>
        <v>0</v>
      </c>
      <c r="U122" s="2" t="str">
        <f t="shared" si="5"/>
        <v/>
      </c>
      <c r="V122" s="3">
        <f t="shared" ca="1" si="6"/>
        <v>43344</v>
      </c>
    </row>
    <row r="123" spans="1:22" customFormat="1" ht="9.75" customHeight="1" x14ac:dyDescent="0.25">
      <c r="A123" s="63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70"/>
      <c r="O123" s="1">
        <v>112</v>
      </c>
      <c r="P123" s="68"/>
      <c r="Q123" s="69"/>
      <c r="R123" s="68"/>
      <c r="S123" s="68"/>
      <c r="T123" s="71">
        <f t="shared" si="4"/>
        <v>0</v>
      </c>
      <c r="U123" s="2" t="str">
        <f t="shared" si="5"/>
        <v/>
      </c>
      <c r="V123" s="3">
        <f t="shared" ca="1" si="6"/>
        <v>43344</v>
      </c>
    </row>
    <row r="124" spans="1:22" customFormat="1" ht="9.75" customHeight="1" x14ac:dyDescent="0.25">
      <c r="A124" s="63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70"/>
      <c r="O124" s="1">
        <v>113</v>
      </c>
      <c r="P124" s="68"/>
      <c r="Q124" s="69"/>
      <c r="R124" s="68"/>
      <c r="S124" s="68"/>
      <c r="T124" s="71">
        <f t="shared" si="4"/>
        <v>0</v>
      </c>
      <c r="U124" s="2" t="str">
        <f t="shared" si="5"/>
        <v/>
      </c>
      <c r="V124" s="3">
        <f t="shared" ca="1" si="6"/>
        <v>43344</v>
      </c>
    </row>
    <row r="125" spans="1:22" customFormat="1" ht="9.75" customHeight="1" x14ac:dyDescent="0.25">
      <c r="A125" s="63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70"/>
      <c r="O125" s="1">
        <v>114</v>
      </c>
      <c r="P125" s="68"/>
      <c r="Q125" s="69"/>
      <c r="R125" s="68"/>
      <c r="S125" s="68"/>
      <c r="T125" s="71">
        <f t="shared" si="4"/>
        <v>0</v>
      </c>
      <c r="U125" s="2" t="str">
        <f t="shared" si="5"/>
        <v/>
      </c>
      <c r="V125" s="3">
        <f t="shared" ca="1" si="6"/>
        <v>43344</v>
      </c>
    </row>
    <row r="126" spans="1:22" customFormat="1" ht="9.9499999999999993" customHeight="1" x14ac:dyDescent="0.25">
      <c r="A126" s="63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70"/>
      <c r="O126" s="1">
        <v>115</v>
      </c>
      <c r="P126" s="68"/>
      <c r="Q126" s="69"/>
      <c r="R126" s="68"/>
      <c r="S126" s="68"/>
      <c r="T126" s="71">
        <f t="shared" si="4"/>
        <v>0</v>
      </c>
      <c r="U126" s="2" t="str">
        <f t="shared" si="5"/>
        <v/>
      </c>
      <c r="V126" s="3">
        <f t="shared" ca="1" si="6"/>
        <v>43344</v>
      </c>
    </row>
    <row r="127" spans="1:22" customFormat="1" ht="9.9499999999999993" customHeight="1" x14ac:dyDescent="0.25">
      <c r="A127" s="63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70"/>
      <c r="O127" s="1">
        <v>116</v>
      </c>
      <c r="P127" s="68"/>
      <c r="Q127" s="69"/>
      <c r="R127" s="68"/>
      <c r="S127" s="68"/>
      <c r="T127" s="71">
        <f t="shared" si="4"/>
        <v>0</v>
      </c>
      <c r="U127" s="2" t="str">
        <f t="shared" si="5"/>
        <v/>
      </c>
      <c r="V127" s="3">
        <f t="shared" ca="1" si="6"/>
        <v>43344</v>
      </c>
    </row>
    <row r="128" spans="1:22" customFormat="1" ht="9.9499999999999993" customHeight="1" x14ac:dyDescent="0.25">
      <c r="A128" s="63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70"/>
      <c r="O128" s="1">
        <v>117</v>
      </c>
      <c r="P128" s="68"/>
      <c r="Q128" s="69"/>
      <c r="R128" s="68"/>
      <c r="S128" s="68"/>
      <c r="T128" s="71">
        <f t="shared" si="4"/>
        <v>0</v>
      </c>
      <c r="U128" s="2" t="str">
        <f t="shared" si="5"/>
        <v/>
      </c>
      <c r="V128" s="3">
        <f t="shared" ca="1" si="6"/>
        <v>43344</v>
      </c>
    </row>
    <row r="129" spans="1:22" customFormat="1" ht="9.9499999999999993" customHeight="1" x14ac:dyDescent="0.25">
      <c r="A129" s="63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70"/>
      <c r="O129" s="1">
        <v>118</v>
      </c>
      <c r="P129" s="68"/>
      <c r="Q129" s="69"/>
      <c r="R129" s="68"/>
      <c r="S129" s="68"/>
      <c r="T129" s="71">
        <f t="shared" si="4"/>
        <v>0</v>
      </c>
      <c r="U129" s="2" t="str">
        <f t="shared" si="5"/>
        <v/>
      </c>
      <c r="V129" s="3">
        <f t="shared" ca="1" si="6"/>
        <v>43344</v>
      </c>
    </row>
    <row r="130" spans="1:22" customFormat="1" ht="9.9499999999999993" customHeight="1" x14ac:dyDescent="0.25">
      <c r="A130" s="63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70"/>
      <c r="O130" s="1">
        <v>119</v>
      </c>
      <c r="P130" s="68"/>
      <c r="Q130" s="69"/>
      <c r="R130" s="68"/>
      <c r="S130" s="68"/>
      <c r="T130" s="71">
        <f t="shared" si="4"/>
        <v>0</v>
      </c>
      <c r="U130" s="2" t="str">
        <f t="shared" si="5"/>
        <v/>
      </c>
      <c r="V130" s="3">
        <f t="shared" ca="1" si="6"/>
        <v>43344</v>
      </c>
    </row>
    <row r="131" spans="1:22" customFormat="1" ht="9.9499999999999993" customHeight="1" thickBot="1" x14ac:dyDescent="0.3">
      <c r="A131" s="63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87"/>
      <c r="O131" s="88">
        <v>120</v>
      </c>
      <c r="P131" s="89"/>
      <c r="Q131" s="90"/>
      <c r="R131" s="89"/>
      <c r="S131" s="89"/>
      <c r="T131" s="91">
        <f t="shared" si="4"/>
        <v>0</v>
      </c>
      <c r="U131" s="92" t="str">
        <f t="shared" si="5"/>
        <v/>
      </c>
      <c r="V131" s="93">
        <f t="shared" ca="1" si="6"/>
        <v>43344</v>
      </c>
    </row>
    <row r="132" spans="1:22" customFormat="1" ht="15.75" thickBot="1" x14ac:dyDescent="0.3">
      <c r="A132" s="66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52" t="s">
        <v>19</v>
      </c>
      <c r="O132" s="53">
        <f ca="1">TODAY()</f>
        <v>43344</v>
      </c>
      <c r="P132" s="53" t="s">
        <v>20</v>
      </c>
      <c r="Q132" s="54">
        <f>SUM(Q11:Q131)-U132</f>
        <v>0</v>
      </c>
      <c r="R132" s="55">
        <f>MAX(R12:R131)</f>
        <v>0</v>
      </c>
      <c r="S132" s="56"/>
      <c r="T132" s="57" t="s">
        <v>21</v>
      </c>
      <c r="U132" s="54">
        <f>SUM(U11:U131)</f>
        <v>0</v>
      </c>
      <c r="V132" s="58">
        <f ca="1">SUMIF(V11:V131,"&gt;0")</f>
        <v>5244624</v>
      </c>
    </row>
    <row r="133" spans="1:22" ht="2.1" customHeight="1" x14ac:dyDescent="0.25"/>
  </sheetData>
  <mergeCells count="17">
    <mergeCell ref="N1:N2"/>
    <mergeCell ref="O1:T2"/>
    <mergeCell ref="U1:U2"/>
    <mergeCell ref="V1:V2"/>
    <mergeCell ref="B2:L6"/>
    <mergeCell ref="O3:P3"/>
    <mergeCell ref="S3:T3"/>
    <mergeCell ref="S4:V4"/>
    <mergeCell ref="O5:P5"/>
    <mergeCell ref="U5:V5"/>
    <mergeCell ref="B11:B109"/>
    <mergeCell ref="N6:Q6"/>
    <mergeCell ref="S6:V6"/>
    <mergeCell ref="N7:Q7"/>
    <mergeCell ref="B8:B10"/>
    <mergeCell ref="C8:L9"/>
    <mergeCell ref="N8:Q8"/>
  </mergeCells>
  <conditionalFormatting sqref="T8:V8 V3 R8">
    <cfRule type="cellIs" dxfId="164" priority="11" operator="equal">
      <formula>0</formula>
    </cfRule>
  </conditionalFormatting>
  <conditionalFormatting sqref="V10">
    <cfRule type="cellIs" dxfId="163" priority="7" operator="between">
      <formula>40000</formula>
      <formula>50000</formula>
    </cfRule>
    <cfRule type="cellIs" dxfId="162" priority="8" operator="between">
      <formula>30</formula>
      <formula>4000</formula>
    </cfRule>
    <cfRule type="containsText" dxfId="161" priority="9" operator="containsText" text="pago">
      <formula>NOT(ISERROR(SEARCH("pago",V10)))</formula>
    </cfRule>
    <cfRule type="cellIs" dxfId="160" priority="10" operator="between">
      <formula>1</formula>
      <formula>29</formula>
    </cfRule>
  </conditionalFormatting>
  <conditionalFormatting sqref="V11:V131">
    <cfRule type="cellIs" dxfId="159" priority="3" operator="between">
      <formula>40000</formula>
      <formula>50000</formula>
    </cfRule>
    <cfRule type="cellIs" dxfId="158" priority="4" operator="between">
      <formula>30</formula>
      <formula>4000</formula>
    </cfRule>
    <cfRule type="containsText" dxfId="157" priority="5" operator="containsText" text="pago">
      <formula>NOT(ISERROR(SEARCH("pago",V11)))</formula>
    </cfRule>
    <cfRule type="cellIs" dxfId="156" priority="6" operator="between">
      <formula>1</formula>
      <formula>29</formula>
    </cfRule>
  </conditionalFormatting>
  <conditionalFormatting sqref="V11:V131">
    <cfRule type="cellIs" dxfId="155" priority="2" operator="lessThan">
      <formula>0</formula>
    </cfRule>
  </conditionalFormatting>
  <conditionalFormatting sqref="T11:T131">
    <cfRule type="expression" dxfId="154" priority="1">
      <formula>S11=""</formula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Clientes!$A$3:$A$402</xm:f>
          </x14:formula1>
          <xm:sqref>V1:V2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3"/>
  <sheetViews>
    <sheetView workbookViewId="0">
      <selection sqref="A1:XFD1048576"/>
    </sheetView>
  </sheetViews>
  <sheetFormatPr defaultColWidth="0" defaultRowHeight="15" zeroHeight="1" x14ac:dyDescent="0.25"/>
  <cols>
    <col min="1" max="1" width="1.7109375" style="59" customWidth="1"/>
    <col min="2" max="12" width="2.7109375" style="59" customWidth="1"/>
    <col min="13" max="13" width="1.7109375" style="59" customWidth="1"/>
    <col min="14" max="14" width="19.140625" style="42" bestFit="1" customWidth="1"/>
    <col min="15" max="15" width="15" style="42" bestFit="1" customWidth="1"/>
    <col min="16" max="16" width="15" style="42" customWidth="1"/>
    <col min="17" max="17" width="9.28515625" style="42" bestFit="1" customWidth="1"/>
    <col min="18" max="18" width="18.7109375" style="43" hidden="1"/>
    <col min="19" max="19" width="15.5703125" style="42" bestFit="1" customWidth="1"/>
    <col min="20" max="20" width="17.85546875" style="42" customWidth="1"/>
    <col min="21" max="21" width="14.28515625" style="42" bestFit="1" customWidth="1"/>
    <col min="22" max="22" width="19" style="42" customWidth="1"/>
    <col min="23" max="23" width="1.7109375" style="59" customWidth="1"/>
    <col min="24" max="16384" width="19" style="59" hidden="1"/>
  </cols>
  <sheetData>
    <row r="1" spans="1:22" customFormat="1" ht="9.9499999999999993" customHeight="1" thickBot="1" x14ac:dyDescent="0.3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2"/>
      <c r="N1" s="222" t="str">
        <f ca="1">IF(V132&gt;5000,"Livre",IF(V132&lt;=30,"Em Dias","Atrasado"))</f>
        <v>Livre</v>
      </c>
      <c r="O1" s="224" t="s">
        <v>1</v>
      </c>
      <c r="P1" s="224"/>
      <c r="Q1" s="224"/>
      <c r="R1" s="224"/>
      <c r="S1" s="224"/>
      <c r="T1" s="224"/>
      <c r="U1" s="226" t="s">
        <v>22</v>
      </c>
      <c r="V1" s="228" t="s">
        <v>56</v>
      </c>
    </row>
    <row r="2" spans="1:22" customFormat="1" ht="9.9499999999999993" customHeight="1" thickBot="1" x14ac:dyDescent="0.3">
      <c r="A2" s="63"/>
      <c r="B2" s="230"/>
      <c r="C2" s="231"/>
      <c r="D2" s="231"/>
      <c r="E2" s="231"/>
      <c r="F2" s="231"/>
      <c r="G2" s="231"/>
      <c r="H2" s="231"/>
      <c r="I2" s="231"/>
      <c r="J2" s="231"/>
      <c r="K2" s="231"/>
      <c r="L2" s="232"/>
      <c r="M2" s="64"/>
      <c r="N2" s="223"/>
      <c r="O2" s="225"/>
      <c r="P2" s="225"/>
      <c r="Q2" s="225"/>
      <c r="R2" s="225"/>
      <c r="S2" s="225"/>
      <c r="T2" s="225"/>
      <c r="U2" s="227"/>
      <c r="V2" s="229"/>
    </row>
    <row r="3" spans="1:22" customFormat="1" ht="9.9499999999999993" customHeight="1" thickBot="1" x14ac:dyDescent="0.3">
      <c r="A3" s="63"/>
      <c r="B3" s="233"/>
      <c r="C3" s="234"/>
      <c r="D3" s="234"/>
      <c r="E3" s="234"/>
      <c r="F3" s="234"/>
      <c r="G3" s="234"/>
      <c r="H3" s="234"/>
      <c r="I3" s="234"/>
      <c r="J3" s="234"/>
      <c r="K3" s="234"/>
      <c r="L3" s="235"/>
      <c r="M3" s="64"/>
      <c r="N3" s="44" t="s">
        <v>4</v>
      </c>
      <c r="O3" s="239" t="e">
        <f>VLOOKUP(V1,bd,2,0)</f>
        <v>#N/A</v>
      </c>
      <c r="P3" s="240"/>
      <c r="Q3" s="45" t="s">
        <v>6</v>
      </c>
      <c r="R3" s="43"/>
      <c r="S3" s="241" t="e">
        <f>VLOOKUP(V1,bd,8,0)</f>
        <v>#N/A</v>
      </c>
      <c r="T3" s="242"/>
      <c r="U3" s="44" t="s">
        <v>23</v>
      </c>
      <c r="V3" s="13" t="e">
        <f>VLOOKUP(V1,bd,9,0)</f>
        <v>#N/A</v>
      </c>
    </row>
    <row r="4" spans="1:22" customFormat="1" ht="9.9499999999999993" customHeight="1" thickBot="1" x14ac:dyDescent="0.3">
      <c r="A4" s="63"/>
      <c r="B4" s="233"/>
      <c r="C4" s="234"/>
      <c r="D4" s="234"/>
      <c r="E4" s="234"/>
      <c r="F4" s="234"/>
      <c r="G4" s="234"/>
      <c r="H4" s="234"/>
      <c r="I4" s="234"/>
      <c r="J4" s="234"/>
      <c r="K4" s="234"/>
      <c r="L4" s="235"/>
      <c r="M4" s="64"/>
      <c r="N4" s="44" t="s">
        <v>30</v>
      </c>
      <c r="O4" s="41" t="e">
        <f>VLOOKUP(V1,bd,17,0)</f>
        <v>#N/A</v>
      </c>
      <c r="P4" s="41" t="e">
        <f>VLOOKUP(V1,bd,18,0)</f>
        <v>#N/A</v>
      </c>
      <c r="Q4" s="44" t="s">
        <v>8</v>
      </c>
      <c r="R4" s="43"/>
      <c r="S4" s="243" t="e">
        <f>VLOOKUP(V1,bd,19,0)</f>
        <v>#N/A</v>
      </c>
      <c r="T4" s="244"/>
      <c r="U4" s="244"/>
      <c r="V4" s="245"/>
    </row>
    <row r="5" spans="1:22" customFormat="1" ht="9.9499999999999993" customHeight="1" thickBot="1" x14ac:dyDescent="0.3">
      <c r="A5" s="63"/>
      <c r="B5" s="233"/>
      <c r="C5" s="234"/>
      <c r="D5" s="234"/>
      <c r="E5" s="234"/>
      <c r="F5" s="234"/>
      <c r="G5" s="234"/>
      <c r="H5" s="234"/>
      <c r="I5" s="234"/>
      <c r="J5" s="234"/>
      <c r="K5" s="234"/>
      <c r="L5" s="235"/>
      <c r="M5" s="64"/>
      <c r="N5" s="44" t="s">
        <v>24</v>
      </c>
      <c r="O5" s="246" t="e">
        <f>VLOOKUP(V1,bd,10,0)</f>
        <v>#N/A</v>
      </c>
      <c r="P5" s="247"/>
      <c r="Q5" s="46" t="s">
        <v>7</v>
      </c>
      <c r="R5" s="4"/>
      <c r="S5" s="41" t="e">
        <f>VLOOKUP(V1,bd,13,0)</f>
        <v>#N/A</v>
      </c>
      <c r="T5" s="44" t="s">
        <v>5</v>
      </c>
      <c r="U5" s="241" t="e">
        <f>VLOOKUP(V1,bd,20,0)</f>
        <v>#N/A</v>
      </c>
      <c r="V5" s="242"/>
    </row>
    <row r="6" spans="1:22" customFormat="1" ht="9.9499999999999993" customHeight="1" thickBot="1" x14ac:dyDescent="0.3">
      <c r="A6" s="63"/>
      <c r="B6" s="236"/>
      <c r="C6" s="237"/>
      <c r="D6" s="237"/>
      <c r="E6" s="237"/>
      <c r="F6" s="237"/>
      <c r="G6" s="237"/>
      <c r="H6" s="237"/>
      <c r="I6" s="237"/>
      <c r="J6" s="237"/>
      <c r="K6" s="237"/>
      <c r="L6" s="238"/>
      <c r="M6" s="64"/>
      <c r="N6" s="241"/>
      <c r="O6" s="248"/>
      <c r="P6" s="248"/>
      <c r="Q6" s="248"/>
      <c r="R6" s="7"/>
      <c r="S6" s="248"/>
      <c r="T6" s="248"/>
      <c r="U6" s="248"/>
      <c r="V6" s="242"/>
    </row>
    <row r="7" spans="1:22" customFormat="1" ht="9.9499999999999993" customHeight="1" thickBot="1" x14ac:dyDescent="0.3">
      <c r="A7" s="63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217" t="s">
        <v>25</v>
      </c>
      <c r="O7" s="215"/>
      <c r="P7" s="215"/>
      <c r="Q7" s="216"/>
      <c r="R7" s="65"/>
      <c r="S7" s="47" t="s">
        <v>26</v>
      </c>
      <c r="T7" s="48" t="s">
        <v>27</v>
      </c>
      <c r="U7" s="48" t="s">
        <v>28</v>
      </c>
      <c r="V7" s="48" t="s">
        <v>29</v>
      </c>
    </row>
    <row r="8" spans="1:22" customFormat="1" ht="9.9499999999999993" customHeight="1" thickBot="1" x14ac:dyDescent="0.3">
      <c r="A8" s="63"/>
      <c r="B8" s="249"/>
      <c r="C8" s="250" t="s">
        <v>31</v>
      </c>
      <c r="D8" s="251"/>
      <c r="E8" s="251"/>
      <c r="F8" s="251"/>
      <c r="G8" s="251"/>
      <c r="H8" s="251"/>
      <c r="I8" s="251"/>
      <c r="J8" s="251"/>
      <c r="K8" s="251"/>
      <c r="L8" s="252"/>
      <c r="M8" s="64"/>
      <c r="N8" s="241" t="e">
        <f>VLOOKUP(V1,bd,3,0)</f>
        <v>#N/A</v>
      </c>
      <c r="O8" s="248"/>
      <c r="P8" s="248"/>
      <c r="Q8" s="242"/>
      <c r="R8" s="6"/>
      <c r="S8" s="5" t="e">
        <f>VLOOKUP(V1,bd,4,0)</f>
        <v>#N/A</v>
      </c>
      <c r="T8" s="5" t="e">
        <f>VLOOKUP(V1,bd,5,0)</f>
        <v>#N/A</v>
      </c>
      <c r="U8" s="5" t="e">
        <f>VLOOKUP(V1,bd,7,0)</f>
        <v>#N/A</v>
      </c>
      <c r="V8" s="13" t="e">
        <f>VLOOKUP(V1,bd,6,0)</f>
        <v>#N/A</v>
      </c>
    </row>
    <row r="9" spans="1:22" customFormat="1" ht="9.9499999999999993" customHeight="1" thickBot="1" x14ac:dyDescent="0.3">
      <c r="A9" s="63"/>
      <c r="B9" s="249"/>
      <c r="C9" s="253"/>
      <c r="D9" s="254"/>
      <c r="E9" s="254"/>
      <c r="F9" s="254"/>
      <c r="G9" s="254"/>
      <c r="H9" s="254"/>
      <c r="I9" s="254"/>
      <c r="J9" s="254"/>
      <c r="K9" s="254"/>
      <c r="L9" s="255"/>
      <c r="M9" s="64"/>
      <c r="N9" s="49"/>
      <c r="O9" s="50"/>
      <c r="P9" s="50"/>
      <c r="Q9" s="50"/>
      <c r="R9" s="50"/>
      <c r="S9" s="50"/>
      <c r="T9" s="50"/>
      <c r="U9" s="50"/>
      <c r="V9" s="51"/>
    </row>
    <row r="10" spans="1:22" customFormat="1" ht="9.9499999999999993" customHeight="1" thickBot="1" x14ac:dyDescent="0.3">
      <c r="A10" s="63"/>
      <c r="B10" s="249"/>
      <c r="C10" s="115">
        <v>1</v>
      </c>
      <c r="D10" s="116">
        <v>2</v>
      </c>
      <c r="E10" s="116">
        <v>3</v>
      </c>
      <c r="F10" s="116">
        <v>4</v>
      </c>
      <c r="G10" s="116">
        <v>5</v>
      </c>
      <c r="H10" s="116">
        <v>6</v>
      </c>
      <c r="I10" s="116">
        <v>7</v>
      </c>
      <c r="J10" s="116">
        <v>8</v>
      </c>
      <c r="K10" s="116">
        <v>9</v>
      </c>
      <c r="L10" s="117">
        <v>10</v>
      </c>
      <c r="M10" s="64"/>
      <c r="N10" s="76" t="s">
        <v>9</v>
      </c>
      <c r="O10" s="77" t="s">
        <v>10</v>
      </c>
      <c r="P10" s="77" t="s">
        <v>11</v>
      </c>
      <c r="Q10" s="77" t="s">
        <v>12</v>
      </c>
      <c r="R10" s="78" t="s">
        <v>13</v>
      </c>
      <c r="S10" s="77" t="s">
        <v>14</v>
      </c>
      <c r="T10" s="77" t="s">
        <v>15</v>
      </c>
      <c r="U10" s="77" t="s">
        <v>16</v>
      </c>
      <c r="V10" s="79" t="s">
        <v>17</v>
      </c>
    </row>
    <row r="11" spans="1:22" customFormat="1" ht="9.9499999999999993" customHeight="1" x14ac:dyDescent="0.25">
      <c r="A11" s="63"/>
      <c r="B11" s="256" t="s">
        <v>3292</v>
      </c>
      <c r="C11" s="108">
        <v>1</v>
      </c>
      <c r="D11" s="112">
        <v>1</v>
      </c>
      <c r="E11" s="113">
        <v>1</v>
      </c>
      <c r="F11" s="113">
        <v>1</v>
      </c>
      <c r="G11" s="113">
        <v>1</v>
      </c>
      <c r="H11" s="113">
        <v>1</v>
      </c>
      <c r="I11" s="113">
        <v>1</v>
      </c>
      <c r="J11" s="113">
        <v>1</v>
      </c>
      <c r="K11" s="113">
        <v>1</v>
      </c>
      <c r="L11" s="114">
        <v>1</v>
      </c>
      <c r="M11" s="64"/>
      <c r="N11" s="80"/>
      <c r="O11" s="81" t="s">
        <v>18</v>
      </c>
      <c r="P11" s="82"/>
      <c r="Q11" s="83"/>
      <c r="R11" s="82"/>
      <c r="S11" s="82"/>
      <c r="T11" s="84">
        <f t="shared" ref="T11:T74" si="0">IF(P11&gt;=S11,0,"")</f>
        <v>0</v>
      </c>
      <c r="U11" s="85" t="str">
        <f t="shared" ref="U11:U74" si="1">IF(S11&lt;&gt;"",Q11,"")</f>
        <v/>
      </c>
      <c r="V11" s="86">
        <f t="shared" ref="V11:V74" ca="1" si="2">IF(U11&lt;&gt;"","pago",TODAY()-P11)</f>
        <v>43344</v>
      </c>
    </row>
    <row r="12" spans="1:22" customFormat="1" ht="9.9499999999999993" customHeight="1" x14ac:dyDescent="0.25">
      <c r="A12" s="63"/>
      <c r="B12" s="257"/>
      <c r="C12" s="109">
        <v>2</v>
      </c>
      <c r="D12" s="94">
        <v>2</v>
      </c>
      <c r="E12" s="72">
        <v>2</v>
      </c>
      <c r="F12" s="72">
        <v>2</v>
      </c>
      <c r="G12" s="72">
        <v>2</v>
      </c>
      <c r="H12" s="72">
        <v>2</v>
      </c>
      <c r="I12" s="72">
        <v>2</v>
      </c>
      <c r="J12" s="72">
        <v>2</v>
      </c>
      <c r="K12" s="72">
        <v>2</v>
      </c>
      <c r="L12" s="73">
        <v>2</v>
      </c>
      <c r="M12" s="64"/>
      <c r="N12" s="70"/>
      <c r="O12" s="1">
        <v>1</v>
      </c>
      <c r="P12" s="68"/>
      <c r="Q12" s="69"/>
      <c r="R12" s="68" t="str">
        <f t="shared" ref="R12:R51" si="3">IF(N12&lt;&gt;"",P12,"")</f>
        <v/>
      </c>
      <c r="S12" s="68"/>
      <c r="T12" s="71">
        <f t="shared" si="0"/>
        <v>0</v>
      </c>
      <c r="U12" s="2" t="str">
        <f t="shared" si="1"/>
        <v/>
      </c>
      <c r="V12" s="3">
        <f t="shared" ca="1" si="2"/>
        <v>43344</v>
      </c>
    </row>
    <row r="13" spans="1:22" customFormat="1" ht="9.9499999999999993" customHeight="1" x14ac:dyDescent="0.25">
      <c r="A13" s="63"/>
      <c r="B13" s="257"/>
      <c r="C13" s="109">
        <v>3</v>
      </c>
      <c r="D13" s="94">
        <v>3</v>
      </c>
      <c r="E13" s="72">
        <v>3</v>
      </c>
      <c r="F13" s="72">
        <v>3</v>
      </c>
      <c r="G13" s="72">
        <v>3</v>
      </c>
      <c r="H13" s="72">
        <v>3</v>
      </c>
      <c r="I13" s="72">
        <v>3</v>
      </c>
      <c r="J13" s="72">
        <v>3</v>
      </c>
      <c r="K13" s="72">
        <v>3</v>
      </c>
      <c r="L13" s="73">
        <v>3</v>
      </c>
      <c r="M13" s="64"/>
      <c r="N13" s="70"/>
      <c r="O13" s="1">
        <v>2</v>
      </c>
      <c r="P13" s="68"/>
      <c r="Q13" s="69"/>
      <c r="R13" s="68" t="str">
        <f t="shared" si="3"/>
        <v/>
      </c>
      <c r="S13" s="68"/>
      <c r="T13" s="71">
        <f t="shared" si="0"/>
        <v>0</v>
      </c>
      <c r="U13" s="2" t="str">
        <f t="shared" si="1"/>
        <v/>
      </c>
      <c r="V13" s="3">
        <f t="shared" ca="1" si="2"/>
        <v>43344</v>
      </c>
    </row>
    <row r="14" spans="1:22" customFormat="1" ht="9.9499999999999993" customHeight="1" x14ac:dyDescent="0.25">
      <c r="A14" s="63"/>
      <c r="B14" s="257"/>
      <c r="C14" s="109">
        <v>4</v>
      </c>
      <c r="D14" s="94">
        <v>4</v>
      </c>
      <c r="E14" s="72">
        <v>4</v>
      </c>
      <c r="F14" s="72">
        <v>4</v>
      </c>
      <c r="G14" s="72">
        <v>4</v>
      </c>
      <c r="H14" s="72">
        <v>4</v>
      </c>
      <c r="I14" s="72">
        <v>4</v>
      </c>
      <c r="J14" s="72">
        <v>4</v>
      </c>
      <c r="K14" s="72">
        <v>4</v>
      </c>
      <c r="L14" s="73">
        <v>4</v>
      </c>
      <c r="M14" s="64"/>
      <c r="N14" s="70"/>
      <c r="O14" s="1">
        <v>3</v>
      </c>
      <c r="P14" s="68"/>
      <c r="Q14" s="69"/>
      <c r="R14" s="68" t="str">
        <f t="shared" si="3"/>
        <v/>
      </c>
      <c r="S14" s="68"/>
      <c r="T14" s="71">
        <f t="shared" si="0"/>
        <v>0</v>
      </c>
      <c r="U14" s="2" t="str">
        <f t="shared" si="1"/>
        <v/>
      </c>
      <c r="V14" s="3">
        <f t="shared" ca="1" si="2"/>
        <v>43344</v>
      </c>
    </row>
    <row r="15" spans="1:22" customFormat="1" ht="9.9499999999999993" customHeight="1" x14ac:dyDescent="0.25">
      <c r="A15" s="63"/>
      <c r="B15" s="257"/>
      <c r="C15" s="109">
        <v>5</v>
      </c>
      <c r="D15" s="94">
        <v>5</v>
      </c>
      <c r="E15" s="72">
        <v>5</v>
      </c>
      <c r="F15" s="72">
        <v>5</v>
      </c>
      <c r="G15" s="72">
        <v>5</v>
      </c>
      <c r="H15" s="72">
        <v>5</v>
      </c>
      <c r="I15" s="72">
        <v>5</v>
      </c>
      <c r="J15" s="72">
        <v>5</v>
      </c>
      <c r="K15" s="72">
        <v>5</v>
      </c>
      <c r="L15" s="73">
        <v>5</v>
      </c>
      <c r="M15" s="64"/>
      <c r="N15" s="70"/>
      <c r="O15" s="1">
        <v>4</v>
      </c>
      <c r="P15" s="68"/>
      <c r="Q15" s="69"/>
      <c r="R15" s="68" t="str">
        <f t="shared" si="3"/>
        <v/>
      </c>
      <c r="S15" s="68"/>
      <c r="T15" s="71">
        <f t="shared" si="0"/>
        <v>0</v>
      </c>
      <c r="U15" s="2" t="str">
        <f t="shared" si="1"/>
        <v/>
      </c>
      <c r="V15" s="3">
        <f t="shared" ca="1" si="2"/>
        <v>43344</v>
      </c>
    </row>
    <row r="16" spans="1:22" customFormat="1" ht="9.9499999999999993" customHeight="1" x14ac:dyDescent="0.25">
      <c r="A16" s="63"/>
      <c r="B16" s="257"/>
      <c r="C16" s="109">
        <v>6</v>
      </c>
      <c r="D16" s="94">
        <v>6</v>
      </c>
      <c r="E16" s="72">
        <v>6</v>
      </c>
      <c r="F16" s="72">
        <v>6</v>
      </c>
      <c r="G16" s="72">
        <v>6</v>
      </c>
      <c r="H16" s="72">
        <v>6</v>
      </c>
      <c r="I16" s="72">
        <v>6</v>
      </c>
      <c r="J16" s="72">
        <v>6</v>
      </c>
      <c r="K16" s="72">
        <v>6</v>
      </c>
      <c r="L16" s="73">
        <v>6</v>
      </c>
      <c r="M16" s="64"/>
      <c r="N16" s="70"/>
      <c r="O16" s="1">
        <v>5</v>
      </c>
      <c r="P16" s="68"/>
      <c r="Q16" s="69"/>
      <c r="R16" s="68" t="str">
        <f t="shared" si="3"/>
        <v/>
      </c>
      <c r="S16" s="68"/>
      <c r="T16" s="71">
        <f t="shared" si="0"/>
        <v>0</v>
      </c>
      <c r="U16" s="2" t="str">
        <f t="shared" si="1"/>
        <v/>
      </c>
      <c r="V16" s="3">
        <f t="shared" ca="1" si="2"/>
        <v>43344</v>
      </c>
    </row>
    <row r="17" spans="1:22" customFormat="1" ht="9.9499999999999993" customHeight="1" x14ac:dyDescent="0.25">
      <c r="A17" s="63"/>
      <c r="B17" s="257"/>
      <c r="C17" s="109">
        <v>7</v>
      </c>
      <c r="D17" s="94">
        <v>7</v>
      </c>
      <c r="E17" s="72">
        <v>7</v>
      </c>
      <c r="F17" s="72">
        <v>7</v>
      </c>
      <c r="G17" s="72">
        <v>7</v>
      </c>
      <c r="H17" s="72">
        <v>7</v>
      </c>
      <c r="I17" s="72">
        <v>7</v>
      </c>
      <c r="J17" s="72">
        <v>7</v>
      </c>
      <c r="K17" s="72">
        <v>7</v>
      </c>
      <c r="L17" s="73">
        <v>7</v>
      </c>
      <c r="M17" s="64"/>
      <c r="N17" s="70"/>
      <c r="O17" s="1">
        <v>6</v>
      </c>
      <c r="P17" s="68"/>
      <c r="Q17" s="69"/>
      <c r="R17" s="68" t="str">
        <f t="shared" si="3"/>
        <v/>
      </c>
      <c r="S17" s="68"/>
      <c r="T17" s="71">
        <f t="shared" si="0"/>
        <v>0</v>
      </c>
      <c r="U17" s="2" t="str">
        <f t="shared" si="1"/>
        <v/>
      </c>
      <c r="V17" s="3">
        <f t="shared" ca="1" si="2"/>
        <v>43344</v>
      </c>
    </row>
    <row r="18" spans="1:22" customFormat="1" ht="9.9499999999999993" customHeight="1" x14ac:dyDescent="0.25">
      <c r="A18" s="63"/>
      <c r="B18" s="257"/>
      <c r="C18" s="109">
        <v>8</v>
      </c>
      <c r="D18" s="94">
        <v>8</v>
      </c>
      <c r="E18" s="72">
        <v>8</v>
      </c>
      <c r="F18" s="72">
        <v>8</v>
      </c>
      <c r="G18" s="72">
        <v>8</v>
      </c>
      <c r="H18" s="72">
        <v>8</v>
      </c>
      <c r="I18" s="72">
        <v>8</v>
      </c>
      <c r="J18" s="72">
        <v>8</v>
      </c>
      <c r="K18" s="72">
        <v>8</v>
      </c>
      <c r="L18" s="73">
        <v>8</v>
      </c>
      <c r="M18" s="64"/>
      <c r="N18" s="70"/>
      <c r="O18" s="1">
        <v>7</v>
      </c>
      <c r="P18" s="68"/>
      <c r="Q18" s="69"/>
      <c r="R18" s="68" t="str">
        <f t="shared" si="3"/>
        <v/>
      </c>
      <c r="S18" s="68"/>
      <c r="T18" s="71">
        <f t="shared" si="0"/>
        <v>0</v>
      </c>
      <c r="U18" s="2" t="str">
        <f t="shared" si="1"/>
        <v/>
      </c>
      <c r="V18" s="3">
        <f t="shared" ca="1" si="2"/>
        <v>43344</v>
      </c>
    </row>
    <row r="19" spans="1:22" customFormat="1" ht="9.9499999999999993" customHeight="1" x14ac:dyDescent="0.25">
      <c r="A19" s="63"/>
      <c r="B19" s="257"/>
      <c r="C19" s="109">
        <v>9</v>
      </c>
      <c r="D19" s="94">
        <v>9</v>
      </c>
      <c r="E19" s="72">
        <v>9</v>
      </c>
      <c r="F19" s="72">
        <v>9</v>
      </c>
      <c r="G19" s="72">
        <v>9</v>
      </c>
      <c r="H19" s="72">
        <v>9</v>
      </c>
      <c r="I19" s="72">
        <v>9</v>
      </c>
      <c r="J19" s="72">
        <v>9</v>
      </c>
      <c r="K19" s="72">
        <v>9</v>
      </c>
      <c r="L19" s="73">
        <v>9</v>
      </c>
      <c r="M19" s="64"/>
      <c r="N19" s="70"/>
      <c r="O19" s="1">
        <v>8</v>
      </c>
      <c r="P19" s="68"/>
      <c r="Q19" s="69"/>
      <c r="R19" s="68" t="str">
        <f t="shared" si="3"/>
        <v/>
      </c>
      <c r="S19" s="68"/>
      <c r="T19" s="71">
        <f t="shared" si="0"/>
        <v>0</v>
      </c>
      <c r="U19" s="2" t="str">
        <f t="shared" si="1"/>
        <v/>
      </c>
      <c r="V19" s="3">
        <f t="shared" ca="1" si="2"/>
        <v>43344</v>
      </c>
    </row>
    <row r="20" spans="1:22" customFormat="1" ht="9.9499999999999993" customHeight="1" x14ac:dyDescent="0.25">
      <c r="A20" s="63"/>
      <c r="B20" s="257"/>
      <c r="C20" s="109">
        <v>10</v>
      </c>
      <c r="D20" s="94">
        <v>10</v>
      </c>
      <c r="E20" s="72">
        <v>10</v>
      </c>
      <c r="F20" s="72">
        <v>10</v>
      </c>
      <c r="G20" s="72">
        <v>10</v>
      </c>
      <c r="H20" s="72">
        <v>10</v>
      </c>
      <c r="I20" s="72">
        <v>10</v>
      </c>
      <c r="J20" s="72">
        <v>10</v>
      </c>
      <c r="K20" s="72">
        <v>10</v>
      </c>
      <c r="L20" s="73">
        <v>10</v>
      </c>
      <c r="M20" s="64"/>
      <c r="N20" s="70"/>
      <c r="O20" s="1">
        <v>9</v>
      </c>
      <c r="P20" s="68"/>
      <c r="Q20" s="69"/>
      <c r="R20" s="68" t="str">
        <f t="shared" si="3"/>
        <v/>
      </c>
      <c r="S20" s="68"/>
      <c r="T20" s="71">
        <f t="shared" si="0"/>
        <v>0</v>
      </c>
      <c r="U20" s="2" t="str">
        <f t="shared" si="1"/>
        <v/>
      </c>
      <c r="V20" s="3">
        <f t="shared" ca="1" si="2"/>
        <v>43344</v>
      </c>
    </row>
    <row r="21" spans="1:22" customFormat="1" ht="9.9499999999999993" customHeight="1" x14ac:dyDescent="0.25">
      <c r="A21" s="63"/>
      <c r="B21" s="257"/>
      <c r="C21" s="109">
        <v>11</v>
      </c>
      <c r="D21" s="94">
        <v>11</v>
      </c>
      <c r="E21" s="72">
        <v>11</v>
      </c>
      <c r="F21" s="72">
        <v>11</v>
      </c>
      <c r="G21" s="72">
        <v>11</v>
      </c>
      <c r="H21" s="72">
        <v>11</v>
      </c>
      <c r="I21" s="72">
        <v>11</v>
      </c>
      <c r="J21" s="72">
        <v>11</v>
      </c>
      <c r="K21" s="72">
        <v>11</v>
      </c>
      <c r="L21" s="73">
        <v>11</v>
      </c>
      <c r="M21" s="64"/>
      <c r="N21" s="70"/>
      <c r="O21" s="1">
        <v>10</v>
      </c>
      <c r="P21" s="68"/>
      <c r="Q21" s="69"/>
      <c r="R21" s="68" t="str">
        <f t="shared" si="3"/>
        <v/>
      </c>
      <c r="S21" s="68"/>
      <c r="T21" s="71">
        <f t="shared" si="0"/>
        <v>0</v>
      </c>
      <c r="U21" s="2" t="str">
        <f t="shared" si="1"/>
        <v/>
      </c>
      <c r="V21" s="3">
        <f t="shared" ca="1" si="2"/>
        <v>43344</v>
      </c>
    </row>
    <row r="22" spans="1:22" customFormat="1" ht="9.9499999999999993" customHeight="1" x14ac:dyDescent="0.25">
      <c r="A22" s="63"/>
      <c r="B22" s="257"/>
      <c r="C22" s="110">
        <v>12</v>
      </c>
      <c r="D22" s="72">
        <v>12</v>
      </c>
      <c r="E22" s="72">
        <v>12</v>
      </c>
      <c r="F22" s="72">
        <v>12</v>
      </c>
      <c r="G22" s="72">
        <v>12</v>
      </c>
      <c r="H22" s="72">
        <v>12</v>
      </c>
      <c r="I22" s="72">
        <v>12</v>
      </c>
      <c r="J22" s="72">
        <v>12</v>
      </c>
      <c r="K22" s="72">
        <v>12</v>
      </c>
      <c r="L22" s="73">
        <v>12</v>
      </c>
      <c r="M22" s="64"/>
      <c r="N22" s="70"/>
      <c r="O22" s="1">
        <v>11</v>
      </c>
      <c r="P22" s="68"/>
      <c r="Q22" s="69"/>
      <c r="R22" s="68" t="str">
        <f t="shared" si="3"/>
        <v/>
      </c>
      <c r="S22" s="68"/>
      <c r="T22" s="71">
        <f t="shared" si="0"/>
        <v>0</v>
      </c>
      <c r="U22" s="2" t="str">
        <f t="shared" si="1"/>
        <v/>
      </c>
      <c r="V22" s="3">
        <f t="shared" ca="1" si="2"/>
        <v>43344</v>
      </c>
    </row>
    <row r="23" spans="1:22" customFormat="1" ht="9.9499999999999993" customHeight="1" x14ac:dyDescent="0.25">
      <c r="A23" s="63"/>
      <c r="B23" s="257"/>
      <c r="C23" s="110">
        <v>13</v>
      </c>
      <c r="D23" s="72">
        <v>13</v>
      </c>
      <c r="E23" s="72">
        <v>13</v>
      </c>
      <c r="F23" s="72">
        <v>13</v>
      </c>
      <c r="G23" s="72">
        <v>13</v>
      </c>
      <c r="H23" s="72">
        <v>13</v>
      </c>
      <c r="I23" s="72">
        <v>13</v>
      </c>
      <c r="J23" s="72">
        <v>13</v>
      </c>
      <c r="K23" s="72">
        <v>13</v>
      </c>
      <c r="L23" s="73">
        <v>13</v>
      </c>
      <c r="M23" s="64"/>
      <c r="N23" s="70"/>
      <c r="O23" s="1">
        <v>12</v>
      </c>
      <c r="P23" s="68"/>
      <c r="Q23" s="69"/>
      <c r="R23" s="68" t="str">
        <f t="shared" si="3"/>
        <v/>
      </c>
      <c r="S23" s="68"/>
      <c r="T23" s="71">
        <f t="shared" si="0"/>
        <v>0</v>
      </c>
      <c r="U23" s="2" t="str">
        <f t="shared" si="1"/>
        <v/>
      </c>
      <c r="V23" s="3">
        <f t="shared" ca="1" si="2"/>
        <v>43344</v>
      </c>
    </row>
    <row r="24" spans="1:22" customFormat="1" ht="9.9499999999999993" customHeight="1" x14ac:dyDescent="0.25">
      <c r="A24" s="63"/>
      <c r="B24" s="257"/>
      <c r="C24" s="97">
        <v>14</v>
      </c>
      <c r="D24" s="72">
        <v>14</v>
      </c>
      <c r="E24" s="72">
        <v>14</v>
      </c>
      <c r="F24" s="72">
        <v>14</v>
      </c>
      <c r="G24" s="72">
        <v>14</v>
      </c>
      <c r="H24" s="72">
        <v>14</v>
      </c>
      <c r="I24" s="72">
        <v>14</v>
      </c>
      <c r="J24" s="72">
        <v>14</v>
      </c>
      <c r="K24" s="72">
        <v>14</v>
      </c>
      <c r="L24" s="73">
        <v>14</v>
      </c>
      <c r="M24" s="64"/>
      <c r="N24" s="70"/>
      <c r="O24" s="1">
        <v>13</v>
      </c>
      <c r="P24" s="68"/>
      <c r="Q24" s="69"/>
      <c r="R24" s="68" t="str">
        <f t="shared" si="3"/>
        <v/>
      </c>
      <c r="S24" s="68"/>
      <c r="T24" s="71">
        <f t="shared" si="0"/>
        <v>0</v>
      </c>
      <c r="U24" s="2" t="str">
        <f t="shared" si="1"/>
        <v/>
      </c>
      <c r="V24" s="3">
        <f t="shared" ca="1" si="2"/>
        <v>43344</v>
      </c>
    </row>
    <row r="25" spans="1:22" customFormat="1" ht="9.9499999999999993" customHeight="1" x14ac:dyDescent="0.25">
      <c r="A25" s="63"/>
      <c r="B25" s="257"/>
      <c r="C25" s="97">
        <v>15</v>
      </c>
      <c r="D25" s="72">
        <v>15</v>
      </c>
      <c r="E25" s="72">
        <v>15</v>
      </c>
      <c r="F25" s="72">
        <v>15</v>
      </c>
      <c r="G25" s="72">
        <v>15</v>
      </c>
      <c r="H25" s="72">
        <v>15</v>
      </c>
      <c r="I25" s="72">
        <v>15</v>
      </c>
      <c r="J25" s="72">
        <v>15</v>
      </c>
      <c r="K25" s="72">
        <v>15</v>
      </c>
      <c r="L25" s="73">
        <v>15</v>
      </c>
      <c r="M25" s="64"/>
      <c r="N25" s="70"/>
      <c r="O25" s="1">
        <v>14</v>
      </c>
      <c r="P25" s="68"/>
      <c r="Q25" s="69"/>
      <c r="R25" s="68" t="str">
        <f t="shared" si="3"/>
        <v/>
      </c>
      <c r="S25" s="68"/>
      <c r="T25" s="71">
        <f t="shared" si="0"/>
        <v>0</v>
      </c>
      <c r="U25" s="2" t="str">
        <f t="shared" si="1"/>
        <v/>
      </c>
      <c r="V25" s="3">
        <f t="shared" ca="1" si="2"/>
        <v>43344</v>
      </c>
    </row>
    <row r="26" spans="1:22" customFormat="1" ht="9.9499999999999993" customHeight="1" x14ac:dyDescent="0.25">
      <c r="A26" s="63"/>
      <c r="B26" s="257"/>
      <c r="C26" s="97">
        <v>16</v>
      </c>
      <c r="D26" s="72">
        <v>16</v>
      </c>
      <c r="E26" s="72">
        <v>16</v>
      </c>
      <c r="F26" s="72">
        <v>16</v>
      </c>
      <c r="G26" s="72">
        <v>16</v>
      </c>
      <c r="H26" s="72">
        <v>16</v>
      </c>
      <c r="I26" s="72">
        <v>16</v>
      </c>
      <c r="J26" s="72">
        <v>16</v>
      </c>
      <c r="K26" s="72">
        <v>16</v>
      </c>
      <c r="L26" s="73">
        <v>16</v>
      </c>
      <c r="M26" s="64"/>
      <c r="N26" s="70"/>
      <c r="O26" s="1">
        <v>15</v>
      </c>
      <c r="P26" s="68"/>
      <c r="Q26" s="69"/>
      <c r="R26" s="68" t="str">
        <f t="shared" si="3"/>
        <v/>
      </c>
      <c r="S26" s="68"/>
      <c r="T26" s="71">
        <f t="shared" si="0"/>
        <v>0</v>
      </c>
      <c r="U26" s="2" t="str">
        <f t="shared" si="1"/>
        <v/>
      </c>
      <c r="V26" s="3">
        <f t="shared" ca="1" si="2"/>
        <v>43344</v>
      </c>
    </row>
    <row r="27" spans="1:22" customFormat="1" ht="9.9499999999999993" customHeight="1" x14ac:dyDescent="0.25">
      <c r="A27" s="63"/>
      <c r="B27" s="257"/>
      <c r="C27" s="97">
        <v>17</v>
      </c>
      <c r="D27" s="72">
        <v>17</v>
      </c>
      <c r="E27" s="72">
        <v>17</v>
      </c>
      <c r="F27" s="72">
        <v>17</v>
      </c>
      <c r="G27" s="72">
        <v>17</v>
      </c>
      <c r="H27" s="72">
        <v>17</v>
      </c>
      <c r="I27" s="72">
        <v>17</v>
      </c>
      <c r="J27" s="72">
        <v>17</v>
      </c>
      <c r="K27" s="72">
        <v>17</v>
      </c>
      <c r="L27" s="73">
        <v>17</v>
      </c>
      <c r="M27" s="64"/>
      <c r="N27" s="70"/>
      <c r="O27" s="1">
        <v>16</v>
      </c>
      <c r="P27" s="68"/>
      <c r="Q27" s="69"/>
      <c r="R27" s="68" t="str">
        <f t="shared" si="3"/>
        <v/>
      </c>
      <c r="S27" s="68"/>
      <c r="T27" s="71">
        <f t="shared" si="0"/>
        <v>0</v>
      </c>
      <c r="U27" s="2" t="str">
        <f t="shared" si="1"/>
        <v/>
      </c>
      <c r="V27" s="3">
        <f t="shared" ca="1" si="2"/>
        <v>43344</v>
      </c>
    </row>
    <row r="28" spans="1:22" customFormat="1" ht="9.9499999999999993" customHeight="1" x14ac:dyDescent="0.25">
      <c r="A28" s="63"/>
      <c r="B28" s="257"/>
      <c r="C28" s="97">
        <v>18</v>
      </c>
      <c r="D28" s="72">
        <v>18</v>
      </c>
      <c r="E28" s="72">
        <v>18</v>
      </c>
      <c r="F28" s="72">
        <v>18</v>
      </c>
      <c r="G28" s="72">
        <v>18</v>
      </c>
      <c r="H28" s="72">
        <v>18</v>
      </c>
      <c r="I28" s="72">
        <v>18</v>
      </c>
      <c r="J28" s="72">
        <v>18</v>
      </c>
      <c r="K28" s="72">
        <v>18</v>
      </c>
      <c r="L28" s="73">
        <v>18</v>
      </c>
      <c r="M28" s="64"/>
      <c r="N28" s="70"/>
      <c r="O28" s="1">
        <v>17</v>
      </c>
      <c r="P28" s="68"/>
      <c r="Q28" s="69"/>
      <c r="R28" s="68" t="str">
        <f t="shared" si="3"/>
        <v/>
      </c>
      <c r="S28" s="68"/>
      <c r="T28" s="71">
        <f t="shared" si="0"/>
        <v>0</v>
      </c>
      <c r="U28" s="2" t="str">
        <f t="shared" si="1"/>
        <v/>
      </c>
      <c r="V28" s="3">
        <f t="shared" ca="1" si="2"/>
        <v>43344</v>
      </c>
    </row>
    <row r="29" spans="1:22" customFormat="1" ht="9.9499999999999993" customHeight="1" x14ac:dyDescent="0.25">
      <c r="A29" s="63"/>
      <c r="B29" s="257"/>
      <c r="C29" s="97">
        <v>19</v>
      </c>
      <c r="D29" s="72">
        <v>19</v>
      </c>
      <c r="E29" s="72">
        <v>19</v>
      </c>
      <c r="F29" s="72">
        <v>19</v>
      </c>
      <c r="G29" s="72">
        <v>19</v>
      </c>
      <c r="H29" s="72">
        <v>19</v>
      </c>
      <c r="I29" s="72">
        <v>19</v>
      </c>
      <c r="J29" s="72">
        <v>19</v>
      </c>
      <c r="K29" s="72">
        <v>19</v>
      </c>
      <c r="L29" s="73">
        <v>19</v>
      </c>
      <c r="M29" s="64"/>
      <c r="N29" s="70"/>
      <c r="O29" s="1">
        <v>18</v>
      </c>
      <c r="P29" s="68"/>
      <c r="Q29" s="69"/>
      <c r="R29" s="68" t="str">
        <f t="shared" si="3"/>
        <v/>
      </c>
      <c r="S29" s="68"/>
      <c r="T29" s="71">
        <f t="shared" si="0"/>
        <v>0</v>
      </c>
      <c r="U29" s="2" t="str">
        <f t="shared" si="1"/>
        <v/>
      </c>
      <c r="V29" s="3">
        <f t="shared" ca="1" si="2"/>
        <v>43344</v>
      </c>
    </row>
    <row r="30" spans="1:22" customFormat="1" ht="9.9499999999999993" customHeight="1" x14ac:dyDescent="0.25">
      <c r="A30" s="63"/>
      <c r="B30" s="257"/>
      <c r="C30" s="97">
        <v>20</v>
      </c>
      <c r="D30" s="72">
        <v>20</v>
      </c>
      <c r="E30" s="72">
        <v>20</v>
      </c>
      <c r="F30" s="72">
        <v>20</v>
      </c>
      <c r="G30" s="72">
        <v>20</v>
      </c>
      <c r="H30" s="72">
        <v>20</v>
      </c>
      <c r="I30" s="72">
        <v>20</v>
      </c>
      <c r="J30" s="72">
        <v>20</v>
      </c>
      <c r="K30" s="72">
        <v>20</v>
      </c>
      <c r="L30" s="73">
        <v>20</v>
      </c>
      <c r="M30" s="64"/>
      <c r="N30" s="70"/>
      <c r="O30" s="1">
        <v>19</v>
      </c>
      <c r="P30" s="68"/>
      <c r="Q30" s="69"/>
      <c r="R30" s="68" t="str">
        <f t="shared" si="3"/>
        <v/>
      </c>
      <c r="S30" s="68"/>
      <c r="T30" s="71">
        <f t="shared" si="0"/>
        <v>0</v>
      </c>
      <c r="U30" s="2" t="str">
        <f t="shared" si="1"/>
        <v/>
      </c>
      <c r="V30" s="3">
        <f t="shared" ca="1" si="2"/>
        <v>43344</v>
      </c>
    </row>
    <row r="31" spans="1:22" customFormat="1" ht="9.9499999999999993" customHeight="1" x14ac:dyDescent="0.25">
      <c r="A31" s="63"/>
      <c r="B31" s="257"/>
      <c r="C31" s="97">
        <v>21</v>
      </c>
      <c r="D31" s="72">
        <v>21</v>
      </c>
      <c r="E31" s="72">
        <v>21</v>
      </c>
      <c r="F31" s="72">
        <v>21</v>
      </c>
      <c r="G31" s="72">
        <v>21</v>
      </c>
      <c r="H31" s="72">
        <v>21</v>
      </c>
      <c r="I31" s="72">
        <v>21</v>
      </c>
      <c r="J31" s="72">
        <v>21</v>
      </c>
      <c r="K31" s="72">
        <v>21</v>
      </c>
      <c r="L31" s="73">
        <v>21</v>
      </c>
      <c r="M31" s="64"/>
      <c r="N31" s="70"/>
      <c r="O31" s="1">
        <v>20</v>
      </c>
      <c r="P31" s="68"/>
      <c r="Q31" s="69"/>
      <c r="R31" s="68" t="str">
        <f t="shared" si="3"/>
        <v/>
      </c>
      <c r="S31" s="68"/>
      <c r="T31" s="71">
        <f t="shared" si="0"/>
        <v>0</v>
      </c>
      <c r="U31" s="2" t="str">
        <f t="shared" si="1"/>
        <v/>
      </c>
      <c r="V31" s="3">
        <f t="shared" ca="1" si="2"/>
        <v>43344</v>
      </c>
    </row>
    <row r="32" spans="1:22" customFormat="1" ht="9.9499999999999993" customHeight="1" x14ac:dyDescent="0.25">
      <c r="A32" s="63"/>
      <c r="B32" s="257"/>
      <c r="C32" s="97">
        <v>22</v>
      </c>
      <c r="D32" s="72">
        <v>22</v>
      </c>
      <c r="E32" s="72">
        <v>22</v>
      </c>
      <c r="F32" s="72">
        <v>22</v>
      </c>
      <c r="G32" s="72">
        <v>22</v>
      </c>
      <c r="H32" s="72">
        <v>22</v>
      </c>
      <c r="I32" s="72">
        <v>22</v>
      </c>
      <c r="J32" s="72">
        <v>22</v>
      </c>
      <c r="K32" s="72">
        <v>22</v>
      </c>
      <c r="L32" s="73">
        <v>22</v>
      </c>
      <c r="M32" s="64"/>
      <c r="N32" s="70"/>
      <c r="O32" s="1">
        <v>21</v>
      </c>
      <c r="P32" s="68"/>
      <c r="Q32" s="69"/>
      <c r="R32" s="68" t="str">
        <f t="shared" si="3"/>
        <v/>
      </c>
      <c r="S32" s="68"/>
      <c r="T32" s="71">
        <f t="shared" si="0"/>
        <v>0</v>
      </c>
      <c r="U32" s="2" t="str">
        <f t="shared" si="1"/>
        <v/>
      </c>
      <c r="V32" s="3">
        <f t="shared" ca="1" si="2"/>
        <v>43344</v>
      </c>
    </row>
    <row r="33" spans="1:22" customFormat="1" ht="9.9499999999999993" customHeight="1" x14ac:dyDescent="0.25">
      <c r="A33" s="63"/>
      <c r="B33" s="257"/>
      <c r="C33" s="97">
        <v>23</v>
      </c>
      <c r="D33" s="72">
        <v>23</v>
      </c>
      <c r="E33" s="72">
        <v>23</v>
      </c>
      <c r="F33" s="72">
        <v>23</v>
      </c>
      <c r="G33" s="72">
        <v>23</v>
      </c>
      <c r="H33" s="72">
        <v>23</v>
      </c>
      <c r="I33" s="72">
        <v>23</v>
      </c>
      <c r="J33" s="72">
        <v>23</v>
      </c>
      <c r="K33" s="72">
        <v>23</v>
      </c>
      <c r="L33" s="73">
        <v>23</v>
      </c>
      <c r="M33" s="64"/>
      <c r="N33" s="70"/>
      <c r="O33" s="1">
        <v>22</v>
      </c>
      <c r="P33" s="68"/>
      <c r="Q33" s="69"/>
      <c r="R33" s="68" t="str">
        <f t="shared" si="3"/>
        <v/>
      </c>
      <c r="S33" s="68"/>
      <c r="T33" s="71">
        <f t="shared" si="0"/>
        <v>0</v>
      </c>
      <c r="U33" s="2" t="str">
        <f t="shared" si="1"/>
        <v/>
      </c>
      <c r="V33" s="3">
        <f t="shared" ca="1" si="2"/>
        <v>43344</v>
      </c>
    </row>
    <row r="34" spans="1:22" customFormat="1" ht="9.9499999999999993" customHeight="1" x14ac:dyDescent="0.25">
      <c r="A34" s="63"/>
      <c r="B34" s="257"/>
      <c r="C34" s="97">
        <v>24</v>
      </c>
      <c r="D34" s="72">
        <v>24</v>
      </c>
      <c r="E34" s="72">
        <v>24</v>
      </c>
      <c r="F34" s="72">
        <v>24</v>
      </c>
      <c r="G34" s="72">
        <v>24</v>
      </c>
      <c r="H34" s="72">
        <v>24</v>
      </c>
      <c r="I34" s="72">
        <v>24</v>
      </c>
      <c r="J34" s="72">
        <v>24</v>
      </c>
      <c r="K34" s="72">
        <v>24</v>
      </c>
      <c r="L34" s="73">
        <v>24</v>
      </c>
      <c r="M34" s="64"/>
      <c r="N34" s="70"/>
      <c r="O34" s="1">
        <v>23</v>
      </c>
      <c r="P34" s="68"/>
      <c r="Q34" s="69"/>
      <c r="R34" s="68" t="str">
        <f t="shared" si="3"/>
        <v/>
      </c>
      <c r="S34" s="68"/>
      <c r="T34" s="71">
        <f t="shared" si="0"/>
        <v>0</v>
      </c>
      <c r="U34" s="2" t="str">
        <f t="shared" si="1"/>
        <v/>
      </c>
      <c r="V34" s="3">
        <f t="shared" ca="1" si="2"/>
        <v>43344</v>
      </c>
    </row>
    <row r="35" spans="1:22" customFormat="1" ht="9.9499999999999993" customHeight="1" x14ac:dyDescent="0.25">
      <c r="A35" s="63"/>
      <c r="B35" s="257"/>
      <c r="C35" s="97">
        <v>25</v>
      </c>
      <c r="D35" s="72">
        <v>25</v>
      </c>
      <c r="E35" s="72">
        <v>25</v>
      </c>
      <c r="F35" s="72">
        <v>25</v>
      </c>
      <c r="G35" s="72">
        <v>25</v>
      </c>
      <c r="H35" s="72">
        <v>25</v>
      </c>
      <c r="I35" s="72">
        <v>25</v>
      </c>
      <c r="J35" s="72">
        <v>25</v>
      </c>
      <c r="K35" s="72">
        <v>25</v>
      </c>
      <c r="L35" s="73">
        <v>25</v>
      </c>
      <c r="M35" s="64"/>
      <c r="N35" s="70"/>
      <c r="O35" s="1">
        <v>24</v>
      </c>
      <c r="P35" s="68"/>
      <c r="Q35" s="69"/>
      <c r="R35" s="68" t="str">
        <f t="shared" si="3"/>
        <v/>
      </c>
      <c r="S35" s="68"/>
      <c r="T35" s="71">
        <f t="shared" si="0"/>
        <v>0</v>
      </c>
      <c r="U35" s="2" t="str">
        <f t="shared" si="1"/>
        <v/>
      </c>
      <c r="V35" s="3">
        <f t="shared" ca="1" si="2"/>
        <v>43344</v>
      </c>
    </row>
    <row r="36" spans="1:22" customFormat="1" ht="9.9499999999999993" customHeight="1" x14ac:dyDescent="0.25">
      <c r="A36" s="63"/>
      <c r="B36" s="257"/>
      <c r="C36" s="97">
        <v>26</v>
      </c>
      <c r="D36" s="72">
        <v>26</v>
      </c>
      <c r="E36" s="72">
        <v>26</v>
      </c>
      <c r="F36" s="72">
        <v>26</v>
      </c>
      <c r="G36" s="72">
        <v>26</v>
      </c>
      <c r="H36" s="72">
        <v>26</v>
      </c>
      <c r="I36" s="72">
        <v>26</v>
      </c>
      <c r="J36" s="72">
        <v>26</v>
      </c>
      <c r="K36" s="72">
        <v>26</v>
      </c>
      <c r="L36" s="73">
        <v>26</v>
      </c>
      <c r="M36" s="64"/>
      <c r="N36" s="70"/>
      <c r="O36" s="1">
        <v>25</v>
      </c>
      <c r="P36" s="68"/>
      <c r="Q36" s="69"/>
      <c r="R36" s="68" t="str">
        <f t="shared" si="3"/>
        <v/>
      </c>
      <c r="S36" s="68"/>
      <c r="T36" s="71">
        <f t="shared" si="0"/>
        <v>0</v>
      </c>
      <c r="U36" s="2" t="str">
        <f t="shared" si="1"/>
        <v/>
      </c>
      <c r="V36" s="3">
        <f t="shared" ca="1" si="2"/>
        <v>43344</v>
      </c>
    </row>
    <row r="37" spans="1:22" customFormat="1" ht="9.9499999999999993" customHeight="1" x14ac:dyDescent="0.25">
      <c r="A37" s="63"/>
      <c r="B37" s="257"/>
      <c r="C37" s="97">
        <v>27</v>
      </c>
      <c r="D37" s="72">
        <v>27</v>
      </c>
      <c r="E37" s="72">
        <v>27</v>
      </c>
      <c r="F37" s="72">
        <v>27</v>
      </c>
      <c r="G37" s="72">
        <v>27</v>
      </c>
      <c r="H37" s="72">
        <v>27</v>
      </c>
      <c r="I37" s="72">
        <v>27</v>
      </c>
      <c r="J37" s="72">
        <v>27</v>
      </c>
      <c r="K37" s="72">
        <v>27</v>
      </c>
      <c r="L37" s="73">
        <v>27</v>
      </c>
      <c r="M37" s="64"/>
      <c r="N37" s="70"/>
      <c r="O37" s="1">
        <v>26</v>
      </c>
      <c r="P37" s="68"/>
      <c r="Q37" s="69"/>
      <c r="R37" s="68" t="str">
        <f t="shared" si="3"/>
        <v/>
      </c>
      <c r="S37" s="68"/>
      <c r="T37" s="71">
        <f t="shared" si="0"/>
        <v>0</v>
      </c>
      <c r="U37" s="2" t="str">
        <f t="shared" si="1"/>
        <v/>
      </c>
      <c r="V37" s="3">
        <f t="shared" ca="1" si="2"/>
        <v>43344</v>
      </c>
    </row>
    <row r="38" spans="1:22" customFormat="1" ht="9.9499999999999993" customHeight="1" x14ac:dyDescent="0.25">
      <c r="A38" s="63"/>
      <c r="B38" s="257"/>
      <c r="C38" s="97">
        <v>28</v>
      </c>
      <c r="D38" s="72">
        <v>28</v>
      </c>
      <c r="E38" s="72">
        <v>28</v>
      </c>
      <c r="F38" s="72">
        <v>28</v>
      </c>
      <c r="G38" s="72">
        <v>28</v>
      </c>
      <c r="H38" s="72">
        <v>28</v>
      </c>
      <c r="I38" s="72">
        <v>28</v>
      </c>
      <c r="J38" s="72">
        <v>28</v>
      </c>
      <c r="K38" s="72">
        <v>28</v>
      </c>
      <c r="L38" s="73">
        <v>28</v>
      </c>
      <c r="M38" s="64"/>
      <c r="N38" s="70"/>
      <c r="O38" s="1">
        <v>27</v>
      </c>
      <c r="P38" s="68"/>
      <c r="Q38" s="69"/>
      <c r="R38" s="68" t="str">
        <f t="shared" si="3"/>
        <v/>
      </c>
      <c r="S38" s="68"/>
      <c r="T38" s="71">
        <f t="shared" si="0"/>
        <v>0</v>
      </c>
      <c r="U38" s="2" t="str">
        <f t="shared" si="1"/>
        <v/>
      </c>
      <c r="V38" s="3">
        <f t="shared" ca="1" si="2"/>
        <v>43344</v>
      </c>
    </row>
    <row r="39" spans="1:22" customFormat="1" ht="9.9499999999999993" customHeight="1" x14ac:dyDescent="0.25">
      <c r="A39" s="63"/>
      <c r="B39" s="257"/>
      <c r="C39" s="97">
        <v>29</v>
      </c>
      <c r="D39" s="72">
        <v>29</v>
      </c>
      <c r="E39" s="72">
        <v>29</v>
      </c>
      <c r="F39" s="72">
        <v>29</v>
      </c>
      <c r="G39" s="72">
        <v>29</v>
      </c>
      <c r="H39" s="72">
        <v>29</v>
      </c>
      <c r="I39" s="72">
        <v>29</v>
      </c>
      <c r="J39" s="72">
        <v>29</v>
      </c>
      <c r="K39" s="72">
        <v>29</v>
      </c>
      <c r="L39" s="73">
        <v>29</v>
      </c>
      <c r="M39" s="64"/>
      <c r="N39" s="70"/>
      <c r="O39" s="1">
        <v>28</v>
      </c>
      <c r="P39" s="68"/>
      <c r="Q39" s="69"/>
      <c r="R39" s="68" t="str">
        <f t="shared" si="3"/>
        <v/>
      </c>
      <c r="S39" s="68"/>
      <c r="T39" s="71">
        <f t="shared" si="0"/>
        <v>0</v>
      </c>
      <c r="U39" s="2" t="str">
        <f t="shared" si="1"/>
        <v/>
      </c>
      <c r="V39" s="3">
        <f t="shared" ca="1" si="2"/>
        <v>43344</v>
      </c>
    </row>
    <row r="40" spans="1:22" customFormat="1" ht="9.9499999999999993" customHeight="1" x14ac:dyDescent="0.25">
      <c r="A40" s="63"/>
      <c r="B40" s="257"/>
      <c r="C40" s="97">
        <v>30</v>
      </c>
      <c r="D40" s="72">
        <v>30</v>
      </c>
      <c r="E40" s="72">
        <v>30</v>
      </c>
      <c r="F40" s="72">
        <v>30</v>
      </c>
      <c r="G40" s="72">
        <v>30</v>
      </c>
      <c r="H40" s="72">
        <v>30</v>
      </c>
      <c r="I40" s="72">
        <v>30</v>
      </c>
      <c r="J40" s="72">
        <v>30</v>
      </c>
      <c r="K40" s="72">
        <v>30</v>
      </c>
      <c r="L40" s="73">
        <v>30</v>
      </c>
      <c r="M40" s="64"/>
      <c r="N40" s="70"/>
      <c r="O40" s="1">
        <v>29</v>
      </c>
      <c r="P40" s="68"/>
      <c r="Q40" s="69"/>
      <c r="R40" s="68" t="str">
        <f t="shared" si="3"/>
        <v/>
      </c>
      <c r="S40" s="68"/>
      <c r="T40" s="71">
        <f t="shared" si="0"/>
        <v>0</v>
      </c>
      <c r="U40" s="2" t="str">
        <f t="shared" si="1"/>
        <v/>
      </c>
      <c r="V40" s="3">
        <f t="shared" ca="1" si="2"/>
        <v>43344</v>
      </c>
    </row>
    <row r="41" spans="1:22" customFormat="1" ht="9.9499999999999993" customHeight="1" x14ac:dyDescent="0.25">
      <c r="A41" s="63"/>
      <c r="B41" s="257"/>
      <c r="C41" s="97">
        <v>31</v>
      </c>
      <c r="D41" s="72">
        <v>31</v>
      </c>
      <c r="E41" s="72">
        <v>31</v>
      </c>
      <c r="F41" s="72">
        <v>31</v>
      </c>
      <c r="G41" s="72">
        <v>31</v>
      </c>
      <c r="H41" s="72">
        <v>31</v>
      </c>
      <c r="I41" s="72">
        <v>31</v>
      </c>
      <c r="J41" s="72">
        <v>31</v>
      </c>
      <c r="K41" s="72">
        <v>31</v>
      </c>
      <c r="L41" s="73">
        <v>31</v>
      </c>
      <c r="M41" s="64"/>
      <c r="N41" s="70"/>
      <c r="O41" s="1">
        <v>30</v>
      </c>
      <c r="P41" s="68"/>
      <c r="Q41" s="69"/>
      <c r="R41" s="68" t="str">
        <f t="shared" si="3"/>
        <v/>
      </c>
      <c r="S41" s="68"/>
      <c r="T41" s="71">
        <f t="shared" si="0"/>
        <v>0</v>
      </c>
      <c r="U41" s="2" t="str">
        <f t="shared" si="1"/>
        <v/>
      </c>
      <c r="V41" s="3">
        <f t="shared" ca="1" si="2"/>
        <v>43344</v>
      </c>
    </row>
    <row r="42" spans="1:22" customFormat="1" ht="9.9499999999999993" customHeight="1" x14ac:dyDescent="0.25">
      <c r="A42" s="63"/>
      <c r="B42" s="257"/>
      <c r="C42" s="97">
        <v>32</v>
      </c>
      <c r="D42" s="72">
        <v>32</v>
      </c>
      <c r="E42" s="72">
        <v>32</v>
      </c>
      <c r="F42" s="72">
        <v>32</v>
      </c>
      <c r="G42" s="72">
        <v>32</v>
      </c>
      <c r="H42" s="72">
        <v>32</v>
      </c>
      <c r="I42" s="72">
        <v>32</v>
      </c>
      <c r="J42" s="72">
        <v>32</v>
      </c>
      <c r="K42" s="72">
        <v>32</v>
      </c>
      <c r="L42" s="73">
        <v>32</v>
      </c>
      <c r="M42" s="64"/>
      <c r="N42" s="70"/>
      <c r="O42" s="1">
        <v>31</v>
      </c>
      <c r="P42" s="68"/>
      <c r="Q42" s="69"/>
      <c r="R42" s="68" t="str">
        <f t="shared" si="3"/>
        <v/>
      </c>
      <c r="S42" s="68"/>
      <c r="T42" s="71">
        <f t="shared" si="0"/>
        <v>0</v>
      </c>
      <c r="U42" s="2" t="str">
        <f t="shared" si="1"/>
        <v/>
      </c>
      <c r="V42" s="3">
        <f t="shared" ca="1" si="2"/>
        <v>43344</v>
      </c>
    </row>
    <row r="43" spans="1:22" customFormat="1" ht="9.9499999999999993" customHeight="1" x14ac:dyDescent="0.25">
      <c r="A43" s="63"/>
      <c r="B43" s="257"/>
      <c r="C43" s="97">
        <v>33</v>
      </c>
      <c r="D43" s="72">
        <v>33</v>
      </c>
      <c r="E43" s="72">
        <v>33</v>
      </c>
      <c r="F43" s="72">
        <v>33</v>
      </c>
      <c r="G43" s="72">
        <v>33</v>
      </c>
      <c r="H43" s="72">
        <v>33</v>
      </c>
      <c r="I43" s="72">
        <v>33</v>
      </c>
      <c r="J43" s="72">
        <v>33</v>
      </c>
      <c r="K43" s="72">
        <v>33</v>
      </c>
      <c r="L43" s="73">
        <v>33</v>
      </c>
      <c r="M43" s="64"/>
      <c r="N43" s="70"/>
      <c r="O43" s="1">
        <v>32</v>
      </c>
      <c r="P43" s="68"/>
      <c r="Q43" s="69"/>
      <c r="R43" s="68" t="str">
        <f t="shared" si="3"/>
        <v/>
      </c>
      <c r="S43" s="68"/>
      <c r="T43" s="71">
        <f t="shared" si="0"/>
        <v>0</v>
      </c>
      <c r="U43" s="2" t="str">
        <f t="shared" si="1"/>
        <v/>
      </c>
      <c r="V43" s="3">
        <f t="shared" ca="1" si="2"/>
        <v>43344</v>
      </c>
    </row>
    <row r="44" spans="1:22" customFormat="1" ht="9.9499999999999993" customHeight="1" x14ac:dyDescent="0.25">
      <c r="A44" s="63"/>
      <c r="B44" s="257"/>
      <c r="C44" s="97">
        <v>34</v>
      </c>
      <c r="D44" s="72">
        <v>34</v>
      </c>
      <c r="E44" s="72">
        <v>34</v>
      </c>
      <c r="F44" s="72">
        <v>34</v>
      </c>
      <c r="G44" s="72">
        <v>34</v>
      </c>
      <c r="H44" s="72">
        <v>34</v>
      </c>
      <c r="I44" s="72">
        <v>34</v>
      </c>
      <c r="J44" s="72">
        <v>34</v>
      </c>
      <c r="K44" s="72">
        <v>34</v>
      </c>
      <c r="L44" s="73">
        <v>34</v>
      </c>
      <c r="M44" s="64"/>
      <c r="N44" s="70"/>
      <c r="O44" s="1">
        <v>33</v>
      </c>
      <c r="P44" s="68"/>
      <c r="Q44" s="69"/>
      <c r="R44" s="68" t="str">
        <f t="shared" si="3"/>
        <v/>
      </c>
      <c r="S44" s="68"/>
      <c r="T44" s="71">
        <f t="shared" si="0"/>
        <v>0</v>
      </c>
      <c r="U44" s="2" t="str">
        <f t="shared" si="1"/>
        <v/>
      </c>
      <c r="V44" s="3">
        <f t="shared" ca="1" si="2"/>
        <v>43344</v>
      </c>
    </row>
    <row r="45" spans="1:22" customFormat="1" ht="9.9499999999999993" customHeight="1" x14ac:dyDescent="0.25">
      <c r="A45" s="63"/>
      <c r="B45" s="257"/>
      <c r="C45" s="97">
        <v>35</v>
      </c>
      <c r="D45" s="72">
        <v>35</v>
      </c>
      <c r="E45" s="72">
        <v>35</v>
      </c>
      <c r="F45" s="72">
        <v>35</v>
      </c>
      <c r="G45" s="72">
        <v>35</v>
      </c>
      <c r="H45" s="72">
        <v>35</v>
      </c>
      <c r="I45" s="72">
        <v>35</v>
      </c>
      <c r="J45" s="72">
        <v>35</v>
      </c>
      <c r="K45" s="72">
        <v>35</v>
      </c>
      <c r="L45" s="73">
        <v>35</v>
      </c>
      <c r="M45" s="64"/>
      <c r="N45" s="70"/>
      <c r="O45" s="1">
        <v>34</v>
      </c>
      <c r="P45" s="68"/>
      <c r="Q45" s="69"/>
      <c r="R45" s="68" t="str">
        <f t="shared" si="3"/>
        <v/>
      </c>
      <c r="S45" s="68"/>
      <c r="T45" s="71">
        <f t="shared" si="0"/>
        <v>0</v>
      </c>
      <c r="U45" s="2" t="str">
        <f t="shared" si="1"/>
        <v/>
      </c>
      <c r="V45" s="3">
        <f t="shared" ca="1" si="2"/>
        <v>43344</v>
      </c>
    </row>
    <row r="46" spans="1:22" customFormat="1" ht="9.9499999999999993" customHeight="1" x14ac:dyDescent="0.25">
      <c r="A46" s="63"/>
      <c r="B46" s="257"/>
      <c r="C46" s="97">
        <v>36</v>
      </c>
      <c r="D46" s="72">
        <v>36</v>
      </c>
      <c r="E46" s="72">
        <v>36</v>
      </c>
      <c r="F46" s="72">
        <v>36</v>
      </c>
      <c r="G46" s="72">
        <v>36</v>
      </c>
      <c r="H46" s="72">
        <v>36</v>
      </c>
      <c r="I46" s="72">
        <v>36</v>
      </c>
      <c r="J46" s="72">
        <v>36</v>
      </c>
      <c r="K46" s="72">
        <v>36</v>
      </c>
      <c r="L46" s="73">
        <v>36</v>
      </c>
      <c r="M46" s="64"/>
      <c r="N46" s="70"/>
      <c r="O46" s="1">
        <v>35</v>
      </c>
      <c r="P46" s="68"/>
      <c r="Q46" s="69"/>
      <c r="R46" s="68" t="str">
        <f t="shared" si="3"/>
        <v/>
      </c>
      <c r="S46" s="68"/>
      <c r="T46" s="71">
        <f t="shared" si="0"/>
        <v>0</v>
      </c>
      <c r="U46" s="2" t="str">
        <f t="shared" si="1"/>
        <v/>
      </c>
      <c r="V46" s="3">
        <f t="shared" ca="1" si="2"/>
        <v>43344</v>
      </c>
    </row>
    <row r="47" spans="1:22" customFormat="1" ht="9.9499999999999993" customHeight="1" x14ac:dyDescent="0.25">
      <c r="A47" s="63"/>
      <c r="B47" s="257"/>
      <c r="C47" s="97">
        <v>37</v>
      </c>
      <c r="D47" s="72">
        <v>37</v>
      </c>
      <c r="E47" s="72">
        <v>37</v>
      </c>
      <c r="F47" s="72">
        <v>37</v>
      </c>
      <c r="G47" s="72">
        <v>37</v>
      </c>
      <c r="H47" s="72">
        <v>37</v>
      </c>
      <c r="I47" s="72">
        <v>37</v>
      </c>
      <c r="J47" s="72">
        <v>37</v>
      </c>
      <c r="K47" s="72">
        <v>37</v>
      </c>
      <c r="L47" s="73">
        <v>37</v>
      </c>
      <c r="M47" s="64"/>
      <c r="N47" s="70"/>
      <c r="O47" s="1">
        <v>36</v>
      </c>
      <c r="P47" s="68"/>
      <c r="Q47" s="69"/>
      <c r="R47" s="68" t="str">
        <f t="shared" si="3"/>
        <v/>
      </c>
      <c r="S47" s="68"/>
      <c r="T47" s="71">
        <f t="shared" si="0"/>
        <v>0</v>
      </c>
      <c r="U47" s="2" t="str">
        <f t="shared" si="1"/>
        <v/>
      </c>
      <c r="V47" s="3">
        <f t="shared" ca="1" si="2"/>
        <v>43344</v>
      </c>
    </row>
    <row r="48" spans="1:22" customFormat="1" ht="9.9499999999999993" customHeight="1" x14ac:dyDescent="0.25">
      <c r="A48" s="63"/>
      <c r="B48" s="257"/>
      <c r="C48" s="97">
        <v>38</v>
      </c>
      <c r="D48" s="72">
        <v>38</v>
      </c>
      <c r="E48" s="72">
        <v>38</v>
      </c>
      <c r="F48" s="72">
        <v>38</v>
      </c>
      <c r="G48" s="72">
        <v>38</v>
      </c>
      <c r="H48" s="72">
        <v>38</v>
      </c>
      <c r="I48" s="72">
        <v>38</v>
      </c>
      <c r="J48" s="72">
        <v>38</v>
      </c>
      <c r="K48" s="72">
        <v>38</v>
      </c>
      <c r="L48" s="73">
        <v>38</v>
      </c>
      <c r="M48" s="64"/>
      <c r="N48" s="70"/>
      <c r="O48" s="1">
        <v>37</v>
      </c>
      <c r="P48" s="68"/>
      <c r="Q48" s="69"/>
      <c r="R48" s="68" t="str">
        <f t="shared" si="3"/>
        <v/>
      </c>
      <c r="S48" s="68"/>
      <c r="T48" s="71">
        <f t="shared" si="0"/>
        <v>0</v>
      </c>
      <c r="U48" s="2" t="str">
        <f t="shared" si="1"/>
        <v/>
      </c>
      <c r="V48" s="3">
        <f t="shared" ca="1" si="2"/>
        <v>43344</v>
      </c>
    </row>
    <row r="49" spans="1:22" customFormat="1" ht="9.9499999999999993" customHeight="1" x14ac:dyDescent="0.25">
      <c r="A49" s="63"/>
      <c r="B49" s="257"/>
      <c r="C49" s="97">
        <v>39</v>
      </c>
      <c r="D49" s="72">
        <v>39</v>
      </c>
      <c r="E49" s="72">
        <v>39</v>
      </c>
      <c r="F49" s="72">
        <v>39</v>
      </c>
      <c r="G49" s="72">
        <v>39</v>
      </c>
      <c r="H49" s="72">
        <v>39</v>
      </c>
      <c r="I49" s="72">
        <v>39</v>
      </c>
      <c r="J49" s="72">
        <v>39</v>
      </c>
      <c r="K49" s="72">
        <v>39</v>
      </c>
      <c r="L49" s="73">
        <v>39</v>
      </c>
      <c r="M49" s="64"/>
      <c r="N49" s="70"/>
      <c r="O49" s="1">
        <v>38</v>
      </c>
      <c r="P49" s="68"/>
      <c r="Q49" s="69"/>
      <c r="R49" s="68" t="str">
        <f t="shared" si="3"/>
        <v/>
      </c>
      <c r="S49" s="68"/>
      <c r="T49" s="71">
        <f t="shared" si="0"/>
        <v>0</v>
      </c>
      <c r="U49" s="2" t="str">
        <f t="shared" si="1"/>
        <v/>
      </c>
      <c r="V49" s="3">
        <f t="shared" ca="1" si="2"/>
        <v>43344</v>
      </c>
    </row>
    <row r="50" spans="1:22" customFormat="1" ht="9.9499999999999993" customHeight="1" x14ac:dyDescent="0.25">
      <c r="A50" s="63"/>
      <c r="B50" s="257"/>
      <c r="C50" s="98">
        <v>40</v>
      </c>
      <c r="D50" s="95">
        <v>40</v>
      </c>
      <c r="E50" s="95">
        <v>40</v>
      </c>
      <c r="F50" s="95">
        <v>40</v>
      </c>
      <c r="G50" s="95">
        <v>40</v>
      </c>
      <c r="H50" s="95">
        <v>40</v>
      </c>
      <c r="I50" s="95">
        <v>40</v>
      </c>
      <c r="J50" s="95">
        <v>40</v>
      </c>
      <c r="K50" s="95">
        <v>40</v>
      </c>
      <c r="L50" s="96">
        <v>40</v>
      </c>
      <c r="M50" s="64"/>
      <c r="N50" s="70"/>
      <c r="O50" s="1">
        <v>39</v>
      </c>
      <c r="P50" s="68"/>
      <c r="Q50" s="69"/>
      <c r="R50" s="68" t="str">
        <f t="shared" si="3"/>
        <v/>
      </c>
      <c r="S50" s="68"/>
      <c r="T50" s="71">
        <f t="shared" si="0"/>
        <v>0</v>
      </c>
      <c r="U50" s="2" t="str">
        <f t="shared" si="1"/>
        <v/>
      </c>
      <c r="V50" s="3">
        <f t="shared" ca="1" si="2"/>
        <v>43344</v>
      </c>
    </row>
    <row r="51" spans="1:22" customFormat="1" ht="9.75" customHeight="1" x14ac:dyDescent="0.25">
      <c r="A51" s="63"/>
      <c r="B51" s="257"/>
      <c r="C51" s="97">
        <v>41</v>
      </c>
      <c r="D51" s="72">
        <v>41</v>
      </c>
      <c r="E51" s="72">
        <v>41</v>
      </c>
      <c r="F51" s="72">
        <v>41</v>
      </c>
      <c r="G51" s="72">
        <v>41</v>
      </c>
      <c r="H51" s="72">
        <v>41</v>
      </c>
      <c r="I51" s="72">
        <v>41</v>
      </c>
      <c r="J51" s="72">
        <v>41</v>
      </c>
      <c r="K51" s="72">
        <v>41</v>
      </c>
      <c r="L51" s="73">
        <v>41</v>
      </c>
      <c r="M51" s="64"/>
      <c r="N51" s="70"/>
      <c r="O51" s="1">
        <v>40</v>
      </c>
      <c r="P51" s="68"/>
      <c r="Q51" s="69"/>
      <c r="R51" s="68" t="str">
        <f t="shared" si="3"/>
        <v/>
      </c>
      <c r="S51" s="68"/>
      <c r="T51" s="71">
        <f t="shared" si="0"/>
        <v>0</v>
      </c>
      <c r="U51" s="2" t="str">
        <f t="shared" si="1"/>
        <v/>
      </c>
      <c r="V51" s="3">
        <f t="shared" ca="1" si="2"/>
        <v>43344</v>
      </c>
    </row>
    <row r="52" spans="1:22" customFormat="1" ht="9.75" customHeight="1" x14ac:dyDescent="0.25">
      <c r="A52" s="63"/>
      <c r="B52" s="257"/>
      <c r="C52" s="97">
        <v>42</v>
      </c>
      <c r="D52" s="72">
        <v>42</v>
      </c>
      <c r="E52" s="72">
        <v>42</v>
      </c>
      <c r="F52" s="72">
        <v>42</v>
      </c>
      <c r="G52" s="72">
        <v>42</v>
      </c>
      <c r="H52" s="72">
        <v>42</v>
      </c>
      <c r="I52" s="72">
        <v>42</v>
      </c>
      <c r="J52" s="72">
        <v>42</v>
      </c>
      <c r="K52" s="72">
        <v>42</v>
      </c>
      <c r="L52" s="73">
        <v>42</v>
      </c>
      <c r="M52" s="64"/>
      <c r="N52" s="70"/>
      <c r="O52" s="1">
        <v>41</v>
      </c>
      <c r="P52" s="68"/>
      <c r="Q52" s="69"/>
      <c r="R52" s="68"/>
      <c r="S52" s="68"/>
      <c r="T52" s="71">
        <f t="shared" si="0"/>
        <v>0</v>
      </c>
      <c r="U52" s="2" t="str">
        <f t="shared" si="1"/>
        <v/>
      </c>
      <c r="V52" s="3">
        <f t="shared" ca="1" si="2"/>
        <v>43344</v>
      </c>
    </row>
    <row r="53" spans="1:22" customFormat="1" ht="9.75" customHeight="1" x14ac:dyDescent="0.25">
      <c r="A53" s="63"/>
      <c r="B53" s="257"/>
      <c r="C53" s="97">
        <v>43</v>
      </c>
      <c r="D53" s="72">
        <v>43</v>
      </c>
      <c r="E53" s="72">
        <v>43</v>
      </c>
      <c r="F53" s="72">
        <v>43</v>
      </c>
      <c r="G53" s="72">
        <v>43</v>
      </c>
      <c r="H53" s="72">
        <v>43</v>
      </c>
      <c r="I53" s="72">
        <v>43</v>
      </c>
      <c r="J53" s="72">
        <v>43</v>
      </c>
      <c r="K53" s="72">
        <v>43</v>
      </c>
      <c r="L53" s="73">
        <v>43</v>
      </c>
      <c r="M53" s="64"/>
      <c r="N53" s="70"/>
      <c r="O53" s="1">
        <v>42</v>
      </c>
      <c r="P53" s="68"/>
      <c r="Q53" s="69"/>
      <c r="R53" s="68"/>
      <c r="S53" s="68"/>
      <c r="T53" s="71">
        <f t="shared" si="0"/>
        <v>0</v>
      </c>
      <c r="U53" s="2" t="str">
        <f t="shared" si="1"/>
        <v/>
      </c>
      <c r="V53" s="3">
        <f t="shared" ca="1" si="2"/>
        <v>43344</v>
      </c>
    </row>
    <row r="54" spans="1:22" customFormat="1" ht="9.75" customHeight="1" x14ac:dyDescent="0.25">
      <c r="A54" s="63"/>
      <c r="B54" s="257"/>
      <c r="C54" s="97">
        <v>44</v>
      </c>
      <c r="D54" s="72">
        <v>44</v>
      </c>
      <c r="E54" s="72">
        <v>44</v>
      </c>
      <c r="F54" s="72">
        <v>44</v>
      </c>
      <c r="G54" s="72">
        <v>44</v>
      </c>
      <c r="H54" s="72">
        <v>44</v>
      </c>
      <c r="I54" s="72">
        <v>44</v>
      </c>
      <c r="J54" s="72">
        <v>44</v>
      </c>
      <c r="K54" s="72">
        <v>44</v>
      </c>
      <c r="L54" s="73">
        <v>44</v>
      </c>
      <c r="M54" s="64"/>
      <c r="N54" s="70"/>
      <c r="O54" s="1">
        <v>43</v>
      </c>
      <c r="P54" s="68"/>
      <c r="Q54" s="69"/>
      <c r="R54" s="68"/>
      <c r="S54" s="68"/>
      <c r="T54" s="71">
        <f t="shared" si="0"/>
        <v>0</v>
      </c>
      <c r="U54" s="2" t="str">
        <f t="shared" si="1"/>
        <v/>
      </c>
      <c r="V54" s="3">
        <f t="shared" ca="1" si="2"/>
        <v>43344</v>
      </c>
    </row>
    <row r="55" spans="1:22" customFormat="1" ht="9.75" customHeight="1" x14ac:dyDescent="0.25">
      <c r="A55" s="63"/>
      <c r="B55" s="257"/>
      <c r="C55" s="97">
        <v>45</v>
      </c>
      <c r="D55" s="72">
        <v>45</v>
      </c>
      <c r="E55" s="72">
        <v>45</v>
      </c>
      <c r="F55" s="72">
        <v>45</v>
      </c>
      <c r="G55" s="72">
        <v>45</v>
      </c>
      <c r="H55" s="72">
        <v>45</v>
      </c>
      <c r="I55" s="72">
        <v>45</v>
      </c>
      <c r="J55" s="72">
        <v>45</v>
      </c>
      <c r="K55" s="72">
        <v>45</v>
      </c>
      <c r="L55" s="73">
        <v>45</v>
      </c>
      <c r="M55" s="64"/>
      <c r="N55" s="70"/>
      <c r="O55" s="1">
        <v>44</v>
      </c>
      <c r="P55" s="68"/>
      <c r="Q55" s="69"/>
      <c r="R55" s="68"/>
      <c r="S55" s="68"/>
      <c r="T55" s="71">
        <f t="shared" si="0"/>
        <v>0</v>
      </c>
      <c r="U55" s="2" t="str">
        <f t="shared" si="1"/>
        <v/>
      </c>
      <c r="V55" s="3">
        <f t="shared" ca="1" si="2"/>
        <v>43344</v>
      </c>
    </row>
    <row r="56" spans="1:22" customFormat="1" ht="9.75" customHeight="1" x14ac:dyDescent="0.25">
      <c r="A56" s="63"/>
      <c r="B56" s="257"/>
      <c r="C56" s="97">
        <v>46</v>
      </c>
      <c r="D56" s="72">
        <v>46</v>
      </c>
      <c r="E56" s="72">
        <v>46</v>
      </c>
      <c r="F56" s="72">
        <v>46</v>
      </c>
      <c r="G56" s="72">
        <v>46</v>
      </c>
      <c r="H56" s="72">
        <v>46</v>
      </c>
      <c r="I56" s="72">
        <v>46</v>
      </c>
      <c r="J56" s="72">
        <v>46</v>
      </c>
      <c r="K56" s="72">
        <v>46</v>
      </c>
      <c r="L56" s="73">
        <v>46</v>
      </c>
      <c r="M56" s="64"/>
      <c r="N56" s="70"/>
      <c r="O56" s="1">
        <v>45</v>
      </c>
      <c r="P56" s="68"/>
      <c r="Q56" s="69"/>
      <c r="R56" s="68"/>
      <c r="S56" s="68"/>
      <c r="T56" s="71">
        <f t="shared" si="0"/>
        <v>0</v>
      </c>
      <c r="U56" s="2" t="str">
        <f t="shared" si="1"/>
        <v/>
      </c>
      <c r="V56" s="3">
        <f t="shared" ca="1" si="2"/>
        <v>43344</v>
      </c>
    </row>
    <row r="57" spans="1:22" customFormat="1" ht="9.75" customHeight="1" x14ac:dyDescent="0.25">
      <c r="A57" s="63"/>
      <c r="B57" s="257"/>
      <c r="C57" s="97">
        <v>47</v>
      </c>
      <c r="D57" s="72">
        <v>47</v>
      </c>
      <c r="E57" s="72">
        <v>47</v>
      </c>
      <c r="F57" s="72">
        <v>47</v>
      </c>
      <c r="G57" s="72">
        <v>47</v>
      </c>
      <c r="H57" s="72">
        <v>47</v>
      </c>
      <c r="I57" s="72">
        <v>47</v>
      </c>
      <c r="J57" s="72">
        <v>47</v>
      </c>
      <c r="K57" s="72">
        <v>47</v>
      </c>
      <c r="L57" s="73">
        <v>47</v>
      </c>
      <c r="M57" s="64"/>
      <c r="N57" s="70"/>
      <c r="O57" s="1">
        <v>46</v>
      </c>
      <c r="P57" s="68"/>
      <c r="Q57" s="69"/>
      <c r="R57" s="68"/>
      <c r="S57" s="68"/>
      <c r="T57" s="71">
        <f t="shared" si="0"/>
        <v>0</v>
      </c>
      <c r="U57" s="2" t="str">
        <f t="shared" si="1"/>
        <v/>
      </c>
      <c r="V57" s="3">
        <f t="shared" ca="1" si="2"/>
        <v>43344</v>
      </c>
    </row>
    <row r="58" spans="1:22" customFormat="1" ht="9.75" customHeight="1" x14ac:dyDescent="0.25">
      <c r="A58" s="63"/>
      <c r="B58" s="257"/>
      <c r="C58" s="97">
        <v>48</v>
      </c>
      <c r="D58" s="72">
        <v>48</v>
      </c>
      <c r="E58" s="72">
        <v>48</v>
      </c>
      <c r="F58" s="72">
        <v>48</v>
      </c>
      <c r="G58" s="72">
        <v>48</v>
      </c>
      <c r="H58" s="72">
        <v>48</v>
      </c>
      <c r="I58" s="72">
        <v>48</v>
      </c>
      <c r="J58" s="72">
        <v>48</v>
      </c>
      <c r="K58" s="72">
        <v>48</v>
      </c>
      <c r="L58" s="73">
        <v>48</v>
      </c>
      <c r="M58" s="64"/>
      <c r="N58" s="70"/>
      <c r="O58" s="1">
        <v>47</v>
      </c>
      <c r="P58" s="68"/>
      <c r="Q58" s="69"/>
      <c r="R58" s="68"/>
      <c r="S58" s="68"/>
      <c r="T58" s="71">
        <f t="shared" si="0"/>
        <v>0</v>
      </c>
      <c r="U58" s="2" t="str">
        <f t="shared" si="1"/>
        <v/>
      </c>
      <c r="V58" s="3">
        <f t="shared" ca="1" si="2"/>
        <v>43344</v>
      </c>
    </row>
    <row r="59" spans="1:22" customFormat="1" ht="9.75" customHeight="1" x14ac:dyDescent="0.25">
      <c r="A59" s="63"/>
      <c r="B59" s="257"/>
      <c r="C59" s="97">
        <v>49</v>
      </c>
      <c r="D59" s="72">
        <v>49</v>
      </c>
      <c r="E59" s="72">
        <v>49</v>
      </c>
      <c r="F59" s="72">
        <v>49</v>
      </c>
      <c r="G59" s="72">
        <v>49</v>
      </c>
      <c r="H59" s="72">
        <v>49</v>
      </c>
      <c r="I59" s="72">
        <v>49</v>
      </c>
      <c r="J59" s="72">
        <v>49</v>
      </c>
      <c r="K59" s="72">
        <v>49</v>
      </c>
      <c r="L59" s="73">
        <v>49</v>
      </c>
      <c r="M59" s="64"/>
      <c r="N59" s="70"/>
      <c r="O59" s="1">
        <v>48</v>
      </c>
      <c r="P59" s="68"/>
      <c r="Q59" s="69"/>
      <c r="R59" s="68"/>
      <c r="S59" s="68"/>
      <c r="T59" s="71">
        <f t="shared" si="0"/>
        <v>0</v>
      </c>
      <c r="U59" s="2" t="str">
        <f t="shared" si="1"/>
        <v/>
      </c>
      <c r="V59" s="3">
        <f t="shared" ca="1" si="2"/>
        <v>43344</v>
      </c>
    </row>
    <row r="60" spans="1:22" customFormat="1" ht="9.75" customHeight="1" x14ac:dyDescent="0.25">
      <c r="A60" s="63"/>
      <c r="B60" s="257"/>
      <c r="C60" s="97">
        <v>50</v>
      </c>
      <c r="D60" s="72">
        <v>50</v>
      </c>
      <c r="E60" s="72">
        <v>50</v>
      </c>
      <c r="F60" s="72">
        <v>50</v>
      </c>
      <c r="G60" s="72">
        <v>50</v>
      </c>
      <c r="H60" s="72">
        <v>50</v>
      </c>
      <c r="I60" s="72">
        <v>50</v>
      </c>
      <c r="J60" s="72">
        <v>50</v>
      </c>
      <c r="K60" s="72">
        <v>50</v>
      </c>
      <c r="L60" s="73">
        <v>50</v>
      </c>
      <c r="M60" s="64"/>
      <c r="N60" s="70"/>
      <c r="O60" s="1">
        <v>49</v>
      </c>
      <c r="P60" s="68"/>
      <c r="Q60" s="69"/>
      <c r="R60" s="68"/>
      <c r="S60" s="68"/>
      <c r="T60" s="71">
        <f t="shared" si="0"/>
        <v>0</v>
      </c>
      <c r="U60" s="2" t="str">
        <f t="shared" si="1"/>
        <v/>
      </c>
      <c r="V60" s="3">
        <f t="shared" ca="1" si="2"/>
        <v>43344</v>
      </c>
    </row>
    <row r="61" spans="1:22" customFormat="1" ht="9.75" customHeight="1" x14ac:dyDescent="0.25">
      <c r="A61" s="63"/>
      <c r="B61" s="257"/>
      <c r="C61" s="97">
        <v>51</v>
      </c>
      <c r="D61" s="72">
        <v>51</v>
      </c>
      <c r="E61" s="72">
        <v>51</v>
      </c>
      <c r="F61" s="72">
        <v>51</v>
      </c>
      <c r="G61" s="72">
        <v>51</v>
      </c>
      <c r="H61" s="72">
        <v>51</v>
      </c>
      <c r="I61" s="72">
        <v>51</v>
      </c>
      <c r="J61" s="72">
        <v>51</v>
      </c>
      <c r="K61" s="72">
        <v>51</v>
      </c>
      <c r="L61" s="73">
        <v>51</v>
      </c>
      <c r="M61" s="64"/>
      <c r="N61" s="70"/>
      <c r="O61" s="1">
        <v>50</v>
      </c>
      <c r="P61" s="68"/>
      <c r="Q61" s="69"/>
      <c r="R61" s="68"/>
      <c r="S61" s="68"/>
      <c r="T61" s="71">
        <f t="shared" si="0"/>
        <v>0</v>
      </c>
      <c r="U61" s="2" t="str">
        <f t="shared" si="1"/>
        <v/>
      </c>
      <c r="V61" s="3">
        <f t="shared" ca="1" si="2"/>
        <v>43344</v>
      </c>
    </row>
    <row r="62" spans="1:22" customFormat="1" ht="9.75" customHeight="1" x14ac:dyDescent="0.25">
      <c r="A62" s="63"/>
      <c r="B62" s="257"/>
      <c r="C62" s="97">
        <v>52</v>
      </c>
      <c r="D62" s="72">
        <v>52</v>
      </c>
      <c r="E62" s="72">
        <v>52</v>
      </c>
      <c r="F62" s="72">
        <v>52</v>
      </c>
      <c r="G62" s="72">
        <v>52</v>
      </c>
      <c r="H62" s="72">
        <v>52</v>
      </c>
      <c r="I62" s="72">
        <v>52</v>
      </c>
      <c r="J62" s="72">
        <v>52</v>
      </c>
      <c r="K62" s="72">
        <v>52</v>
      </c>
      <c r="L62" s="73">
        <v>52</v>
      </c>
      <c r="M62" s="64"/>
      <c r="N62" s="70"/>
      <c r="O62" s="1">
        <v>51</v>
      </c>
      <c r="P62" s="68"/>
      <c r="Q62" s="69"/>
      <c r="R62" s="68"/>
      <c r="S62" s="68"/>
      <c r="T62" s="71">
        <f t="shared" si="0"/>
        <v>0</v>
      </c>
      <c r="U62" s="2" t="str">
        <f t="shared" si="1"/>
        <v/>
      </c>
      <c r="V62" s="3">
        <f t="shared" ca="1" si="2"/>
        <v>43344</v>
      </c>
    </row>
    <row r="63" spans="1:22" customFormat="1" ht="9.75" customHeight="1" x14ac:dyDescent="0.25">
      <c r="A63" s="63"/>
      <c r="B63" s="257"/>
      <c r="C63" s="97">
        <v>53</v>
      </c>
      <c r="D63" s="72">
        <v>53</v>
      </c>
      <c r="E63" s="72">
        <v>53</v>
      </c>
      <c r="F63" s="72">
        <v>53</v>
      </c>
      <c r="G63" s="72">
        <v>53</v>
      </c>
      <c r="H63" s="72">
        <v>53</v>
      </c>
      <c r="I63" s="72">
        <v>53</v>
      </c>
      <c r="J63" s="72">
        <v>53</v>
      </c>
      <c r="K63" s="72">
        <v>53</v>
      </c>
      <c r="L63" s="73">
        <v>53</v>
      </c>
      <c r="M63" s="64"/>
      <c r="N63" s="70"/>
      <c r="O63" s="1">
        <v>52</v>
      </c>
      <c r="P63" s="68"/>
      <c r="Q63" s="69"/>
      <c r="R63" s="68"/>
      <c r="S63" s="68"/>
      <c r="T63" s="71">
        <f t="shared" si="0"/>
        <v>0</v>
      </c>
      <c r="U63" s="2" t="str">
        <f t="shared" si="1"/>
        <v/>
      </c>
      <c r="V63" s="3">
        <f t="shared" ca="1" si="2"/>
        <v>43344</v>
      </c>
    </row>
    <row r="64" spans="1:22" customFormat="1" ht="9.75" customHeight="1" x14ac:dyDescent="0.25">
      <c r="A64" s="63"/>
      <c r="B64" s="257"/>
      <c r="C64" s="97">
        <v>54</v>
      </c>
      <c r="D64" s="72">
        <v>54</v>
      </c>
      <c r="E64" s="72">
        <v>54</v>
      </c>
      <c r="F64" s="72">
        <v>54</v>
      </c>
      <c r="G64" s="72">
        <v>54</v>
      </c>
      <c r="H64" s="72">
        <v>54</v>
      </c>
      <c r="I64" s="72">
        <v>54</v>
      </c>
      <c r="J64" s="72">
        <v>54</v>
      </c>
      <c r="K64" s="72">
        <v>54</v>
      </c>
      <c r="L64" s="73">
        <v>54</v>
      </c>
      <c r="M64" s="64"/>
      <c r="N64" s="70"/>
      <c r="O64" s="1">
        <v>53</v>
      </c>
      <c r="P64" s="68"/>
      <c r="Q64" s="69"/>
      <c r="R64" s="68"/>
      <c r="S64" s="68"/>
      <c r="T64" s="71">
        <f t="shared" si="0"/>
        <v>0</v>
      </c>
      <c r="U64" s="2" t="str">
        <f t="shared" si="1"/>
        <v/>
      </c>
      <c r="V64" s="3">
        <f t="shared" ca="1" si="2"/>
        <v>43344</v>
      </c>
    </row>
    <row r="65" spans="1:22" customFormat="1" ht="9.75" customHeight="1" x14ac:dyDescent="0.25">
      <c r="A65" s="63"/>
      <c r="B65" s="257"/>
      <c r="C65" s="97">
        <v>55</v>
      </c>
      <c r="D65" s="72">
        <v>55</v>
      </c>
      <c r="E65" s="72">
        <v>55</v>
      </c>
      <c r="F65" s="72">
        <v>55</v>
      </c>
      <c r="G65" s="72">
        <v>55</v>
      </c>
      <c r="H65" s="72">
        <v>55</v>
      </c>
      <c r="I65" s="72">
        <v>55</v>
      </c>
      <c r="J65" s="72">
        <v>55</v>
      </c>
      <c r="K65" s="72">
        <v>55</v>
      </c>
      <c r="L65" s="73">
        <v>55</v>
      </c>
      <c r="M65" s="64"/>
      <c r="N65" s="70"/>
      <c r="O65" s="1">
        <v>54</v>
      </c>
      <c r="P65" s="68"/>
      <c r="Q65" s="69"/>
      <c r="R65" s="68"/>
      <c r="S65" s="68"/>
      <c r="T65" s="71">
        <f t="shared" si="0"/>
        <v>0</v>
      </c>
      <c r="U65" s="2" t="str">
        <f t="shared" si="1"/>
        <v/>
      </c>
      <c r="V65" s="3">
        <f t="shared" ca="1" si="2"/>
        <v>43344</v>
      </c>
    </row>
    <row r="66" spans="1:22" customFormat="1" ht="9.75" customHeight="1" x14ac:dyDescent="0.25">
      <c r="A66" s="63"/>
      <c r="B66" s="257"/>
      <c r="C66" s="97">
        <v>56</v>
      </c>
      <c r="D66" s="72">
        <v>56</v>
      </c>
      <c r="E66" s="72">
        <v>56</v>
      </c>
      <c r="F66" s="72">
        <v>56</v>
      </c>
      <c r="G66" s="72">
        <v>56</v>
      </c>
      <c r="H66" s="72">
        <v>56</v>
      </c>
      <c r="I66" s="72">
        <v>56</v>
      </c>
      <c r="J66" s="72">
        <v>56</v>
      </c>
      <c r="K66" s="72">
        <v>56</v>
      </c>
      <c r="L66" s="73">
        <v>56</v>
      </c>
      <c r="M66" s="64"/>
      <c r="N66" s="70"/>
      <c r="O66" s="1">
        <v>55</v>
      </c>
      <c r="P66" s="68"/>
      <c r="Q66" s="69"/>
      <c r="R66" s="68"/>
      <c r="S66" s="68"/>
      <c r="T66" s="71">
        <f t="shared" si="0"/>
        <v>0</v>
      </c>
      <c r="U66" s="2" t="str">
        <f t="shared" si="1"/>
        <v/>
      </c>
      <c r="V66" s="3">
        <f t="shared" ca="1" si="2"/>
        <v>43344</v>
      </c>
    </row>
    <row r="67" spans="1:22" customFormat="1" ht="9.75" customHeight="1" x14ac:dyDescent="0.25">
      <c r="A67" s="63"/>
      <c r="B67" s="257"/>
      <c r="C67" s="97">
        <v>57</v>
      </c>
      <c r="D67" s="72">
        <v>57</v>
      </c>
      <c r="E67" s="72">
        <v>57</v>
      </c>
      <c r="F67" s="72">
        <v>57</v>
      </c>
      <c r="G67" s="72">
        <v>57</v>
      </c>
      <c r="H67" s="72">
        <v>57</v>
      </c>
      <c r="I67" s="72">
        <v>57</v>
      </c>
      <c r="J67" s="72">
        <v>57</v>
      </c>
      <c r="K67" s="72">
        <v>57</v>
      </c>
      <c r="L67" s="73">
        <v>57</v>
      </c>
      <c r="M67" s="64"/>
      <c r="N67" s="70"/>
      <c r="O67" s="1">
        <v>56</v>
      </c>
      <c r="P67" s="68"/>
      <c r="Q67" s="69"/>
      <c r="R67" s="68"/>
      <c r="S67" s="68"/>
      <c r="T67" s="71">
        <f t="shared" si="0"/>
        <v>0</v>
      </c>
      <c r="U67" s="2" t="str">
        <f t="shared" si="1"/>
        <v/>
      </c>
      <c r="V67" s="3">
        <f t="shared" ca="1" si="2"/>
        <v>43344</v>
      </c>
    </row>
    <row r="68" spans="1:22" customFormat="1" ht="9.75" customHeight="1" x14ac:dyDescent="0.25">
      <c r="A68" s="63"/>
      <c r="B68" s="257"/>
      <c r="C68" s="97">
        <v>58</v>
      </c>
      <c r="D68" s="72">
        <v>58</v>
      </c>
      <c r="E68" s="72">
        <v>58</v>
      </c>
      <c r="F68" s="72">
        <v>58</v>
      </c>
      <c r="G68" s="72">
        <v>58</v>
      </c>
      <c r="H68" s="72">
        <v>58</v>
      </c>
      <c r="I68" s="72">
        <v>58</v>
      </c>
      <c r="J68" s="72">
        <v>58</v>
      </c>
      <c r="K68" s="72">
        <v>58</v>
      </c>
      <c r="L68" s="73">
        <v>58</v>
      </c>
      <c r="M68" s="64"/>
      <c r="N68" s="70"/>
      <c r="O68" s="1">
        <v>57</v>
      </c>
      <c r="P68" s="68"/>
      <c r="Q68" s="69"/>
      <c r="R68" s="68"/>
      <c r="S68" s="68"/>
      <c r="T68" s="71">
        <f t="shared" si="0"/>
        <v>0</v>
      </c>
      <c r="U68" s="2" t="str">
        <f t="shared" si="1"/>
        <v/>
      </c>
      <c r="V68" s="3">
        <f t="shared" ca="1" si="2"/>
        <v>43344</v>
      </c>
    </row>
    <row r="69" spans="1:22" customFormat="1" ht="9.75" customHeight="1" x14ac:dyDescent="0.25">
      <c r="A69" s="63"/>
      <c r="B69" s="257"/>
      <c r="C69" s="97">
        <v>59</v>
      </c>
      <c r="D69" s="72">
        <v>59</v>
      </c>
      <c r="E69" s="72">
        <v>59</v>
      </c>
      <c r="F69" s="72">
        <v>59</v>
      </c>
      <c r="G69" s="72">
        <v>59</v>
      </c>
      <c r="H69" s="72">
        <v>59</v>
      </c>
      <c r="I69" s="72">
        <v>59</v>
      </c>
      <c r="J69" s="72">
        <v>59</v>
      </c>
      <c r="K69" s="72">
        <v>59</v>
      </c>
      <c r="L69" s="73">
        <v>59</v>
      </c>
      <c r="M69" s="64"/>
      <c r="N69" s="70"/>
      <c r="O69" s="1">
        <v>58</v>
      </c>
      <c r="P69" s="68"/>
      <c r="Q69" s="69"/>
      <c r="R69" s="68"/>
      <c r="S69" s="68"/>
      <c r="T69" s="71">
        <f t="shared" si="0"/>
        <v>0</v>
      </c>
      <c r="U69" s="2" t="str">
        <f t="shared" si="1"/>
        <v/>
      </c>
      <c r="V69" s="3">
        <f t="shared" ca="1" si="2"/>
        <v>43344</v>
      </c>
    </row>
    <row r="70" spans="1:22" customFormat="1" ht="9.75" customHeight="1" x14ac:dyDescent="0.25">
      <c r="A70" s="63"/>
      <c r="B70" s="257"/>
      <c r="C70" s="97">
        <v>60</v>
      </c>
      <c r="D70" s="72">
        <v>60</v>
      </c>
      <c r="E70" s="72">
        <v>60</v>
      </c>
      <c r="F70" s="72">
        <v>60</v>
      </c>
      <c r="G70" s="72">
        <v>60</v>
      </c>
      <c r="H70" s="72">
        <v>60</v>
      </c>
      <c r="I70" s="72">
        <v>60</v>
      </c>
      <c r="J70" s="72">
        <v>60</v>
      </c>
      <c r="K70" s="72">
        <v>60</v>
      </c>
      <c r="L70" s="73">
        <v>60</v>
      </c>
      <c r="M70" s="64"/>
      <c r="N70" s="70"/>
      <c r="O70" s="1">
        <v>59</v>
      </c>
      <c r="P70" s="68"/>
      <c r="Q70" s="69"/>
      <c r="R70" s="68"/>
      <c r="S70" s="68"/>
      <c r="T70" s="71">
        <f t="shared" si="0"/>
        <v>0</v>
      </c>
      <c r="U70" s="2" t="str">
        <f t="shared" si="1"/>
        <v/>
      </c>
      <c r="V70" s="3">
        <f t="shared" ca="1" si="2"/>
        <v>43344</v>
      </c>
    </row>
    <row r="71" spans="1:22" customFormat="1" ht="9.75" customHeight="1" x14ac:dyDescent="0.25">
      <c r="A71" s="63"/>
      <c r="B71" s="257"/>
      <c r="C71" s="97">
        <v>61</v>
      </c>
      <c r="D71" s="72">
        <v>61</v>
      </c>
      <c r="E71" s="72">
        <v>61</v>
      </c>
      <c r="F71" s="72">
        <v>61</v>
      </c>
      <c r="G71" s="72">
        <v>61</v>
      </c>
      <c r="H71" s="72">
        <v>61</v>
      </c>
      <c r="I71" s="72">
        <v>61</v>
      </c>
      <c r="J71" s="72">
        <v>61</v>
      </c>
      <c r="K71" s="72">
        <v>61</v>
      </c>
      <c r="L71" s="73">
        <v>61</v>
      </c>
      <c r="M71" s="64"/>
      <c r="N71" s="70"/>
      <c r="O71" s="1">
        <v>60</v>
      </c>
      <c r="P71" s="68"/>
      <c r="Q71" s="69"/>
      <c r="R71" s="68"/>
      <c r="S71" s="68"/>
      <c r="T71" s="71">
        <f t="shared" si="0"/>
        <v>0</v>
      </c>
      <c r="U71" s="2" t="str">
        <f t="shared" si="1"/>
        <v/>
      </c>
      <c r="V71" s="3">
        <f t="shared" ca="1" si="2"/>
        <v>43344</v>
      </c>
    </row>
    <row r="72" spans="1:22" customFormat="1" ht="9.75" customHeight="1" x14ac:dyDescent="0.25">
      <c r="A72" s="63"/>
      <c r="B72" s="257"/>
      <c r="C72" s="97">
        <v>62</v>
      </c>
      <c r="D72" s="72">
        <v>62</v>
      </c>
      <c r="E72" s="72">
        <v>62</v>
      </c>
      <c r="F72" s="72">
        <v>62</v>
      </c>
      <c r="G72" s="72">
        <v>62</v>
      </c>
      <c r="H72" s="72">
        <v>62</v>
      </c>
      <c r="I72" s="72">
        <v>62</v>
      </c>
      <c r="J72" s="72">
        <v>62</v>
      </c>
      <c r="K72" s="72">
        <v>62</v>
      </c>
      <c r="L72" s="73">
        <v>62</v>
      </c>
      <c r="M72" s="64"/>
      <c r="N72" s="70"/>
      <c r="O72" s="1">
        <v>61</v>
      </c>
      <c r="P72" s="68"/>
      <c r="Q72" s="69"/>
      <c r="R72" s="68"/>
      <c r="S72" s="68"/>
      <c r="T72" s="71">
        <f t="shared" si="0"/>
        <v>0</v>
      </c>
      <c r="U72" s="2" t="str">
        <f t="shared" si="1"/>
        <v/>
      </c>
      <c r="V72" s="3">
        <f t="shared" ca="1" si="2"/>
        <v>43344</v>
      </c>
    </row>
    <row r="73" spans="1:22" customFormat="1" ht="9.75" customHeight="1" x14ac:dyDescent="0.25">
      <c r="A73" s="63"/>
      <c r="B73" s="257"/>
      <c r="C73" s="97">
        <v>63</v>
      </c>
      <c r="D73" s="72">
        <v>63</v>
      </c>
      <c r="E73" s="72">
        <v>63</v>
      </c>
      <c r="F73" s="72">
        <v>63</v>
      </c>
      <c r="G73" s="72">
        <v>63</v>
      </c>
      <c r="H73" s="72">
        <v>63</v>
      </c>
      <c r="I73" s="72">
        <v>63</v>
      </c>
      <c r="J73" s="72">
        <v>63</v>
      </c>
      <c r="K73" s="72">
        <v>63</v>
      </c>
      <c r="L73" s="73">
        <v>63</v>
      </c>
      <c r="M73" s="64"/>
      <c r="N73" s="70"/>
      <c r="O73" s="1">
        <v>62</v>
      </c>
      <c r="P73" s="68"/>
      <c r="Q73" s="69"/>
      <c r="R73" s="68"/>
      <c r="S73" s="68"/>
      <c r="T73" s="71">
        <f t="shared" si="0"/>
        <v>0</v>
      </c>
      <c r="U73" s="2" t="str">
        <f t="shared" si="1"/>
        <v/>
      </c>
      <c r="V73" s="3">
        <f t="shared" ca="1" si="2"/>
        <v>43344</v>
      </c>
    </row>
    <row r="74" spans="1:22" customFormat="1" ht="9.75" customHeight="1" x14ac:dyDescent="0.25">
      <c r="A74" s="63"/>
      <c r="B74" s="257"/>
      <c r="C74" s="97">
        <v>64</v>
      </c>
      <c r="D74" s="72">
        <v>64</v>
      </c>
      <c r="E74" s="72">
        <v>64</v>
      </c>
      <c r="F74" s="72">
        <v>64</v>
      </c>
      <c r="G74" s="72">
        <v>64</v>
      </c>
      <c r="H74" s="72">
        <v>64</v>
      </c>
      <c r="I74" s="72">
        <v>64</v>
      </c>
      <c r="J74" s="72">
        <v>64</v>
      </c>
      <c r="K74" s="72">
        <v>64</v>
      </c>
      <c r="L74" s="73">
        <v>64</v>
      </c>
      <c r="M74" s="64"/>
      <c r="N74" s="70"/>
      <c r="O74" s="1">
        <v>63</v>
      </c>
      <c r="P74" s="68"/>
      <c r="Q74" s="69"/>
      <c r="R74" s="68"/>
      <c r="S74" s="68"/>
      <c r="T74" s="71">
        <f t="shared" si="0"/>
        <v>0</v>
      </c>
      <c r="U74" s="2" t="str">
        <f t="shared" si="1"/>
        <v/>
      </c>
      <c r="V74" s="3">
        <f t="shared" ca="1" si="2"/>
        <v>43344</v>
      </c>
    </row>
    <row r="75" spans="1:22" customFormat="1" ht="9.75" customHeight="1" x14ac:dyDescent="0.25">
      <c r="A75" s="63"/>
      <c r="B75" s="257"/>
      <c r="C75" s="97">
        <v>65</v>
      </c>
      <c r="D75" s="72">
        <v>65</v>
      </c>
      <c r="E75" s="72">
        <v>65</v>
      </c>
      <c r="F75" s="72">
        <v>65</v>
      </c>
      <c r="G75" s="72">
        <v>65</v>
      </c>
      <c r="H75" s="72">
        <v>65</v>
      </c>
      <c r="I75" s="72">
        <v>65</v>
      </c>
      <c r="J75" s="72">
        <v>65</v>
      </c>
      <c r="K75" s="72">
        <v>65</v>
      </c>
      <c r="L75" s="73">
        <v>65</v>
      </c>
      <c r="M75" s="64"/>
      <c r="N75" s="70"/>
      <c r="O75" s="1">
        <v>64</v>
      </c>
      <c r="P75" s="68"/>
      <c r="Q75" s="69"/>
      <c r="R75" s="68"/>
      <c r="S75" s="68"/>
      <c r="T75" s="71">
        <f t="shared" ref="T75:T131" si="4">IF(P75&gt;=S75,0,"")</f>
        <v>0</v>
      </c>
      <c r="U75" s="2" t="str">
        <f t="shared" ref="U75:U131" si="5">IF(S75&lt;&gt;"",Q75,"")</f>
        <v/>
      </c>
      <c r="V75" s="3">
        <f t="shared" ref="V75:V131" ca="1" si="6">IF(U75&lt;&gt;"","pago",TODAY()-P75)</f>
        <v>43344</v>
      </c>
    </row>
    <row r="76" spans="1:22" customFormat="1" ht="9.75" customHeight="1" x14ac:dyDescent="0.25">
      <c r="A76" s="63"/>
      <c r="B76" s="257"/>
      <c r="C76" s="97">
        <v>66</v>
      </c>
      <c r="D76" s="72">
        <v>66</v>
      </c>
      <c r="E76" s="72">
        <v>66</v>
      </c>
      <c r="F76" s="72">
        <v>66</v>
      </c>
      <c r="G76" s="72">
        <v>66</v>
      </c>
      <c r="H76" s="72">
        <v>66</v>
      </c>
      <c r="I76" s="72">
        <v>66</v>
      </c>
      <c r="J76" s="72">
        <v>66</v>
      </c>
      <c r="K76" s="72">
        <v>66</v>
      </c>
      <c r="L76" s="73">
        <v>66</v>
      </c>
      <c r="M76" s="64"/>
      <c r="N76" s="70"/>
      <c r="O76" s="1">
        <v>65</v>
      </c>
      <c r="P76" s="68"/>
      <c r="Q76" s="69"/>
      <c r="R76" s="68"/>
      <c r="S76" s="68"/>
      <c r="T76" s="71">
        <f t="shared" si="4"/>
        <v>0</v>
      </c>
      <c r="U76" s="2" t="str">
        <f t="shared" si="5"/>
        <v/>
      </c>
      <c r="V76" s="3">
        <f t="shared" ca="1" si="6"/>
        <v>43344</v>
      </c>
    </row>
    <row r="77" spans="1:22" customFormat="1" ht="9.75" customHeight="1" x14ac:dyDescent="0.25">
      <c r="A77" s="63"/>
      <c r="B77" s="257"/>
      <c r="C77" s="97">
        <v>67</v>
      </c>
      <c r="D77" s="72">
        <v>67</v>
      </c>
      <c r="E77" s="72">
        <v>67</v>
      </c>
      <c r="F77" s="72">
        <v>67</v>
      </c>
      <c r="G77" s="72">
        <v>67</v>
      </c>
      <c r="H77" s="72">
        <v>67</v>
      </c>
      <c r="I77" s="72">
        <v>67</v>
      </c>
      <c r="J77" s="72">
        <v>67</v>
      </c>
      <c r="K77" s="72">
        <v>67</v>
      </c>
      <c r="L77" s="73">
        <v>67</v>
      </c>
      <c r="M77" s="64"/>
      <c r="N77" s="70"/>
      <c r="O77" s="1">
        <v>66</v>
      </c>
      <c r="P77" s="68"/>
      <c r="Q77" s="69"/>
      <c r="R77" s="68"/>
      <c r="S77" s="68"/>
      <c r="T77" s="71">
        <f t="shared" si="4"/>
        <v>0</v>
      </c>
      <c r="U77" s="2" t="str">
        <f t="shared" si="5"/>
        <v/>
      </c>
      <c r="V77" s="3">
        <f t="shared" ca="1" si="6"/>
        <v>43344</v>
      </c>
    </row>
    <row r="78" spans="1:22" customFormat="1" ht="9.75" customHeight="1" x14ac:dyDescent="0.25">
      <c r="A78" s="63"/>
      <c r="B78" s="257"/>
      <c r="C78" s="97">
        <v>68</v>
      </c>
      <c r="D78" s="72">
        <v>68</v>
      </c>
      <c r="E78" s="72">
        <v>68</v>
      </c>
      <c r="F78" s="72">
        <v>68</v>
      </c>
      <c r="G78" s="72">
        <v>68</v>
      </c>
      <c r="H78" s="72">
        <v>68</v>
      </c>
      <c r="I78" s="72">
        <v>68</v>
      </c>
      <c r="J78" s="72">
        <v>68</v>
      </c>
      <c r="K78" s="72">
        <v>68</v>
      </c>
      <c r="L78" s="73">
        <v>68</v>
      </c>
      <c r="M78" s="64"/>
      <c r="N78" s="70"/>
      <c r="O78" s="1">
        <v>67</v>
      </c>
      <c r="P78" s="68"/>
      <c r="Q78" s="69"/>
      <c r="R78" s="68"/>
      <c r="S78" s="68"/>
      <c r="T78" s="71">
        <f t="shared" si="4"/>
        <v>0</v>
      </c>
      <c r="U78" s="2" t="str">
        <f t="shared" si="5"/>
        <v/>
      </c>
      <c r="V78" s="3">
        <f t="shared" ca="1" si="6"/>
        <v>43344</v>
      </c>
    </row>
    <row r="79" spans="1:22" customFormat="1" ht="9.75" customHeight="1" x14ac:dyDescent="0.25">
      <c r="A79" s="63"/>
      <c r="B79" s="257"/>
      <c r="C79" s="97">
        <v>69</v>
      </c>
      <c r="D79" s="72">
        <v>69</v>
      </c>
      <c r="E79" s="72">
        <v>69</v>
      </c>
      <c r="F79" s="72">
        <v>69</v>
      </c>
      <c r="G79" s="72">
        <v>69</v>
      </c>
      <c r="H79" s="72">
        <v>69</v>
      </c>
      <c r="I79" s="72">
        <v>69</v>
      </c>
      <c r="J79" s="72">
        <v>69</v>
      </c>
      <c r="K79" s="72">
        <v>69</v>
      </c>
      <c r="L79" s="73">
        <v>69</v>
      </c>
      <c r="M79" s="64"/>
      <c r="N79" s="70"/>
      <c r="O79" s="1">
        <v>68</v>
      </c>
      <c r="P79" s="68"/>
      <c r="Q79" s="69"/>
      <c r="R79" s="68"/>
      <c r="S79" s="68"/>
      <c r="T79" s="71">
        <f t="shared" si="4"/>
        <v>0</v>
      </c>
      <c r="U79" s="2" t="str">
        <f t="shared" si="5"/>
        <v/>
      </c>
      <c r="V79" s="3">
        <f t="shared" ca="1" si="6"/>
        <v>43344</v>
      </c>
    </row>
    <row r="80" spans="1:22" customFormat="1" ht="9.75" customHeight="1" x14ac:dyDescent="0.25">
      <c r="A80" s="63"/>
      <c r="B80" s="257"/>
      <c r="C80" s="97">
        <v>70</v>
      </c>
      <c r="D80" s="72">
        <v>70</v>
      </c>
      <c r="E80" s="72">
        <v>70</v>
      </c>
      <c r="F80" s="72">
        <v>70</v>
      </c>
      <c r="G80" s="72">
        <v>70</v>
      </c>
      <c r="H80" s="72">
        <v>70</v>
      </c>
      <c r="I80" s="72">
        <v>70</v>
      </c>
      <c r="J80" s="72">
        <v>70</v>
      </c>
      <c r="K80" s="72">
        <v>70</v>
      </c>
      <c r="L80" s="73">
        <v>70</v>
      </c>
      <c r="M80" s="64"/>
      <c r="N80" s="70"/>
      <c r="O80" s="1">
        <v>69</v>
      </c>
      <c r="P80" s="68"/>
      <c r="Q80" s="69"/>
      <c r="R80" s="68"/>
      <c r="S80" s="68"/>
      <c r="T80" s="71">
        <f t="shared" si="4"/>
        <v>0</v>
      </c>
      <c r="U80" s="2" t="str">
        <f t="shared" si="5"/>
        <v/>
      </c>
      <c r="V80" s="3">
        <f t="shared" ca="1" si="6"/>
        <v>43344</v>
      </c>
    </row>
    <row r="81" spans="1:22" customFormat="1" ht="9.75" customHeight="1" x14ac:dyDescent="0.25">
      <c r="A81" s="63"/>
      <c r="B81" s="257"/>
      <c r="C81" s="97">
        <v>71</v>
      </c>
      <c r="D81" s="72">
        <v>71</v>
      </c>
      <c r="E81" s="72">
        <v>71</v>
      </c>
      <c r="F81" s="72">
        <v>71</v>
      </c>
      <c r="G81" s="72">
        <v>71</v>
      </c>
      <c r="H81" s="72">
        <v>71</v>
      </c>
      <c r="I81" s="72">
        <v>71</v>
      </c>
      <c r="J81" s="72">
        <v>71</v>
      </c>
      <c r="K81" s="72">
        <v>71</v>
      </c>
      <c r="L81" s="73">
        <v>71</v>
      </c>
      <c r="M81" s="64"/>
      <c r="N81" s="70"/>
      <c r="O81" s="1">
        <v>70</v>
      </c>
      <c r="P81" s="68"/>
      <c r="Q81" s="69"/>
      <c r="R81" s="68"/>
      <c r="S81" s="68"/>
      <c r="T81" s="71">
        <f t="shared" si="4"/>
        <v>0</v>
      </c>
      <c r="U81" s="2" t="str">
        <f t="shared" si="5"/>
        <v/>
      </c>
      <c r="V81" s="3">
        <f t="shared" ca="1" si="6"/>
        <v>43344</v>
      </c>
    </row>
    <row r="82" spans="1:22" customFormat="1" ht="9.75" customHeight="1" x14ac:dyDescent="0.25">
      <c r="A82" s="63"/>
      <c r="B82" s="257"/>
      <c r="C82" s="97">
        <v>72</v>
      </c>
      <c r="D82" s="72">
        <v>72</v>
      </c>
      <c r="E82" s="72">
        <v>72</v>
      </c>
      <c r="F82" s="72">
        <v>72</v>
      </c>
      <c r="G82" s="72">
        <v>72</v>
      </c>
      <c r="H82" s="72">
        <v>72</v>
      </c>
      <c r="I82" s="72">
        <v>72</v>
      </c>
      <c r="J82" s="72">
        <v>72</v>
      </c>
      <c r="K82" s="72">
        <v>72</v>
      </c>
      <c r="L82" s="73">
        <v>72</v>
      </c>
      <c r="M82" s="64"/>
      <c r="N82" s="70"/>
      <c r="O82" s="1">
        <v>71</v>
      </c>
      <c r="P82" s="68"/>
      <c r="Q82" s="69"/>
      <c r="R82" s="68"/>
      <c r="S82" s="68"/>
      <c r="T82" s="71">
        <f t="shared" si="4"/>
        <v>0</v>
      </c>
      <c r="U82" s="2" t="str">
        <f t="shared" si="5"/>
        <v/>
      </c>
      <c r="V82" s="3">
        <f t="shared" ca="1" si="6"/>
        <v>43344</v>
      </c>
    </row>
    <row r="83" spans="1:22" customFormat="1" ht="9.75" customHeight="1" x14ac:dyDescent="0.25">
      <c r="A83" s="63"/>
      <c r="B83" s="257"/>
      <c r="C83" s="97">
        <v>73</v>
      </c>
      <c r="D83" s="72">
        <v>73</v>
      </c>
      <c r="E83" s="72">
        <v>73</v>
      </c>
      <c r="F83" s="72">
        <v>73</v>
      </c>
      <c r="G83" s="72">
        <v>73</v>
      </c>
      <c r="H83" s="72">
        <v>73</v>
      </c>
      <c r="I83" s="72">
        <v>73</v>
      </c>
      <c r="J83" s="72">
        <v>73</v>
      </c>
      <c r="K83" s="72">
        <v>73</v>
      </c>
      <c r="L83" s="73">
        <v>73</v>
      </c>
      <c r="M83" s="64"/>
      <c r="N83" s="70"/>
      <c r="O83" s="1">
        <v>72</v>
      </c>
      <c r="P83" s="68"/>
      <c r="Q83" s="69"/>
      <c r="R83" s="68"/>
      <c r="S83" s="68"/>
      <c r="T83" s="71">
        <f t="shared" si="4"/>
        <v>0</v>
      </c>
      <c r="U83" s="2" t="str">
        <f t="shared" si="5"/>
        <v/>
      </c>
      <c r="V83" s="3">
        <f t="shared" ca="1" si="6"/>
        <v>43344</v>
      </c>
    </row>
    <row r="84" spans="1:22" customFormat="1" ht="9.75" customHeight="1" x14ac:dyDescent="0.25">
      <c r="A84" s="63"/>
      <c r="B84" s="257"/>
      <c r="C84" s="97">
        <v>74</v>
      </c>
      <c r="D84" s="72">
        <v>74</v>
      </c>
      <c r="E84" s="72">
        <v>74</v>
      </c>
      <c r="F84" s="72">
        <v>74</v>
      </c>
      <c r="G84" s="72">
        <v>74</v>
      </c>
      <c r="H84" s="72">
        <v>74</v>
      </c>
      <c r="I84" s="72">
        <v>74</v>
      </c>
      <c r="J84" s="72">
        <v>74</v>
      </c>
      <c r="K84" s="72">
        <v>74</v>
      </c>
      <c r="L84" s="73">
        <v>74</v>
      </c>
      <c r="M84" s="64"/>
      <c r="N84" s="70"/>
      <c r="O84" s="1">
        <v>73</v>
      </c>
      <c r="P84" s="68"/>
      <c r="Q84" s="69"/>
      <c r="R84" s="68"/>
      <c r="S84" s="68"/>
      <c r="T84" s="71">
        <f t="shared" si="4"/>
        <v>0</v>
      </c>
      <c r="U84" s="2" t="str">
        <f t="shared" si="5"/>
        <v/>
      </c>
      <c r="V84" s="3">
        <f t="shared" ca="1" si="6"/>
        <v>43344</v>
      </c>
    </row>
    <row r="85" spans="1:22" customFormat="1" ht="9.75" customHeight="1" x14ac:dyDescent="0.25">
      <c r="A85" s="63"/>
      <c r="B85" s="257"/>
      <c r="C85" s="97">
        <v>75</v>
      </c>
      <c r="D85" s="72">
        <v>75</v>
      </c>
      <c r="E85" s="72">
        <v>75</v>
      </c>
      <c r="F85" s="72">
        <v>75</v>
      </c>
      <c r="G85" s="72">
        <v>75</v>
      </c>
      <c r="H85" s="72">
        <v>75</v>
      </c>
      <c r="I85" s="72">
        <v>75</v>
      </c>
      <c r="J85" s="72">
        <v>75</v>
      </c>
      <c r="K85" s="72">
        <v>75</v>
      </c>
      <c r="L85" s="73">
        <v>75</v>
      </c>
      <c r="M85" s="64"/>
      <c r="N85" s="70"/>
      <c r="O85" s="1">
        <v>74</v>
      </c>
      <c r="P85" s="68"/>
      <c r="Q85" s="69"/>
      <c r="R85" s="68"/>
      <c r="S85" s="68"/>
      <c r="T85" s="71">
        <f t="shared" si="4"/>
        <v>0</v>
      </c>
      <c r="U85" s="2" t="str">
        <f t="shared" si="5"/>
        <v/>
      </c>
      <c r="V85" s="3">
        <f t="shared" ca="1" si="6"/>
        <v>43344</v>
      </c>
    </row>
    <row r="86" spans="1:22" customFormat="1" ht="9.75" customHeight="1" x14ac:dyDescent="0.25">
      <c r="A86" s="63"/>
      <c r="B86" s="257"/>
      <c r="C86" s="97">
        <v>76</v>
      </c>
      <c r="D86" s="72">
        <v>76</v>
      </c>
      <c r="E86" s="72">
        <v>76</v>
      </c>
      <c r="F86" s="72">
        <v>76</v>
      </c>
      <c r="G86" s="72">
        <v>76</v>
      </c>
      <c r="H86" s="72">
        <v>76</v>
      </c>
      <c r="I86" s="72">
        <v>76</v>
      </c>
      <c r="J86" s="72">
        <v>76</v>
      </c>
      <c r="K86" s="72">
        <v>76</v>
      </c>
      <c r="L86" s="73">
        <v>76</v>
      </c>
      <c r="M86" s="64"/>
      <c r="N86" s="70"/>
      <c r="O86" s="1">
        <v>75</v>
      </c>
      <c r="P86" s="68"/>
      <c r="Q86" s="69"/>
      <c r="R86" s="68"/>
      <c r="S86" s="68"/>
      <c r="T86" s="71">
        <f t="shared" si="4"/>
        <v>0</v>
      </c>
      <c r="U86" s="2" t="str">
        <f t="shared" si="5"/>
        <v/>
      </c>
      <c r="V86" s="3">
        <f t="shared" ca="1" si="6"/>
        <v>43344</v>
      </c>
    </row>
    <row r="87" spans="1:22" customFormat="1" ht="9.75" customHeight="1" x14ac:dyDescent="0.25">
      <c r="A87" s="63"/>
      <c r="B87" s="257"/>
      <c r="C87" s="97">
        <v>77</v>
      </c>
      <c r="D87" s="72">
        <v>77</v>
      </c>
      <c r="E87" s="72">
        <v>77</v>
      </c>
      <c r="F87" s="72">
        <v>77</v>
      </c>
      <c r="G87" s="72">
        <v>77</v>
      </c>
      <c r="H87" s="72">
        <v>77</v>
      </c>
      <c r="I87" s="72">
        <v>77</v>
      </c>
      <c r="J87" s="72">
        <v>77</v>
      </c>
      <c r="K87" s="72">
        <v>77</v>
      </c>
      <c r="L87" s="73">
        <v>77</v>
      </c>
      <c r="M87" s="64"/>
      <c r="N87" s="70"/>
      <c r="O87" s="1">
        <v>76</v>
      </c>
      <c r="P87" s="68"/>
      <c r="Q87" s="69"/>
      <c r="R87" s="68"/>
      <c r="S87" s="68"/>
      <c r="T87" s="71">
        <f t="shared" si="4"/>
        <v>0</v>
      </c>
      <c r="U87" s="2" t="str">
        <f t="shared" si="5"/>
        <v/>
      </c>
      <c r="V87" s="3">
        <f t="shared" ca="1" si="6"/>
        <v>43344</v>
      </c>
    </row>
    <row r="88" spans="1:22" customFormat="1" ht="9.75" customHeight="1" x14ac:dyDescent="0.25">
      <c r="A88" s="63"/>
      <c r="B88" s="257"/>
      <c r="C88" s="97">
        <v>78</v>
      </c>
      <c r="D88" s="72">
        <v>78</v>
      </c>
      <c r="E88" s="72">
        <v>78</v>
      </c>
      <c r="F88" s="72">
        <v>78</v>
      </c>
      <c r="G88" s="72">
        <v>78</v>
      </c>
      <c r="H88" s="72">
        <v>78</v>
      </c>
      <c r="I88" s="72">
        <v>78</v>
      </c>
      <c r="J88" s="72">
        <v>78</v>
      </c>
      <c r="K88" s="72">
        <v>78</v>
      </c>
      <c r="L88" s="73">
        <v>78</v>
      </c>
      <c r="M88" s="64"/>
      <c r="N88" s="70"/>
      <c r="O88" s="1">
        <v>77</v>
      </c>
      <c r="P88" s="68"/>
      <c r="Q88" s="69"/>
      <c r="R88" s="68"/>
      <c r="S88" s="68"/>
      <c r="T88" s="71">
        <f t="shared" si="4"/>
        <v>0</v>
      </c>
      <c r="U88" s="2" t="str">
        <f t="shared" si="5"/>
        <v/>
      </c>
      <c r="V88" s="3">
        <f t="shared" ca="1" si="6"/>
        <v>43344</v>
      </c>
    </row>
    <row r="89" spans="1:22" customFormat="1" ht="9.75" customHeight="1" x14ac:dyDescent="0.25">
      <c r="A89" s="63"/>
      <c r="B89" s="257"/>
      <c r="C89" s="97">
        <v>79</v>
      </c>
      <c r="D89" s="72">
        <v>79</v>
      </c>
      <c r="E89" s="72">
        <v>79</v>
      </c>
      <c r="F89" s="72">
        <v>79</v>
      </c>
      <c r="G89" s="72">
        <v>79</v>
      </c>
      <c r="H89" s="72">
        <v>79</v>
      </c>
      <c r="I89" s="72">
        <v>79</v>
      </c>
      <c r="J89" s="72">
        <v>79</v>
      </c>
      <c r="K89" s="72">
        <v>79</v>
      </c>
      <c r="L89" s="73">
        <v>79</v>
      </c>
      <c r="M89" s="64"/>
      <c r="N89" s="70"/>
      <c r="O89" s="1">
        <v>78</v>
      </c>
      <c r="P89" s="68"/>
      <c r="Q89" s="69"/>
      <c r="R89" s="68"/>
      <c r="S89" s="68"/>
      <c r="T89" s="71">
        <f t="shared" si="4"/>
        <v>0</v>
      </c>
      <c r="U89" s="2" t="str">
        <f t="shared" si="5"/>
        <v/>
      </c>
      <c r="V89" s="3">
        <f t="shared" ca="1" si="6"/>
        <v>43344</v>
      </c>
    </row>
    <row r="90" spans="1:22" customFormat="1" ht="9.75" customHeight="1" x14ac:dyDescent="0.25">
      <c r="A90" s="63"/>
      <c r="B90" s="257"/>
      <c r="C90" s="97">
        <v>80</v>
      </c>
      <c r="D90" s="72">
        <v>80</v>
      </c>
      <c r="E90" s="72">
        <v>80</v>
      </c>
      <c r="F90" s="72">
        <v>80</v>
      </c>
      <c r="G90" s="72">
        <v>80</v>
      </c>
      <c r="H90" s="72">
        <v>80</v>
      </c>
      <c r="I90" s="72">
        <v>80</v>
      </c>
      <c r="J90" s="72">
        <v>80</v>
      </c>
      <c r="K90" s="72">
        <v>80</v>
      </c>
      <c r="L90" s="73">
        <v>80</v>
      </c>
      <c r="M90" s="64"/>
      <c r="N90" s="70"/>
      <c r="O90" s="1">
        <v>79</v>
      </c>
      <c r="P90" s="68"/>
      <c r="Q90" s="69"/>
      <c r="R90" s="68"/>
      <c r="S90" s="68"/>
      <c r="T90" s="71">
        <f t="shared" si="4"/>
        <v>0</v>
      </c>
      <c r="U90" s="2" t="str">
        <f t="shared" si="5"/>
        <v/>
      </c>
      <c r="V90" s="3">
        <f t="shared" ca="1" si="6"/>
        <v>43344</v>
      </c>
    </row>
    <row r="91" spans="1:22" customFormat="1" ht="9.75" customHeight="1" x14ac:dyDescent="0.25">
      <c r="A91" s="63"/>
      <c r="B91" s="257"/>
      <c r="C91" s="97">
        <v>81</v>
      </c>
      <c r="D91" s="72">
        <v>81</v>
      </c>
      <c r="E91" s="72">
        <v>81</v>
      </c>
      <c r="F91" s="72">
        <v>81</v>
      </c>
      <c r="G91" s="72">
        <v>81</v>
      </c>
      <c r="H91" s="72">
        <v>81</v>
      </c>
      <c r="I91" s="72">
        <v>81</v>
      </c>
      <c r="J91" s="72">
        <v>81</v>
      </c>
      <c r="K91" s="72">
        <v>81</v>
      </c>
      <c r="L91" s="73">
        <v>81</v>
      </c>
      <c r="M91" s="64"/>
      <c r="N91" s="70"/>
      <c r="O91" s="1">
        <v>80</v>
      </c>
      <c r="P91" s="68"/>
      <c r="Q91" s="69"/>
      <c r="R91" s="68"/>
      <c r="S91" s="68"/>
      <c r="T91" s="71">
        <f t="shared" si="4"/>
        <v>0</v>
      </c>
      <c r="U91" s="2" t="str">
        <f t="shared" si="5"/>
        <v/>
      </c>
      <c r="V91" s="3">
        <f t="shared" ca="1" si="6"/>
        <v>43344</v>
      </c>
    </row>
    <row r="92" spans="1:22" customFormat="1" ht="9.75" customHeight="1" x14ac:dyDescent="0.25">
      <c r="A92" s="63"/>
      <c r="B92" s="257"/>
      <c r="C92" s="97">
        <v>82</v>
      </c>
      <c r="D92" s="72">
        <v>82</v>
      </c>
      <c r="E92" s="72">
        <v>82</v>
      </c>
      <c r="F92" s="72">
        <v>82</v>
      </c>
      <c r="G92" s="72">
        <v>82</v>
      </c>
      <c r="H92" s="72">
        <v>82</v>
      </c>
      <c r="I92" s="72">
        <v>82</v>
      </c>
      <c r="J92" s="72">
        <v>82</v>
      </c>
      <c r="K92" s="72">
        <v>82</v>
      </c>
      <c r="L92" s="73">
        <v>82</v>
      </c>
      <c r="M92" s="64"/>
      <c r="N92" s="70"/>
      <c r="O92" s="1">
        <v>81</v>
      </c>
      <c r="P92" s="68"/>
      <c r="Q92" s="69"/>
      <c r="R92" s="68"/>
      <c r="S92" s="68"/>
      <c r="T92" s="71">
        <f t="shared" si="4"/>
        <v>0</v>
      </c>
      <c r="U92" s="2" t="str">
        <f t="shared" si="5"/>
        <v/>
      </c>
      <c r="V92" s="3">
        <f t="shared" ca="1" si="6"/>
        <v>43344</v>
      </c>
    </row>
    <row r="93" spans="1:22" customFormat="1" ht="9.75" customHeight="1" x14ac:dyDescent="0.25">
      <c r="A93" s="63"/>
      <c r="B93" s="257"/>
      <c r="C93" s="97">
        <v>83</v>
      </c>
      <c r="D93" s="72">
        <v>83</v>
      </c>
      <c r="E93" s="72">
        <v>83</v>
      </c>
      <c r="F93" s="72">
        <v>83</v>
      </c>
      <c r="G93" s="72">
        <v>83</v>
      </c>
      <c r="H93" s="72">
        <v>83</v>
      </c>
      <c r="I93" s="72">
        <v>83</v>
      </c>
      <c r="J93" s="72">
        <v>83</v>
      </c>
      <c r="K93" s="72">
        <v>83</v>
      </c>
      <c r="L93" s="73">
        <v>83</v>
      </c>
      <c r="M93" s="64"/>
      <c r="N93" s="70"/>
      <c r="O93" s="1">
        <v>82</v>
      </c>
      <c r="P93" s="68"/>
      <c r="Q93" s="69"/>
      <c r="R93" s="68"/>
      <c r="S93" s="68"/>
      <c r="T93" s="71">
        <f t="shared" si="4"/>
        <v>0</v>
      </c>
      <c r="U93" s="2" t="str">
        <f t="shared" si="5"/>
        <v/>
      </c>
      <c r="V93" s="3">
        <f t="shared" ca="1" si="6"/>
        <v>43344</v>
      </c>
    </row>
    <row r="94" spans="1:22" customFormat="1" ht="9.75" customHeight="1" x14ac:dyDescent="0.25">
      <c r="A94" s="63"/>
      <c r="B94" s="257"/>
      <c r="C94" s="97">
        <v>84</v>
      </c>
      <c r="D94" s="72">
        <v>84</v>
      </c>
      <c r="E94" s="72">
        <v>84</v>
      </c>
      <c r="F94" s="72">
        <v>84</v>
      </c>
      <c r="G94" s="72">
        <v>84</v>
      </c>
      <c r="H94" s="72">
        <v>84</v>
      </c>
      <c r="I94" s="72">
        <v>84</v>
      </c>
      <c r="J94" s="72">
        <v>84</v>
      </c>
      <c r="K94" s="72">
        <v>84</v>
      </c>
      <c r="L94" s="73">
        <v>84</v>
      </c>
      <c r="M94" s="64"/>
      <c r="N94" s="70"/>
      <c r="O94" s="1">
        <v>83</v>
      </c>
      <c r="P94" s="68"/>
      <c r="Q94" s="69"/>
      <c r="R94" s="68"/>
      <c r="S94" s="68"/>
      <c r="T94" s="71">
        <f t="shared" si="4"/>
        <v>0</v>
      </c>
      <c r="U94" s="2" t="str">
        <f t="shared" si="5"/>
        <v/>
      </c>
      <c r="V94" s="3">
        <f t="shared" ca="1" si="6"/>
        <v>43344</v>
      </c>
    </row>
    <row r="95" spans="1:22" customFormat="1" ht="9.75" customHeight="1" x14ac:dyDescent="0.25">
      <c r="A95" s="63"/>
      <c r="B95" s="257"/>
      <c r="C95" s="97">
        <v>85</v>
      </c>
      <c r="D95" s="72">
        <v>85</v>
      </c>
      <c r="E95" s="72">
        <v>85</v>
      </c>
      <c r="F95" s="72">
        <v>85</v>
      </c>
      <c r="G95" s="72">
        <v>85</v>
      </c>
      <c r="H95" s="72">
        <v>85</v>
      </c>
      <c r="I95" s="72">
        <v>85</v>
      </c>
      <c r="J95" s="72">
        <v>85</v>
      </c>
      <c r="K95" s="72">
        <v>85</v>
      </c>
      <c r="L95" s="73">
        <v>85</v>
      </c>
      <c r="M95" s="64"/>
      <c r="N95" s="70"/>
      <c r="O95" s="1">
        <v>84</v>
      </c>
      <c r="P95" s="68"/>
      <c r="Q95" s="69"/>
      <c r="R95" s="68"/>
      <c r="S95" s="68"/>
      <c r="T95" s="71">
        <f t="shared" si="4"/>
        <v>0</v>
      </c>
      <c r="U95" s="2" t="str">
        <f t="shared" si="5"/>
        <v/>
      </c>
      <c r="V95" s="3">
        <f t="shared" ca="1" si="6"/>
        <v>43344</v>
      </c>
    </row>
    <row r="96" spans="1:22" customFormat="1" ht="9.75" customHeight="1" x14ac:dyDescent="0.25">
      <c r="A96" s="63"/>
      <c r="B96" s="257"/>
      <c r="C96" s="97">
        <v>86</v>
      </c>
      <c r="D96" s="72">
        <v>86</v>
      </c>
      <c r="E96" s="72">
        <v>86</v>
      </c>
      <c r="F96" s="72">
        <v>86</v>
      </c>
      <c r="G96" s="72">
        <v>86</v>
      </c>
      <c r="H96" s="72">
        <v>86</v>
      </c>
      <c r="I96" s="72">
        <v>86</v>
      </c>
      <c r="J96" s="72">
        <v>86</v>
      </c>
      <c r="K96" s="72">
        <v>86</v>
      </c>
      <c r="L96" s="73">
        <v>86</v>
      </c>
      <c r="M96" s="64"/>
      <c r="N96" s="70"/>
      <c r="O96" s="1">
        <v>85</v>
      </c>
      <c r="P96" s="68"/>
      <c r="Q96" s="69"/>
      <c r="R96" s="68"/>
      <c r="S96" s="68"/>
      <c r="T96" s="71">
        <f t="shared" si="4"/>
        <v>0</v>
      </c>
      <c r="U96" s="2" t="str">
        <f t="shared" si="5"/>
        <v/>
      </c>
      <c r="V96" s="3">
        <f t="shared" ca="1" si="6"/>
        <v>43344</v>
      </c>
    </row>
    <row r="97" spans="1:22" customFormat="1" ht="9.75" customHeight="1" x14ac:dyDescent="0.25">
      <c r="A97" s="63"/>
      <c r="B97" s="257"/>
      <c r="C97" s="97">
        <v>87</v>
      </c>
      <c r="D97" s="72">
        <v>87</v>
      </c>
      <c r="E97" s="72">
        <v>87</v>
      </c>
      <c r="F97" s="72">
        <v>87</v>
      </c>
      <c r="G97" s="72">
        <v>87</v>
      </c>
      <c r="H97" s="72">
        <v>87</v>
      </c>
      <c r="I97" s="72">
        <v>87</v>
      </c>
      <c r="J97" s="72">
        <v>87</v>
      </c>
      <c r="K97" s="72">
        <v>87</v>
      </c>
      <c r="L97" s="73">
        <v>87</v>
      </c>
      <c r="M97" s="64"/>
      <c r="N97" s="70"/>
      <c r="O97" s="1">
        <v>86</v>
      </c>
      <c r="P97" s="68"/>
      <c r="Q97" s="69"/>
      <c r="R97" s="68"/>
      <c r="S97" s="68"/>
      <c r="T97" s="71">
        <f t="shared" si="4"/>
        <v>0</v>
      </c>
      <c r="U97" s="2" t="str">
        <f t="shared" si="5"/>
        <v/>
      </c>
      <c r="V97" s="3">
        <f t="shared" ca="1" si="6"/>
        <v>43344</v>
      </c>
    </row>
    <row r="98" spans="1:22" customFormat="1" ht="9.75" customHeight="1" x14ac:dyDescent="0.25">
      <c r="A98" s="63"/>
      <c r="B98" s="257"/>
      <c r="C98" s="97">
        <v>88</v>
      </c>
      <c r="D98" s="72">
        <v>88</v>
      </c>
      <c r="E98" s="72">
        <v>88</v>
      </c>
      <c r="F98" s="72">
        <v>88</v>
      </c>
      <c r="G98" s="72">
        <v>88</v>
      </c>
      <c r="H98" s="72">
        <v>88</v>
      </c>
      <c r="I98" s="72">
        <v>88</v>
      </c>
      <c r="J98" s="72">
        <v>88</v>
      </c>
      <c r="K98" s="72">
        <v>88</v>
      </c>
      <c r="L98" s="73">
        <v>88</v>
      </c>
      <c r="M98" s="64"/>
      <c r="N98" s="70"/>
      <c r="O98" s="1">
        <v>87</v>
      </c>
      <c r="P98" s="68"/>
      <c r="Q98" s="69"/>
      <c r="R98" s="68"/>
      <c r="S98" s="68"/>
      <c r="T98" s="71">
        <f t="shared" si="4"/>
        <v>0</v>
      </c>
      <c r="U98" s="2" t="str">
        <f t="shared" si="5"/>
        <v/>
      </c>
      <c r="V98" s="3">
        <f t="shared" ca="1" si="6"/>
        <v>43344</v>
      </c>
    </row>
    <row r="99" spans="1:22" customFormat="1" ht="9.75" customHeight="1" x14ac:dyDescent="0.25">
      <c r="A99" s="63"/>
      <c r="B99" s="257"/>
      <c r="C99" s="97">
        <v>89</v>
      </c>
      <c r="D99" s="72">
        <v>89</v>
      </c>
      <c r="E99" s="72">
        <v>89</v>
      </c>
      <c r="F99" s="72">
        <v>89</v>
      </c>
      <c r="G99" s="72">
        <v>89</v>
      </c>
      <c r="H99" s="72">
        <v>89</v>
      </c>
      <c r="I99" s="72">
        <v>89</v>
      </c>
      <c r="J99" s="72">
        <v>89</v>
      </c>
      <c r="K99" s="72">
        <v>89</v>
      </c>
      <c r="L99" s="73">
        <v>89</v>
      </c>
      <c r="M99" s="64"/>
      <c r="N99" s="70"/>
      <c r="O99" s="1">
        <v>88</v>
      </c>
      <c r="P99" s="68"/>
      <c r="Q99" s="69"/>
      <c r="R99" s="68"/>
      <c r="S99" s="68"/>
      <c r="T99" s="71">
        <f t="shared" si="4"/>
        <v>0</v>
      </c>
      <c r="U99" s="2" t="str">
        <f t="shared" si="5"/>
        <v/>
      </c>
      <c r="V99" s="3">
        <f t="shared" ca="1" si="6"/>
        <v>43344</v>
      </c>
    </row>
    <row r="100" spans="1:22" customFormat="1" ht="9.75" customHeight="1" x14ac:dyDescent="0.25">
      <c r="A100" s="63"/>
      <c r="B100" s="257"/>
      <c r="C100" s="97">
        <v>90</v>
      </c>
      <c r="D100" s="72">
        <v>90</v>
      </c>
      <c r="E100" s="72">
        <v>90</v>
      </c>
      <c r="F100" s="72">
        <v>90</v>
      </c>
      <c r="G100" s="72">
        <v>90</v>
      </c>
      <c r="H100" s="72">
        <v>90</v>
      </c>
      <c r="I100" s="72">
        <v>90</v>
      </c>
      <c r="J100" s="72">
        <v>90</v>
      </c>
      <c r="K100" s="72">
        <v>90</v>
      </c>
      <c r="L100" s="73">
        <v>90</v>
      </c>
      <c r="M100" s="64"/>
      <c r="N100" s="70"/>
      <c r="O100" s="1">
        <v>89</v>
      </c>
      <c r="P100" s="68"/>
      <c r="Q100" s="69"/>
      <c r="R100" s="68"/>
      <c r="S100" s="68"/>
      <c r="T100" s="71">
        <f t="shared" si="4"/>
        <v>0</v>
      </c>
      <c r="U100" s="2" t="str">
        <f t="shared" si="5"/>
        <v/>
      </c>
      <c r="V100" s="3">
        <f t="shared" ca="1" si="6"/>
        <v>43344</v>
      </c>
    </row>
    <row r="101" spans="1:22" customFormat="1" ht="9.75" customHeight="1" x14ac:dyDescent="0.25">
      <c r="A101" s="63"/>
      <c r="B101" s="257"/>
      <c r="C101" s="97">
        <v>91</v>
      </c>
      <c r="D101" s="72">
        <v>91</v>
      </c>
      <c r="E101" s="72">
        <v>91</v>
      </c>
      <c r="F101" s="72">
        <v>91</v>
      </c>
      <c r="G101" s="72">
        <v>91</v>
      </c>
      <c r="H101" s="72">
        <v>91</v>
      </c>
      <c r="I101" s="72">
        <v>91</v>
      </c>
      <c r="J101" s="72">
        <v>91</v>
      </c>
      <c r="K101" s="72">
        <v>91</v>
      </c>
      <c r="L101" s="73">
        <v>91</v>
      </c>
      <c r="M101" s="64"/>
      <c r="N101" s="70"/>
      <c r="O101" s="1">
        <v>90</v>
      </c>
      <c r="P101" s="68"/>
      <c r="Q101" s="69"/>
      <c r="R101" s="68"/>
      <c r="S101" s="68"/>
      <c r="T101" s="71">
        <f t="shared" si="4"/>
        <v>0</v>
      </c>
      <c r="U101" s="2" t="str">
        <f t="shared" si="5"/>
        <v/>
      </c>
      <c r="V101" s="3">
        <f t="shared" ca="1" si="6"/>
        <v>43344</v>
      </c>
    </row>
    <row r="102" spans="1:22" customFormat="1" ht="9.75" customHeight="1" x14ac:dyDescent="0.25">
      <c r="A102" s="63"/>
      <c r="B102" s="257"/>
      <c r="C102" s="97">
        <v>92</v>
      </c>
      <c r="D102" s="72">
        <v>92</v>
      </c>
      <c r="E102" s="72">
        <v>92</v>
      </c>
      <c r="F102" s="72">
        <v>92</v>
      </c>
      <c r="G102" s="72">
        <v>92</v>
      </c>
      <c r="H102" s="72">
        <v>92</v>
      </c>
      <c r="I102" s="72">
        <v>92</v>
      </c>
      <c r="J102" s="72">
        <v>92</v>
      </c>
      <c r="K102" s="72">
        <v>92</v>
      </c>
      <c r="L102" s="73">
        <v>92</v>
      </c>
      <c r="M102" s="64"/>
      <c r="N102" s="70"/>
      <c r="O102" s="1">
        <v>91</v>
      </c>
      <c r="P102" s="68"/>
      <c r="Q102" s="69"/>
      <c r="R102" s="68"/>
      <c r="S102" s="68"/>
      <c r="T102" s="71">
        <f t="shared" si="4"/>
        <v>0</v>
      </c>
      <c r="U102" s="2" t="str">
        <f t="shared" si="5"/>
        <v/>
      </c>
      <c r="V102" s="3">
        <f t="shared" ca="1" si="6"/>
        <v>43344</v>
      </c>
    </row>
    <row r="103" spans="1:22" customFormat="1" ht="9.75" customHeight="1" x14ac:dyDescent="0.25">
      <c r="A103" s="63"/>
      <c r="B103" s="257"/>
      <c r="C103" s="97">
        <v>93</v>
      </c>
      <c r="D103" s="72">
        <v>93</v>
      </c>
      <c r="E103" s="72">
        <v>93</v>
      </c>
      <c r="F103" s="72">
        <v>93</v>
      </c>
      <c r="G103" s="72">
        <v>93</v>
      </c>
      <c r="H103" s="72">
        <v>93</v>
      </c>
      <c r="I103" s="72">
        <v>93</v>
      </c>
      <c r="J103" s="72">
        <v>93</v>
      </c>
      <c r="K103" s="72">
        <v>93</v>
      </c>
      <c r="L103" s="73">
        <v>93</v>
      </c>
      <c r="M103" s="64"/>
      <c r="N103" s="70"/>
      <c r="O103" s="1">
        <v>92</v>
      </c>
      <c r="P103" s="68"/>
      <c r="Q103" s="69"/>
      <c r="R103" s="68"/>
      <c r="S103" s="68"/>
      <c r="T103" s="71">
        <f t="shared" si="4"/>
        <v>0</v>
      </c>
      <c r="U103" s="2" t="str">
        <f t="shared" si="5"/>
        <v/>
      </c>
      <c r="V103" s="3">
        <f t="shared" ca="1" si="6"/>
        <v>43344</v>
      </c>
    </row>
    <row r="104" spans="1:22" customFormat="1" ht="9.75" customHeight="1" x14ac:dyDescent="0.25">
      <c r="A104" s="63"/>
      <c r="B104" s="257"/>
      <c r="C104" s="97">
        <v>94</v>
      </c>
      <c r="D104" s="72">
        <v>94</v>
      </c>
      <c r="E104" s="72">
        <v>94</v>
      </c>
      <c r="F104" s="72">
        <v>94</v>
      </c>
      <c r="G104" s="72">
        <v>94</v>
      </c>
      <c r="H104" s="72">
        <v>94</v>
      </c>
      <c r="I104" s="72">
        <v>94</v>
      </c>
      <c r="J104" s="72">
        <v>94</v>
      </c>
      <c r="K104" s="72">
        <v>94</v>
      </c>
      <c r="L104" s="73">
        <v>94</v>
      </c>
      <c r="M104" s="64"/>
      <c r="N104" s="70"/>
      <c r="O104" s="1">
        <v>93</v>
      </c>
      <c r="P104" s="68"/>
      <c r="Q104" s="69"/>
      <c r="R104" s="68"/>
      <c r="S104" s="68"/>
      <c r="T104" s="71">
        <f t="shared" si="4"/>
        <v>0</v>
      </c>
      <c r="U104" s="2" t="str">
        <f t="shared" si="5"/>
        <v/>
      </c>
      <c r="V104" s="3">
        <f t="shared" ca="1" si="6"/>
        <v>43344</v>
      </c>
    </row>
    <row r="105" spans="1:22" customFormat="1" ht="9.75" customHeight="1" x14ac:dyDescent="0.25">
      <c r="A105" s="63"/>
      <c r="B105" s="257"/>
      <c r="C105" s="97">
        <v>95</v>
      </c>
      <c r="D105" s="72">
        <v>95</v>
      </c>
      <c r="E105" s="72">
        <v>95</v>
      </c>
      <c r="F105" s="72">
        <v>95</v>
      </c>
      <c r="G105" s="72">
        <v>95</v>
      </c>
      <c r="H105" s="72">
        <v>95</v>
      </c>
      <c r="I105" s="72">
        <v>95</v>
      </c>
      <c r="J105" s="72">
        <v>95</v>
      </c>
      <c r="K105" s="72">
        <v>95</v>
      </c>
      <c r="L105" s="73">
        <v>95</v>
      </c>
      <c r="M105" s="64"/>
      <c r="N105" s="70"/>
      <c r="O105" s="1">
        <v>94</v>
      </c>
      <c r="P105" s="68"/>
      <c r="Q105" s="69"/>
      <c r="R105" s="68"/>
      <c r="S105" s="68"/>
      <c r="T105" s="71">
        <f t="shared" si="4"/>
        <v>0</v>
      </c>
      <c r="U105" s="2" t="str">
        <f t="shared" si="5"/>
        <v/>
      </c>
      <c r="V105" s="3">
        <f t="shared" ca="1" si="6"/>
        <v>43344</v>
      </c>
    </row>
    <row r="106" spans="1:22" customFormat="1" ht="9.75" customHeight="1" x14ac:dyDescent="0.25">
      <c r="A106" s="63"/>
      <c r="B106" s="257"/>
      <c r="C106" s="97">
        <v>96</v>
      </c>
      <c r="D106" s="72">
        <v>96</v>
      </c>
      <c r="E106" s="72">
        <v>96</v>
      </c>
      <c r="F106" s="72">
        <v>96</v>
      </c>
      <c r="G106" s="72">
        <v>96</v>
      </c>
      <c r="H106" s="72">
        <v>96</v>
      </c>
      <c r="I106" s="72">
        <v>96</v>
      </c>
      <c r="J106" s="72">
        <v>96</v>
      </c>
      <c r="K106" s="72">
        <v>96</v>
      </c>
      <c r="L106" s="73">
        <v>96</v>
      </c>
      <c r="M106" s="64"/>
      <c r="N106" s="70"/>
      <c r="O106" s="1">
        <v>95</v>
      </c>
      <c r="P106" s="68"/>
      <c r="Q106" s="69"/>
      <c r="R106" s="68"/>
      <c r="S106" s="68"/>
      <c r="T106" s="71">
        <f t="shared" si="4"/>
        <v>0</v>
      </c>
      <c r="U106" s="2" t="str">
        <f t="shared" si="5"/>
        <v/>
      </c>
      <c r="V106" s="3">
        <f t="shared" ca="1" si="6"/>
        <v>43344</v>
      </c>
    </row>
    <row r="107" spans="1:22" customFormat="1" ht="9.75" customHeight="1" x14ac:dyDescent="0.25">
      <c r="A107" s="63"/>
      <c r="B107" s="257"/>
      <c r="C107" s="97">
        <v>97</v>
      </c>
      <c r="D107" s="72">
        <v>97</v>
      </c>
      <c r="E107" s="72">
        <v>97</v>
      </c>
      <c r="F107" s="72">
        <v>97</v>
      </c>
      <c r="G107" s="72">
        <v>97</v>
      </c>
      <c r="H107" s="72">
        <v>97</v>
      </c>
      <c r="I107" s="72">
        <v>97</v>
      </c>
      <c r="J107" s="72">
        <v>97</v>
      </c>
      <c r="K107" s="72">
        <v>97</v>
      </c>
      <c r="L107" s="73">
        <v>97</v>
      </c>
      <c r="M107" s="64"/>
      <c r="N107" s="70"/>
      <c r="O107" s="1">
        <v>96</v>
      </c>
      <c r="P107" s="68"/>
      <c r="Q107" s="69"/>
      <c r="R107" s="68"/>
      <c r="S107" s="68"/>
      <c r="T107" s="71">
        <f t="shared" si="4"/>
        <v>0</v>
      </c>
      <c r="U107" s="2" t="str">
        <f t="shared" si="5"/>
        <v/>
      </c>
      <c r="V107" s="3">
        <f t="shared" ca="1" si="6"/>
        <v>43344</v>
      </c>
    </row>
    <row r="108" spans="1:22" customFormat="1" ht="9.75" customHeight="1" x14ac:dyDescent="0.25">
      <c r="A108" s="63"/>
      <c r="B108" s="257"/>
      <c r="C108" s="97">
        <v>98</v>
      </c>
      <c r="D108" s="72">
        <v>98</v>
      </c>
      <c r="E108" s="72">
        <v>98</v>
      </c>
      <c r="F108" s="72">
        <v>98</v>
      </c>
      <c r="G108" s="72">
        <v>98</v>
      </c>
      <c r="H108" s="72">
        <v>98</v>
      </c>
      <c r="I108" s="72">
        <v>98</v>
      </c>
      <c r="J108" s="72">
        <v>98</v>
      </c>
      <c r="K108" s="72">
        <v>98</v>
      </c>
      <c r="L108" s="73">
        <v>98</v>
      </c>
      <c r="M108" s="64"/>
      <c r="N108" s="70"/>
      <c r="O108" s="1">
        <v>97</v>
      </c>
      <c r="P108" s="68"/>
      <c r="Q108" s="69"/>
      <c r="R108" s="68"/>
      <c r="S108" s="68"/>
      <c r="T108" s="71">
        <f t="shared" si="4"/>
        <v>0</v>
      </c>
      <c r="U108" s="2" t="str">
        <f t="shared" si="5"/>
        <v/>
      </c>
      <c r="V108" s="3">
        <f t="shared" ca="1" si="6"/>
        <v>43344</v>
      </c>
    </row>
    <row r="109" spans="1:22" customFormat="1" ht="9.75" customHeight="1" thickBot="1" x14ac:dyDescent="0.3">
      <c r="A109" s="63"/>
      <c r="B109" s="258"/>
      <c r="C109" s="111">
        <v>99</v>
      </c>
      <c r="D109" s="74">
        <v>99</v>
      </c>
      <c r="E109" s="74">
        <v>99</v>
      </c>
      <c r="F109" s="74">
        <v>99</v>
      </c>
      <c r="G109" s="74">
        <v>99</v>
      </c>
      <c r="H109" s="74">
        <v>99</v>
      </c>
      <c r="I109" s="74">
        <v>99</v>
      </c>
      <c r="J109" s="74">
        <v>99</v>
      </c>
      <c r="K109" s="74">
        <v>99</v>
      </c>
      <c r="L109" s="75">
        <v>99</v>
      </c>
      <c r="M109" s="64"/>
      <c r="N109" s="70"/>
      <c r="O109" s="1">
        <v>98</v>
      </c>
      <c r="P109" s="68"/>
      <c r="Q109" s="69"/>
      <c r="R109" s="68"/>
      <c r="S109" s="68"/>
      <c r="T109" s="71">
        <f t="shared" si="4"/>
        <v>0</v>
      </c>
      <c r="U109" s="2" t="str">
        <f t="shared" si="5"/>
        <v/>
      </c>
      <c r="V109" s="3">
        <f t="shared" ca="1" si="6"/>
        <v>43344</v>
      </c>
    </row>
    <row r="110" spans="1:22" customFormat="1" ht="9.75" customHeight="1" x14ac:dyDescent="0.25">
      <c r="A110" s="63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70"/>
      <c r="O110" s="1">
        <v>99</v>
      </c>
      <c r="P110" s="68"/>
      <c r="Q110" s="69"/>
      <c r="R110" s="68"/>
      <c r="S110" s="68"/>
      <c r="T110" s="71">
        <f t="shared" si="4"/>
        <v>0</v>
      </c>
      <c r="U110" s="2" t="str">
        <f t="shared" si="5"/>
        <v/>
      </c>
      <c r="V110" s="3">
        <f t="shared" ca="1" si="6"/>
        <v>43344</v>
      </c>
    </row>
    <row r="111" spans="1:22" customFormat="1" ht="9.75" customHeight="1" x14ac:dyDescent="0.25">
      <c r="A111" s="63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70"/>
      <c r="O111" s="1">
        <v>100</v>
      </c>
      <c r="P111" s="68"/>
      <c r="Q111" s="69"/>
      <c r="R111" s="68"/>
      <c r="S111" s="68"/>
      <c r="T111" s="71">
        <f t="shared" si="4"/>
        <v>0</v>
      </c>
      <c r="U111" s="2" t="str">
        <f t="shared" si="5"/>
        <v/>
      </c>
      <c r="V111" s="3">
        <f t="shared" ca="1" si="6"/>
        <v>43344</v>
      </c>
    </row>
    <row r="112" spans="1:22" customFormat="1" ht="9.75" customHeight="1" x14ac:dyDescent="0.25">
      <c r="A112" s="63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70"/>
      <c r="O112" s="1">
        <v>101</v>
      </c>
      <c r="P112" s="68"/>
      <c r="Q112" s="69"/>
      <c r="R112" s="68"/>
      <c r="S112" s="68"/>
      <c r="T112" s="71">
        <f t="shared" si="4"/>
        <v>0</v>
      </c>
      <c r="U112" s="2" t="str">
        <f t="shared" si="5"/>
        <v/>
      </c>
      <c r="V112" s="3">
        <f t="shared" ca="1" si="6"/>
        <v>43344</v>
      </c>
    </row>
    <row r="113" spans="1:22" customFormat="1" ht="9.75" customHeight="1" x14ac:dyDescent="0.25">
      <c r="A113" s="63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70"/>
      <c r="O113" s="1">
        <v>102</v>
      </c>
      <c r="P113" s="68"/>
      <c r="Q113" s="69"/>
      <c r="R113" s="68"/>
      <c r="S113" s="68"/>
      <c r="T113" s="71">
        <f t="shared" si="4"/>
        <v>0</v>
      </c>
      <c r="U113" s="2" t="str">
        <f t="shared" si="5"/>
        <v/>
      </c>
      <c r="V113" s="3">
        <f t="shared" ca="1" si="6"/>
        <v>43344</v>
      </c>
    </row>
    <row r="114" spans="1:22" customFormat="1" ht="9.75" customHeight="1" x14ac:dyDescent="0.25">
      <c r="A114" s="63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70"/>
      <c r="O114" s="1">
        <v>103</v>
      </c>
      <c r="P114" s="68"/>
      <c r="Q114" s="69"/>
      <c r="R114" s="68"/>
      <c r="S114" s="68"/>
      <c r="T114" s="71">
        <f t="shared" si="4"/>
        <v>0</v>
      </c>
      <c r="U114" s="2" t="str">
        <f t="shared" si="5"/>
        <v/>
      </c>
      <c r="V114" s="3">
        <f t="shared" ca="1" si="6"/>
        <v>43344</v>
      </c>
    </row>
    <row r="115" spans="1:22" customFormat="1" ht="9.75" customHeight="1" x14ac:dyDescent="0.25">
      <c r="A115" s="63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70"/>
      <c r="O115" s="1">
        <v>104</v>
      </c>
      <c r="P115" s="68"/>
      <c r="Q115" s="69"/>
      <c r="R115" s="68"/>
      <c r="S115" s="68"/>
      <c r="T115" s="71">
        <f t="shared" si="4"/>
        <v>0</v>
      </c>
      <c r="U115" s="2" t="str">
        <f t="shared" si="5"/>
        <v/>
      </c>
      <c r="V115" s="3">
        <f t="shared" ca="1" si="6"/>
        <v>43344</v>
      </c>
    </row>
    <row r="116" spans="1:22" customFormat="1" ht="9.75" customHeight="1" x14ac:dyDescent="0.25">
      <c r="A116" s="63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70"/>
      <c r="O116" s="1">
        <v>105</v>
      </c>
      <c r="P116" s="68"/>
      <c r="Q116" s="69"/>
      <c r="R116" s="68"/>
      <c r="S116" s="68"/>
      <c r="T116" s="71">
        <f t="shared" si="4"/>
        <v>0</v>
      </c>
      <c r="U116" s="2" t="str">
        <f t="shared" si="5"/>
        <v/>
      </c>
      <c r="V116" s="3">
        <f t="shared" ca="1" si="6"/>
        <v>43344</v>
      </c>
    </row>
    <row r="117" spans="1:22" customFormat="1" ht="9.75" customHeight="1" x14ac:dyDescent="0.25">
      <c r="A117" s="63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70"/>
      <c r="O117" s="1">
        <v>106</v>
      </c>
      <c r="P117" s="68"/>
      <c r="Q117" s="69"/>
      <c r="R117" s="68"/>
      <c r="S117" s="68"/>
      <c r="T117" s="71">
        <f t="shared" si="4"/>
        <v>0</v>
      </c>
      <c r="U117" s="2" t="str">
        <f t="shared" si="5"/>
        <v/>
      </c>
      <c r="V117" s="3">
        <f t="shared" ca="1" si="6"/>
        <v>43344</v>
      </c>
    </row>
    <row r="118" spans="1:22" customFormat="1" ht="9.75" customHeight="1" x14ac:dyDescent="0.25">
      <c r="A118" s="63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70"/>
      <c r="O118" s="1">
        <v>107</v>
      </c>
      <c r="P118" s="68"/>
      <c r="Q118" s="69"/>
      <c r="R118" s="68"/>
      <c r="S118" s="68"/>
      <c r="T118" s="71">
        <f t="shared" si="4"/>
        <v>0</v>
      </c>
      <c r="U118" s="2" t="str">
        <f t="shared" si="5"/>
        <v/>
      </c>
      <c r="V118" s="3">
        <f t="shared" ca="1" si="6"/>
        <v>43344</v>
      </c>
    </row>
    <row r="119" spans="1:22" customFormat="1" ht="9.75" customHeight="1" x14ac:dyDescent="0.25">
      <c r="A119" s="63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70"/>
      <c r="O119" s="1">
        <v>108</v>
      </c>
      <c r="P119" s="68"/>
      <c r="Q119" s="69"/>
      <c r="R119" s="68"/>
      <c r="S119" s="68"/>
      <c r="T119" s="71">
        <f t="shared" si="4"/>
        <v>0</v>
      </c>
      <c r="U119" s="2" t="str">
        <f t="shared" si="5"/>
        <v/>
      </c>
      <c r="V119" s="3">
        <f t="shared" ca="1" si="6"/>
        <v>43344</v>
      </c>
    </row>
    <row r="120" spans="1:22" customFormat="1" ht="9.75" customHeight="1" x14ac:dyDescent="0.25">
      <c r="A120" s="63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70"/>
      <c r="O120" s="1">
        <v>109</v>
      </c>
      <c r="P120" s="68"/>
      <c r="Q120" s="69"/>
      <c r="R120" s="68"/>
      <c r="S120" s="68"/>
      <c r="T120" s="71">
        <f t="shared" si="4"/>
        <v>0</v>
      </c>
      <c r="U120" s="2" t="str">
        <f t="shared" si="5"/>
        <v/>
      </c>
      <c r="V120" s="3">
        <f t="shared" ca="1" si="6"/>
        <v>43344</v>
      </c>
    </row>
    <row r="121" spans="1:22" customFormat="1" ht="9.75" customHeight="1" x14ac:dyDescent="0.25">
      <c r="A121" s="63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70"/>
      <c r="O121" s="1">
        <v>110</v>
      </c>
      <c r="P121" s="68"/>
      <c r="Q121" s="69"/>
      <c r="R121" s="68"/>
      <c r="S121" s="68"/>
      <c r="T121" s="71">
        <f t="shared" si="4"/>
        <v>0</v>
      </c>
      <c r="U121" s="2" t="str">
        <f t="shared" si="5"/>
        <v/>
      </c>
      <c r="V121" s="3">
        <f t="shared" ca="1" si="6"/>
        <v>43344</v>
      </c>
    </row>
    <row r="122" spans="1:22" customFormat="1" ht="9.75" customHeight="1" x14ac:dyDescent="0.25">
      <c r="A122" s="63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70"/>
      <c r="O122" s="1">
        <v>111</v>
      </c>
      <c r="P122" s="68"/>
      <c r="Q122" s="69"/>
      <c r="R122" s="68"/>
      <c r="S122" s="68"/>
      <c r="T122" s="71">
        <f t="shared" si="4"/>
        <v>0</v>
      </c>
      <c r="U122" s="2" t="str">
        <f t="shared" si="5"/>
        <v/>
      </c>
      <c r="V122" s="3">
        <f t="shared" ca="1" si="6"/>
        <v>43344</v>
      </c>
    </row>
    <row r="123" spans="1:22" customFormat="1" ht="9.75" customHeight="1" x14ac:dyDescent="0.25">
      <c r="A123" s="63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70"/>
      <c r="O123" s="1">
        <v>112</v>
      </c>
      <c r="P123" s="68"/>
      <c r="Q123" s="69"/>
      <c r="R123" s="68"/>
      <c r="S123" s="68"/>
      <c r="T123" s="71">
        <f t="shared" si="4"/>
        <v>0</v>
      </c>
      <c r="U123" s="2" t="str">
        <f t="shared" si="5"/>
        <v/>
      </c>
      <c r="V123" s="3">
        <f t="shared" ca="1" si="6"/>
        <v>43344</v>
      </c>
    </row>
    <row r="124" spans="1:22" customFormat="1" ht="9.75" customHeight="1" x14ac:dyDescent="0.25">
      <c r="A124" s="63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70"/>
      <c r="O124" s="1">
        <v>113</v>
      </c>
      <c r="P124" s="68"/>
      <c r="Q124" s="69"/>
      <c r="R124" s="68"/>
      <c r="S124" s="68"/>
      <c r="T124" s="71">
        <f t="shared" si="4"/>
        <v>0</v>
      </c>
      <c r="U124" s="2" t="str">
        <f t="shared" si="5"/>
        <v/>
      </c>
      <c r="V124" s="3">
        <f t="shared" ca="1" si="6"/>
        <v>43344</v>
      </c>
    </row>
    <row r="125" spans="1:22" customFormat="1" ht="9.75" customHeight="1" x14ac:dyDescent="0.25">
      <c r="A125" s="63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70"/>
      <c r="O125" s="1">
        <v>114</v>
      </c>
      <c r="P125" s="68"/>
      <c r="Q125" s="69"/>
      <c r="R125" s="68"/>
      <c r="S125" s="68"/>
      <c r="T125" s="71">
        <f t="shared" si="4"/>
        <v>0</v>
      </c>
      <c r="U125" s="2" t="str">
        <f t="shared" si="5"/>
        <v/>
      </c>
      <c r="V125" s="3">
        <f t="shared" ca="1" si="6"/>
        <v>43344</v>
      </c>
    </row>
    <row r="126" spans="1:22" customFormat="1" ht="9.9499999999999993" customHeight="1" x14ac:dyDescent="0.25">
      <c r="A126" s="63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70"/>
      <c r="O126" s="1">
        <v>115</v>
      </c>
      <c r="P126" s="68"/>
      <c r="Q126" s="69"/>
      <c r="R126" s="68"/>
      <c r="S126" s="68"/>
      <c r="T126" s="71">
        <f t="shared" si="4"/>
        <v>0</v>
      </c>
      <c r="U126" s="2" t="str">
        <f t="shared" si="5"/>
        <v/>
      </c>
      <c r="V126" s="3">
        <f t="shared" ca="1" si="6"/>
        <v>43344</v>
      </c>
    </row>
    <row r="127" spans="1:22" customFormat="1" ht="9.9499999999999993" customHeight="1" x14ac:dyDescent="0.25">
      <c r="A127" s="63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70"/>
      <c r="O127" s="1">
        <v>116</v>
      </c>
      <c r="P127" s="68"/>
      <c r="Q127" s="69"/>
      <c r="R127" s="68"/>
      <c r="S127" s="68"/>
      <c r="T127" s="71">
        <f t="shared" si="4"/>
        <v>0</v>
      </c>
      <c r="U127" s="2" t="str">
        <f t="shared" si="5"/>
        <v/>
      </c>
      <c r="V127" s="3">
        <f t="shared" ca="1" si="6"/>
        <v>43344</v>
      </c>
    </row>
    <row r="128" spans="1:22" customFormat="1" ht="9.9499999999999993" customHeight="1" x14ac:dyDescent="0.25">
      <c r="A128" s="63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70"/>
      <c r="O128" s="1">
        <v>117</v>
      </c>
      <c r="P128" s="68"/>
      <c r="Q128" s="69"/>
      <c r="R128" s="68"/>
      <c r="S128" s="68"/>
      <c r="T128" s="71">
        <f t="shared" si="4"/>
        <v>0</v>
      </c>
      <c r="U128" s="2" t="str">
        <f t="shared" si="5"/>
        <v/>
      </c>
      <c r="V128" s="3">
        <f t="shared" ca="1" si="6"/>
        <v>43344</v>
      </c>
    </row>
    <row r="129" spans="1:22" customFormat="1" ht="9.9499999999999993" customHeight="1" x14ac:dyDescent="0.25">
      <c r="A129" s="63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70"/>
      <c r="O129" s="1">
        <v>118</v>
      </c>
      <c r="P129" s="68"/>
      <c r="Q129" s="69"/>
      <c r="R129" s="68"/>
      <c r="S129" s="68"/>
      <c r="T129" s="71">
        <f t="shared" si="4"/>
        <v>0</v>
      </c>
      <c r="U129" s="2" t="str">
        <f t="shared" si="5"/>
        <v/>
      </c>
      <c r="V129" s="3">
        <f t="shared" ca="1" si="6"/>
        <v>43344</v>
      </c>
    </row>
    <row r="130" spans="1:22" customFormat="1" ht="9.9499999999999993" customHeight="1" x14ac:dyDescent="0.25">
      <c r="A130" s="63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70"/>
      <c r="O130" s="1">
        <v>119</v>
      </c>
      <c r="P130" s="68"/>
      <c r="Q130" s="69"/>
      <c r="R130" s="68"/>
      <c r="S130" s="68"/>
      <c r="T130" s="71">
        <f t="shared" si="4"/>
        <v>0</v>
      </c>
      <c r="U130" s="2" t="str">
        <f t="shared" si="5"/>
        <v/>
      </c>
      <c r="V130" s="3">
        <f t="shared" ca="1" si="6"/>
        <v>43344</v>
      </c>
    </row>
    <row r="131" spans="1:22" customFormat="1" ht="9.9499999999999993" customHeight="1" thickBot="1" x14ac:dyDescent="0.3">
      <c r="A131" s="63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87"/>
      <c r="O131" s="88">
        <v>120</v>
      </c>
      <c r="P131" s="89"/>
      <c r="Q131" s="90"/>
      <c r="R131" s="89"/>
      <c r="S131" s="89"/>
      <c r="T131" s="91">
        <f t="shared" si="4"/>
        <v>0</v>
      </c>
      <c r="U131" s="92" t="str">
        <f t="shared" si="5"/>
        <v/>
      </c>
      <c r="V131" s="93">
        <f t="shared" ca="1" si="6"/>
        <v>43344</v>
      </c>
    </row>
    <row r="132" spans="1:22" customFormat="1" ht="15.75" thickBot="1" x14ac:dyDescent="0.3">
      <c r="A132" s="66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52" t="s">
        <v>19</v>
      </c>
      <c r="O132" s="53">
        <f ca="1">TODAY()</f>
        <v>43344</v>
      </c>
      <c r="P132" s="53" t="s">
        <v>20</v>
      </c>
      <c r="Q132" s="54">
        <f>SUM(Q11:Q131)-U132</f>
        <v>0</v>
      </c>
      <c r="R132" s="55">
        <f>MAX(R12:R131)</f>
        <v>0</v>
      </c>
      <c r="S132" s="56"/>
      <c r="T132" s="57" t="s">
        <v>21</v>
      </c>
      <c r="U132" s="54">
        <f>SUM(U11:U131)</f>
        <v>0</v>
      </c>
      <c r="V132" s="58">
        <f ca="1">SUMIF(V11:V131,"&gt;0")</f>
        <v>5244624</v>
      </c>
    </row>
    <row r="133" spans="1:22" ht="2.1" customHeight="1" x14ac:dyDescent="0.25"/>
  </sheetData>
  <mergeCells count="17">
    <mergeCell ref="N1:N2"/>
    <mergeCell ref="O1:T2"/>
    <mergeCell ref="U1:U2"/>
    <mergeCell ref="V1:V2"/>
    <mergeCell ref="B2:L6"/>
    <mergeCell ref="O3:P3"/>
    <mergeCell ref="S3:T3"/>
    <mergeCell ref="S4:V4"/>
    <mergeCell ref="O5:P5"/>
    <mergeCell ref="U5:V5"/>
    <mergeCell ref="B11:B109"/>
    <mergeCell ref="N6:Q6"/>
    <mergeCell ref="S6:V6"/>
    <mergeCell ref="N7:Q7"/>
    <mergeCell ref="B8:B10"/>
    <mergeCell ref="C8:L9"/>
    <mergeCell ref="N8:Q8"/>
  </mergeCells>
  <conditionalFormatting sqref="T8:V8 V3 R8">
    <cfRule type="cellIs" dxfId="153" priority="11" operator="equal">
      <formula>0</formula>
    </cfRule>
  </conditionalFormatting>
  <conditionalFormatting sqref="V10">
    <cfRule type="cellIs" dxfId="152" priority="7" operator="between">
      <formula>40000</formula>
      <formula>50000</formula>
    </cfRule>
    <cfRule type="cellIs" dxfId="151" priority="8" operator="between">
      <formula>30</formula>
      <formula>4000</formula>
    </cfRule>
    <cfRule type="containsText" dxfId="150" priority="9" operator="containsText" text="pago">
      <formula>NOT(ISERROR(SEARCH("pago",V10)))</formula>
    </cfRule>
    <cfRule type="cellIs" dxfId="149" priority="10" operator="between">
      <formula>1</formula>
      <formula>29</formula>
    </cfRule>
  </conditionalFormatting>
  <conditionalFormatting sqref="V11:V131">
    <cfRule type="cellIs" dxfId="148" priority="3" operator="between">
      <formula>40000</formula>
      <formula>50000</formula>
    </cfRule>
    <cfRule type="cellIs" dxfId="147" priority="4" operator="between">
      <formula>30</formula>
      <formula>4000</formula>
    </cfRule>
    <cfRule type="containsText" dxfId="146" priority="5" operator="containsText" text="pago">
      <formula>NOT(ISERROR(SEARCH("pago",V11)))</formula>
    </cfRule>
    <cfRule type="cellIs" dxfId="145" priority="6" operator="between">
      <formula>1</formula>
      <formula>29</formula>
    </cfRule>
  </conditionalFormatting>
  <conditionalFormatting sqref="V11:V131">
    <cfRule type="cellIs" dxfId="144" priority="2" operator="lessThan">
      <formula>0</formula>
    </cfRule>
  </conditionalFormatting>
  <conditionalFormatting sqref="T11:T131">
    <cfRule type="expression" dxfId="143" priority="1">
      <formula>S11=""</formula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Clientes!$A$3:$A$402</xm:f>
          </x14:formula1>
          <xm:sqref>V1:V2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3"/>
  <sheetViews>
    <sheetView workbookViewId="0">
      <selection sqref="A1:XFD1048576"/>
    </sheetView>
  </sheetViews>
  <sheetFormatPr defaultColWidth="0" defaultRowHeight="15" zeroHeight="1" x14ac:dyDescent="0.25"/>
  <cols>
    <col min="1" max="1" width="1.7109375" style="59" customWidth="1"/>
    <col min="2" max="12" width="2.7109375" style="59" customWidth="1"/>
    <col min="13" max="13" width="1.7109375" style="59" customWidth="1"/>
    <col min="14" max="14" width="19.140625" style="42" bestFit="1" customWidth="1"/>
    <col min="15" max="15" width="15" style="42" bestFit="1" customWidth="1"/>
    <col min="16" max="16" width="15" style="42" customWidth="1"/>
    <col min="17" max="17" width="9.28515625" style="42" bestFit="1" customWidth="1"/>
    <col min="18" max="18" width="18.7109375" style="43" hidden="1"/>
    <col min="19" max="19" width="15.5703125" style="42" bestFit="1" customWidth="1"/>
    <col min="20" max="20" width="17.85546875" style="42" customWidth="1"/>
    <col min="21" max="21" width="14.28515625" style="42" bestFit="1" customWidth="1"/>
    <col min="22" max="22" width="19" style="42" customWidth="1"/>
    <col min="23" max="23" width="1.7109375" style="59" customWidth="1"/>
    <col min="24" max="16384" width="19" style="59" hidden="1"/>
  </cols>
  <sheetData>
    <row r="1" spans="1:22" customFormat="1" ht="9.9499999999999993" customHeight="1" thickBot="1" x14ac:dyDescent="0.3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2"/>
      <c r="N1" s="222" t="str">
        <f ca="1">IF(V132&gt;5000,"Livre",IF(V132&lt;=30,"Em Dias","Atrasado"))</f>
        <v>Livre</v>
      </c>
      <c r="O1" s="224" t="s">
        <v>1</v>
      </c>
      <c r="P1" s="224"/>
      <c r="Q1" s="224"/>
      <c r="R1" s="224"/>
      <c r="S1" s="224"/>
      <c r="T1" s="224"/>
      <c r="U1" s="226" t="s">
        <v>22</v>
      </c>
      <c r="V1" s="228" t="s">
        <v>56</v>
      </c>
    </row>
    <row r="2" spans="1:22" customFormat="1" ht="9.9499999999999993" customHeight="1" thickBot="1" x14ac:dyDescent="0.3">
      <c r="A2" s="63"/>
      <c r="B2" s="230"/>
      <c r="C2" s="231"/>
      <c r="D2" s="231"/>
      <c r="E2" s="231"/>
      <c r="F2" s="231"/>
      <c r="G2" s="231"/>
      <c r="H2" s="231"/>
      <c r="I2" s="231"/>
      <c r="J2" s="231"/>
      <c r="K2" s="231"/>
      <c r="L2" s="232"/>
      <c r="M2" s="64"/>
      <c r="N2" s="223"/>
      <c r="O2" s="225"/>
      <c r="P2" s="225"/>
      <c r="Q2" s="225"/>
      <c r="R2" s="225"/>
      <c r="S2" s="225"/>
      <c r="T2" s="225"/>
      <c r="U2" s="227"/>
      <c r="V2" s="229"/>
    </row>
    <row r="3" spans="1:22" customFormat="1" ht="9.9499999999999993" customHeight="1" thickBot="1" x14ac:dyDescent="0.3">
      <c r="A3" s="63"/>
      <c r="B3" s="233"/>
      <c r="C3" s="234"/>
      <c r="D3" s="234"/>
      <c r="E3" s="234"/>
      <c r="F3" s="234"/>
      <c r="G3" s="234"/>
      <c r="H3" s="234"/>
      <c r="I3" s="234"/>
      <c r="J3" s="234"/>
      <c r="K3" s="234"/>
      <c r="L3" s="235"/>
      <c r="M3" s="64"/>
      <c r="N3" s="44" t="s">
        <v>4</v>
      </c>
      <c r="O3" s="239" t="e">
        <f>VLOOKUP(V1,bd,2,0)</f>
        <v>#N/A</v>
      </c>
      <c r="P3" s="240"/>
      <c r="Q3" s="45" t="s">
        <v>6</v>
      </c>
      <c r="R3" s="43"/>
      <c r="S3" s="241" t="e">
        <f>VLOOKUP(V1,bd,8,0)</f>
        <v>#N/A</v>
      </c>
      <c r="T3" s="242"/>
      <c r="U3" s="44" t="s">
        <v>23</v>
      </c>
      <c r="V3" s="13" t="e">
        <f>VLOOKUP(V1,bd,9,0)</f>
        <v>#N/A</v>
      </c>
    </row>
    <row r="4" spans="1:22" customFormat="1" ht="9.9499999999999993" customHeight="1" thickBot="1" x14ac:dyDescent="0.3">
      <c r="A4" s="63"/>
      <c r="B4" s="233"/>
      <c r="C4" s="234"/>
      <c r="D4" s="234"/>
      <c r="E4" s="234"/>
      <c r="F4" s="234"/>
      <c r="G4" s="234"/>
      <c r="H4" s="234"/>
      <c r="I4" s="234"/>
      <c r="J4" s="234"/>
      <c r="K4" s="234"/>
      <c r="L4" s="235"/>
      <c r="M4" s="64"/>
      <c r="N4" s="44" t="s">
        <v>30</v>
      </c>
      <c r="O4" s="41" t="e">
        <f>VLOOKUP(V1,bd,17,0)</f>
        <v>#N/A</v>
      </c>
      <c r="P4" s="41" t="e">
        <f>VLOOKUP(V1,bd,18,0)</f>
        <v>#N/A</v>
      </c>
      <c r="Q4" s="44" t="s">
        <v>8</v>
      </c>
      <c r="R4" s="43"/>
      <c r="S4" s="243" t="e">
        <f>VLOOKUP(V1,bd,19,0)</f>
        <v>#N/A</v>
      </c>
      <c r="T4" s="244"/>
      <c r="U4" s="244"/>
      <c r="V4" s="245"/>
    </row>
    <row r="5" spans="1:22" customFormat="1" ht="9.9499999999999993" customHeight="1" thickBot="1" x14ac:dyDescent="0.3">
      <c r="A5" s="63"/>
      <c r="B5" s="233"/>
      <c r="C5" s="234"/>
      <c r="D5" s="234"/>
      <c r="E5" s="234"/>
      <c r="F5" s="234"/>
      <c r="G5" s="234"/>
      <c r="H5" s="234"/>
      <c r="I5" s="234"/>
      <c r="J5" s="234"/>
      <c r="K5" s="234"/>
      <c r="L5" s="235"/>
      <c r="M5" s="64"/>
      <c r="N5" s="44" t="s">
        <v>24</v>
      </c>
      <c r="O5" s="246" t="e">
        <f>VLOOKUP(V1,bd,10,0)</f>
        <v>#N/A</v>
      </c>
      <c r="P5" s="247"/>
      <c r="Q5" s="46" t="s">
        <v>7</v>
      </c>
      <c r="R5" s="4"/>
      <c r="S5" s="41" t="e">
        <f>VLOOKUP(V1,bd,13,0)</f>
        <v>#N/A</v>
      </c>
      <c r="T5" s="44" t="s">
        <v>5</v>
      </c>
      <c r="U5" s="241" t="e">
        <f>VLOOKUP(V1,bd,20,0)</f>
        <v>#N/A</v>
      </c>
      <c r="V5" s="242"/>
    </row>
    <row r="6" spans="1:22" customFormat="1" ht="9.9499999999999993" customHeight="1" thickBot="1" x14ac:dyDescent="0.3">
      <c r="A6" s="63"/>
      <c r="B6" s="236"/>
      <c r="C6" s="237"/>
      <c r="D6" s="237"/>
      <c r="E6" s="237"/>
      <c r="F6" s="237"/>
      <c r="G6" s="237"/>
      <c r="H6" s="237"/>
      <c r="I6" s="237"/>
      <c r="J6" s="237"/>
      <c r="K6" s="237"/>
      <c r="L6" s="238"/>
      <c r="M6" s="64"/>
      <c r="N6" s="241"/>
      <c r="O6" s="248"/>
      <c r="P6" s="248"/>
      <c r="Q6" s="248"/>
      <c r="R6" s="7"/>
      <c r="S6" s="248"/>
      <c r="T6" s="248"/>
      <c r="U6" s="248"/>
      <c r="V6" s="242"/>
    </row>
    <row r="7" spans="1:22" customFormat="1" ht="9.9499999999999993" customHeight="1" thickBot="1" x14ac:dyDescent="0.3">
      <c r="A7" s="63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217" t="s">
        <v>25</v>
      </c>
      <c r="O7" s="215"/>
      <c r="P7" s="215"/>
      <c r="Q7" s="216"/>
      <c r="R7" s="65"/>
      <c r="S7" s="47" t="s">
        <v>26</v>
      </c>
      <c r="T7" s="48" t="s">
        <v>27</v>
      </c>
      <c r="U7" s="48" t="s">
        <v>28</v>
      </c>
      <c r="V7" s="48" t="s">
        <v>29</v>
      </c>
    </row>
    <row r="8" spans="1:22" customFormat="1" ht="9.9499999999999993" customHeight="1" thickBot="1" x14ac:dyDescent="0.3">
      <c r="A8" s="63"/>
      <c r="B8" s="249"/>
      <c r="C8" s="250" t="s">
        <v>31</v>
      </c>
      <c r="D8" s="251"/>
      <c r="E8" s="251"/>
      <c r="F8" s="251"/>
      <c r="G8" s="251"/>
      <c r="H8" s="251"/>
      <c r="I8" s="251"/>
      <c r="J8" s="251"/>
      <c r="K8" s="251"/>
      <c r="L8" s="252"/>
      <c r="M8" s="64"/>
      <c r="N8" s="241" t="e">
        <f>VLOOKUP(V1,bd,3,0)</f>
        <v>#N/A</v>
      </c>
      <c r="O8" s="248"/>
      <c r="P8" s="248"/>
      <c r="Q8" s="242"/>
      <c r="R8" s="6"/>
      <c r="S8" s="5" t="e">
        <f>VLOOKUP(V1,bd,4,0)</f>
        <v>#N/A</v>
      </c>
      <c r="T8" s="5" t="e">
        <f>VLOOKUP(V1,bd,5,0)</f>
        <v>#N/A</v>
      </c>
      <c r="U8" s="5" t="e">
        <f>VLOOKUP(V1,bd,7,0)</f>
        <v>#N/A</v>
      </c>
      <c r="V8" s="13" t="e">
        <f>VLOOKUP(V1,bd,6,0)</f>
        <v>#N/A</v>
      </c>
    </row>
    <row r="9" spans="1:22" customFormat="1" ht="9.9499999999999993" customHeight="1" thickBot="1" x14ac:dyDescent="0.3">
      <c r="A9" s="63"/>
      <c r="B9" s="249"/>
      <c r="C9" s="253"/>
      <c r="D9" s="254"/>
      <c r="E9" s="254"/>
      <c r="F9" s="254"/>
      <c r="G9" s="254"/>
      <c r="H9" s="254"/>
      <c r="I9" s="254"/>
      <c r="J9" s="254"/>
      <c r="K9" s="254"/>
      <c r="L9" s="255"/>
      <c r="M9" s="64"/>
      <c r="N9" s="49"/>
      <c r="O9" s="50"/>
      <c r="P9" s="50"/>
      <c r="Q9" s="50"/>
      <c r="R9" s="50"/>
      <c r="S9" s="50"/>
      <c r="T9" s="50"/>
      <c r="U9" s="50"/>
      <c r="V9" s="51"/>
    </row>
    <row r="10" spans="1:22" customFormat="1" ht="9.9499999999999993" customHeight="1" thickBot="1" x14ac:dyDescent="0.3">
      <c r="A10" s="63"/>
      <c r="B10" s="249"/>
      <c r="C10" s="115">
        <v>1</v>
      </c>
      <c r="D10" s="116">
        <v>2</v>
      </c>
      <c r="E10" s="116">
        <v>3</v>
      </c>
      <c r="F10" s="116">
        <v>4</v>
      </c>
      <c r="G10" s="116">
        <v>5</v>
      </c>
      <c r="H10" s="116">
        <v>6</v>
      </c>
      <c r="I10" s="116">
        <v>7</v>
      </c>
      <c r="J10" s="116">
        <v>8</v>
      </c>
      <c r="K10" s="116">
        <v>9</v>
      </c>
      <c r="L10" s="117">
        <v>10</v>
      </c>
      <c r="M10" s="64"/>
      <c r="N10" s="76" t="s">
        <v>9</v>
      </c>
      <c r="O10" s="77" t="s">
        <v>10</v>
      </c>
      <c r="P10" s="77" t="s">
        <v>11</v>
      </c>
      <c r="Q10" s="77" t="s">
        <v>12</v>
      </c>
      <c r="R10" s="78" t="s">
        <v>13</v>
      </c>
      <c r="S10" s="77" t="s">
        <v>14</v>
      </c>
      <c r="T10" s="77" t="s">
        <v>15</v>
      </c>
      <c r="U10" s="77" t="s">
        <v>16</v>
      </c>
      <c r="V10" s="79" t="s">
        <v>17</v>
      </c>
    </row>
    <row r="11" spans="1:22" customFormat="1" ht="9.9499999999999993" customHeight="1" x14ac:dyDescent="0.25">
      <c r="A11" s="63"/>
      <c r="B11" s="256" t="s">
        <v>3292</v>
      </c>
      <c r="C11" s="108">
        <v>1</v>
      </c>
      <c r="D11" s="112">
        <v>1</v>
      </c>
      <c r="E11" s="113">
        <v>1</v>
      </c>
      <c r="F11" s="113">
        <v>1</v>
      </c>
      <c r="G11" s="113">
        <v>1</v>
      </c>
      <c r="H11" s="113">
        <v>1</v>
      </c>
      <c r="I11" s="113">
        <v>1</v>
      </c>
      <c r="J11" s="113">
        <v>1</v>
      </c>
      <c r="K11" s="113">
        <v>1</v>
      </c>
      <c r="L11" s="114">
        <v>1</v>
      </c>
      <c r="M11" s="64"/>
      <c r="N11" s="80"/>
      <c r="O11" s="81" t="s">
        <v>18</v>
      </c>
      <c r="P11" s="82"/>
      <c r="Q11" s="83"/>
      <c r="R11" s="82"/>
      <c r="S11" s="82"/>
      <c r="T11" s="84">
        <f t="shared" ref="T11:T74" si="0">IF(P11&gt;=S11,0,"")</f>
        <v>0</v>
      </c>
      <c r="U11" s="85" t="str">
        <f t="shared" ref="U11:U74" si="1">IF(S11&lt;&gt;"",Q11,"")</f>
        <v/>
      </c>
      <c r="V11" s="86">
        <f t="shared" ref="V11:V74" ca="1" si="2">IF(U11&lt;&gt;"","pago",TODAY()-P11)</f>
        <v>43344</v>
      </c>
    </row>
    <row r="12" spans="1:22" customFormat="1" ht="9.9499999999999993" customHeight="1" x14ac:dyDescent="0.25">
      <c r="A12" s="63"/>
      <c r="B12" s="257"/>
      <c r="C12" s="109">
        <v>2</v>
      </c>
      <c r="D12" s="94">
        <v>2</v>
      </c>
      <c r="E12" s="72">
        <v>2</v>
      </c>
      <c r="F12" s="72">
        <v>2</v>
      </c>
      <c r="G12" s="72">
        <v>2</v>
      </c>
      <c r="H12" s="72">
        <v>2</v>
      </c>
      <c r="I12" s="72">
        <v>2</v>
      </c>
      <c r="J12" s="72">
        <v>2</v>
      </c>
      <c r="K12" s="72">
        <v>2</v>
      </c>
      <c r="L12" s="73">
        <v>2</v>
      </c>
      <c r="M12" s="64"/>
      <c r="N12" s="70"/>
      <c r="O12" s="1">
        <v>1</v>
      </c>
      <c r="P12" s="68"/>
      <c r="Q12" s="69"/>
      <c r="R12" s="68" t="str">
        <f t="shared" ref="R12:R51" si="3">IF(N12&lt;&gt;"",P12,"")</f>
        <v/>
      </c>
      <c r="S12" s="68"/>
      <c r="T12" s="71">
        <f t="shared" si="0"/>
        <v>0</v>
      </c>
      <c r="U12" s="2" t="str">
        <f t="shared" si="1"/>
        <v/>
      </c>
      <c r="V12" s="3">
        <f t="shared" ca="1" si="2"/>
        <v>43344</v>
      </c>
    </row>
    <row r="13" spans="1:22" customFormat="1" ht="9.9499999999999993" customHeight="1" x14ac:dyDescent="0.25">
      <c r="A13" s="63"/>
      <c r="B13" s="257"/>
      <c r="C13" s="109">
        <v>3</v>
      </c>
      <c r="D13" s="94">
        <v>3</v>
      </c>
      <c r="E13" s="72">
        <v>3</v>
      </c>
      <c r="F13" s="72">
        <v>3</v>
      </c>
      <c r="G13" s="72">
        <v>3</v>
      </c>
      <c r="H13" s="72">
        <v>3</v>
      </c>
      <c r="I13" s="72">
        <v>3</v>
      </c>
      <c r="J13" s="72">
        <v>3</v>
      </c>
      <c r="K13" s="72">
        <v>3</v>
      </c>
      <c r="L13" s="73">
        <v>3</v>
      </c>
      <c r="M13" s="64"/>
      <c r="N13" s="70"/>
      <c r="O13" s="1">
        <v>2</v>
      </c>
      <c r="P13" s="68"/>
      <c r="Q13" s="69"/>
      <c r="R13" s="68" t="str">
        <f t="shared" si="3"/>
        <v/>
      </c>
      <c r="S13" s="68"/>
      <c r="T13" s="71">
        <f t="shared" si="0"/>
        <v>0</v>
      </c>
      <c r="U13" s="2" t="str">
        <f t="shared" si="1"/>
        <v/>
      </c>
      <c r="V13" s="3">
        <f t="shared" ca="1" si="2"/>
        <v>43344</v>
      </c>
    </row>
    <row r="14" spans="1:22" customFormat="1" ht="9.9499999999999993" customHeight="1" x14ac:dyDescent="0.25">
      <c r="A14" s="63"/>
      <c r="B14" s="257"/>
      <c r="C14" s="109">
        <v>4</v>
      </c>
      <c r="D14" s="94">
        <v>4</v>
      </c>
      <c r="E14" s="72">
        <v>4</v>
      </c>
      <c r="F14" s="72">
        <v>4</v>
      </c>
      <c r="G14" s="72">
        <v>4</v>
      </c>
      <c r="H14" s="72">
        <v>4</v>
      </c>
      <c r="I14" s="72">
        <v>4</v>
      </c>
      <c r="J14" s="72">
        <v>4</v>
      </c>
      <c r="K14" s="72">
        <v>4</v>
      </c>
      <c r="L14" s="73">
        <v>4</v>
      </c>
      <c r="M14" s="64"/>
      <c r="N14" s="70"/>
      <c r="O14" s="1">
        <v>3</v>
      </c>
      <c r="P14" s="68"/>
      <c r="Q14" s="69"/>
      <c r="R14" s="68" t="str">
        <f t="shared" si="3"/>
        <v/>
      </c>
      <c r="S14" s="68"/>
      <c r="T14" s="71">
        <f t="shared" si="0"/>
        <v>0</v>
      </c>
      <c r="U14" s="2" t="str">
        <f t="shared" si="1"/>
        <v/>
      </c>
      <c r="V14" s="3">
        <f t="shared" ca="1" si="2"/>
        <v>43344</v>
      </c>
    </row>
    <row r="15" spans="1:22" customFormat="1" ht="9.9499999999999993" customHeight="1" x14ac:dyDescent="0.25">
      <c r="A15" s="63"/>
      <c r="B15" s="257"/>
      <c r="C15" s="109">
        <v>5</v>
      </c>
      <c r="D15" s="94">
        <v>5</v>
      </c>
      <c r="E15" s="72">
        <v>5</v>
      </c>
      <c r="F15" s="72">
        <v>5</v>
      </c>
      <c r="G15" s="72">
        <v>5</v>
      </c>
      <c r="H15" s="72">
        <v>5</v>
      </c>
      <c r="I15" s="72">
        <v>5</v>
      </c>
      <c r="J15" s="72">
        <v>5</v>
      </c>
      <c r="K15" s="72">
        <v>5</v>
      </c>
      <c r="L15" s="73">
        <v>5</v>
      </c>
      <c r="M15" s="64"/>
      <c r="N15" s="70"/>
      <c r="O15" s="1">
        <v>4</v>
      </c>
      <c r="P15" s="68"/>
      <c r="Q15" s="69"/>
      <c r="R15" s="68" t="str">
        <f t="shared" si="3"/>
        <v/>
      </c>
      <c r="S15" s="68"/>
      <c r="T15" s="71">
        <f t="shared" si="0"/>
        <v>0</v>
      </c>
      <c r="U15" s="2" t="str">
        <f t="shared" si="1"/>
        <v/>
      </c>
      <c r="V15" s="3">
        <f t="shared" ca="1" si="2"/>
        <v>43344</v>
      </c>
    </row>
    <row r="16" spans="1:22" customFormat="1" ht="9.9499999999999993" customHeight="1" x14ac:dyDescent="0.25">
      <c r="A16" s="63"/>
      <c r="B16" s="257"/>
      <c r="C16" s="109">
        <v>6</v>
      </c>
      <c r="D16" s="94">
        <v>6</v>
      </c>
      <c r="E16" s="72">
        <v>6</v>
      </c>
      <c r="F16" s="72">
        <v>6</v>
      </c>
      <c r="G16" s="72">
        <v>6</v>
      </c>
      <c r="H16" s="72">
        <v>6</v>
      </c>
      <c r="I16" s="72">
        <v>6</v>
      </c>
      <c r="J16" s="72">
        <v>6</v>
      </c>
      <c r="K16" s="72">
        <v>6</v>
      </c>
      <c r="L16" s="73">
        <v>6</v>
      </c>
      <c r="M16" s="64"/>
      <c r="N16" s="70"/>
      <c r="O16" s="1">
        <v>5</v>
      </c>
      <c r="P16" s="68"/>
      <c r="Q16" s="69"/>
      <c r="R16" s="68" t="str">
        <f t="shared" si="3"/>
        <v/>
      </c>
      <c r="S16" s="68"/>
      <c r="T16" s="71">
        <f t="shared" si="0"/>
        <v>0</v>
      </c>
      <c r="U16" s="2" t="str">
        <f t="shared" si="1"/>
        <v/>
      </c>
      <c r="V16" s="3">
        <f t="shared" ca="1" si="2"/>
        <v>43344</v>
      </c>
    </row>
    <row r="17" spans="1:22" customFormat="1" ht="9.9499999999999993" customHeight="1" x14ac:dyDescent="0.25">
      <c r="A17" s="63"/>
      <c r="B17" s="257"/>
      <c r="C17" s="109">
        <v>7</v>
      </c>
      <c r="D17" s="94">
        <v>7</v>
      </c>
      <c r="E17" s="72">
        <v>7</v>
      </c>
      <c r="F17" s="72">
        <v>7</v>
      </c>
      <c r="G17" s="72">
        <v>7</v>
      </c>
      <c r="H17" s="72">
        <v>7</v>
      </c>
      <c r="I17" s="72">
        <v>7</v>
      </c>
      <c r="J17" s="72">
        <v>7</v>
      </c>
      <c r="K17" s="72">
        <v>7</v>
      </c>
      <c r="L17" s="73">
        <v>7</v>
      </c>
      <c r="M17" s="64"/>
      <c r="N17" s="70"/>
      <c r="O17" s="1">
        <v>6</v>
      </c>
      <c r="P17" s="68"/>
      <c r="Q17" s="69"/>
      <c r="R17" s="68" t="str">
        <f t="shared" si="3"/>
        <v/>
      </c>
      <c r="S17" s="68"/>
      <c r="T17" s="71">
        <f t="shared" si="0"/>
        <v>0</v>
      </c>
      <c r="U17" s="2" t="str">
        <f t="shared" si="1"/>
        <v/>
      </c>
      <c r="V17" s="3">
        <f t="shared" ca="1" si="2"/>
        <v>43344</v>
      </c>
    </row>
    <row r="18" spans="1:22" customFormat="1" ht="9.9499999999999993" customHeight="1" x14ac:dyDescent="0.25">
      <c r="A18" s="63"/>
      <c r="B18" s="257"/>
      <c r="C18" s="109">
        <v>8</v>
      </c>
      <c r="D18" s="94">
        <v>8</v>
      </c>
      <c r="E18" s="72">
        <v>8</v>
      </c>
      <c r="F18" s="72">
        <v>8</v>
      </c>
      <c r="G18" s="72">
        <v>8</v>
      </c>
      <c r="H18" s="72">
        <v>8</v>
      </c>
      <c r="I18" s="72">
        <v>8</v>
      </c>
      <c r="J18" s="72">
        <v>8</v>
      </c>
      <c r="K18" s="72">
        <v>8</v>
      </c>
      <c r="L18" s="73">
        <v>8</v>
      </c>
      <c r="M18" s="64"/>
      <c r="N18" s="70"/>
      <c r="O18" s="1">
        <v>7</v>
      </c>
      <c r="P18" s="68"/>
      <c r="Q18" s="69"/>
      <c r="R18" s="68" t="str">
        <f t="shared" si="3"/>
        <v/>
      </c>
      <c r="S18" s="68"/>
      <c r="T18" s="71">
        <f t="shared" si="0"/>
        <v>0</v>
      </c>
      <c r="U18" s="2" t="str">
        <f t="shared" si="1"/>
        <v/>
      </c>
      <c r="V18" s="3">
        <f t="shared" ca="1" si="2"/>
        <v>43344</v>
      </c>
    </row>
    <row r="19" spans="1:22" customFormat="1" ht="9.9499999999999993" customHeight="1" x14ac:dyDescent="0.25">
      <c r="A19" s="63"/>
      <c r="B19" s="257"/>
      <c r="C19" s="109">
        <v>9</v>
      </c>
      <c r="D19" s="94">
        <v>9</v>
      </c>
      <c r="E19" s="72">
        <v>9</v>
      </c>
      <c r="F19" s="72">
        <v>9</v>
      </c>
      <c r="G19" s="72">
        <v>9</v>
      </c>
      <c r="H19" s="72">
        <v>9</v>
      </c>
      <c r="I19" s="72">
        <v>9</v>
      </c>
      <c r="J19" s="72">
        <v>9</v>
      </c>
      <c r="K19" s="72">
        <v>9</v>
      </c>
      <c r="L19" s="73">
        <v>9</v>
      </c>
      <c r="M19" s="64"/>
      <c r="N19" s="70"/>
      <c r="O19" s="1">
        <v>8</v>
      </c>
      <c r="P19" s="68"/>
      <c r="Q19" s="69"/>
      <c r="R19" s="68" t="str">
        <f t="shared" si="3"/>
        <v/>
      </c>
      <c r="S19" s="68"/>
      <c r="T19" s="71">
        <f t="shared" si="0"/>
        <v>0</v>
      </c>
      <c r="U19" s="2" t="str">
        <f t="shared" si="1"/>
        <v/>
      </c>
      <c r="V19" s="3">
        <f t="shared" ca="1" si="2"/>
        <v>43344</v>
      </c>
    </row>
    <row r="20" spans="1:22" customFormat="1" ht="9.9499999999999993" customHeight="1" x14ac:dyDescent="0.25">
      <c r="A20" s="63"/>
      <c r="B20" s="257"/>
      <c r="C20" s="109">
        <v>10</v>
      </c>
      <c r="D20" s="94">
        <v>10</v>
      </c>
      <c r="E20" s="72">
        <v>10</v>
      </c>
      <c r="F20" s="72">
        <v>10</v>
      </c>
      <c r="G20" s="72">
        <v>10</v>
      </c>
      <c r="H20" s="72">
        <v>10</v>
      </c>
      <c r="I20" s="72">
        <v>10</v>
      </c>
      <c r="J20" s="72">
        <v>10</v>
      </c>
      <c r="K20" s="72">
        <v>10</v>
      </c>
      <c r="L20" s="73">
        <v>10</v>
      </c>
      <c r="M20" s="64"/>
      <c r="N20" s="70"/>
      <c r="O20" s="1">
        <v>9</v>
      </c>
      <c r="P20" s="68"/>
      <c r="Q20" s="69"/>
      <c r="R20" s="68" t="str">
        <f t="shared" si="3"/>
        <v/>
      </c>
      <c r="S20" s="68"/>
      <c r="T20" s="71">
        <f t="shared" si="0"/>
        <v>0</v>
      </c>
      <c r="U20" s="2" t="str">
        <f t="shared" si="1"/>
        <v/>
      </c>
      <c r="V20" s="3">
        <f t="shared" ca="1" si="2"/>
        <v>43344</v>
      </c>
    </row>
    <row r="21" spans="1:22" customFormat="1" ht="9.9499999999999993" customHeight="1" x14ac:dyDescent="0.25">
      <c r="A21" s="63"/>
      <c r="B21" s="257"/>
      <c r="C21" s="109">
        <v>11</v>
      </c>
      <c r="D21" s="94">
        <v>11</v>
      </c>
      <c r="E21" s="72">
        <v>11</v>
      </c>
      <c r="F21" s="72">
        <v>11</v>
      </c>
      <c r="G21" s="72">
        <v>11</v>
      </c>
      <c r="H21" s="72">
        <v>11</v>
      </c>
      <c r="I21" s="72">
        <v>11</v>
      </c>
      <c r="J21" s="72">
        <v>11</v>
      </c>
      <c r="K21" s="72">
        <v>11</v>
      </c>
      <c r="L21" s="73">
        <v>11</v>
      </c>
      <c r="M21" s="64"/>
      <c r="N21" s="70"/>
      <c r="O21" s="1">
        <v>10</v>
      </c>
      <c r="P21" s="68"/>
      <c r="Q21" s="69"/>
      <c r="R21" s="68" t="str">
        <f t="shared" si="3"/>
        <v/>
      </c>
      <c r="S21" s="68"/>
      <c r="T21" s="71">
        <f t="shared" si="0"/>
        <v>0</v>
      </c>
      <c r="U21" s="2" t="str">
        <f t="shared" si="1"/>
        <v/>
      </c>
      <c r="V21" s="3">
        <f t="shared" ca="1" si="2"/>
        <v>43344</v>
      </c>
    </row>
    <row r="22" spans="1:22" customFormat="1" ht="9.9499999999999993" customHeight="1" x14ac:dyDescent="0.25">
      <c r="A22" s="63"/>
      <c r="B22" s="257"/>
      <c r="C22" s="110">
        <v>12</v>
      </c>
      <c r="D22" s="72">
        <v>12</v>
      </c>
      <c r="E22" s="72">
        <v>12</v>
      </c>
      <c r="F22" s="72">
        <v>12</v>
      </c>
      <c r="G22" s="72">
        <v>12</v>
      </c>
      <c r="H22" s="72">
        <v>12</v>
      </c>
      <c r="I22" s="72">
        <v>12</v>
      </c>
      <c r="J22" s="72">
        <v>12</v>
      </c>
      <c r="K22" s="72">
        <v>12</v>
      </c>
      <c r="L22" s="73">
        <v>12</v>
      </c>
      <c r="M22" s="64"/>
      <c r="N22" s="70"/>
      <c r="O22" s="1">
        <v>11</v>
      </c>
      <c r="P22" s="68"/>
      <c r="Q22" s="69"/>
      <c r="R22" s="68" t="str">
        <f t="shared" si="3"/>
        <v/>
      </c>
      <c r="S22" s="68"/>
      <c r="T22" s="71">
        <f t="shared" si="0"/>
        <v>0</v>
      </c>
      <c r="U22" s="2" t="str">
        <f t="shared" si="1"/>
        <v/>
      </c>
      <c r="V22" s="3">
        <f t="shared" ca="1" si="2"/>
        <v>43344</v>
      </c>
    </row>
    <row r="23" spans="1:22" customFormat="1" ht="9.9499999999999993" customHeight="1" x14ac:dyDescent="0.25">
      <c r="A23" s="63"/>
      <c r="B23" s="257"/>
      <c r="C23" s="110">
        <v>13</v>
      </c>
      <c r="D23" s="72">
        <v>13</v>
      </c>
      <c r="E23" s="72">
        <v>13</v>
      </c>
      <c r="F23" s="72">
        <v>13</v>
      </c>
      <c r="G23" s="72">
        <v>13</v>
      </c>
      <c r="H23" s="72">
        <v>13</v>
      </c>
      <c r="I23" s="72">
        <v>13</v>
      </c>
      <c r="J23" s="72">
        <v>13</v>
      </c>
      <c r="K23" s="72">
        <v>13</v>
      </c>
      <c r="L23" s="73">
        <v>13</v>
      </c>
      <c r="M23" s="64"/>
      <c r="N23" s="70"/>
      <c r="O23" s="1">
        <v>12</v>
      </c>
      <c r="P23" s="68"/>
      <c r="Q23" s="69"/>
      <c r="R23" s="68" t="str">
        <f t="shared" si="3"/>
        <v/>
      </c>
      <c r="S23" s="68"/>
      <c r="T23" s="71">
        <f t="shared" si="0"/>
        <v>0</v>
      </c>
      <c r="U23" s="2" t="str">
        <f t="shared" si="1"/>
        <v/>
      </c>
      <c r="V23" s="3">
        <f t="shared" ca="1" si="2"/>
        <v>43344</v>
      </c>
    </row>
    <row r="24" spans="1:22" customFormat="1" ht="9.9499999999999993" customHeight="1" x14ac:dyDescent="0.25">
      <c r="A24" s="63"/>
      <c r="B24" s="257"/>
      <c r="C24" s="97">
        <v>14</v>
      </c>
      <c r="D24" s="72">
        <v>14</v>
      </c>
      <c r="E24" s="72">
        <v>14</v>
      </c>
      <c r="F24" s="72">
        <v>14</v>
      </c>
      <c r="G24" s="72">
        <v>14</v>
      </c>
      <c r="H24" s="72">
        <v>14</v>
      </c>
      <c r="I24" s="72">
        <v>14</v>
      </c>
      <c r="J24" s="72">
        <v>14</v>
      </c>
      <c r="K24" s="72">
        <v>14</v>
      </c>
      <c r="L24" s="73">
        <v>14</v>
      </c>
      <c r="M24" s="64"/>
      <c r="N24" s="70"/>
      <c r="O24" s="1">
        <v>13</v>
      </c>
      <c r="P24" s="68"/>
      <c r="Q24" s="69"/>
      <c r="R24" s="68" t="str">
        <f t="shared" si="3"/>
        <v/>
      </c>
      <c r="S24" s="68"/>
      <c r="T24" s="71">
        <f t="shared" si="0"/>
        <v>0</v>
      </c>
      <c r="U24" s="2" t="str">
        <f t="shared" si="1"/>
        <v/>
      </c>
      <c r="V24" s="3">
        <f t="shared" ca="1" si="2"/>
        <v>43344</v>
      </c>
    </row>
    <row r="25" spans="1:22" customFormat="1" ht="9.9499999999999993" customHeight="1" x14ac:dyDescent="0.25">
      <c r="A25" s="63"/>
      <c r="B25" s="257"/>
      <c r="C25" s="97">
        <v>15</v>
      </c>
      <c r="D25" s="72">
        <v>15</v>
      </c>
      <c r="E25" s="72">
        <v>15</v>
      </c>
      <c r="F25" s="72">
        <v>15</v>
      </c>
      <c r="G25" s="72">
        <v>15</v>
      </c>
      <c r="H25" s="72">
        <v>15</v>
      </c>
      <c r="I25" s="72">
        <v>15</v>
      </c>
      <c r="J25" s="72">
        <v>15</v>
      </c>
      <c r="K25" s="72">
        <v>15</v>
      </c>
      <c r="L25" s="73">
        <v>15</v>
      </c>
      <c r="M25" s="64"/>
      <c r="N25" s="70"/>
      <c r="O25" s="1">
        <v>14</v>
      </c>
      <c r="P25" s="68"/>
      <c r="Q25" s="69"/>
      <c r="R25" s="68" t="str">
        <f t="shared" si="3"/>
        <v/>
      </c>
      <c r="S25" s="68"/>
      <c r="T25" s="71">
        <f t="shared" si="0"/>
        <v>0</v>
      </c>
      <c r="U25" s="2" t="str">
        <f t="shared" si="1"/>
        <v/>
      </c>
      <c r="V25" s="3">
        <f t="shared" ca="1" si="2"/>
        <v>43344</v>
      </c>
    </row>
    <row r="26" spans="1:22" customFormat="1" ht="9.9499999999999993" customHeight="1" x14ac:dyDescent="0.25">
      <c r="A26" s="63"/>
      <c r="B26" s="257"/>
      <c r="C26" s="97">
        <v>16</v>
      </c>
      <c r="D26" s="72">
        <v>16</v>
      </c>
      <c r="E26" s="72">
        <v>16</v>
      </c>
      <c r="F26" s="72">
        <v>16</v>
      </c>
      <c r="G26" s="72">
        <v>16</v>
      </c>
      <c r="H26" s="72">
        <v>16</v>
      </c>
      <c r="I26" s="72">
        <v>16</v>
      </c>
      <c r="J26" s="72">
        <v>16</v>
      </c>
      <c r="K26" s="72">
        <v>16</v>
      </c>
      <c r="L26" s="73">
        <v>16</v>
      </c>
      <c r="M26" s="64"/>
      <c r="N26" s="70"/>
      <c r="O26" s="1">
        <v>15</v>
      </c>
      <c r="P26" s="68"/>
      <c r="Q26" s="69"/>
      <c r="R26" s="68" t="str">
        <f t="shared" si="3"/>
        <v/>
      </c>
      <c r="S26" s="68"/>
      <c r="T26" s="71">
        <f t="shared" si="0"/>
        <v>0</v>
      </c>
      <c r="U26" s="2" t="str">
        <f t="shared" si="1"/>
        <v/>
      </c>
      <c r="V26" s="3">
        <f t="shared" ca="1" si="2"/>
        <v>43344</v>
      </c>
    </row>
    <row r="27" spans="1:22" customFormat="1" ht="9.9499999999999993" customHeight="1" x14ac:dyDescent="0.25">
      <c r="A27" s="63"/>
      <c r="B27" s="257"/>
      <c r="C27" s="97">
        <v>17</v>
      </c>
      <c r="D27" s="72">
        <v>17</v>
      </c>
      <c r="E27" s="72">
        <v>17</v>
      </c>
      <c r="F27" s="72">
        <v>17</v>
      </c>
      <c r="G27" s="72">
        <v>17</v>
      </c>
      <c r="H27" s="72">
        <v>17</v>
      </c>
      <c r="I27" s="72">
        <v>17</v>
      </c>
      <c r="J27" s="72">
        <v>17</v>
      </c>
      <c r="K27" s="72">
        <v>17</v>
      </c>
      <c r="L27" s="73">
        <v>17</v>
      </c>
      <c r="M27" s="64"/>
      <c r="N27" s="70"/>
      <c r="O27" s="1">
        <v>16</v>
      </c>
      <c r="P27" s="68"/>
      <c r="Q27" s="69"/>
      <c r="R27" s="68" t="str">
        <f t="shared" si="3"/>
        <v/>
      </c>
      <c r="S27" s="68"/>
      <c r="T27" s="71">
        <f t="shared" si="0"/>
        <v>0</v>
      </c>
      <c r="U27" s="2" t="str">
        <f t="shared" si="1"/>
        <v/>
      </c>
      <c r="V27" s="3">
        <f t="shared" ca="1" si="2"/>
        <v>43344</v>
      </c>
    </row>
    <row r="28" spans="1:22" customFormat="1" ht="9.9499999999999993" customHeight="1" x14ac:dyDescent="0.25">
      <c r="A28" s="63"/>
      <c r="B28" s="257"/>
      <c r="C28" s="97">
        <v>18</v>
      </c>
      <c r="D28" s="72">
        <v>18</v>
      </c>
      <c r="E28" s="72">
        <v>18</v>
      </c>
      <c r="F28" s="72">
        <v>18</v>
      </c>
      <c r="G28" s="72">
        <v>18</v>
      </c>
      <c r="H28" s="72">
        <v>18</v>
      </c>
      <c r="I28" s="72">
        <v>18</v>
      </c>
      <c r="J28" s="72">
        <v>18</v>
      </c>
      <c r="K28" s="72">
        <v>18</v>
      </c>
      <c r="L28" s="73">
        <v>18</v>
      </c>
      <c r="M28" s="64"/>
      <c r="N28" s="70"/>
      <c r="O28" s="1">
        <v>17</v>
      </c>
      <c r="P28" s="68"/>
      <c r="Q28" s="69"/>
      <c r="R28" s="68" t="str">
        <f t="shared" si="3"/>
        <v/>
      </c>
      <c r="S28" s="68"/>
      <c r="T28" s="71">
        <f t="shared" si="0"/>
        <v>0</v>
      </c>
      <c r="U28" s="2" t="str">
        <f t="shared" si="1"/>
        <v/>
      </c>
      <c r="V28" s="3">
        <f t="shared" ca="1" si="2"/>
        <v>43344</v>
      </c>
    </row>
    <row r="29" spans="1:22" customFormat="1" ht="9.9499999999999993" customHeight="1" x14ac:dyDescent="0.25">
      <c r="A29" s="63"/>
      <c r="B29" s="257"/>
      <c r="C29" s="97">
        <v>19</v>
      </c>
      <c r="D29" s="72">
        <v>19</v>
      </c>
      <c r="E29" s="72">
        <v>19</v>
      </c>
      <c r="F29" s="72">
        <v>19</v>
      </c>
      <c r="G29" s="72">
        <v>19</v>
      </c>
      <c r="H29" s="72">
        <v>19</v>
      </c>
      <c r="I29" s="72">
        <v>19</v>
      </c>
      <c r="J29" s="72">
        <v>19</v>
      </c>
      <c r="K29" s="72">
        <v>19</v>
      </c>
      <c r="L29" s="73">
        <v>19</v>
      </c>
      <c r="M29" s="64"/>
      <c r="N29" s="70"/>
      <c r="O29" s="1">
        <v>18</v>
      </c>
      <c r="P29" s="68"/>
      <c r="Q29" s="69"/>
      <c r="R29" s="68" t="str">
        <f t="shared" si="3"/>
        <v/>
      </c>
      <c r="S29" s="68"/>
      <c r="T29" s="71">
        <f t="shared" si="0"/>
        <v>0</v>
      </c>
      <c r="U29" s="2" t="str">
        <f t="shared" si="1"/>
        <v/>
      </c>
      <c r="V29" s="3">
        <f t="shared" ca="1" si="2"/>
        <v>43344</v>
      </c>
    </row>
    <row r="30" spans="1:22" customFormat="1" ht="9.9499999999999993" customHeight="1" x14ac:dyDescent="0.25">
      <c r="A30" s="63"/>
      <c r="B30" s="257"/>
      <c r="C30" s="97">
        <v>20</v>
      </c>
      <c r="D30" s="72">
        <v>20</v>
      </c>
      <c r="E30" s="72">
        <v>20</v>
      </c>
      <c r="F30" s="72">
        <v>20</v>
      </c>
      <c r="G30" s="72">
        <v>20</v>
      </c>
      <c r="H30" s="72">
        <v>20</v>
      </c>
      <c r="I30" s="72">
        <v>20</v>
      </c>
      <c r="J30" s="72">
        <v>20</v>
      </c>
      <c r="K30" s="72">
        <v>20</v>
      </c>
      <c r="L30" s="73">
        <v>20</v>
      </c>
      <c r="M30" s="64"/>
      <c r="N30" s="70"/>
      <c r="O30" s="1">
        <v>19</v>
      </c>
      <c r="P30" s="68"/>
      <c r="Q30" s="69"/>
      <c r="R30" s="68" t="str">
        <f t="shared" si="3"/>
        <v/>
      </c>
      <c r="S30" s="68"/>
      <c r="T30" s="71">
        <f t="shared" si="0"/>
        <v>0</v>
      </c>
      <c r="U30" s="2" t="str">
        <f t="shared" si="1"/>
        <v/>
      </c>
      <c r="V30" s="3">
        <f t="shared" ca="1" si="2"/>
        <v>43344</v>
      </c>
    </row>
    <row r="31" spans="1:22" customFormat="1" ht="9.9499999999999993" customHeight="1" x14ac:dyDescent="0.25">
      <c r="A31" s="63"/>
      <c r="B31" s="257"/>
      <c r="C31" s="97">
        <v>21</v>
      </c>
      <c r="D31" s="72">
        <v>21</v>
      </c>
      <c r="E31" s="72">
        <v>21</v>
      </c>
      <c r="F31" s="72">
        <v>21</v>
      </c>
      <c r="G31" s="72">
        <v>21</v>
      </c>
      <c r="H31" s="72">
        <v>21</v>
      </c>
      <c r="I31" s="72">
        <v>21</v>
      </c>
      <c r="J31" s="72">
        <v>21</v>
      </c>
      <c r="K31" s="72">
        <v>21</v>
      </c>
      <c r="L31" s="73">
        <v>21</v>
      </c>
      <c r="M31" s="64"/>
      <c r="N31" s="70"/>
      <c r="O31" s="1">
        <v>20</v>
      </c>
      <c r="P31" s="68"/>
      <c r="Q31" s="69"/>
      <c r="R31" s="68" t="str">
        <f t="shared" si="3"/>
        <v/>
      </c>
      <c r="S31" s="68"/>
      <c r="T31" s="71">
        <f t="shared" si="0"/>
        <v>0</v>
      </c>
      <c r="U31" s="2" t="str">
        <f t="shared" si="1"/>
        <v/>
      </c>
      <c r="V31" s="3">
        <f t="shared" ca="1" si="2"/>
        <v>43344</v>
      </c>
    </row>
    <row r="32" spans="1:22" customFormat="1" ht="9.9499999999999993" customHeight="1" x14ac:dyDescent="0.25">
      <c r="A32" s="63"/>
      <c r="B32" s="257"/>
      <c r="C32" s="97">
        <v>22</v>
      </c>
      <c r="D32" s="72">
        <v>22</v>
      </c>
      <c r="E32" s="72">
        <v>22</v>
      </c>
      <c r="F32" s="72">
        <v>22</v>
      </c>
      <c r="G32" s="72">
        <v>22</v>
      </c>
      <c r="H32" s="72">
        <v>22</v>
      </c>
      <c r="I32" s="72">
        <v>22</v>
      </c>
      <c r="J32" s="72">
        <v>22</v>
      </c>
      <c r="K32" s="72">
        <v>22</v>
      </c>
      <c r="L32" s="73">
        <v>22</v>
      </c>
      <c r="M32" s="64"/>
      <c r="N32" s="70"/>
      <c r="O32" s="1">
        <v>21</v>
      </c>
      <c r="P32" s="68"/>
      <c r="Q32" s="69"/>
      <c r="R32" s="68" t="str">
        <f t="shared" si="3"/>
        <v/>
      </c>
      <c r="S32" s="68"/>
      <c r="T32" s="71">
        <f t="shared" si="0"/>
        <v>0</v>
      </c>
      <c r="U32" s="2" t="str">
        <f t="shared" si="1"/>
        <v/>
      </c>
      <c r="V32" s="3">
        <f t="shared" ca="1" si="2"/>
        <v>43344</v>
      </c>
    </row>
    <row r="33" spans="1:22" customFormat="1" ht="9.9499999999999993" customHeight="1" x14ac:dyDescent="0.25">
      <c r="A33" s="63"/>
      <c r="B33" s="257"/>
      <c r="C33" s="97">
        <v>23</v>
      </c>
      <c r="D33" s="72">
        <v>23</v>
      </c>
      <c r="E33" s="72">
        <v>23</v>
      </c>
      <c r="F33" s="72">
        <v>23</v>
      </c>
      <c r="G33" s="72">
        <v>23</v>
      </c>
      <c r="H33" s="72">
        <v>23</v>
      </c>
      <c r="I33" s="72">
        <v>23</v>
      </c>
      <c r="J33" s="72">
        <v>23</v>
      </c>
      <c r="K33" s="72">
        <v>23</v>
      </c>
      <c r="L33" s="73">
        <v>23</v>
      </c>
      <c r="M33" s="64"/>
      <c r="N33" s="70"/>
      <c r="O33" s="1">
        <v>22</v>
      </c>
      <c r="P33" s="68"/>
      <c r="Q33" s="69"/>
      <c r="R33" s="68" t="str">
        <f t="shared" si="3"/>
        <v/>
      </c>
      <c r="S33" s="68"/>
      <c r="T33" s="71">
        <f t="shared" si="0"/>
        <v>0</v>
      </c>
      <c r="U33" s="2" t="str">
        <f t="shared" si="1"/>
        <v/>
      </c>
      <c r="V33" s="3">
        <f t="shared" ca="1" si="2"/>
        <v>43344</v>
      </c>
    </row>
    <row r="34" spans="1:22" customFormat="1" ht="9.9499999999999993" customHeight="1" x14ac:dyDescent="0.25">
      <c r="A34" s="63"/>
      <c r="B34" s="257"/>
      <c r="C34" s="97">
        <v>24</v>
      </c>
      <c r="D34" s="72">
        <v>24</v>
      </c>
      <c r="E34" s="72">
        <v>24</v>
      </c>
      <c r="F34" s="72">
        <v>24</v>
      </c>
      <c r="G34" s="72">
        <v>24</v>
      </c>
      <c r="H34" s="72">
        <v>24</v>
      </c>
      <c r="I34" s="72">
        <v>24</v>
      </c>
      <c r="J34" s="72">
        <v>24</v>
      </c>
      <c r="K34" s="72">
        <v>24</v>
      </c>
      <c r="L34" s="73">
        <v>24</v>
      </c>
      <c r="M34" s="64"/>
      <c r="N34" s="70"/>
      <c r="O34" s="1">
        <v>23</v>
      </c>
      <c r="P34" s="68"/>
      <c r="Q34" s="69"/>
      <c r="R34" s="68" t="str">
        <f t="shared" si="3"/>
        <v/>
      </c>
      <c r="S34" s="68"/>
      <c r="T34" s="71">
        <f t="shared" si="0"/>
        <v>0</v>
      </c>
      <c r="U34" s="2" t="str">
        <f t="shared" si="1"/>
        <v/>
      </c>
      <c r="V34" s="3">
        <f t="shared" ca="1" si="2"/>
        <v>43344</v>
      </c>
    </row>
    <row r="35" spans="1:22" customFormat="1" ht="9.9499999999999993" customHeight="1" x14ac:dyDescent="0.25">
      <c r="A35" s="63"/>
      <c r="B35" s="257"/>
      <c r="C35" s="97">
        <v>25</v>
      </c>
      <c r="D35" s="72">
        <v>25</v>
      </c>
      <c r="E35" s="72">
        <v>25</v>
      </c>
      <c r="F35" s="72">
        <v>25</v>
      </c>
      <c r="G35" s="72">
        <v>25</v>
      </c>
      <c r="H35" s="72">
        <v>25</v>
      </c>
      <c r="I35" s="72">
        <v>25</v>
      </c>
      <c r="J35" s="72">
        <v>25</v>
      </c>
      <c r="K35" s="72">
        <v>25</v>
      </c>
      <c r="L35" s="73">
        <v>25</v>
      </c>
      <c r="M35" s="64"/>
      <c r="N35" s="70"/>
      <c r="O35" s="1">
        <v>24</v>
      </c>
      <c r="P35" s="68"/>
      <c r="Q35" s="69"/>
      <c r="R35" s="68" t="str">
        <f t="shared" si="3"/>
        <v/>
      </c>
      <c r="S35" s="68"/>
      <c r="T35" s="71">
        <f t="shared" si="0"/>
        <v>0</v>
      </c>
      <c r="U35" s="2" t="str">
        <f t="shared" si="1"/>
        <v/>
      </c>
      <c r="V35" s="3">
        <f t="shared" ca="1" si="2"/>
        <v>43344</v>
      </c>
    </row>
    <row r="36" spans="1:22" customFormat="1" ht="9.9499999999999993" customHeight="1" x14ac:dyDescent="0.25">
      <c r="A36" s="63"/>
      <c r="B36" s="257"/>
      <c r="C36" s="97">
        <v>26</v>
      </c>
      <c r="D36" s="72">
        <v>26</v>
      </c>
      <c r="E36" s="72">
        <v>26</v>
      </c>
      <c r="F36" s="72">
        <v>26</v>
      </c>
      <c r="G36" s="72">
        <v>26</v>
      </c>
      <c r="H36" s="72">
        <v>26</v>
      </c>
      <c r="I36" s="72">
        <v>26</v>
      </c>
      <c r="J36" s="72">
        <v>26</v>
      </c>
      <c r="K36" s="72">
        <v>26</v>
      </c>
      <c r="L36" s="73">
        <v>26</v>
      </c>
      <c r="M36" s="64"/>
      <c r="N36" s="70"/>
      <c r="O36" s="1">
        <v>25</v>
      </c>
      <c r="P36" s="68"/>
      <c r="Q36" s="69"/>
      <c r="R36" s="68" t="str">
        <f t="shared" si="3"/>
        <v/>
      </c>
      <c r="S36" s="68"/>
      <c r="T36" s="71">
        <f t="shared" si="0"/>
        <v>0</v>
      </c>
      <c r="U36" s="2" t="str">
        <f t="shared" si="1"/>
        <v/>
      </c>
      <c r="V36" s="3">
        <f t="shared" ca="1" si="2"/>
        <v>43344</v>
      </c>
    </row>
    <row r="37" spans="1:22" customFormat="1" ht="9.9499999999999993" customHeight="1" x14ac:dyDescent="0.25">
      <c r="A37" s="63"/>
      <c r="B37" s="257"/>
      <c r="C37" s="97">
        <v>27</v>
      </c>
      <c r="D37" s="72">
        <v>27</v>
      </c>
      <c r="E37" s="72">
        <v>27</v>
      </c>
      <c r="F37" s="72">
        <v>27</v>
      </c>
      <c r="G37" s="72">
        <v>27</v>
      </c>
      <c r="H37" s="72">
        <v>27</v>
      </c>
      <c r="I37" s="72">
        <v>27</v>
      </c>
      <c r="J37" s="72">
        <v>27</v>
      </c>
      <c r="K37" s="72">
        <v>27</v>
      </c>
      <c r="L37" s="73">
        <v>27</v>
      </c>
      <c r="M37" s="64"/>
      <c r="N37" s="70"/>
      <c r="O37" s="1">
        <v>26</v>
      </c>
      <c r="P37" s="68"/>
      <c r="Q37" s="69"/>
      <c r="R37" s="68" t="str">
        <f t="shared" si="3"/>
        <v/>
      </c>
      <c r="S37" s="68"/>
      <c r="T37" s="71">
        <f t="shared" si="0"/>
        <v>0</v>
      </c>
      <c r="U37" s="2" t="str">
        <f t="shared" si="1"/>
        <v/>
      </c>
      <c r="V37" s="3">
        <f t="shared" ca="1" si="2"/>
        <v>43344</v>
      </c>
    </row>
    <row r="38" spans="1:22" customFormat="1" ht="9.9499999999999993" customHeight="1" x14ac:dyDescent="0.25">
      <c r="A38" s="63"/>
      <c r="B38" s="257"/>
      <c r="C38" s="97">
        <v>28</v>
      </c>
      <c r="D38" s="72">
        <v>28</v>
      </c>
      <c r="E38" s="72">
        <v>28</v>
      </c>
      <c r="F38" s="72">
        <v>28</v>
      </c>
      <c r="G38" s="72">
        <v>28</v>
      </c>
      <c r="H38" s="72">
        <v>28</v>
      </c>
      <c r="I38" s="72">
        <v>28</v>
      </c>
      <c r="J38" s="72">
        <v>28</v>
      </c>
      <c r="K38" s="72">
        <v>28</v>
      </c>
      <c r="L38" s="73">
        <v>28</v>
      </c>
      <c r="M38" s="64"/>
      <c r="N38" s="70"/>
      <c r="O38" s="1">
        <v>27</v>
      </c>
      <c r="P38" s="68"/>
      <c r="Q38" s="69"/>
      <c r="R38" s="68" t="str">
        <f t="shared" si="3"/>
        <v/>
      </c>
      <c r="S38" s="68"/>
      <c r="T38" s="71">
        <f t="shared" si="0"/>
        <v>0</v>
      </c>
      <c r="U38" s="2" t="str">
        <f t="shared" si="1"/>
        <v/>
      </c>
      <c r="V38" s="3">
        <f t="shared" ca="1" si="2"/>
        <v>43344</v>
      </c>
    </row>
    <row r="39" spans="1:22" customFormat="1" ht="9.9499999999999993" customHeight="1" x14ac:dyDescent="0.25">
      <c r="A39" s="63"/>
      <c r="B39" s="257"/>
      <c r="C39" s="97">
        <v>29</v>
      </c>
      <c r="D39" s="72">
        <v>29</v>
      </c>
      <c r="E39" s="72">
        <v>29</v>
      </c>
      <c r="F39" s="72">
        <v>29</v>
      </c>
      <c r="G39" s="72">
        <v>29</v>
      </c>
      <c r="H39" s="72">
        <v>29</v>
      </c>
      <c r="I39" s="72">
        <v>29</v>
      </c>
      <c r="J39" s="72">
        <v>29</v>
      </c>
      <c r="K39" s="72">
        <v>29</v>
      </c>
      <c r="L39" s="73">
        <v>29</v>
      </c>
      <c r="M39" s="64"/>
      <c r="N39" s="70"/>
      <c r="O39" s="1">
        <v>28</v>
      </c>
      <c r="P39" s="68"/>
      <c r="Q39" s="69"/>
      <c r="R39" s="68" t="str">
        <f t="shared" si="3"/>
        <v/>
      </c>
      <c r="S39" s="68"/>
      <c r="T39" s="71">
        <f t="shared" si="0"/>
        <v>0</v>
      </c>
      <c r="U39" s="2" t="str">
        <f t="shared" si="1"/>
        <v/>
      </c>
      <c r="V39" s="3">
        <f t="shared" ca="1" si="2"/>
        <v>43344</v>
      </c>
    </row>
    <row r="40" spans="1:22" customFormat="1" ht="9.9499999999999993" customHeight="1" x14ac:dyDescent="0.25">
      <c r="A40" s="63"/>
      <c r="B40" s="257"/>
      <c r="C40" s="97">
        <v>30</v>
      </c>
      <c r="D40" s="72">
        <v>30</v>
      </c>
      <c r="E40" s="72">
        <v>30</v>
      </c>
      <c r="F40" s="72">
        <v>30</v>
      </c>
      <c r="G40" s="72">
        <v>30</v>
      </c>
      <c r="H40" s="72">
        <v>30</v>
      </c>
      <c r="I40" s="72">
        <v>30</v>
      </c>
      <c r="J40" s="72">
        <v>30</v>
      </c>
      <c r="K40" s="72">
        <v>30</v>
      </c>
      <c r="L40" s="73">
        <v>30</v>
      </c>
      <c r="M40" s="64"/>
      <c r="N40" s="70"/>
      <c r="O40" s="1">
        <v>29</v>
      </c>
      <c r="P40" s="68"/>
      <c r="Q40" s="69"/>
      <c r="R40" s="68" t="str">
        <f t="shared" si="3"/>
        <v/>
      </c>
      <c r="S40" s="68"/>
      <c r="T40" s="71">
        <f t="shared" si="0"/>
        <v>0</v>
      </c>
      <c r="U40" s="2" t="str">
        <f t="shared" si="1"/>
        <v/>
      </c>
      <c r="V40" s="3">
        <f t="shared" ca="1" si="2"/>
        <v>43344</v>
      </c>
    </row>
    <row r="41" spans="1:22" customFormat="1" ht="9.9499999999999993" customHeight="1" x14ac:dyDescent="0.25">
      <c r="A41" s="63"/>
      <c r="B41" s="257"/>
      <c r="C41" s="97">
        <v>31</v>
      </c>
      <c r="D41" s="72">
        <v>31</v>
      </c>
      <c r="E41" s="72">
        <v>31</v>
      </c>
      <c r="F41" s="72">
        <v>31</v>
      </c>
      <c r="G41" s="72">
        <v>31</v>
      </c>
      <c r="H41" s="72">
        <v>31</v>
      </c>
      <c r="I41" s="72">
        <v>31</v>
      </c>
      <c r="J41" s="72">
        <v>31</v>
      </c>
      <c r="K41" s="72">
        <v>31</v>
      </c>
      <c r="L41" s="73">
        <v>31</v>
      </c>
      <c r="M41" s="64"/>
      <c r="N41" s="70"/>
      <c r="O41" s="1">
        <v>30</v>
      </c>
      <c r="P41" s="68"/>
      <c r="Q41" s="69"/>
      <c r="R41" s="68" t="str">
        <f t="shared" si="3"/>
        <v/>
      </c>
      <c r="S41" s="68"/>
      <c r="T41" s="71">
        <f t="shared" si="0"/>
        <v>0</v>
      </c>
      <c r="U41" s="2" t="str">
        <f t="shared" si="1"/>
        <v/>
      </c>
      <c r="V41" s="3">
        <f t="shared" ca="1" si="2"/>
        <v>43344</v>
      </c>
    </row>
    <row r="42" spans="1:22" customFormat="1" ht="9.9499999999999993" customHeight="1" x14ac:dyDescent="0.25">
      <c r="A42" s="63"/>
      <c r="B42" s="257"/>
      <c r="C42" s="97">
        <v>32</v>
      </c>
      <c r="D42" s="72">
        <v>32</v>
      </c>
      <c r="E42" s="72">
        <v>32</v>
      </c>
      <c r="F42" s="72">
        <v>32</v>
      </c>
      <c r="G42" s="72">
        <v>32</v>
      </c>
      <c r="H42" s="72">
        <v>32</v>
      </c>
      <c r="I42" s="72">
        <v>32</v>
      </c>
      <c r="J42" s="72">
        <v>32</v>
      </c>
      <c r="K42" s="72">
        <v>32</v>
      </c>
      <c r="L42" s="73">
        <v>32</v>
      </c>
      <c r="M42" s="64"/>
      <c r="N42" s="70"/>
      <c r="O42" s="1">
        <v>31</v>
      </c>
      <c r="P42" s="68"/>
      <c r="Q42" s="69"/>
      <c r="R42" s="68" t="str">
        <f t="shared" si="3"/>
        <v/>
      </c>
      <c r="S42" s="68"/>
      <c r="T42" s="71">
        <f t="shared" si="0"/>
        <v>0</v>
      </c>
      <c r="U42" s="2" t="str">
        <f t="shared" si="1"/>
        <v/>
      </c>
      <c r="V42" s="3">
        <f t="shared" ca="1" si="2"/>
        <v>43344</v>
      </c>
    </row>
    <row r="43" spans="1:22" customFormat="1" ht="9.9499999999999993" customHeight="1" x14ac:dyDescent="0.25">
      <c r="A43" s="63"/>
      <c r="B43" s="257"/>
      <c r="C43" s="97">
        <v>33</v>
      </c>
      <c r="D43" s="72">
        <v>33</v>
      </c>
      <c r="E43" s="72">
        <v>33</v>
      </c>
      <c r="F43" s="72">
        <v>33</v>
      </c>
      <c r="G43" s="72">
        <v>33</v>
      </c>
      <c r="H43" s="72">
        <v>33</v>
      </c>
      <c r="I43" s="72">
        <v>33</v>
      </c>
      <c r="J43" s="72">
        <v>33</v>
      </c>
      <c r="K43" s="72">
        <v>33</v>
      </c>
      <c r="L43" s="73">
        <v>33</v>
      </c>
      <c r="M43" s="64"/>
      <c r="N43" s="70"/>
      <c r="O43" s="1">
        <v>32</v>
      </c>
      <c r="P43" s="68"/>
      <c r="Q43" s="69"/>
      <c r="R43" s="68" t="str">
        <f t="shared" si="3"/>
        <v/>
      </c>
      <c r="S43" s="68"/>
      <c r="T43" s="71">
        <f t="shared" si="0"/>
        <v>0</v>
      </c>
      <c r="U43" s="2" t="str">
        <f t="shared" si="1"/>
        <v/>
      </c>
      <c r="V43" s="3">
        <f t="shared" ca="1" si="2"/>
        <v>43344</v>
      </c>
    </row>
    <row r="44" spans="1:22" customFormat="1" ht="9.9499999999999993" customHeight="1" x14ac:dyDescent="0.25">
      <c r="A44" s="63"/>
      <c r="B44" s="257"/>
      <c r="C44" s="97">
        <v>34</v>
      </c>
      <c r="D44" s="72">
        <v>34</v>
      </c>
      <c r="E44" s="72">
        <v>34</v>
      </c>
      <c r="F44" s="72">
        <v>34</v>
      </c>
      <c r="G44" s="72">
        <v>34</v>
      </c>
      <c r="H44" s="72">
        <v>34</v>
      </c>
      <c r="I44" s="72">
        <v>34</v>
      </c>
      <c r="J44" s="72">
        <v>34</v>
      </c>
      <c r="K44" s="72">
        <v>34</v>
      </c>
      <c r="L44" s="73">
        <v>34</v>
      </c>
      <c r="M44" s="64"/>
      <c r="N44" s="70"/>
      <c r="O44" s="1">
        <v>33</v>
      </c>
      <c r="P44" s="68"/>
      <c r="Q44" s="69"/>
      <c r="R44" s="68" t="str">
        <f t="shared" si="3"/>
        <v/>
      </c>
      <c r="S44" s="68"/>
      <c r="T44" s="71">
        <f t="shared" si="0"/>
        <v>0</v>
      </c>
      <c r="U44" s="2" t="str">
        <f t="shared" si="1"/>
        <v/>
      </c>
      <c r="V44" s="3">
        <f t="shared" ca="1" si="2"/>
        <v>43344</v>
      </c>
    </row>
    <row r="45" spans="1:22" customFormat="1" ht="9.9499999999999993" customHeight="1" x14ac:dyDescent="0.25">
      <c r="A45" s="63"/>
      <c r="B45" s="257"/>
      <c r="C45" s="97">
        <v>35</v>
      </c>
      <c r="D45" s="72">
        <v>35</v>
      </c>
      <c r="E45" s="72">
        <v>35</v>
      </c>
      <c r="F45" s="72">
        <v>35</v>
      </c>
      <c r="G45" s="72">
        <v>35</v>
      </c>
      <c r="H45" s="72">
        <v>35</v>
      </c>
      <c r="I45" s="72">
        <v>35</v>
      </c>
      <c r="J45" s="72">
        <v>35</v>
      </c>
      <c r="K45" s="72">
        <v>35</v>
      </c>
      <c r="L45" s="73">
        <v>35</v>
      </c>
      <c r="M45" s="64"/>
      <c r="N45" s="70"/>
      <c r="O45" s="1">
        <v>34</v>
      </c>
      <c r="P45" s="68"/>
      <c r="Q45" s="69"/>
      <c r="R45" s="68" t="str">
        <f t="shared" si="3"/>
        <v/>
      </c>
      <c r="S45" s="68"/>
      <c r="T45" s="71">
        <f t="shared" si="0"/>
        <v>0</v>
      </c>
      <c r="U45" s="2" t="str">
        <f t="shared" si="1"/>
        <v/>
      </c>
      <c r="V45" s="3">
        <f t="shared" ca="1" si="2"/>
        <v>43344</v>
      </c>
    </row>
    <row r="46" spans="1:22" customFormat="1" ht="9.9499999999999993" customHeight="1" x14ac:dyDescent="0.25">
      <c r="A46" s="63"/>
      <c r="B46" s="257"/>
      <c r="C46" s="97">
        <v>36</v>
      </c>
      <c r="D46" s="72">
        <v>36</v>
      </c>
      <c r="E46" s="72">
        <v>36</v>
      </c>
      <c r="F46" s="72">
        <v>36</v>
      </c>
      <c r="G46" s="72">
        <v>36</v>
      </c>
      <c r="H46" s="72">
        <v>36</v>
      </c>
      <c r="I46" s="72">
        <v>36</v>
      </c>
      <c r="J46" s="72">
        <v>36</v>
      </c>
      <c r="K46" s="72">
        <v>36</v>
      </c>
      <c r="L46" s="73">
        <v>36</v>
      </c>
      <c r="M46" s="64"/>
      <c r="N46" s="70"/>
      <c r="O46" s="1">
        <v>35</v>
      </c>
      <c r="P46" s="68"/>
      <c r="Q46" s="69"/>
      <c r="R46" s="68" t="str">
        <f t="shared" si="3"/>
        <v/>
      </c>
      <c r="S46" s="68"/>
      <c r="T46" s="71">
        <f t="shared" si="0"/>
        <v>0</v>
      </c>
      <c r="U46" s="2" t="str">
        <f t="shared" si="1"/>
        <v/>
      </c>
      <c r="V46" s="3">
        <f t="shared" ca="1" si="2"/>
        <v>43344</v>
      </c>
    </row>
    <row r="47" spans="1:22" customFormat="1" ht="9.9499999999999993" customHeight="1" x14ac:dyDescent="0.25">
      <c r="A47" s="63"/>
      <c r="B47" s="257"/>
      <c r="C47" s="97">
        <v>37</v>
      </c>
      <c r="D47" s="72">
        <v>37</v>
      </c>
      <c r="E47" s="72">
        <v>37</v>
      </c>
      <c r="F47" s="72">
        <v>37</v>
      </c>
      <c r="G47" s="72">
        <v>37</v>
      </c>
      <c r="H47" s="72">
        <v>37</v>
      </c>
      <c r="I47" s="72">
        <v>37</v>
      </c>
      <c r="J47" s="72">
        <v>37</v>
      </c>
      <c r="K47" s="72">
        <v>37</v>
      </c>
      <c r="L47" s="73">
        <v>37</v>
      </c>
      <c r="M47" s="64"/>
      <c r="N47" s="70"/>
      <c r="O47" s="1">
        <v>36</v>
      </c>
      <c r="P47" s="68"/>
      <c r="Q47" s="69"/>
      <c r="R47" s="68" t="str">
        <f t="shared" si="3"/>
        <v/>
      </c>
      <c r="S47" s="68"/>
      <c r="T47" s="71">
        <f t="shared" si="0"/>
        <v>0</v>
      </c>
      <c r="U47" s="2" t="str">
        <f t="shared" si="1"/>
        <v/>
      </c>
      <c r="V47" s="3">
        <f t="shared" ca="1" si="2"/>
        <v>43344</v>
      </c>
    </row>
    <row r="48" spans="1:22" customFormat="1" ht="9.9499999999999993" customHeight="1" x14ac:dyDescent="0.25">
      <c r="A48" s="63"/>
      <c r="B48" s="257"/>
      <c r="C48" s="97">
        <v>38</v>
      </c>
      <c r="D48" s="72">
        <v>38</v>
      </c>
      <c r="E48" s="72">
        <v>38</v>
      </c>
      <c r="F48" s="72">
        <v>38</v>
      </c>
      <c r="G48" s="72">
        <v>38</v>
      </c>
      <c r="H48" s="72">
        <v>38</v>
      </c>
      <c r="I48" s="72">
        <v>38</v>
      </c>
      <c r="J48" s="72">
        <v>38</v>
      </c>
      <c r="K48" s="72">
        <v>38</v>
      </c>
      <c r="L48" s="73">
        <v>38</v>
      </c>
      <c r="M48" s="64"/>
      <c r="N48" s="70"/>
      <c r="O48" s="1">
        <v>37</v>
      </c>
      <c r="P48" s="68"/>
      <c r="Q48" s="69"/>
      <c r="R48" s="68" t="str">
        <f t="shared" si="3"/>
        <v/>
      </c>
      <c r="S48" s="68"/>
      <c r="T48" s="71">
        <f t="shared" si="0"/>
        <v>0</v>
      </c>
      <c r="U48" s="2" t="str">
        <f t="shared" si="1"/>
        <v/>
      </c>
      <c r="V48" s="3">
        <f t="shared" ca="1" si="2"/>
        <v>43344</v>
      </c>
    </row>
    <row r="49" spans="1:22" customFormat="1" ht="9.9499999999999993" customHeight="1" x14ac:dyDescent="0.25">
      <c r="A49" s="63"/>
      <c r="B49" s="257"/>
      <c r="C49" s="97">
        <v>39</v>
      </c>
      <c r="D49" s="72">
        <v>39</v>
      </c>
      <c r="E49" s="72">
        <v>39</v>
      </c>
      <c r="F49" s="72">
        <v>39</v>
      </c>
      <c r="G49" s="72">
        <v>39</v>
      </c>
      <c r="H49" s="72">
        <v>39</v>
      </c>
      <c r="I49" s="72">
        <v>39</v>
      </c>
      <c r="J49" s="72">
        <v>39</v>
      </c>
      <c r="K49" s="72">
        <v>39</v>
      </c>
      <c r="L49" s="73">
        <v>39</v>
      </c>
      <c r="M49" s="64"/>
      <c r="N49" s="70"/>
      <c r="O49" s="1">
        <v>38</v>
      </c>
      <c r="P49" s="68"/>
      <c r="Q49" s="69"/>
      <c r="R49" s="68" t="str">
        <f t="shared" si="3"/>
        <v/>
      </c>
      <c r="S49" s="68"/>
      <c r="T49" s="71">
        <f t="shared" si="0"/>
        <v>0</v>
      </c>
      <c r="U49" s="2" t="str">
        <f t="shared" si="1"/>
        <v/>
      </c>
      <c r="V49" s="3">
        <f t="shared" ca="1" si="2"/>
        <v>43344</v>
      </c>
    </row>
    <row r="50" spans="1:22" customFormat="1" ht="9.9499999999999993" customHeight="1" x14ac:dyDescent="0.25">
      <c r="A50" s="63"/>
      <c r="B50" s="257"/>
      <c r="C50" s="98">
        <v>40</v>
      </c>
      <c r="D50" s="95">
        <v>40</v>
      </c>
      <c r="E50" s="95">
        <v>40</v>
      </c>
      <c r="F50" s="95">
        <v>40</v>
      </c>
      <c r="G50" s="95">
        <v>40</v>
      </c>
      <c r="H50" s="95">
        <v>40</v>
      </c>
      <c r="I50" s="95">
        <v>40</v>
      </c>
      <c r="J50" s="95">
        <v>40</v>
      </c>
      <c r="K50" s="95">
        <v>40</v>
      </c>
      <c r="L50" s="96">
        <v>40</v>
      </c>
      <c r="M50" s="64"/>
      <c r="N50" s="70"/>
      <c r="O50" s="1">
        <v>39</v>
      </c>
      <c r="P50" s="68"/>
      <c r="Q50" s="69"/>
      <c r="R50" s="68" t="str">
        <f t="shared" si="3"/>
        <v/>
      </c>
      <c r="S50" s="68"/>
      <c r="T50" s="71">
        <f t="shared" si="0"/>
        <v>0</v>
      </c>
      <c r="U50" s="2" t="str">
        <f t="shared" si="1"/>
        <v/>
      </c>
      <c r="V50" s="3">
        <f t="shared" ca="1" si="2"/>
        <v>43344</v>
      </c>
    </row>
    <row r="51" spans="1:22" customFormat="1" ht="9.75" customHeight="1" x14ac:dyDescent="0.25">
      <c r="A51" s="63"/>
      <c r="B51" s="257"/>
      <c r="C51" s="97">
        <v>41</v>
      </c>
      <c r="D51" s="72">
        <v>41</v>
      </c>
      <c r="E51" s="72">
        <v>41</v>
      </c>
      <c r="F51" s="72">
        <v>41</v>
      </c>
      <c r="G51" s="72">
        <v>41</v>
      </c>
      <c r="H51" s="72">
        <v>41</v>
      </c>
      <c r="I51" s="72">
        <v>41</v>
      </c>
      <c r="J51" s="72">
        <v>41</v>
      </c>
      <c r="K51" s="72">
        <v>41</v>
      </c>
      <c r="L51" s="73">
        <v>41</v>
      </c>
      <c r="M51" s="64"/>
      <c r="N51" s="70"/>
      <c r="O51" s="1">
        <v>40</v>
      </c>
      <c r="P51" s="68"/>
      <c r="Q51" s="69"/>
      <c r="R51" s="68" t="str">
        <f t="shared" si="3"/>
        <v/>
      </c>
      <c r="S51" s="68"/>
      <c r="T51" s="71">
        <f t="shared" si="0"/>
        <v>0</v>
      </c>
      <c r="U51" s="2" t="str">
        <f t="shared" si="1"/>
        <v/>
      </c>
      <c r="V51" s="3">
        <f t="shared" ca="1" si="2"/>
        <v>43344</v>
      </c>
    </row>
    <row r="52" spans="1:22" customFormat="1" ht="9.75" customHeight="1" x14ac:dyDescent="0.25">
      <c r="A52" s="63"/>
      <c r="B52" s="257"/>
      <c r="C52" s="97">
        <v>42</v>
      </c>
      <c r="D52" s="72">
        <v>42</v>
      </c>
      <c r="E52" s="72">
        <v>42</v>
      </c>
      <c r="F52" s="72">
        <v>42</v>
      </c>
      <c r="G52" s="72">
        <v>42</v>
      </c>
      <c r="H52" s="72">
        <v>42</v>
      </c>
      <c r="I52" s="72">
        <v>42</v>
      </c>
      <c r="J52" s="72">
        <v>42</v>
      </c>
      <c r="K52" s="72">
        <v>42</v>
      </c>
      <c r="L52" s="73">
        <v>42</v>
      </c>
      <c r="M52" s="64"/>
      <c r="N52" s="70"/>
      <c r="O52" s="1">
        <v>41</v>
      </c>
      <c r="P52" s="68"/>
      <c r="Q52" s="69"/>
      <c r="R52" s="68"/>
      <c r="S52" s="68"/>
      <c r="T52" s="71">
        <f t="shared" si="0"/>
        <v>0</v>
      </c>
      <c r="U52" s="2" t="str">
        <f t="shared" si="1"/>
        <v/>
      </c>
      <c r="V52" s="3">
        <f t="shared" ca="1" si="2"/>
        <v>43344</v>
      </c>
    </row>
    <row r="53" spans="1:22" customFormat="1" ht="9.75" customHeight="1" x14ac:dyDescent="0.25">
      <c r="A53" s="63"/>
      <c r="B53" s="257"/>
      <c r="C53" s="97">
        <v>43</v>
      </c>
      <c r="D53" s="72">
        <v>43</v>
      </c>
      <c r="E53" s="72">
        <v>43</v>
      </c>
      <c r="F53" s="72">
        <v>43</v>
      </c>
      <c r="G53" s="72">
        <v>43</v>
      </c>
      <c r="H53" s="72">
        <v>43</v>
      </c>
      <c r="I53" s="72">
        <v>43</v>
      </c>
      <c r="J53" s="72">
        <v>43</v>
      </c>
      <c r="K53" s="72">
        <v>43</v>
      </c>
      <c r="L53" s="73">
        <v>43</v>
      </c>
      <c r="M53" s="64"/>
      <c r="N53" s="70"/>
      <c r="O53" s="1">
        <v>42</v>
      </c>
      <c r="P53" s="68"/>
      <c r="Q53" s="69"/>
      <c r="R53" s="68"/>
      <c r="S53" s="68"/>
      <c r="T53" s="71">
        <f t="shared" si="0"/>
        <v>0</v>
      </c>
      <c r="U53" s="2" t="str">
        <f t="shared" si="1"/>
        <v/>
      </c>
      <c r="V53" s="3">
        <f t="shared" ca="1" si="2"/>
        <v>43344</v>
      </c>
    </row>
    <row r="54" spans="1:22" customFormat="1" ht="9.75" customHeight="1" x14ac:dyDescent="0.25">
      <c r="A54" s="63"/>
      <c r="B54" s="257"/>
      <c r="C54" s="97">
        <v>44</v>
      </c>
      <c r="D54" s="72">
        <v>44</v>
      </c>
      <c r="E54" s="72">
        <v>44</v>
      </c>
      <c r="F54" s="72">
        <v>44</v>
      </c>
      <c r="G54" s="72">
        <v>44</v>
      </c>
      <c r="H54" s="72">
        <v>44</v>
      </c>
      <c r="I54" s="72">
        <v>44</v>
      </c>
      <c r="J54" s="72">
        <v>44</v>
      </c>
      <c r="K54" s="72">
        <v>44</v>
      </c>
      <c r="L54" s="73">
        <v>44</v>
      </c>
      <c r="M54" s="64"/>
      <c r="N54" s="70"/>
      <c r="O54" s="1">
        <v>43</v>
      </c>
      <c r="P54" s="68"/>
      <c r="Q54" s="69"/>
      <c r="R54" s="68"/>
      <c r="S54" s="68"/>
      <c r="T54" s="71">
        <f t="shared" si="0"/>
        <v>0</v>
      </c>
      <c r="U54" s="2" t="str">
        <f t="shared" si="1"/>
        <v/>
      </c>
      <c r="V54" s="3">
        <f t="shared" ca="1" si="2"/>
        <v>43344</v>
      </c>
    </row>
    <row r="55" spans="1:22" customFormat="1" ht="9.75" customHeight="1" x14ac:dyDescent="0.25">
      <c r="A55" s="63"/>
      <c r="B55" s="257"/>
      <c r="C55" s="97">
        <v>45</v>
      </c>
      <c r="D55" s="72">
        <v>45</v>
      </c>
      <c r="E55" s="72">
        <v>45</v>
      </c>
      <c r="F55" s="72">
        <v>45</v>
      </c>
      <c r="G55" s="72">
        <v>45</v>
      </c>
      <c r="H55" s="72">
        <v>45</v>
      </c>
      <c r="I55" s="72">
        <v>45</v>
      </c>
      <c r="J55" s="72">
        <v>45</v>
      </c>
      <c r="K55" s="72">
        <v>45</v>
      </c>
      <c r="L55" s="73">
        <v>45</v>
      </c>
      <c r="M55" s="64"/>
      <c r="N55" s="70"/>
      <c r="O55" s="1">
        <v>44</v>
      </c>
      <c r="P55" s="68"/>
      <c r="Q55" s="69"/>
      <c r="R55" s="68"/>
      <c r="S55" s="68"/>
      <c r="T55" s="71">
        <f t="shared" si="0"/>
        <v>0</v>
      </c>
      <c r="U55" s="2" t="str">
        <f t="shared" si="1"/>
        <v/>
      </c>
      <c r="V55" s="3">
        <f t="shared" ca="1" si="2"/>
        <v>43344</v>
      </c>
    </row>
    <row r="56" spans="1:22" customFormat="1" ht="9.75" customHeight="1" x14ac:dyDescent="0.25">
      <c r="A56" s="63"/>
      <c r="B56" s="257"/>
      <c r="C56" s="97">
        <v>46</v>
      </c>
      <c r="D56" s="72">
        <v>46</v>
      </c>
      <c r="E56" s="72">
        <v>46</v>
      </c>
      <c r="F56" s="72">
        <v>46</v>
      </c>
      <c r="G56" s="72">
        <v>46</v>
      </c>
      <c r="H56" s="72">
        <v>46</v>
      </c>
      <c r="I56" s="72">
        <v>46</v>
      </c>
      <c r="J56" s="72">
        <v>46</v>
      </c>
      <c r="K56" s="72">
        <v>46</v>
      </c>
      <c r="L56" s="73">
        <v>46</v>
      </c>
      <c r="M56" s="64"/>
      <c r="N56" s="70"/>
      <c r="O56" s="1">
        <v>45</v>
      </c>
      <c r="P56" s="68"/>
      <c r="Q56" s="69"/>
      <c r="R56" s="68"/>
      <c r="S56" s="68"/>
      <c r="T56" s="71">
        <f t="shared" si="0"/>
        <v>0</v>
      </c>
      <c r="U56" s="2" t="str">
        <f t="shared" si="1"/>
        <v/>
      </c>
      <c r="V56" s="3">
        <f t="shared" ca="1" si="2"/>
        <v>43344</v>
      </c>
    </row>
    <row r="57" spans="1:22" customFormat="1" ht="9.75" customHeight="1" x14ac:dyDescent="0.25">
      <c r="A57" s="63"/>
      <c r="B57" s="257"/>
      <c r="C57" s="97">
        <v>47</v>
      </c>
      <c r="D57" s="72">
        <v>47</v>
      </c>
      <c r="E57" s="72">
        <v>47</v>
      </c>
      <c r="F57" s="72">
        <v>47</v>
      </c>
      <c r="G57" s="72">
        <v>47</v>
      </c>
      <c r="H57" s="72">
        <v>47</v>
      </c>
      <c r="I57" s="72">
        <v>47</v>
      </c>
      <c r="J57" s="72">
        <v>47</v>
      </c>
      <c r="K57" s="72">
        <v>47</v>
      </c>
      <c r="L57" s="73">
        <v>47</v>
      </c>
      <c r="M57" s="64"/>
      <c r="N57" s="70"/>
      <c r="O57" s="1">
        <v>46</v>
      </c>
      <c r="P57" s="68"/>
      <c r="Q57" s="69"/>
      <c r="R57" s="68"/>
      <c r="S57" s="68"/>
      <c r="T57" s="71">
        <f t="shared" si="0"/>
        <v>0</v>
      </c>
      <c r="U57" s="2" t="str">
        <f t="shared" si="1"/>
        <v/>
      </c>
      <c r="V57" s="3">
        <f t="shared" ca="1" si="2"/>
        <v>43344</v>
      </c>
    </row>
    <row r="58" spans="1:22" customFormat="1" ht="9.75" customHeight="1" x14ac:dyDescent="0.25">
      <c r="A58" s="63"/>
      <c r="B58" s="257"/>
      <c r="C58" s="97">
        <v>48</v>
      </c>
      <c r="D58" s="72">
        <v>48</v>
      </c>
      <c r="E58" s="72">
        <v>48</v>
      </c>
      <c r="F58" s="72">
        <v>48</v>
      </c>
      <c r="G58" s="72">
        <v>48</v>
      </c>
      <c r="H58" s="72">
        <v>48</v>
      </c>
      <c r="I58" s="72">
        <v>48</v>
      </c>
      <c r="J58" s="72">
        <v>48</v>
      </c>
      <c r="K58" s="72">
        <v>48</v>
      </c>
      <c r="L58" s="73">
        <v>48</v>
      </c>
      <c r="M58" s="64"/>
      <c r="N58" s="70"/>
      <c r="O58" s="1">
        <v>47</v>
      </c>
      <c r="P58" s="68"/>
      <c r="Q58" s="69"/>
      <c r="R58" s="68"/>
      <c r="S58" s="68"/>
      <c r="T58" s="71">
        <f t="shared" si="0"/>
        <v>0</v>
      </c>
      <c r="U58" s="2" t="str">
        <f t="shared" si="1"/>
        <v/>
      </c>
      <c r="V58" s="3">
        <f t="shared" ca="1" si="2"/>
        <v>43344</v>
      </c>
    </row>
    <row r="59" spans="1:22" customFormat="1" ht="9.75" customHeight="1" x14ac:dyDescent="0.25">
      <c r="A59" s="63"/>
      <c r="B59" s="257"/>
      <c r="C59" s="97">
        <v>49</v>
      </c>
      <c r="D59" s="72">
        <v>49</v>
      </c>
      <c r="E59" s="72">
        <v>49</v>
      </c>
      <c r="F59" s="72">
        <v>49</v>
      </c>
      <c r="G59" s="72">
        <v>49</v>
      </c>
      <c r="H59" s="72">
        <v>49</v>
      </c>
      <c r="I59" s="72">
        <v>49</v>
      </c>
      <c r="J59" s="72">
        <v>49</v>
      </c>
      <c r="K59" s="72">
        <v>49</v>
      </c>
      <c r="L59" s="73">
        <v>49</v>
      </c>
      <c r="M59" s="64"/>
      <c r="N59" s="70"/>
      <c r="O59" s="1">
        <v>48</v>
      </c>
      <c r="P59" s="68"/>
      <c r="Q59" s="69"/>
      <c r="R59" s="68"/>
      <c r="S59" s="68"/>
      <c r="T59" s="71">
        <f t="shared" si="0"/>
        <v>0</v>
      </c>
      <c r="U59" s="2" t="str">
        <f t="shared" si="1"/>
        <v/>
      </c>
      <c r="V59" s="3">
        <f t="shared" ca="1" si="2"/>
        <v>43344</v>
      </c>
    </row>
    <row r="60" spans="1:22" customFormat="1" ht="9.75" customHeight="1" x14ac:dyDescent="0.25">
      <c r="A60" s="63"/>
      <c r="B60" s="257"/>
      <c r="C60" s="97">
        <v>50</v>
      </c>
      <c r="D60" s="72">
        <v>50</v>
      </c>
      <c r="E60" s="72">
        <v>50</v>
      </c>
      <c r="F60" s="72">
        <v>50</v>
      </c>
      <c r="G60" s="72">
        <v>50</v>
      </c>
      <c r="H60" s="72">
        <v>50</v>
      </c>
      <c r="I60" s="72">
        <v>50</v>
      </c>
      <c r="J60" s="72">
        <v>50</v>
      </c>
      <c r="K60" s="72">
        <v>50</v>
      </c>
      <c r="L60" s="73">
        <v>50</v>
      </c>
      <c r="M60" s="64"/>
      <c r="N60" s="70"/>
      <c r="O60" s="1">
        <v>49</v>
      </c>
      <c r="P60" s="68"/>
      <c r="Q60" s="69"/>
      <c r="R60" s="68"/>
      <c r="S60" s="68"/>
      <c r="T60" s="71">
        <f t="shared" si="0"/>
        <v>0</v>
      </c>
      <c r="U60" s="2" t="str">
        <f t="shared" si="1"/>
        <v/>
      </c>
      <c r="V60" s="3">
        <f t="shared" ca="1" si="2"/>
        <v>43344</v>
      </c>
    </row>
    <row r="61" spans="1:22" customFormat="1" ht="9.75" customHeight="1" x14ac:dyDescent="0.25">
      <c r="A61" s="63"/>
      <c r="B61" s="257"/>
      <c r="C61" s="97">
        <v>51</v>
      </c>
      <c r="D61" s="72">
        <v>51</v>
      </c>
      <c r="E61" s="72">
        <v>51</v>
      </c>
      <c r="F61" s="72">
        <v>51</v>
      </c>
      <c r="G61" s="72">
        <v>51</v>
      </c>
      <c r="H61" s="72">
        <v>51</v>
      </c>
      <c r="I61" s="72">
        <v>51</v>
      </c>
      <c r="J61" s="72">
        <v>51</v>
      </c>
      <c r="K61" s="72">
        <v>51</v>
      </c>
      <c r="L61" s="73">
        <v>51</v>
      </c>
      <c r="M61" s="64"/>
      <c r="N61" s="70"/>
      <c r="O61" s="1">
        <v>50</v>
      </c>
      <c r="P61" s="68"/>
      <c r="Q61" s="69"/>
      <c r="R61" s="68"/>
      <c r="S61" s="68"/>
      <c r="T61" s="71">
        <f t="shared" si="0"/>
        <v>0</v>
      </c>
      <c r="U61" s="2" t="str">
        <f t="shared" si="1"/>
        <v/>
      </c>
      <c r="V61" s="3">
        <f t="shared" ca="1" si="2"/>
        <v>43344</v>
      </c>
    </row>
    <row r="62" spans="1:22" customFormat="1" ht="9.75" customHeight="1" x14ac:dyDescent="0.25">
      <c r="A62" s="63"/>
      <c r="B62" s="257"/>
      <c r="C62" s="97">
        <v>52</v>
      </c>
      <c r="D62" s="72">
        <v>52</v>
      </c>
      <c r="E62" s="72">
        <v>52</v>
      </c>
      <c r="F62" s="72">
        <v>52</v>
      </c>
      <c r="G62" s="72">
        <v>52</v>
      </c>
      <c r="H62" s="72">
        <v>52</v>
      </c>
      <c r="I62" s="72">
        <v>52</v>
      </c>
      <c r="J62" s="72">
        <v>52</v>
      </c>
      <c r="K62" s="72">
        <v>52</v>
      </c>
      <c r="L62" s="73">
        <v>52</v>
      </c>
      <c r="M62" s="64"/>
      <c r="N62" s="70"/>
      <c r="O62" s="1">
        <v>51</v>
      </c>
      <c r="P62" s="68"/>
      <c r="Q62" s="69"/>
      <c r="R62" s="68"/>
      <c r="S62" s="68"/>
      <c r="T62" s="71">
        <f t="shared" si="0"/>
        <v>0</v>
      </c>
      <c r="U62" s="2" t="str">
        <f t="shared" si="1"/>
        <v/>
      </c>
      <c r="V62" s="3">
        <f t="shared" ca="1" si="2"/>
        <v>43344</v>
      </c>
    </row>
    <row r="63" spans="1:22" customFormat="1" ht="9.75" customHeight="1" x14ac:dyDescent="0.25">
      <c r="A63" s="63"/>
      <c r="B63" s="257"/>
      <c r="C63" s="97">
        <v>53</v>
      </c>
      <c r="D63" s="72">
        <v>53</v>
      </c>
      <c r="E63" s="72">
        <v>53</v>
      </c>
      <c r="F63" s="72">
        <v>53</v>
      </c>
      <c r="G63" s="72">
        <v>53</v>
      </c>
      <c r="H63" s="72">
        <v>53</v>
      </c>
      <c r="I63" s="72">
        <v>53</v>
      </c>
      <c r="J63" s="72">
        <v>53</v>
      </c>
      <c r="K63" s="72">
        <v>53</v>
      </c>
      <c r="L63" s="73">
        <v>53</v>
      </c>
      <c r="M63" s="64"/>
      <c r="N63" s="70"/>
      <c r="O63" s="1">
        <v>52</v>
      </c>
      <c r="P63" s="68"/>
      <c r="Q63" s="69"/>
      <c r="R63" s="68"/>
      <c r="S63" s="68"/>
      <c r="T63" s="71">
        <f t="shared" si="0"/>
        <v>0</v>
      </c>
      <c r="U63" s="2" t="str">
        <f t="shared" si="1"/>
        <v/>
      </c>
      <c r="V63" s="3">
        <f t="shared" ca="1" si="2"/>
        <v>43344</v>
      </c>
    </row>
    <row r="64" spans="1:22" customFormat="1" ht="9.75" customHeight="1" x14ac:dyDescent="0.25">
      <c r="A64" s="63"/>
      <c r="B64" s="257"/>
      <c r="C64" s="97">
        <v>54</v>
      </c>
      <c r="D64" s="72">
        <v>54</v>
      </c>
      <c r="E64" s="72">
        <v>54</v>
      </c>
      <c r="F64" s="72">
        <v>54</v>
      </c>
      <c r="G64" s="72">
        <v>54</v>
      </c>
      <c r="H64" s="72">
        <v>54</v>
      </c>
      <c r="I64" s="72">
        <v>54</v>
      </c>
      <c r="J64" s="72">
        <v>54</v>
      </c>
      <c r="K64" s="72">
        <v>54</v>
      </c>
      <c r="L64" s="73">
        <v>54</v>
      </c>
      <c r="M64" s="64"/>
      <c r="N64" s="70"/>
      <c r="O64" s="1">
        <v>53</v>
      </c>
      <c r="P64" s="68"/>
      <c r="Q64" s="69"/>
      <c r="R64" s="68"/>
      <c r="S64" s="68"/>
      <c r="T64" s="71">
        <f t="shared" si="0"/>
        <v>0</v>
      </c>
      <c r="U64" s="2" t="str">
        <f t="shared" si="1"/>
        <v/>
      </c>
      <c r="V64" s="3">
        <f t="shared" ca="1" si="2"/>
        <v>43344</v>
      </c>
    </row>
    <row r="65" spans="1:22" customFormat="1" ht="9.75" customHeight="1" x14ac:dyDescent="0.25">
      <c r="A65" s="63"/>
      <c r="B65" s="257"/>
      <c r="C65" s="97">
        <v>55</v>
      </c>
      <c r="D65" s="72">
        <v>55</v>
      </c>
      <c r="E65" s="72">
        <v>55</v>
      </c>
      <c r="F65" s="72">
        <v>55</v>
      </c>
      <c r="G65" s="72">
        <v>55</v>
      </c>
      <c r="H65" s="72">
        <v>55</v>
      </c>
      <c r="I65" s="72">
        <v>55</v>
      </c>
      <c r="J65" s="72">
        <v>55</v>
      </c>
      <c r="K65" s="72">
        <v>55</v>
      </c>
      <c r="L65" s="73">
        <v>55</v>
      </c>
      <c r="M65" s="64"/>
      <c r="N65" s="70"/>
      <c r="O65" s="1">
        <v>54</v>
      </c>
      <c r="P65" s="68"/>
      <c r="Q65" s="69"/>
      <c r="R65" s="68"/>
      <c r="S65" s="68"/>
      <c r="T65" s="71">
        <f t="shared" si="0"/>
        <v>0</v>
      </c>
      <c r="U65" s="2" t="str">
        <f t="shared" si="1"/>
        <v/>
      </c>
      <c r="V65" s="3">
        <f t="shared" ca="1" si="2"/>
        <v>43344</v>
      </c>
    </row>
    <row r="66" spans="1:22" customFormat="1" ht="9.75" customHeight="1" x14ac:dyDescent="0.25">
      <c r="A66" s="63"/>
      <c r="B66" s="257"/>
      <c r="C66" s="97">
        <v>56</v>
      </c>
      <c r="D66" s="72">
        <v>56</v>
      </c>
      <c r="E66" s="72">
        <v>56</v>
      </c>
      <c r="F66" s="72">
        <v>56</v>
      </c>
      <c r="G66" s="72">
        <v>56</v>
      </c>
      <c r="H66" s="72">
        <v>56</v>
      </c>
      <c r="I66" s="72">
        <v>56</v>
      </c>
      <c r="J66" s="72">
        <v>56</v>
      </c>
      <c r="K66" s="72">
        <v>56</v>
      </c>
      <c r="L66" s="73">
        <v>56</v>
      </c>
      <c r="M66" s="64"/>
      <c r="N66" s="70"/>
      <c r="O66" s="1">
        <v>55</v>
      </c>
      <c r="P66" s="68"/>
      <c r="Q66" s="69"/>
      <c r="R66" s="68"/>
      <c r="S66" s="68"/>
      <c r="T66" s="71">
        <f t="shared" si="0"/>
        <v>0</v>
      </c>
      <c r="U66" s="2" t="str">
        <f t="shared" si="1"/>
        <v/>
      </c>
      <c r="V66" s="3">
        <f t="shared" ca="1" si="2"/>
        <v>43344</v>
      </c>
    </row>
    <row r="67" spans="1:22" customFormat="1" ht="9.75" customHeight="1" x14ac:dyDescent="0.25">
      <c r="A67" s="63"/>
      <c r="B67" s="257"/>
      <c r="C67" s="97">
        <v>57</v>
      </c>
      <c r="D67" s="72">
        <v>57</v>
      </c>
      <c r="E67" s="72">
        <v>57</v>
      </c>
      <c r="F67" s="72">
        <v>57</v>
      </c>
      <c r="G67" s="72">
        <v>57</v>
      </c>
      <c r="H67" s="72">
        <v>57</v>
      </c>
      <c r="I67" s="72">
        <v>57</v>
      </c>
      <c r="J67" s="72">
        <v>57</v>
      </c>
      <c r="K67" s="72">
        <v>57</v>
      </c>
      <c r="L67" s="73">
        <v>57</v>
      </c>
      <c r="M67" s="64"/>
      <c r="N67" s="70"/>
      <c r="O67" s="1">
        <v>56</v>
      </c>
      <c r="P67" s="68"/>
      <c r="Q67" s="69"/>
      <c r="R67" s="68"/>
      <c r="S67" s="68"/>
      <c r="T67" s="71">
        <f t="shared" si="0"/>
        <v>0</v>
      </c>
      <c r="U67" s="2" t="str">
        <f t="shared" si="1"/>
        <v/>
      </c>
      <c r="V67" s="3">
        <f t="shared" ca="1" si="2"/>
        <v>43344</v>
      </c>
    </row>
    <row r="68" spans="1:22" customFormat="1" ht="9.75" customHeight="1" x14ac:dyDescent="0.25">
      <c r="A68" s="63"/>
      <c r="B68" s="257"/>
      <c r="C68" s="97">
        <v>58</v>
      </c>
      <c r="D68" s="72">
        <v>58</v>
      </c>
      <c r="E68" s="72">
        <v>58</v>
      </c>
      <c r="F68" s="72">
        <v>58</v>
      </c>
      <c r="G68" s="72">
        <v>58</v>
      </c>
      <c r="H68" s="72">
        <v>58</v>
      </c>
      <c r="I68" s="72">
        <v>58</v>
      </c>
      <c r="J68" s="72">
        <v>58</v>
      </c>
      <c r="K68" s="72">
        <v>58</v>
      </c>
      <c r="L68" s="73">
        <v>58</v>
      </c>
      <c r="M68" s="64"/>
      <c r="N68" s="70"/>
      <c r="O68" s="1">
        <v>57</v>
      </c>
      <c r="P68" s="68"/>
      <c r="Q68" s="69"/>
      <c r="R68" s="68"/>
      <c r="S68" s="68"/>
      <c r="T68" s="71">
        <f t="shared" si="0"/>
        <v>0</v>
      </c>
      <c r="U68" s="2" t="str">
        <f t="shared" si="1"/>
        <v/>
      </c>
      <c r="V68" s="3">
        <f t="shared" ca="1" si="2"/>
        <v>43344</v>
      </c>
    </row>
    <row r="69" spans="1:22" customFormat="1" ht="9.75" customHeight="1" x14ac:dyDescent="0.25">
      <c r="A69" s="63"/>
      <c r="B69" s="257"/>
      <c r="C69" s="97">
        <v>59</v>
      </c>
      <c r="D69" s="72">
        <v>59</v>
      </c>
      <c r="E69" s="72">
        <v>59</v>
      </c>
      <c r="F69" s="72">
        <v>59</v>
      </c>
      <c r="G69" s="72">
        <v>59</v>
      </c>
      <c r="H69" s="72">
        <v>59</v>
      </c>
      <c r="I69" s="72">
        <v>59</v>
      </c>
      <c r="J69" s="72">
        <v>59</v>
      </c>
      <c r="K69" s="72">
        <v>59</v>
      </c>
      <c r="L69" s="73">
        <v>59</v>
      </c>
      <c r="M69" s="64"/>
      <c r="N69" s="70"/>
      <c r="O69" s="1">
        <v>58</v>
      </c>
      <c r="P69" s="68"/>
      <c r="Q69" s="69"/>
      <c r="R69" s="68"/>
      <c r="S69" s="68"/>
      <c r="T69" s="71">
        <f t="shared" si="0"/>
        <v>0</v>
      </c>
      <c r="U69" s="2" t="str">
        <f t="shared" si="1"/>
        <v/>
      </c>
      <c r="V69" s="3">
        <f t="shared" ca="1" si="2"/>
        <v>43344</v>
      </c>
    </row>
    <row r="70" spans="1:22" customFormat="1" ht="9.75" customHeight="1" x14ac:dyDescent="0.25">
      <c r="A70" s="63"/>
      <c r="B70" s="257"/>
      <c r="C70" s="97">
        <v>60</v>
      </c>
      <c r="D70" s="72">
        <v>60</v>
      </c>
      <c r="E70" s="72">
        <v>60</v>
      </c>
      <c r="F70" s="72">
        <v>60</v>
      </c>
      <c r="G70" s="72">
        <v>60</v>
      </c>
      <c r="H70" s="72">
        <v>60</v>
      </c>
      <c r="I70" s="72">
        <v>60</v>
      </c>
      <c r="J70" s="72">
        <v>60</v>
      </c>
      <c r="K70" s="72">
        <v>60</v>
      </c>
      <c r="L70" s="73">
        <v>60</v>
      </c>
      <c r="M70" s="64"/>
      <c r="N70" s="70"/>
      <c r="O70" s="1">
        <v>59</v>
      </c>
      <c r="P70" s="68"/>
      <c r="Q70" s="69"/>
      <c r="R70" s="68"/>
      <c r="S70" s="68"/>
      <c r="T70" s="71">
        <f t="shared" si="0"/>
        <v>0</v>
      </c>
      <c r="U70" s="2" t="str">
        <f t="shared" si="1"/>
        <v/>
      </c>
      <c r="V70" s="3">
        <f t="shared" ca="1" si="2"/>
        <v>43344</v>
      </c>
    </row>
    <row r="71" spans="1:22" customFormat="1" ht="9.75" customHeight="1" x14ac:dyDescent="0.25">
      <c r="A71" s="63"/>
      <c r="B71" s="257"/>
      <c r="C71" s="97">
        <v>61</v>
      </c>
      <c r="D71" s="72">
        <v>61</v>
      </c>
      <c r="E71" s="72">
        <v>61</v>
      </c>
      <c r="F71" s="72">
        <v>61</v>
      </c>
      <c r="G71" s="72">
        <v>61</v>
      </c>
      <c r="H71" s="72">
        <v>61</v>
      </c>
      <c r="I71" s="72">
        <v>61</v>
      </c>
      <c r="J71" s="72">
        <v>61</v>
      </c>
      <c r="K71" s="72">
        <v>61</v>
      </c>
      <c r="L71" s="73">
        <v>61</v>
      </c>
      <c r="M71" s="64"/>
      <c r="N71" s="70"/>
      <c r="O71" s="1">
        <v>60</v>
      </c>
      <c r="P71" s="68"/>
      <c r="Q71" s="69"/>
      <c r="R71" s="68"/>
      <c r="S71" s="68"/>
      <c r="T71" s="71">
        <f t="shared" si="0"/>
        <v>0</v>
      </c>
      <c r="U71" s="2" t="str">
        <f t="shared" si="1"/>
        <v/>
      </c>
      <c r="V71" s="3">
        <f t="shared" ca="1" si="2"/>
        <v>43344</v>
      </c>
    </row>
    <row r="72" spans="1:22" customFormat="1" ht="9.75" customHeight="1" x14ac:dyDescent="0.25">
      <c r="A72" s="63"/>
      <c r="B72" s="257"/>
      <c r="C72" s="97">
        <v>62</v>
      </c>
      <c r="D72" s="72">
        <v>62</v>
      </c>
      <c r="E72" s="72">
        <v>62</v>
      </c>
      <c r="F72" s="72">
        <v>62</v>
      </c>
      <c r="G72" s="72">
        <v>62</v>
      </c>
      <c r="H72" s="72">
        <v>62</v>
      </c>
      <c r="I72" s="72">
        <v>62</v>
      </c>
      <c r="J72" s="72">
        <v>62</v>
      </c>
      <c r="K72" s="72">
        <v>62</v>
      </c>
      <c r="L72" s="73">
        <v>62</v>
      </c>
      <c r="M72" s="64"/>
      <c r="N72" s="70"/>
      <c r="O72" s="1">
        <v>61</v>
      </c>
      <c r="P72" s="68"/>
      <c r="Q72" s="69"/>
      <c r="R72" s="68"/>
      <c r="S72" s="68"/>
      <c r="T72" s="71">
        <f t="shared" si="0"/>
        <v>0</v>
      </c>
      <c r="U72" s="2" t="str">
        <f t="shared" si="1"/>
        <v/>
      </c>
      <c r="V72" s="3">
        <f t="shared" ca="1" si="2"/>
        <v>43344</v>
      </c>
    </row>
    <row r="73" spans="1:22" customFormat="1" ht="9.75" customHeight="1" x14ac:dyDescent="0.25">
      <c r="A73" s="63"/>
      <c r="B73" s="257"/>
      <c r="C73" s="97">
        <v>63</v>
      </c>
      <c r="D73" s="72">
        <v>63</v>
      </c>
      <c r="E73" s="72">
        <v>63</v>
      </c>
      <c r="F73" s="72">
        <v>63</v>
      </c>
      <c r="G73" s="72">
        <v>63</v>
      </c>
      <c r="H73" s="72">
        <v>63</v>
      </c>
      <c r="I73" s="72">
        <v>63</v>
      </c>
      <c r="J73" s="72">
        <v>63</v>
      </c>
      <c r="K73" s="72">
        <v>63</v>
      </c>
      <c r="L73" s="73">
        <v>63</v>
      </c>
      <c r="M73" s="64"/>
      <c r="N73" s="70"/>
      <c r="O73" s="1">
        <v>62</v>
      </c>
      <c r="P73" s="68"/>
      <c r="Q73" s="69"/>
      <c r="R73" s="68"/>
      <c r="S73" s="68"/>
      <c r="T73" s="71">
        <f t="shared" si="0"/>
        <v>0</v>
      </c>
      <c r="U73" s="2" t="str">
        <f t="shared" si="1"/>
        <v/>
      </c>
      <c r="V73" s="3">
        <f t="shared" ca="1" si="2"/>
        <v>43344</v>
      </c>
    </row>
    <row r="74" spans="1:22" customFormat="1" ht="9.75" customHeight="1" x14ac:dyDescent="0.25">
      <c r="A74" s="63"/>
      <c r="B74" s="257"/>
      <c r="C74" s="97">
        <v>64</v>
      </c>
      <c r="D74" s="72">
        <v>64</v>
      </c>
      <c r="E74" s="72">
        <v>64</v>
      </c>
      <c r="F74" s="72">
        <v>64</v>
      </c>
      <c r="G74" s="72">
        <v>64</v>
      </c>
      <c r="H74" s="72">
        <v>64</v>
      </c>
      <c r="I74" s="72">
        <v>64</v>
      </c>
      <c r="J74" s="72">
        <v>64</v>
      </c>
      <c r="K74" s="72">
        <v>64</v>
      </c>
      <c r="L74" s="73">
        <v>64</v>
      </c>
      <c r="M74" s="64"/>
      <c r="N74" s="70"/>
      <c r="O74" s="1">
        <v>63</v>
      </c>
      <c r="P74" s="68"/>
      <c r="Q74" s="69"/>
      <c r="R74" s="68"/>
      <c r="S74" s="68"/>
      <c r="T74" s="71">
        <f t="shared" si="0"/>
        <v>0</v>
      </c>
      <c r="U74" s="2" t="str">
        <f t="shared" si="1"/>
        <v/>
      </c>
      <c r="V74" s="3">
        <f t="shared" ca="1" si="2"/>
        <v>43344</v>
      </c>
    </row>
    <row r="75" spans="1:22" customFormat="1" ht="9.75" customHeight="1" x14ac:dyDescent="0.25">
      <c r="A75" s="63"/>
      <c r="B75" s="257"/>
      <c r="C75" s="97">
        <v>65</v>
      </c>
      <c r="D75" s="72">
        <v>65</v>
      </c>
      <c r="E75" s="72">
        <v>65</v>
      </c>
      <c r="F75" s="72">
        <v>65</v>
      </c>
      <c r="G75" s="72">
        <v>65</v>
      </c>
      <c r="H75" s="72">
        <v>65</v>
      </c>
      <c r="I75" s="72">
        <v>65</v>
      </c>
      <c r="J75" s="72">
        <v>65</v>
      </c>
      <c r="K75" s="72">
        <v>65</v>
      </c>
      <c r="L75" s="73">
        <v>65</v>
      </c>
      <c r="M75" s="64"/>
      <c r="N75" s="70"/>
      <c r="O75" s="1">
        <v>64</v>
      </c>
      <c r="P75" s="68"/>
      <c r="Q75" s="69"/>
      <c r="R75" s="68"/>
      <c r="S75" s="68"/>
      <c r="T75" s="71">
        <f t="shared" ref="T75:T131" si="4">IF(P75&gt;=S75,0,"")</f>
        <v>0</v>
      </c>
      <c r="U75" s="2" t="str">
        <f t="shared" ref="U75:U131" si="5">IF(S75&lt;&gt;"",Q75,"")</f>
        <v/>
      </c>
      <c r="V75" s="3">
        <f t="shared" ref="V75:V131" ca="1" si="6">IF(U75&lt;&gt;"","pago",TODAY()-P75)</f>
        <v>43344</v>
      </c>
    </row>
    <row r="76" spans="1:22" customFormat="1" ht="9.75" customHeight="1" x14ac:dyDescent="0.25">
      <c r="A76" s="63"/>
      <c r="B76" s="257"/>
      <c r="C76" s="97">
        <v>66</v>
      </c>
      <c r="D76" s="72">
        <v>66</v>
      </c>
      <c r="E76" s="72">
        <v>66</v>
      </c>
      <c r="F76" s="72">
        <v>66</v>
      </c>
      <c r="G76" s="72">
        <v>66</v>
      </c>
      <c r="H76" s="72">
        <v>66</v>
      </c>
      <c r="I76" s="72">
        <v>66</v>
      </c>
      <c r="J76" s="72">
        <v>66</v>
      </c>
      <c r="K76" s="72">
        <v>66</v>
      </c>
      <c r="L76" s="73">
        <v>66</v>
      </c>
      <c r="M76" s="64"/>
      <c r="N76" s="70"/>
      <c r="O76" s="1">
        <v>65</v>
      </c>
      <c r="P76" s="68"/>
      <c r="Q76" s="69"/>
      <c r="R76" s="68"/>
      <c r="S76" s="68"/>
      <c r="T76" s="71">
        <f t="shared" si="4"/>
        <v>0</v>
      </c>
      <c r="U76" s="2" t="str">
        <f t="shared" si="5"/>
        <v/>
      </c>
      <c r="V76" s="3">
        <f t="shared" ca="1" si="6"/>
        <v>43344</v>
      </c>
    </row>
    <row r="77" spans="1:22" customFormat="1" ht="9.75" customHeight="1" x14ac:dyDescent="0.25">
      <c r="A77" s="63"/>
      <c r="B77" s="257"/>
      <c r="C77" s="97">
        <v>67</v>
      </c>
      <c r="D77" s="72">
        <v>67</v>
      </c>
      <c r="E77" s="72">
        <v>67</v>
      </c>
      <c r="F77" s="72">
        <v>67</v>
      </c>
      <c r="G77" s="72">
        <v>67</v>
      </c>
      <c r="H77" s="72">
        <v>67</v>
      </c>
      <c r="I77" s="72">
        <v>67</v>
      </c>
      <c r="J77" s="72">
        <v>67</v>
      </c>
      <c r="K77" s="72">
        <v>67</v>
      </c>
      <c r="L77" s="73">
        <v>67</v>
      </c>
      <c r="M77" s="64"/>
      <c r="N77" s="70"/>
      <c r="O77" s="1">
        <v>66</v>
      </c>
      <c r="P77" s="68"/>
      <c r="Q77" s="69"/>
      <c r="R77" s="68"/>
      <c r="S77" s="68"/>
      <c r="T77" s="71">
        <f t="shared" si="4"/>
        <v>0</v>
      </c>
      <c r="U77" s="2" t="str">
        <f t="shared" si="5"/>
        <v/>
      </c>
      <c r="V77" s="3">
        <f t="shared" ca="1" si="6"/>
        <v>43344</v>
      </c>
    </row>
    <row r="78" spans="1:22" customFormat="1" ht="9.75" customHeight="1" x14ac:dyDescent="0.25">
      <c r="A78" s="63"/>
      <c r="B78" s="257"/>
      <c r="C78" s="97">
        <v>68</v>
      </c>
      <c r="D78" s="72">
        <v>68</v>
      </c>
      <c r="E78" s="72">
        <v>68</v>
      </c>
      <c r="F78" s="72">
        <v>68</v>
      </c>
      <c r="G78" s="72">
        <v>68</v>
      </c>
      <c r="H78" s="72">
        <v>68</v>
      </c>
      <c r="I78" s="72">
        <v>68</v>
      </c>
      <c r="J78" s="72">
        <v>68</v>
      </c>
      <c r="K78" s="72">
        <v>68</v>
      </c>
      <c r="L78" s="73">
        <v>68</v>
      </c>
      <c r="M78" s="64"/>
      <c r="N78" s="70"/>
      <c r="O78" s="1">
        <v>67</v>
      </c>
      <c r="P78" s="68"/>
      <c r="Q78" s="69"/>
      <c r="R78" s="68"/>
      <c r="S78" s="68"/>
      <c r="T78" s="71">
        <f t="shared" si="4"/>
        <v>0</v>
      </c>
      <c r="U78" s="2" t="str">
        <f t="shared" si="5"/>
        <v/>
      </c>
      <c r="V78" s="3">
        <f t="shared" ca="1" si="6"/>
        <v>43344</v>
      </c>
    </row>
    <row r="79" spans="1:22" customFormat="1" ht="9.75" customHeight="1" x14ac:dyDescent="0.25">
      <c r="A79" s="63"/>
      <c r="B79" s="257"/>
      <c r="C79" s="97">
        <v>69</v>
      </c>
      <c r="D79" s="72">
        <v>69</v>
      </c>
      <c r="E79" s="72">
        <v>69</v>
      </c>
      <c r="F79" s="72">
        <v>69</v>
      </c>
      <c r="G79" s="72">
        <v>69</v>
      </c>
      <c r="H79" s="72">
        <v>69</v>
      </c>
      <c r="I79" s="72">
        <v>69</v>
      </c>
      <c r="J79" s="72">
        <v>69</v>
      </c>
      <c r="K79" s="72">
        <v>69</v>
      </c>
      <c r="L79" s="73">
        <v>69</v>
      </c>
      <c r="M79" s="64"/>
      <c r="N79" s="70"/>
      <c r="O79" s="1">
        <v>68</v>
      </c>
      <c r="P79" s="68"/>
      <c r="Q79" s="69"/>
      <c r="R79" s="68"/>
      <c r="S79" s="68"/>
      <c r="T79" s="71">
        <f t="shared" si="4"/>
        <v>0</v>
      </c>
      <c r="U79" s="2" t="str">
        <f t="shared" si="5"/>
        <v/>
      </c>
      <c r="V79" s="3">
        <f t="shared" ca="1" si="6"/>
        <v>43344</v>
      </c>
    </row>
    <row r="80" spans="1:22" customFormat="1" ht="9.75" customHeight="1" x14ac:dyDescent="0.25">
      <c r="A80" s="63"/>
      <c r="B80" s="257"/>
      <c r="C80" s="97">
        <v>70</v>
      </c>
      <c r="D80" s="72">
        <v>70</v>
      </c>
      <c r="E80" s="72">
        <v>70</v>
      </c>
      <c r="F80" s="72">
        <v>70</v>
      </c>
      <c r="G80" s="72">
        <v>70</v>
      </c>
      <c r="H80" s="72">
        <v>70</v>
      </c>
      <c r="I80" s="72">
        <v>70</v>
      </c>
      <c r="J80" s="72">
        <v>70</v>
      </c>
      <c r="K80" s="72">
        <v>70</v>
      </c>
      <c r="L80" s="73">
        <v>70</v>
      </c>
      <c r="M80" s="64"/>
      <c r="N80" s="70"/>
      <c r="O80" s="1">
        <v>69</v>
      </c>
      <c r="P80" s="68"/>
      <c r="Q80" s="69"/>
      <c r="R80" s="68"/>
      <c r="S80" s="68"/>
      <c r="T80" s="71">
        <f t="shared" si="4"/>
        <v>0</v>
      </c>
      <c r="U80" s="2" t="str">
        <f t="shared" si="5"/>
        <v/>
      </c>
      <c r="V80" s="3">
        <f t="shared" ca="1" si="6"/>
        <v>43344</v>
      </c>
    </row>
    <row r="81" spans="1:22" customFormat="1" ht="9.75" customHeight="1" x14ac:dyDescent="0.25">
      <c r="A81" s="63"/>
      <c r="B81" s="257"/>
      <c r="C81" s="97">
        <v>71</v>
      </c>
      <c r="D81" s="72">
        <v>71</v>
      </c>
      <c r="E81" s="72">
        <v>71</v>
      </c>
      <c r="F81" s="72">
        <v>71</v>
      </c>
      <c r="G81" s="72">
        <v>71</v>
      </c>
      <c r="H81" s="72">
        <v>71</v>
      </c>
      <c r="I81" s="72">
        <v>71</v>
      </c>
      <c r="J81" s="72">
        <v>71</v>
      </c>
      <c r="K81" s="72">
        <v>71</v>
      </c>
      <c r="L81" s="73">
        <v>71</v>
      </c>
      <c r="M81" s="64"/>
      <c r="N81" s="70"/>
      <c r="O81" s="1">
        <v>70</v>
      </c>
      <c r="P81" s="68"/>
      <c r="Q81" s="69"/>
      <c r="R81" s="68"/>
      <c r="S81" s="68"/>
      <c r="T81" s="71">
        <f t="shared" si="4"/>
        <v>0</v>
      </c>
      <c r="U81" s="2" t="str">
        <f t="shared" si="5"/>
        <v/>
      </c>
      <c r="V81" s="3">
        <f t="shared" ca="1" si="6"/>
        <v>43344</v>
      </c>
    </row>
    <row r="82" spans="1:22" customFormat="1" ht="9.75" customHeight="1" x14ac:dyDescent="0.25">
      <c r="A82" s="63"/>
      <c r="B82" s="257"/>
      <c r="C82" s="97">
        <v>72</v>
      </c>
      <c r="D82" s="72">
        <v>72</v>
      </c>
      <c r="E82" s="72">
        <v>72</v>
      </c>
      <c r="F82" s="72">
        <v>72</v>
      </c>
      <c r="G82" s="72">
        <v>72</v>
      </c>
      <c r="H82" s="72">
        <v>72</v>
      </c>
      <c r="I82" s="72">
        <v>72</v>
      </c>
      <c r="J82" s="72">
        <v>72</v>
      </c>
      <c r="K82" s="72">
        <v>72</v>
      </c>
      <c r="L82" s="73">
        <v>72</v>
      </c>
      <c r="M82" s="64"/>
      <c r="N82" s="70"/>
      <c r="O82" s="1">
        <v>71</v>
      </c>
      <c r="P82" s="68"/>
      <c r="Q82" s="69"/>
      <c r="R82" s="68"/>
      <c r="S82" s="68"/>
      <c r="T82" s="71">
        <f t="shared" si="4"/>
        <v>0</v>
      </c>
      <c r="U82" s="2" t="str">
        <f t="shared" si="5"/>
        <v/>
      </c>
      <c r="V82" s="3">
        <f t="shared" ca="1" si="6"/>
        <v>43344</v>
      </c>
    </row>
    <row r="83" spans="1:22" customFormat="1" ht="9.75" customHeight="1" x14ac:dyDescent="0.25">
      <c r="A83" s="63"/>
      <c r="B83" s="257"/>
      <c r="C83" s="97">
        <v>73</v>
      </c>
      <c r="D83" s="72">
        <v>73</v>
      </c>
      <c r="E83" s="72">
        <v>73</v>
      </c>
      <c r="F83" s="72">
        <v>73</v>
      </c>
      <c r="G83" s="72">
        <v>73</v>
      </c>
      <c r="H83" s="72">
        <v>73</v>
      </c>
      <c r="I83" s="72">
        <v>73</v>
      </c>
      <c r="J83" s="72">
        <v>73</v>
      </c>
      <c r="K83" s="72">
        <v>73</v>
      </c>
      <c r="L83" s="73">
        <v>73</v>
      </c>
      <c r="M83" s="64"/>
      <c r="N83" s="70"/>
      <c r="O83" s="1">
        <v>72</v>
      </c>
      <c r="P83" s="68"/>
      <c r="Q83" s="69"/>
      <c r="R83" s="68"/>
      <c r="S83" s="68"/>
      <c r="T83" s="71">
        <f t="shared" si="4"/>
        <v>0</v>
      </c>
      <c r="U83" s="2" t="str">
        <f t="shared" si="5"/>
        <v/>
      </c>
      <c r="V83" s="3">
        <f t="shared" ca="1" si="6"/>
        <v>43344</v>
      </c>
    </row>
    <row r="84" spans="1:22" customFormat="1" ht="9.75" customHeight="1" x14ac:dyDescent="0.25">
      <c r="A84" s="63"/>
      <c r="B84" s="257"/>
      <c r="C84" s="97">
        <v>74</v>
      </c>
      <c r="D84" s="72">
        <v>74</v>
      </c>
      <c r="E84" s="72">
        <v>74</v>
      </c>
      <c r="F84" s="72">
        <v>74</v>
      </c>
      <c r="G84" s="72">
        <v>74</v>
      </c>
      <c r="H84" s="72">
        <v>74</v>
      </c>
      <c r="I84" s="72">
        <v>74</v>
      </c>
      <c r="J84" s="72">
        <v>74</v>
      </c>
      <c r="K84" s="72">
        <v>74</v>
      </c>
      <c r="L84" s="73">
        <v>74</v>
      </c>
      <c r="M84" s="64"/>
      <c r="N84" s="70"/>
      <c r="O84" s="1">
        <v>73</v>
      </c>
      <c r="P84" s="68"/>
      <c r="Q84" s="69"/>
      <c r="R84" s="68"/>
      <c r="S84" s="68"/>
      <c r="T84" s="71">
        <f t="shared" si="4"/>
        <v>0</v>
      </c>
      <c r="U84" s="2" t="str">
        <f t="shared" si="5"/>
        <v/>
      </c>
      <c r="V84" s="3">
        <f t="shared" ca="1" si="6"/>
        <v>43344</v>
      </c>
    </row>
    <row r="85" spans="1:22" customFormat="1" ht="9.75" customHeight="1" x14ac:dyDescent="0.25">
      <c r="A85" s="63"/>
      <c r="B85" s="257"/>
      <c r="C85" s="97">
        <v>75</v>
      </c>
      <c r="D85" s="72">
        <v>75</v>
      </c>
      <c r="E85" s="72">
        <v>75</v>
      </c>
      <c r="F85" s="72">
        <v>75</v>
      </c>
      <c r="G85" s="72">
        <v>75</v>
      </c>
      <c r="H85" s="72">
        <v>75</v>
      </c>
      <c r="I85" s="72">
        <v>75</v>
      </c>
      <c r="J85" s="72">
        <v>75</v>
      </c>
      <c r="K85" s="72">
        <v>75</v>
      </c>
      <c r="L85" s="73">
        <v>75</v>
      </c>
      <c r="M85" s="64"/>
      <c r="N85" s="70"/>
      <c r="O85" s="1">
        <v>74</v>
      </c>
      <c r="P85" s="68"/>
      <c r="Q85" s="69"/>
      <c r="R85" s="68"/>
      <c r="S85" s="68"/>
      <c r="T85" s="71">
        <f t="shared" si="4"/>
        <v>0</v>
      </c>
      <c r="U85" s="2" t="str">
        <f t="shared" si="5"/>
        <v/>
      </c>
      <c r="V85" s="3">
        <f t="shared" ca="1" si="6"/>
        <v>43344</v>
      </c>
    </row>
    <row r="86" spans="1:22" customFormat="1" ht="9.75" customHeight="1" x14ac:dyDescent="0.25">
      <c r="A86" s="63"/>
      <c r="B86" s="257"/>
      <c r="C86" s="97">
        <v>76</v>
      </c>
      <c r="D86" s="72">
        <v>76</v>
      </c>
      <c r="E86" s="72">
        <v>76</v>
      </c>
      <c r="F86" s="72">
        <v>76</v>
      </c>
      <c r="G86" s="72">
        <v>76</v>
      </c>
      <c r="H86" s="72">
        <v>76</v>
      </c>
      <c r="I86" s="72">
        <v>76</v>
      </c>
      <c r="J86" s="72">
        <v>76</v>
      </c>
      <c r="K86" s="72">
        <v>76</v>
      </c>
      <c r="L86" s="73">
        <v>76</v>
      </c>
      <c r="M86" s="64"/>
      <c r="N86" s="70"/>
      <c r="O86" s="1">
        <v>75</v>
      </c>
      <c r="P86" s="68"/>
      <c r="Q86" s="69"/>
      <c r="R86" s="68"/>
      <c r="S86" s="68"/>
      <c r="T86" s="71">
        <f t="shared" si="4"/>
        <v>0</v>
      </c>
      <c r="U86" s="2" t="str">
        <f t="shared" si="5"/>
        <v/>
      </c>
      <c r="V86" s="3">
        <f t="shared" ca="1" si="6"/>
        <v>43344</v>
      </c>
    </row>
    <row r="87" spans="1:22" customFormat="1" ht="9.75" customHeight="1" x14ac:dyDescent="0.25">
      <c r="A87" s="63"/>
      <c r="B87" s="257"/>
      <c r="C87" s="97">
        <v>77</v>
      </c>
      <c r="D87" s="72">
        <v>77</v>
      </c>
      <c r="E87" s="72">
        <v>77</v>
      </c>
      <c r="F87" s="72">
        <v>77</v>
      </c>
      <c r="G87" s="72">
        <v>77</v>
      </c>
      <c r="H87" s="72">
        <v>77</v>
      </c>
      <c r="I87" s="72">
        <v>77</v>
      </c>
      <c r="J87" s="72">
        <v>77</v>
      </c>
      <c r="K87" s="72">
        <v>77</v>
      </c>
      <c r="L87" s="73">
        <v>77</v>
      </c>
      <c r="M87" s="64"/>
      <c r="N87" s="70"/>
      <c r="O87" s="1">
        <v>76</v>
      </c>
      <c r="P87" s="68"/>
      <c r="Q87" s="69"/>
      <c r="R87" s="68"/>
      <c r="S87" s="68"/>
      <c r="T87" s="71">
        <f t="shared" si="4"/>
        <v>0</v>
      </c>
      <c r="U87" s="2" t="str">
        <f t="shared" si="5"/>
        <v/>
      </c>
      <c r="V87" s="3">
        <f t="shared" ca="1" si="6"/>
        <v>43344</v>
      </c>
    </row>
    <row r="88" spans="1:22" customFormat="1" ht="9.75" customHeight="1" x14ac:dyDescent="0.25">
      <c r="A88" s="63"/>
      <c r="B88" s="257"/>
      <c r="C88" s="97">
        <v>78</v>
      </c>
      <c r="D88" s="72">
        <v>78</v>
      </c>
      <c r="E88" s="72">
        <v>78</v>
      </c>
      <c r="F88" s="72">
        <v>78</v>
      </c>
      <c r="G88" s="72">
        <v>78</v>
      </c>
      <c r="H88" s="72">
        <v>78</v>
      </c>
      <c r="I88" s="72">
        <v>78</v>
      </c>
      <c r="J88" s="72">
        <v>78</v>
      </c>
      <c r="K88" s="72">
        <v>78</v>
      </c>
      <c r="L88" s="73">
        <v>78</v>
      </c>
      <c r="M88" s="64"/>
      <c r="N88" s="70"/>
      <c r="O88" s="1">
        <v>77</v>
      </c>
      <c r="P88" s="68"/>
      <c r="Q88" s="69"/>
      <c r="R88" s="68"/>
      <c r="S88" s="68"/>
      <c r="T88" s="71">
        <f t="shared" si="4"/>
        <v>0</v>
      </c>
      <c r="U88" s="2" t="str">
        <f t="shared" si="5"/>
        <v/>
      </c>
      <c r="V88" s="3">
        <f t="shared" ca="1" si="6"/>
        <v>43344</v>
      </c>
    </row>
    <row r="89" spans="1:22" customFormat="1" ht="9.75" customHeight="1" x14ac:dyDescent="0.25">
      <c r="A89" s="63"/>
      <c r="B89" s="257"/>
      <c r="C89" s="97">
        <v>79</v>
      </c>
      <c r="D89" s="72">
        <v>79</v>
      </c>
      <c r="E89" s="72">
        <v>79</v>
      </c>
      <c r="F89" s="72">
        <v>79</v>
      </c>
      <c r="G89" s="72">
        <v>79</v>
      </c>
      <c r="H89" s="72">
        <v>79</v>
      </c>
      <c r="I89" s="72">
        <v>79</v>
      </c>
      <c r="J89" s="72">
        <v>79</v>
      </c>
      <c r="K89" s="72">
        <v>79</v>
      </c>
      <c r="L89" s="73">
        <v>79</v>
      </c>
      <c r="M89" s="64"/>
      <c r="N89" s="70"/>
      <c r="O89" s="1">
        <v>78</v>
      </c>
      <c r="P89" s="68"/>
      <c r="Q89" s="69"/>
      <c r="R89" s="68"/>
      <c r="S89" s="68"/>
      <c r="T89" s="71">
        <f t="shared" si="4"/>
        <v>0</v>
      </c>
      <c r="U89" s="2" t="str">
        <f t="shared" si="5"/>
        <v/>
      </c>
      <c r="V89" s="3">
        <f t="shared" ca="1" si="6"/>
        <v>43344</v>
      </c>
    </row>
    <row r="90" spans="1:22" customFormat="1" ht="9.75" customHeight="1" x14ac:dyDescent="0.25">
      <c r="A90" s="63"/>
      <c r="B90" s="257"/>
      <c r="C90" s="97">
        <v>80</v>
      </c>
      <c r="D90" s="72">
        <v>80</v>
      </c>
      <c r="E90" s="72">
        <v>80</v>
      </c>
      <c r="F90" s="72">
        <v>80</v>
      </c>
      <c r="G90" s="72">
        <v>80</v>
      </c>
      <c r="H90" s="72">
        <v>80</v>
      </c>
      <c r="I90" s="72">
        <v>80</v>
      </c>
      <c r="J90" s="72">
        <v>80</v>
      </c>
      <c r="K90" s="72">
        <v>80</v>
      </c>
      <c r="L90" s="73">
        <v>80</v>
      </c>
      <c r="M90" s="64"/>
      <c r="N90" s="70"/>
      <c r="O90" s="1">
        <v>79</v>
      </c>
      <c r="P90" s="68"/>
      <c r="Q90" s="69"/>
      <c r="R90" s="68"/>
      <c r="S90" s="68"/>
      <c r="T90" s="71">
        <f t="shared" si="4"/>
        <v>0</v>
      </c>
      <c r="U90" s="2" t="str">
        <f t="shared" si="5"/>
        <v/>
      </c>
      <c r="V90" s="3">
        <f t="shared" ca="1" si="6"/>
        <v>43344</v>
      </c>
    </row>
    <row r="91" spans="1:22" customFormat="1" ht="9.75" customHeight="1" x14ac:dyDescent="0.25">
      <c r="A91" s="63"/>
      <c r="B91" s="257"/>
      <c r="C91" s="97">
        <v>81</v>
      </c>
      <c r="D91" s="72">
        <v>81</v>
      </c>
      <c r="E91" s="72">
        <v>81</v>
      </c>
      <c r="F91" s="72">
        <v>81</v>
      </c>
      <c r="G91" s="72">
        <v>81</v>
      </c>
      <c r="H91" s="72">
        <v>81</v>
      </c>
      <c r="I91" s="72">
        <v>81</v>
      </c>
      <c r="J91" s="72">
        <v>81</v>
      </c>
      <c r="K91" s="72">
        <v>81</v>
      </c>
      <c r="L91" s="73">
        <v>81</v>
      </c>
      <c r="M91" s="64"/>
      <c r="N91" s="70"/>
      <c r="O91" s="1">
        <v>80</v>
      </c>
      <c r="P91" s="68"/>
      <c r="Q91" s="69"/>
      <c r="R91" s="68"/>
      <c r="S91" s="68"/>
      <c r="T91" s="71">
        <f t="shared" si="4"/>
        <v>0</v>
      </c>
      <c r="U91" s="2" t="str">
        <f t="shared" si="5"/>
        <v/>
      </c>
      <c r="V91" s="3">
        <f t="shared" ca="1" si="6"/>
        <v>43344</v>
      </c>
    </row>
    <row r="92" spans="1:22" customFormat="1" ht="9.75" customHeight="1" x14ac:dyDescent="0.25">
      <c r="A92" s="63"/>
      <c r="B92" s="257"/>
      <c r="C92" s="97">
        <v>82</v>
      </c>
      <c r="D92" s="72">
        <v>82</v>
      </c>
      <c r="E92" s="72">
        <v>82</v>
      </c>
      <c r="F92" s="72">
        <v>82</v>
      </c>
      <c r="G92" s="72">
        <v>82</v>
      </c>
      <c r="H92" s="72">
        <v>82</v>
      </c>
      <c r="I92" s="72">
        <v>82</v>
      </c>
      <c r="J92" s="72">
        <v>82</v>
      </c>
      <c r="K92" s="72">
        <v>82</v>
      </c>
      <c r="L92" s="73">
        <v>82</v>
      </c>
      <c r="M92" s="64"/>
      <c r="N92" s="70"/>
      <c r="O92" s="1">
        <v>81</v>
      </c>
      <c r="P92" s="68"/>
      <c r="Q92" s="69"/>
      <c r="R92" s="68"/>
      <c r="S92" s="68"/>
      <c r="T92" s="71">
        <f t="shared" si="4"/>
        <v>0</v>
      </c>
      <c r="U92" s="2" t="str">
        <f t="shared" si="5"/>
        <v/>
      </c>
      <c r="V92" s="3">
        <f t="shared" ca="1" si="6"/>
        <v>43344</v>
      </c>
    </row>
    <row r="93" spans="1:22" customFormat="1" ht="9.75" customHeight="1" x14ac:dyDescent="0.25">
      <c r="A93" s="63"/>
      <c r="B93" s="257"/>
      <c r="C93" s="97">
        <v>83</v>
      </c>
      <c r="D93" s="72">
        <v>83</v>
      </c>
      <c r="E93" s="72">
        <v>83</v>
      </c>
      <c r="F93" s="72">
        <v>83</v>
      </c>
      <c r="G93" s="72">
        <v>83</v>
      </c>
      <c r="H93" s="72">
        <v>83</v>
      </c>
      <c r="I93" s="72">
        <v>83</v>
      </c>
      <c r="J93" s="72">
        <v>83</v>
      </c>
      <c r="K93" s="72">
        <v>83</v>
      </c>
      <c r="L93" s="73">
        <v>83</v>
      </c>
      <c r="M93" s="64"/>
      <c r="N93" s="70"/>
      <c r="O93" s="1">
        <v>82</v>
      </c>
      <c r="P93" s="68"/>
      <c r="Q93" s="69"/>
      <c r="R93" s="68"/>
      <c r="S93" s="68"/>
      <c r="T93" s="71">
        <f t="shared" si="4"/>
        <v>0</v>
      </c>
      <c r="U93" s="2" t="str">
        <f t="shared" si="5"/>
        <v/>
      </c>
      <c r="V93" s="3">
        <f t="shared" ca="1" si="6"/>
        <v>43344</v>
      </c>
    </row>
    <row r="94" spans="1:22" customFormat="1" ht="9.75" customHeight="1" x14ac:dyDescent="0.25">
      <c r="A94" s="63"/>
      <c r="B94" s="257"/>
      <c r="C94" s="97">
        <v>84</v>
      </c>
      <c r="D94" s="72">
        <v>84</v>
      </c>
      <c r="E94" s="72">
        <v>84</v>
      </c>
      <c r="F94" s="72">
        <v>84</v>
      </c>
      <c r="G94" s="72">
        <v>84</v>
      </c>
      <c r="H94" s="72">
        <v>84</v>
      </c>
      <c r="I94" s="72">
        <v>84</v>
      </c>
      <c r="J94" s="72">
        <v>84</v>
      </c>
      <c r="K94" s="72">
        <v>84</v>
      </c>
      <c r="L94" s="73">
        <v>84</v>
      </c>
      <c r="M94" s="64"/>
      <c r="N94" s="70"/>
      <c r="O94" s="1">
        <v>83</v>
      </c>
      <c r="P94" s="68"/>
      <c r="Q94" s="69"/>
      <c r="R94" s="68"/>
      <c r="S94" s="68"/>
      <c r="T94" s="71">
        <f t="shared" si="4"/>
        <v>0</v>
      </c>
      <c r="U94" s="2" t="str">
        <f t="shared" si="5"/>
        <v/>
      </c>
      <c r="V94" s="3">
        <f t="shared" ca="1" si="6"/>
        <v>43344</v>
      </c>
    </row>
    <row r="95" spans="1:22" customFormat="1" ht="9.75" customHeight="1" x14ac:dyDescent="0.25">
      <c r="A95" s="63"/>
      <c r="B95" s="257"/>
      <c r="C95" s="97">
        <v>85</v>
      </c>
      <c r="D95" s="72">
        <v>85</v>
      </c>
      <c r="E95" s="72">
        <v>85</v>
      </c>
      <c r="F95" s="72">
        <v>85</v>
      </c>
      <c r="G95" s="72">
        <v>85</v>
      </c>
      <c r="H95" s="72">
        <v>85</v>
      </c>
      <c r="I95" s="72">
        <v>85</v>
      </c>
      <c r="J95" s="72">
        <v>85</v>
      </c>
      <c r="K95" s="72">
        <v>85</v>
      </c>
      <c r="L95" s="73">
        <v>85</v>
      </c>
      <c r="M95" s="64"/>
      <c r="N95" s="70"/>
      <c r="O95" s="1">
        <v>84</v>
      </c>
      <c r="P95" s="68"/>
      <c r="Q95" s="69"/>
      <c r="R95" s="68"/>
      <c r="S95" s="68"/>
      <c r="T95" s="71">
        <f t="shared" si="4"/>
        <v>0</v>
      </c>
      <c r="U95" s="2" t="str">
        <f t="shared" si="5"/>
        <v/>
      </c>
      <c r="V95" s="3">
        <f t="shared" ca="1" si="6"/>
        <v>43344</v>
      </c>
    </row>
    <row r="96" spans="1:22" customFormat="1" ht="9.75" customHeight="1" x14ac:dyDescent="0.25">
      <c r="A96" s="63"/>
      <c r="B96" s="257"/>
      <c r="C96" s="97">
        <v>86</v>
      </c>
      <c r="D96" s="72">
        <v>86</v>
      </c>
      <c r="E96" s="72">
        <v>86</v>
      </c>
      <c r="F96" s="72">
        <v>86</v>
      </c>
      <c r="G96" s="72">
        <v>86</v>
      </c>
      <c r="H96" s="72">
        <v>86</v>
      </c>
      <c r="I96" s="72">
        <v>86</v>
      </c>
      <c r="J96" s="72">
        <v>86</v>
      </c>
      <c r="K96" s="72">
        <v>86</v>
      </c>
      <c r="L96" s="73">
        <v>86</v>
      </c>
      <c r="M96" s="64"/>
      <c r="N96" s="70"/>
      <c r="O96" s="1">
        <v>85</v>
      </c>
      <c r="P96" s="68"/>
      <c r="Q96" s="69"/>
      <c r="R96" s="68"/>
      <c r="S96" s="68"/>
      <c r="T96" s="71">
        <f t="shared" si="4"/>
        <v>0</v>
      </c>
      <c r="U96" s="2" t="str">
        <f t="shared" si="5"/>
        <v/>
      </c>
      <c r="V96" s="3">
        <f t="shared" ca="1" si="6"/>
        <v>43344</v>
      </c>
    </row>
    <row r="97" spans="1:22" customFormat="1" ht="9.75" customHeight="1" x14ac:dyDescent="0.25">
      <c r="A97" s="63"/>
      <c r="B97" s="257"/>
      <c r="C97" s="97">
        <v>87</v>
      </c>
      <c r="D97" s="72">
        <v>87</v>
      </c>
      <c r="E97" s="72">
        <v>87</v>
      </c>
      <c r="F97" s="72">
        <v>87</v>
      </c>
      <c r="G97" s="72">
        <v>87</v>
      </c>
      <c r="H97" s="72">
        <v>87</v>
      </c>
      <c r="I97" s="72">
        <v>87</v>
      </c>
      <c r="J97" s="72">
        <v>87</v>
      </c>
      <c r="K97" s="72">
        <v>87</v>
      </c>
      <c r="L97" s="73">
        <v>87</v>
      </c>
      <c r="M97" s="64"/>
      <c r="N97" s="70"/>
      <c r="O97" s="1">
        <v>86</v>
      </c>
      <c r="P97" s="68"/>
      <c r="Q97" s="69"/>
      <c r="R97" s="68"/>
      <c r="S97" s="68"/>
      <c r="T97" s="71">
        <f t="shared" si="4"/>
        <v>0</v>
      </c>
      <c r="U97" s="2" t="str">
        <f t="shared" si="5"/>
        <v/>
      </c>
      <c r="V97" s="3">
        <f t="shared" ca="1" si="6"/>
        <v>43344</v>
      </c>
    </row>
    <row r="98" spans="1:22" customFormat="1" ht="9.75" customHeight="1" x14ac:dyDescent="0.25">
      <c r="A98" s="63"/>
      <c r="B98" s="257"/>
      <c r="C98" s="97">
        <v>88</v>
      </c>
      <c r="D98" s="72">
        <v>88</v>
      </c>
      <c r="E98" s="72">
        <v>88</v>
      </c>
      <c r="F98" s="72">
        <v>88</v>
      </c>
      <c r="G98" s="72">
        <v>88</v>
      </c>
      <c r="H98" s="72">
        <v>88</v>
      </c>
      <c r="I98" s="72">
        <v>88</v>
      </c>
      <c r="J98" s="72">
        <v>88</v>
      </c>
      <c r="K98" s="72">
        <v>88</v>
      </c>
      <c r="L98" s="73">
        <v>88</v>
      </c>
      <c r="M98" s="64"/>
      <c r="N98" s="70"/>
      <c r="O98" s="1">
        <v>87</v>
      </c>
      <c r="P98" s="68"/>
      <c r="Q98" s="69"/>
      <c r="R98" s="68"/>
      <c r="S98" s="68"/>
      <c r="T98" s="71">
        <f t="shared" si="4"/>
        <v>0</v>
      </c>
      <c r="U98" s="2" t="str">
        <f t="shared" si="5"/>
        <v/>
      </c>
      <c r="V98" s="3">
        <f t="shared" ca="1" si="6"/>
        <v>43344</v>
      </c>
    </row>
    <row r="99" spans="1:22" customFormat="1" ht="9.75" customHeight="1" x14ac:dyDescent="0.25">
      <c r="A99" s="63"/>
      <c r="B99" s="257"/>
      <c r="C99" s="97">
        <v>89</v>
      </c>
      <c r="D99" s="72">
        <v>89</v>
      </c>
      <c r="E99" s="72">
        <v>89</v>
      </c>
      <c r="F99" s="72">
        <v>89</v>
      </c>
      <c r="G99" s="72">
        <v>89</v>
      </c>
      <c r="H99" s="72">
        <v>89</v>
      </c>
      <c r="I99" s="72">
        <v>89</v>
      </c>
      <c r="J99" s="72">
        <v>89</v>
      </c>
      <c r="K99" s="72">
        <v>89</v>
      </c>
      <c r="L99" s="73">
        <v>89</v>
      </c>
      <c r="M99" s="64"/>
      <c r="N99" s="70"/>
      <c r="O99" s="1">
        <v>88</v>
      </c>
      <c r="P99" s="68"/>
      <c r="Q99" s="69"/>
      <c r="R99" s="68"/>
      <c r="S99" s="68"/>
      <c r="T99" s="71">
        <f t="shared" si="4"/>
        <v>0</v>
      </c>
      <c r="U99" s="2" t="str">
        <f t="shared" si="5"/>
        <v/>
      </c>
      <c r="V99" s="3">
        <f t="shared" ca="1" si="6"/>
        <v>43344</v>
      </c>
    </row>
    <row r="100" spans="1:22" customFormat="1" ht="9.75" customHeight="1" x14ac:dyDescent="0.25">
      <c r="A100" s="63"/>
      <c r="B100" s="257"/>
      <c r="C100" s="97">
        <v>90</v>
      </c>
      <c r="D100" s="72">
        <v>90</v>
      </c>
      <c r="E100" s="72">
        <v>90</v>
      </c>
      <c r="F100" s="72">
        <v>90</v>
      </c>
      <c r="G100" s="72">
        <v>90</v>
      </c>
      <c r="H100" s="72">
        <v>90</v>
      </c>
      <c r="I100" s="72">
        <v>90</v>
      </c>
      <c r="J100" s="72">
        <v>90</v>
      </c>
      <c r="K100" s="72">
        <v>90</v>
      </c>
      <c r="L100" s="73">
        <v>90</v>
      </c>
      <c r="M100" s="64"/>
      <c r="N100" s="70"/>
      <c r="O100" s="1">
        <v>89</v>
      </c>
      <c r="P100" s="68"/>
      <c r="Q100" s="69"/>
      <c r="R100" s="68"/>
      <c r="S100" s="68"/>
      <c r="T100" s="71">
        <f t="shared" si="4"/>
        <v>0</v>
      </c>
      <c r="U100" s="2" t="str">
        <f t="shared" si="5"/>
        <v/>
      </c>
      <c r="V100" s="3">
        <f t="shared" ca="1" si="6"/>
        <v>43344</v>
      </c>
    </row>
    <row r="101" spans="1:22" customFormat="1" ht="9.75" customHeight="1" x14ac:dyDescent="0.25">
      <c r="A101" s="63"/>
      <c r="B101" s="257"/>
      <c r="C101" s="97">
        <v>91</v>
      </c>
      <c r="D101" s="72">
        <v>91</v>
      </c>
      <c r="E101" s="72">
        <v>91</v>
      </c>
      <c r="F101" s="72">
        <v>91</v>
      </c>
      <c r="G101" s="72">
        <v>91</v>
      </c>
      <c r="H101" s="72">
        <v>91</v>
      </c>
      <c r="I101" s="72">
        <v>91</v>
      </c>
      <c r="J101" s="72">
        <v>91</v>
      </c>
      <c r="K101" s="72">
        <v>91</v>
      </c>
      <c r="L101" s="73">
        <v>91</v>
      </c>
      <c r="M101" s="64"/>
      <c r="N101" s="70"/>
      <c r="O101" s="1">
        <v>90</v>
      </c>
      <c r="P101" s="68"/>
      <c r="Q101" s="69"/>
      <c r="R101" s="68"/>
      <c r="S101" s="68"/>
      <c r="T101" s="71">
        <f t="shared" si="4"/>
        <v>0</v>
      </c>
      <c r="U101" s="2" t="str">
        <f t="shared" si="5"/>
        <v/>
      </c>
      <c r="V101" s="3">
        <f t="shared" ca="1" si="6"/>
        <v>43344</v>
      </c>
    </row>
    <row r="102" spans="1:22" customFormat="1" ht="9.75" customHeight="1" x14ac:dyDescent="0.25">
      <c r="A102" s="63"/>
      <c r="B102" s="257"/>
      <c r="C102" s="97">
        <v>92</v>
      </c>
      <c r="D102" s="72">
        <v>92</v>
      </c>
      <c r="E102" s="72">
        <v>92</v>
      </c>
      <c r="F102" s="72">
        <v>92</v>
      </c>
      <c r="G102" s="72">
        <v>92</v>
      </c>
      <c r="H102" s="72">
        <v>92</v>
      </c>
      <c r="I102" s="72">
        <v>92</v>
      </c>
      <c r="J102" s="72">
        <v>92</v>
      </c>
      <c r="K102" s="72">
        <v>92</v>
      </c>
      <c r="L102" s="73">
        <v>92</v>
      </c>
      <c r="M102" s="64"/>
      <c r="N102" s="70"/>
      <c r="O102" s="1">
        <v>91</v>
      </c>
      <c r="P102" s="68"/>
      <c r="Q102" s="69"/>
      <c r="R102" s="68"/>
      <c r="S102" s="68"/>
      <c r="T102" s="71">
        <f t="shared" si="4"/>
        <v>0</v>
      </c>
      <c r="U102" s="2" t="str">
        <f t="shared" si="5"/>
        <v/>
      </c>
      <c r="V102" s="3">
        <f t="shared" ca="1" si="6"/>
        <v>43344</v>
      </c>
    </row>
    <row r="103" spans="1:22" customFormat="1" ht="9.75" customHeight="1" x14ac:dyDescent="0.25">
      <c r="A103" s="63"/>
      <c r="B103" s="257"/>
      <c r="C103" s="97">
        <v>93</v>
      </c>
      <c r="D103" s="72">
        <v>93</v>
      </c>
      <c r="E103" s="72">
        <v>93</v>
      </c>
      <c r="F103" s="72">
        <v>93</v>
      </c>
      <c r="G103" s="72">
        <v>93</v>
      </c>
      <c r="H103" s="72">
        <v>93</v>
      </c>
      <c r="I103" s="72">
        <v>93</v>
      </c>
      <c r="J103" s="72">
        <v>93</v>
      </c>
      <c r="K103" s="72">
        <v>93</v>
      </c>
      <c r="L103" s="73">
        <v>93</v>
      </c>
      <c r="M103" s="64"/>
      <c r="N103" s="70"/>
      <c r="O103" s="1">
        <v>92</v>
      </c>
      <c r="P103" s="68"/>
      <c r="Q103" s="69"/>
      <c r="R103" s="68"/>
      <c r="S103" s="68"/>
      <c r="T103" s="71">
        <f t="shared" si="4"/>
        <v>0</v>
      </c>
      <c r="U103" s="2" t="str">
        <f t="shared" si="5"/>
        <v/>
      </c>
      <c r="V103" s="3">
        <f t="shared" ca="1" si="6"/>
        <v>43344</v>
      </c>
    </row>
    <row r="104" spans="1:22" customFormat="1" ht="9.75" customHeight="1" x14ac:dyDescent="0.25">
      <c r="A104" s="63"/>
      <c r="B104" s="257"/>
      <c r="C104" s="97">
        <v>94</v>
      </c>
      <c r="D104" s="72">
        <v>94</v>
      </c>
      <c r="E104" s="72">
        <v>94</v>
      </c>
      <c r="F104" s="72">
        <v>94</v>
      </c>
      <c r="G104" s="72">
        <v>94</v>
      </c>
      <c r="H104" s="72">
        <v>94</v>
      </c>
      <c r="I104" s="72">
        <v>94</v>
      </c>
      <c r="J104" s="72">
        <v>94</v>
      </c>
      <c r="K104" s="72">
        <v>94</v>
      </c>
      <c r="L104" s="73">
        <v>94</v>
      </c>
      <c r="M104" s="64"/>
      <c r="N104" s="70"/>
      <c r="O104" s="1">
        <v>93</v>
      </c>
      <c r="P104" s="68"/>
      <c r="Q104" s="69"/>
      <c r="R104" s="68"/>
      <c r="S104" s="68"/>
      <c r="T104" s="71">
        <f t="shared" si="4"/>
        <v>0</v>
      </c>
      <c r="U104" s="2" t="str">
        <f t="shared" si="5"/>
        <v/>
      </c>
      <c r="V104" s="3">
        <f t="shared" ca="1" si="6"/>
        <v>43344</v>
      </c>
    </row>
    <row r="105" spans="1:22" customFormat="1" ht="9.75" customHeight="1" x14ac:dyDescent="0.25">
      <c r="A105" s="63"/>
      <c r="B105" s="257"/>
      <c r="C105" s="97">
        <v>95</v>
      </c>
      <c r="D105" s="72">
        <v>95</v>
      </c>
      <c r="E105" s="72">
        <v>95</v>
      </c>
      <c r="F105" s="72">
        <v>95</v>
      </c>
      <c r="G105" s="72">
        <v>95</v>
      </c>
      <c r="H105" s="72">
        <v>95</v>
      </c>
      <c r="I105" s="72">
        <v>95</v>
      </c>
      <c r="J105" s="72">
        <v>95</v>
      </c>
      <c r="K105" s="72">
        <v>95</v>
      </c>
      <c r="L105" s="73">
        <v>95</v>
      </c>
      <c r="M105" s="64"/>
      <c r="N105" s="70"/>
      <c r="O105" s="1">
        <v>94</v>
      </c>
      <c r="P105" s="68"/>
      <c r="Q105" s="69"/>
      <c r="R105" s="68"/>
      <c r="S105" s="68"/>
      <c r="T105" s="71">
        <f t="shared" si="4"/>
        <v>0</v>
      </c>
      <c r="U105" s="2" t="str">
        <f t="shared" si="5"/>
        <v/>
      </c>
      <c r="V105" s="3">
        <f t="shared" ca="1" si="6"/>
        <v>43344</v>
      </c>
    </row>
    <row r="106" spans="1:22" customFormat="1" ht="9.75" customHeight="1" x14ac:dyDescent="0.25">
      <c r="A106" s="63"/>
      <c r="B106" s="257"/>
      <c r="C106" s="97">
        <v>96</v>
      </c>
      <c r="D106" s="72">
        <v>96</v>
      </c>
      <c r="E106" s="72">
        <v>96</v>
      </c>
      <c r="F106" s="72">
        <v>96</v>
      </c>
      <c r="G106" s="72">
        <v>96</v>
      </c>
      <c r="H106" s="72">
        <v>96</v>
      </c>
      <c r="I106" s="72">
        <v>96</v>
      </c>
      <c r="J106" s="72">
        <v>96</v>
      </c>
      <c r="K106" s="72">
        <v>96</v>
      </c>
      <c r="L106" s="73">
        <v>96</v>
      </c>
      <c r="M106" s="64"/>
      <c r="N106" s="70"/>
      <c r="O106" s="1">
        <v>95</v>
      </c>
      <c r="P106" s="68"/>
      <c r="Q106" s="69"/>
      <c r="R106" s="68"/>
      <c r="S106" s="68"/>
      <c r="T106" s="71">
        <f t="shared" si="4"/>
        <v>0</v>
      </c>
      <c r="U106" s="2" t="str">
        <f t="shared" si="5"/>
        <v/>
      </c>
      <c r="V106" s="3">
        <f t="shared" ca="1" si="6"/>
        <v>43344</v>
      </c>
    </row>
    <row r="107" spans="1:22" customFormat="1" ht="9.75" customHeight="1" x14ac:dyDescent="0.25">
      <c r="A107" s="63"/>
      <c r="B107" s="257"/>
      <c r="C107" s="97">
        <v>97</v>
      </c>
      <c r="D107" s="72">
        <v>97</v>
      </c>
      <c r="E107" s="72">
        <v>97</v>
      </c>
      <c r="F107" s="72">
        <v>97</v>
      </c>
      <c r="G107" s="72">
        <v>97</v>
      </c>
      <c r="H107" s="72">
        <v>97</v>
      </c>
      <c r="I107" s="72">
        <v>97</v>
      </c>
      <c r="J107" s="72">
        <v>97</v>
      </c>
      <c r="K107" s="72">
        <v>97</v>
      </c>
      <c r="L107" s="73">
        <v>97</v>
      </c>
      <c r="M107" s="64"/>
      <c r="N107" s="70"/>
      <c r="O107" s="1">
        <v>96</v>
      </c>
      <c r="P107" s="68"/>
      <c r="Q107" s="69"/>
      <c r="R107" s="68"/>
      <c r="S107" s="68"/>
      <c r="T107" s="71">
        <f t="shared" si="4"/>
        <v>0</v>
      </c>
      <c r="U107" s="2" t="str">
        <f t="shared" si="5"/>
        <v/>
      </c>
      <c r="V107" s="3">
        <f t="shared" ca="1" si="6"/>
        <v>43344</v>
      </c>
    </row>
    <row r="108" spans="1:22" customFormat="1" ht="9.75" customHeight="1" x14ac:dyDescent="0.25">
      <c r="A108" s="63"/>
      <c r="B108" s="257"/>
      <c r="C108" s="97">
        <v>98</v>
      </c>
      <c r="D108" s="72">
        <v>98</v>
      </c>
      <c r="E108" s="72">
        <v>98</v>
      </c>
      <c r="F108" s="72">
        <v>98</v>
      </c>
      <c r="G108" s="72">
        <v>98</v>
      </c>
      <c r="H108" s="72">
        <v>98</v>
      </c>
      <c r="I108" s="72">
        <v>98</v>
      </c>
      <c r="J108" s="72">
        <v>98</v>
      </c>
      <c r="K108" s="72">
        <v>98</v>
      </c>
      <c r="L108" s="73">
        <v>98</v>
      </c>
      <c r="M108" s="64"/>
      <c r="N108" s="70"/>
      <c r="O108" s="1">
        <v>97</v>
      </c>
      <c r="P108" s="68"/>
      <c r="Q108" s="69"/>
      <c r="R108" s="68"/>
      <c r="S108" s="68"/>
      <c r="T108" s="71">
        <f t="shared" si="4"/>
        <v>0</v>
      </c>
      <c r="U108" s="2" t="str">
        <f t="shared" si="5"/>
        <v/>
      </c>
      <c r="V108" s="3">
        <f t="shared" ca="1" si="6"/>
        <v>43344</v>
      </c>
    </row>
    <row r="109" spans="1:22" customFormat="1" ht="9.75" customHeight="1" thickBot="1" x14ac:dyDescent="0.3">
      <c r="A109" s="63"/>
      <c r="B109" s="258"/>
      <c r="C109" s="111">
        <v>99</v>
      </c>
      <c r="D109" s="74">
        <v>99</v>
      </c>
      <c r="E109" s="74">
        <v>99</v>
      </c>
      <c r="F109" s="74">
        <v>99</v>
      </c>
      <c r="G109" s="74">
        <v>99</v>
      </c>
      <c r="H109" s="74">
        <v>99</v>
      </c>
      <c r="I109" s="74">
        <v>99</v>
      </c>
      <c r="J109" s="74">
        <v>99</v>
      </c>
      <c r="K109" s="74">
        <v>99</v>
      </c>
      <c r="L109" s="75">
        <v>99</v>
      </c>
      <c r="M109" s="64"/>
      <c r="N109" s="70"/>
      <c r="O109" s="1">
        <v>98</v>
      </c>
      <c r="P109" s="68"/>
      <c r="Q109" s="69"/>
      <c r="R109" s="68"/>
      <c r="S109" s="68"/>
      <c r="T109" s="71">
        <f t="shared" si="4"/>
        <v>0</v>
      </c>
      <c r="U109" s="2" t="str">
        <f t="shared" si="5"/>
        <v/>
      </c>
      <c r="V109" s="3">
        <f t="shared" ca="1" si="6"/>
        <v>43344</v>
      </c>
    </row>
    <row r="110" spans="1:22" customFormat="1" ht="9.75" customHeight="1" x14ac:dyDescent="0.25">
      <c r="A110" s="63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70"/>
      <c r="O110" s="1">
        <v>99</v>
      </c>
      <c r="P110" s="68"/>
      <c r="Q110" s="69"/>
      <c r="R110" s="68"/>
      <c r="S110" s="68"/>
      <c r="T110" s="71">
        <f t="shared" si="4"/>
        <v>0</v>
      </c>
      <c r="U110" s="2" t="str">
        <f t="shared" si="5"/>
        <v/>
      </c>
      <c r="V110" s="3">
        <f t="shared" ca="1" si="6"/>
        <v>43344</v>
      </c>
    </row>
    <row r="111" spans="1:22" customFormat="1" ht="9.75" customHeight="1" x14ac:dyDescent="0.25">
      <c r="A111" s="63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70"/>
      <c r="O111" s="1">
        <v>100</v>
      </c>
      <c r="P111" s="68"/>
      <c r="Q111" s="69"/>
      <c r="R111" s="68"/>
      <c r="S111" s="68"/>
      <c r="T111" s="71">
        <f t="shared" si="4"/>
        <v>0</v>
      </c>
      <c r="U111" s="2" t="str">
        <f t="shared" si="5"/>
        <v/>
      </c>
      <c r="V111" s="3">
        <f t="shared" ca="1" si="6"/>
        <v>43344</v>
      </c>
    </row>
    <row r="112" spans="1:22" customFormat="1" ht="9.75" customHeight="1" x14ac:dyDescent="0.25">
      <c r="A112" s="63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70"/>
      <c r="O112" s="1">
        <v>101</v>
      </c>
      <c r="P112" s="68"/>
      <c r="Q112" s="69"/>
      <c r="R112" s="68"/>
      <c r="S112" s="68"/>
      <c r="T112" s="71">
        <f t="shared" si="4"/>
        <v>0</v>
      </c>
      <c r="U112" s="2" t="str">
        <f t="shared" si="5"/>
        <v/>
      </c>
      <c r="V112" s="3">
        <f t="shared" ca="1" si="6"/>
        <v>43344</v>
      </c>
    </row>
    <row r="113" spans="1:22" customFormat="1" ht="9.75" customHeight="1" x14ac:dyDescent="0.25">
      <c r="A113" s="63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70"/>
      <c r="O113" s="1">
        <v>102</v>
      </c>
      <c r="P113" s="68"/>
      <c r="Q113" s="69"/>
      <c r="R113" s="68"/>
      <c r="S113" s="68"/>
      <c r="T113" s="71">
        <f t="shared" si="4"/>
        <v>0</v>
      </c>
      <c r="U113" s="2" t="str">
        <f t="shared" si="5"/>
        <v/>
      </c>
      <c r="V113" s="3">
        <f t="shared" ca="1" si="6"/>
        <v>43344</v>
      </c>
    </row>
    <row r="114" spans="1:22" customFormat="1" ht="9.75" customHeight="1" x14ac:dyDescent="0.25">
      <c r="A114" s="63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70"/>
      <c r="O114" s="1">
        <v>103</v>
      </c>
      <c r="P114" s="68"/>
      <c r="Q114" s="69"/>
      <c r="R114" s="68"/>
      <c r="S114" s="68"/>
      <c r="T114" s="71">
        <f t="shared" si="4"/>
        <v>0</v>
      </c>
      <c r="U114" s="2" t="str">
        <f t="shared" si="5"/>
        <v/>
      </c>
      <c r="V114" s="3">
        <f t="shared" ca="1" si="6"/>
        <v>43344</v>
      </c>
    </row>
    <row r="115" spans="1:22" customFormat="1" ht="9.75" customHeight="1" x14ac:dyDescent="0.25">
      <c r="A115" s="63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70"/>
      <c r="O115" s="1">
        <v>104</v>
      </c>
      <c r="P115" s="68"/>
      <c r="Q115" s="69"/>
      <c r="R115" s="68"/>
      <c r="S115" s="68"/>
      <c r="T115" s="71">
        <f t="shared" si="4"/>
        <v>0</v>
      </c>
      <c r="U115" s="2" t="str">
        <f t="shared" si="5"/>
        <v/>
      </c>
      <c r="V115" s="3">
        <f t="shared" ca="1" si="6"/>
        <v>43344</v>
      </c>
    </row>
    <row r="116" spans="1:22" customFormat="1" ht="9.75" customHeight="1" x14ac:dyDescent="0.25">
      <c r="A116" s="63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70"/>
      <c r="O116" s="1">
        <v>105</v>
      </c>
      <c r="P116" s="68"/>
      <c r="Q116" s="69"/>
      <c r="R116" s="68"/>
      <c r="S116" s="68"/>
      <c r="T116" s="71">
        <f t="shared" si="4"/>
        <v>0</v>
      </c>
      <c r="U116" s="2" t="str">
        <f t="shared" si="5"/>
        <v/>
      </c>
      <c r="V116" s="3">
        <f t="shared" ca="1" si="6"/>
        <v>43344</v>
      </c>
    </row>
    <row r="117" spans="1:22" customFormat="1" ht="9.75" customHeight="1" x14ac:dyDescent="0.25">
      <c r="A117" s="63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70"/>
      <c r="O117" s="1">
        <v>106</v>
      </c>
      <c r="P117" s="68"/>
      <c r="Q117" s="69"/>
      <c r="R117" s="68"/>
      <c r="S117" s="68"/>
      <c r="T117" s="71">
        <f t="shared" si="4"/>
        <v>0</v>
      </c>
      <c r="U117" s="2" t="str">
        <f t="shared" si="5"/>
        <v/>
      </c>
      <c r="V117" s="3">
        <f t="shared" ca="1" si="6"/>
        <v>43344</v>
      </c>
    </row>
    <row r="118" spans="1:22" customFormat="1" ht="9.75" customHeight="1" x14ac:dyDescent="0.25">
      <c r="A118" s="63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70"/>
      <c r="O118" s="1">
        <v>107</v>
      </c>
      <c r="P118" s="68"/>
      <c r="Q118" s="69"/>
      <c r="R118" s="68"/>
      <c r="S118" s="68"/>
      <c r="T118" s="71">
        <f t="shared" si="4"/>
        <v>0</v>
      </c>
      <c r="U118" s="2" t="str">
        <f t="shared" si="5"/>
        <v/>
      </c>
      <c r="V118" s="3">
        <f t="shared" ca="1" si="6"/>
        <v>43344</v>
      </c>
    </row>
    <row r="119" spans="1:22" customFormat="1" ht="9.75" customHeight="1" x14ac:dyDescent="0.25">
      <c r="A119" s="63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70"/>
      <c r="O119" s="1">
        <v>108</v>
      </c>
      <c r="P119" s="68"/>
      <c r="Q119" s="69"/>
      <c r="R119" s="68"/>
      <c r="S119" s="68"/>
      <c r="T119" s="71">
        <f t="shared" si="4"/>
        <v>0</v>
      </c>
      <c r="U119" s="2" t="str">
        <f t="shared" si="5"/>
        <v/>
      </c>
      <c r="V119" s="3">
        <f t="shared" ca="1" si="6"/>
        <v>43344</v>
      </c>
    </row>
    <row r="120" spans="1:22" customFormat="1" ht="9.75" customHeight="1" x14ac:dyDescent="0.25">
      <c r="A120" s="63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70"/>
      <c r="O120" s="1">
        <v>109</v>
      </c>
      <c r="P120" s="68"/>
      <c r="Q120" s="69"/>
      <c r="R120" s="68"/>
      <c r="S120" s="68"/>
      <c r="T120" s="71">
        <f t="shared" si="4"/>
        <v>0</v>
      </c>
      <c r="U120" s="2" t="str">
        <f t="shared" si="5"/>
        <v/>
      </c>
      <c r="V120" s="3">
        <f t="shared" ca="1" si="6"/>
        <v>43344</v>
      </c>
    </row>
    <row r="121" spans="1:22" customFormat="1" ht="9.75" customHeight="1" x14ac:dyDescent="0.25">
      <c r="A121" s="63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70"/>
      <c r="O121" s="1">
        <v>110</v>
      </c>
      <c r="P121" s="68"/>
      <c r="Q121" s="69"/>
      <c r="R121" s="68"/>
      <c r="S121" s="68"/>
      <c r="T121" s="71">
        <f t="shared" si="4"/>
        <v>0</v>
      </c>
      <c r="U121" s="2" t="str">
        <f t="shared" si="5"/>
        <v/>
      </c>
      <c r="V121" s="3">
        <f t="shared" ca="1" si="6"/>
        <v>43344</v>
      </c>
    </row>
    <row r="122" spans="1:22" customFormat="1" ht="9.75" customHeight="1" x14ac:dyDescent="0.25">
      <c r="A122" s="63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70"/>
      <c r="O122" s="1">
        <v>111</v>
      </c>
      <c r="P122" s="68"/>
      <c r="Q122" s="69"/>
      <c r="R122" s="68"/>
      <c r="S122" s="68"/>
      <c r="T122" s="71">
        <f t="shared" si="4"/>
        <v>0</v>
      </c>
      <c r="U122" s="2" t="str">
        <f t="shared" si="5"/>
        <v/>
      </c>
      <c r="V122" s="3">
        <f t="shared" ca="1" si="6"/>
        <v>43344</v>
      </c>
    </row>
    <row r="123" spans="1:22" customFormat="1" ht="9.75" customHeight="1" x14ac:dyDescent="0.25">
      <c r="A123" s="63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70"/>
      <c r="O123" s="1">
        <v>112</v>
      </c>
      <c r="P123" s="68"/>
      <c r="Q123" s="69"/>
      <c r="R123" s="68"/>
      <c r="S123" s="68"/>
      <c r="T123" s="71">
        <f t="shared" si="4"/>
        <v>0</v>
      </c>
      <c r="U123" s="2" t="str">
        <f t="shared" si="5"/>
        <v/>
      </c>
      <c r="V123" s="3">
        <f t="shared" ca="1" si="6"/>
        <v>43344</v>
      </c>
    </row>
    <row r="124" spans="1:22" customFormat="1" ht="9.75" customHeight="1" x14ac:dyDescent="0.25">
      <c r="A124" s="63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70"/>
      <c r="O124" s="1">
        <v>113</v>
      </c>
      <c r="P124" s="68"/>
      <c r="Q124" s="69"/>
      <c r="R124" s="68"/>
      <c r="S124" s="68"/>
      <c r="T124" s="71">
        <f t="shared" si="4"/>
        <v>0</v>
      </c>
      <c r="U124" s="2" t="str">
        <f t="shared" si="5"/>
        <v/>
      </c>
      <c r="V124" s="3">
        <f t="shared" ca="1" si="6"/>
        <v>43344</v>
      </c>
    </row>
    <row r="125" spans="1:22" customFormat="1" ht="9.75" customHeight="1" x14ac:dyDescent="0.25">
      <c r="A125" s="63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70"/>
      <c r="O125" s="1">
        <v>114</v>
      </c>
      <c r="P125" s="68"/>
      <c r="Q125" s="69"/>
      <c r="R125" s="68"/>
      <c r="S125" s="68"/>
      <c r="T125" s="71">
        <f t="shared" si="4"/>
        <v>0</v>
      </c>
      <c r="U125" s="2" t="str">
        <f t="shared" si="5"/>
        <v/>
      </c>
      <c r="V125" s="3">
        <f t="shared" ca="1" si="6"/>
        <v>43344</v>
      </c>
    </row>
    <row r="126" spans="1:22" customFormat="1" ht="9.9499999999999993" customHeight="1" x14ac:dyDescent="0.25">
      <c r="A126" s="63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70"/>
      <c r="O126" s="1">
        <v>115</v>
      </c>
      <c r="P126" s="68"/>
      <c r="Q126" s="69"/>
      <c r="R126" s="68"/>
      <c r="S126" s="68"/>
      <c r="T126" s="71">
        <f t="shared" si="4"/>
        <v>0</v>
      </c>
      <c r="U126" s="2" t="str">
        <f t="shared" si="5"/>
        <v/>
      </c>
      <c r="V126" s="3">
        <f t="shared" ca="1" si="6"/>
        <v>43344</v>
      </c>
    </row>
    <row r="127" spans="1:22" customFormat="1" ht="9.9499999999999993" customHeight="1" x14ac:dyDescent="0.25">
      <c r="A127" s="63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70"/>
      <c r="O127" s="1">
        <v>116</v>
      </c>
      <c r="P127" s="68"/>
      <c r="Q127" s="69"/>
      <c r="R127" s="68"/>
      <c r="S127" s="68"/>
      <c r="T127" s="71">
        <f t="shared" si="4"/>
        <v>0</v>
      </c>
      <c r="U127" s="2" t="str">
        <f t="shared" si="5"/>
        <v/>
      </c>
      <c r="V127" s="3">
        <f t="shared" ca="1" si="6"/>
        <v>43344</v>
      </c>
    </row>
    <row r="128" spans="1:22" customFormat="1" ht="9.9499999999999993" customHeight="1" x14ac:dyDescent="0.25">
      <c r="A128" s="63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70"/>
      <c r="O128" s="1">
        <v>117</v>
      </c>
      <c r="P128" s="68"/>
      <c r="Q128" s="69"/>
      <c r="R128" s="68"/>
      <c r="S128" s="68"/>
      <c r="T128" s="71">
        <f t="shared" si="4"/>
        <v>0</v>
      </c>
      <c r="U128" s="2" t="str">
        <f t="shared" si="5"/>
        <v/>
      </c>
      <c r="V128" s="3">
        <f t="shared" ca="1" si="6"/>
        <v>43344</v>
      </c>
    </row>
    <row r="129" spans="1:22" customFormat="1" ht="9.9499999999999993" customHeight="1" x14ac:dyDescent="0.25">
      <c r="A129" s="63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70"/>
      <c r="O129" s="1">
        <v>118</v>
      </c>
      <c r="P129" s="68"/>
      <c r="Q129" s="69"/>
      <c r="R129" s="68"/>
      <c r="S129" s="68"/>
      <c r="T129" s="71">
        <f t="shared" si="4"/>
        <v>0</v>
      </c>
      <c r="U129" s="2" t="str">
        <f t="shared" si="5"/>
        <v/>
      </c>
      <c r="V129" s="3">
        <f t="shared" ca="1" si="6"/>
        <v>43344</v>
      </c>
    </row>
    <row r="130" spans="1:22" customFormat="1" ht="9.9499999999999993" customHeight="1" x14ac:dyDescent="0.25">
      <c r="A130" s="63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70"/>
      <c r="O130" s="1">
        <v>119</v>
      </c>
      <c r="P130" s="68"/>
      <c r="Q130" s="69"/>
      <c r="R130" s="68"/>
      <c r="S130" s="68"/>
      <c r="T130" s="71">
        <f t="shared" si="4"/>
        <v>0</v>
      </c>
      <c r="U130" s="2" t="str">
        <f t="shared" si="5"/>
        <v/>
      </c>
      <c r="V130" s="3">
        <f t="shared" ca="1" si="6"/>
        <v>43344</v>
      </c>
    </row>
    <row r="131" spans="1:22" customFormat="1" ht="9.9499999999999993" customHeight="1" thickBot="1" x14ac:dyDescent="0.3">
      <c r="A131" s="63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87"/>
      <c r="O131" s="88">
        <v>120</v>
      </c>
      <c r="P131" s="89"/>
      <c r="Q131" s="90"/>
      <c r="R131" s="89"/>
      <c r="S131" s="89"/>
      <c r="T131" s="91">
        <f t="shared" si="4"/>
        <v>0</v>
      </c>
      <c r="U131" s="92" t="str">
        <f t="shared" si="5"/>
        <v/>
      </c>
      <c r="V131" s="93">
        <f t="shared" ca="1" si="6"/>
        <v>43344</v>
      </c>
    </row>
    <row r="132" spans="1:22" customFormat="1" ht="15.75" thickBot="1" x14ac:dyDescent="0.3">
      <c r="A132" s="66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52" t="s">
        <v>19</v>
      </c>
      <c r="O132" s="53">
        <f ca="1">TODAY()</f>
        <v>43344</v>
      </c>
      <c r="P132" s="53" t="s">
        <v>20</v>
      </c>
      <c r="Q132" s="54">
        <f>SUM(Q11:Q131)-U132</f>
        <v>0</v>
      </c>
      <c r="R132" s="55">
        <f>MAX(R12:R131)</f>
        <v>0</v>
      </c>
      <c r="S132" s="56"/>
      <c r="T132" s="57" t="s">
        <v>21</v>
      </c>
      <c r="U132" s="54">
        <f>SUM(U11:U131)</f>
        <v>0</v>
      </c>
      <c r="V132" s="58">
        <f ca="1">SUMIF(V11:V131,"&gt;0")</f>
        <v>5244624</v>
      </c>
    </row>
    <row r="133" spans="1:22" ht="2.1" customHeight="1" x14ac:dyDescent="0.25"/>
  </sheetData>
  <mergeCells count="17">
    <mergeCell ref="N1:N2"/>
    <mergeCell ref="O1:T2"/>
    <mergeCell ref="U1:U2"/>
    <mergeCell ref="V1:V2"/>
    <mergeCell ref="B2:L6"/>
    <mergeCell ref="O3:P3"/>
    <mergeCell ref="S3:T3"/>
    <mergeCell ref="S4:V4"/>
    <mergeCell ref="O5:P5"/>
    <mergeCell ref="U5:V5"/>
    <mergeCell ref="B11:B109"/>
    <mergeCell ref="N6:Q6"/>
    <mergeCell ref="S6:V6"/>
    <mergeCell ref="N7:Q7"/>
    <mergeCell ref="B8:B10"/>
    <mergeCell ref="C8:L9"/>
    <mergeCell ref="N8:Q8"/>
  </mergeCells>
  <conditionalFormatting sqref="T8:V8 V3 R8">
    <cfRule type="cellIs" dxfId="142" priority="11" operator="equal">
      <formula>0</formula>
    </cfRule>
  </conditionalFormatting>
  <conditionalFormatting sqref="V10">
    <cfRule type="cellIs" dxfId="141" priority="7" operator="between">
      <formula>40000</formula>
      <formula>50000</formula>
    </cfRule>
    <cfRule type="cellIs" dxfId="140" priority="8" operator="between">
      <formula>30</formula>
      <formula>4000</formula>
    </cfRule>
    <cfRule type="containsText" dxfId="139" priority="9" operator="containsText" text="pago">
      <formula>NOT(ISERROR(SEARCH("pago",V10)))</formula>
    </cfRule>
    <cfRule type="cellIs" dxfId="138" priority="10" operator="between">
      <formula>1</formula>
      <formula>29</formula>
    </cfRule>
  </conditionalFormatting>
  <conditionalFormatting sqref="V11:V131">
    <cfRule type="cellIs" dxfId="137" priority="3" operator="between">
      <formula>40000</formula>
      <formula>50000</formula>
    </cfRule>
    <cfRule type="cellIs" dxfId="136" priority="4" operator="between">
      <formula>30</formula>
      <formula>4000</formula>
    </cfRule>
    <cfRule type="containsText" dxfId="135" priority="5" operator="containsText" text="pago">
      <formula>NOT(ISERROR(SEARCH("pago",V11)))</formula>
    </cfRule>
    <cfRule type="cellIs" dxfId="134" priority="6" operator="between">
      <formula>1</formula>
      <formula>29</formula>
    </cfRule>
  </conditionalFormatting>
  <conditionalFormatting sqref="V11:V131">
    <cfRule type="cellIs" dxfId="133" priority="2" operator="lessThan">
      <formula>0</formula>
    </cfRule>
  </conditionalFormatting>
  <conditionalFormatting sqref="T11:T131">
    <cfRule type="expression" dxfId="132" priority="1">
      <formula>S11=""</formula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Clientes!$A$3:$A$402</xm:f>
          </x14:formula1>
          <xm:sqref>V1:V2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3"/>
  <sheetViews>
    <sheetView workbookViewId="0">
      <selection sqref="A1:XFD1048576"/>
    </sheetView>
  </sheetViews>
  <sheetFormatPr defaultColWidth="0" defaultRowHeight="15" zeroHeight="1" x14ac:dyDescent="0.25"/>
  <cols>
    <col min="1" max="1" width="1.7109375" style="59" customWidth="1"/>
    <col min="2" max="12" width="2.7109375" style="59" customWidth="1"/>
    <col min="13" max="13" width="1.7109375" style="59" customWidth="1"/>
    <col min="14" max="14" width="19.140625" style="42" bestFit="1" customWidth="1"/>
    <col min="15" max="15" width="15" style="42" bestFit="1" customWidth="1"/>
    <col min="16" max="16" width="15" style="42" customWidth="1"/>
    <col min="17" max="17" width="9.28515625" style="42" bestFit="1" customWidth="1"/>
    <col min="18" max="18" width="18.7109375" style="43" hidden="1"/>
    <col min="19" max="19" width="15.5703125" style="42" bestFit="1" customWidth="1"/>
    <col min="20" max="20" width="17.85546875" style="42" customWidth="1"/>
    <col min="21" max="21" width="14.28515625" style="42" bestFit="1" customWidth="1"/>
    <col min="22" max="22" width="19" style="42" customWidth="1"/>
    <col min="23" max="23" width="1.7109375" style="59" customWidth="1"/>
    <col min="24" max="16384" width="19" style="59" hidden="1"/>
  </cols>
  <sheetData>
    <row r="1" spans="1:22" customFormat="1" ht="9.9499999999999993" customHeight="1" thickBot="1" x14ac:dyDescent="0.3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2"/>
      <c r="N1" s="222" t="str">
        <f ca="1">IF(V132&gt;5000,"Livre",IF(V132&lt;=30,"Em Dias","Atrasado"))</f>
        <v>Livre</v>
      </c>
      <c r="O1" s="224" t="s">
        <v>1</v>
      </c>
      <c r="P1" s="224"/>
      <c r="Q1" s="224"/>
      <c r="R1" s="224"/>
      <c r="S1" s="224"/>
      <c r="T1" s="224"/>
      <c r="U1" s="226" t="s">
        <v>22</v>
      </c>
      <c r="V1" s="228" t="s">
        <v>56</v>
      </c>
    </row>
    <row r="2" spans="1:22" customFormat="1" ht="9.9499999999999993" customHeight="1" thickBot="1" x14ac:dyDescent="0.3">
      <c r="A2" s="63"/>
      <c r="B2" s="230"/>
      <c r="C2" s="231"/>
      <c r="D2" s="231"/>
      <c r="E2" s="231"/>
      <c r="F2" s="231"/>
      <c r="G2" s="231"/>
      <c r="H2" s="231"/>
      <c r="I2" s="231"/>
      <c r="J2" s="231"/>
      <c r="K2" s="231"/>
      <c r="L2" s="232"/>
      <c r="M2" s="64"/>
      <c r="N2" s="223"/>
      <c r="O2" s="225"/>
      <c r="P2" s="225"/>
      <c r="Q2" s="225"/>
      <c r="R2" s="225"/>
      <c r="S2" s="225"/>
      <c r="T2" s="225"/>
      <c r="U2" s="227"/>
      <c r="V2" s="229"/>
    </row>
    <row r="3" spans="1:22" customFormat="1" ht="9.9499999999999993" customHeight="1" thickBot="1" x14ac:dyDescent="0.3">
      <c r="A3" s="63"/>
      <c r="B3" s="233"/>
      <c r="C3" s="234"/>
      <c r="D3" s="234"/>
      <c r="E3" s="234"/>
      <c r="F3" s="234"/>
      <c r="G3" s="234"/>
      <c r="H3" s="234"/>
      <c r="I3" s="234"/>
      <c r="J3" s="234"/>
      <c r="K3" s="234"/>
      <c r="L3" s="235"/>
      <c r="M3" s="64"/>
      <c r="N3" s="44" t="s">
        <v>4</v>
      </c>
      <c r="O3" s="239" t="e">
        <f>VLOOKUP(V1,bd,2,0)</f>
        <v>#N/A</v>
      </c>
      <c r="P3" s="240"/>
      <c r="Q3" s="45" t="s">
        <v>6</v>
      </c>
      <c r="R3" s="43"/>
      <c r="S3" s="241" t="e">
        <f>VLOOKUP(V1,bd,8,0)</f>
        <v>#N/A</v>
      </c>
      <c r="T3" s="242"/>
      <c r="U3" s="44" t="s">
        <v>23</v>
      </c>
      <c r="V3" s="13" t="e">
        <f>VLOOKUP(V1,bd,9,0)</f>
        <v>#N/A</v>
      </c>
    </row>
    <row r="4" spans="1:22" customFormat="1" ht="9.9499999999999993" customHeight="1" thickBot="1" x14ac:dyDescent="0.3">
      <c r="A4" s="63"/>
      <c r="B4" s="233"/>
      <c r="C4" s="234"/>
      <c r="D4" s="234"/>
      <c r="E4" s="234"/>
      <c r="F4" s="234"/>
      <c r="G4" s="234"/>
      <c r="H4" s="234"/>
      <c r="I4" s="234"/>
      <c r="J4" s="234"/>
      <c r="K4" s="234"/>
      <c r="L4" s="235"/>
      <c r="M4" s="64"/>
      <c r="N4" s="44" t="s">
        <v>30</v>
      </c>
      <c r="O4" s="41" t="e">
        <f>VLOOKUP(V1,bd,17,0)</f>
        <v>#N/A</v>
      </c>
      <c r="P4" s="41" t="e">
        <f>VLOOKUP(V1,bd,18,0)</f>
        <v>#N/A</v>
      </c>
      <c r="Q4" s="44" t="s">
        <v>8</v>
      </c>
      <c r="R4" s="43"/>
      <c r="S4" s="243" t="e">
        <f>VLOOKUP(V1,bd,19,0)</f>
        <v>#N/A</v>
      </c>
      <c r="T4" s="244"/>
      <c r="U4" s="244"/>
      <c r="V4" s="245"/>
    </row>
    <row r="5" spans="1:22" customFormat="1" ht="9.9499999999999993" customHeight="1" thickBot="1" x14ac:dyDescent="0.3">
      <c r="A5" s="63"/>
      <c r="B5" s="233"/>
      <c r="C5" s="234"/>
      <c r="D5" s="234"/>
      <c r="E5" s="234"/>
      <c r="F5" s="234"/>
      <c r="G5" s="234"/>
      <c r="H5" s="234"/>
      <c r="I5" s="234"/>
      <c r="J5" s="234"/>
      <c r="K5" s="234"/>
      <c r="L5" s="235"/>
      <c r="M5" s="64"/>
      <c r="N5" s="44" t="s">
        <v>24</v>
      </c>
      <c r="O5" s="246" t="e">
        <f>VLOOKUP(V1,bd,10,0)</f>
        <v>#N/A</v>
      </c>
      <c r="P5" s="247"/>
      <c r="Q5" s="46" t="s">
        <v>7</v>
      </c>
      <c r="R5" s="4"/>
      <c r="S5" s="41" t="e">
        <f>VLOOKUP(V1,bd,13,0)</f>
        <v>#N/A</v>
      </c>
      <c r="T5" s="44" t="s">
        <v>5</v>
      </c>
      <c r="U5" s="241" t="e">
        <f>VLOOKUP(V1,bd,20,0)</f>
        <v>#N/A</v>
      </c>
      <c r="V5" s="242"/>
    </row>
    <row r="6" spans="1:22" customFormat="1" ht="9.9499999999999993" customHeight="1" thickBot="1" x14ac:dyDescent="0.3">
      <c r="A6" s="63"/>
      <c r="B6" s="236"/>
      <c r="C6" s="237"/>
      <c r="D6" s="237"/>
      <c r="E6" s="237"/>
      <c r="F6" s="237"/>
      <c r="G6" s="237"/>
      <c r="H6" s="237"/>
      <c r="I6" s="237"/>
      <c r="J6" s="237"/>
      <c r="K6" s="237"/>
      <c r="L6" s="238"/>
      <c r="M6" s="64"/>
      <c r="N6" s="241"/>
      <c r="O6" s="248"/>
      <c r="P6" s="248"/>
      <c r="Q6" s="248"/>
      <c r="R6" s="7"/>
      <c r="S6" s="248"/>
      <c r="T6" s="248"/>
      <c r="U6" s="248"/>
      <c r="V6" s="242"/>
    </row>
    <row r="7" spans="1:22" customFormat="1" ht="9.9499999999999993" customHeight="1" thickBot="1" x14ac:dyDescent="0.3">
      <c r="A7" s="63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217" t="s">
        <v>25</v>
      </c>
      <c r="O7" s="215"/>
      <c r="P7" s="215"/>
      <c r="Q7" s="216"/>
      <c r="R7" s="65"/>
      <c r="S7" s="47" t="s">
        <v>26</v>
      </c>
      <c r="T7" s="48" t="s">
        <v>27</v>
      </c>
      <c r="U7" s="48" t="s">
        <v>28</v>
      </c>
      <c r="V7" s="48" t="s">
        <v>29</v>
      </c>
    </row>
    <row r="8" spans="1:22" customFormat="1" ht="9.9499999999999993" customHeight="1" thickBot="1" x14ac:dyDescent="0.3">
      <c r="A8" s="63"/>
      <c r="B8" s="249"/>
      <c r="C8" s="250" t="s">
        <v>31</v>
      </c>
      <c r="D8" s="251"/>
      <c r="E8" s="251"/>
      <c r="F8" s="251"/>
      <c r="G8" s="251"/>
      <c r="H8" s="251"/>
      <c r="I8" s="251"/>
      <c r="J8" s="251"/>
      <c r="K8" s="251"/>
      <c r="L8" s="252"/>
      <c r="M8" s="64"/>
      <c r="N8" s="241" t="e">
        <f>VLOOKUP(V1,bd,3,0)</f>
        <v>#N/A</v>
      </c>
      <c r="O8" s="248"/>
      <c r="P8" s="248"/>
      <c r="Q8" s="242"/>
      <c r="R8" s="6"/>
      <c r="S8" s="5" t="e">
        <f>VLOOKUP(V1,bd,4,0)</f>
        <v>#N/A</v>
      </c>
      <c r="T8" s="5" t="e">
        <f>VLOOKUP(V1,bd,5,0)</f>
        <v>#N/A</v>
      </c>
      <c r="U8" s="5" t="e">
        <f>VLOOKUP(V1,bd,7,0)</f>
        <v>#N/A</v>
      </c>
      <c r="V8" s="13" t="e">
        <f>VLOOKUP(V1,bd,6,0)</f>
        <v>#N/A</v>
      </c>
    </row>
    <row r="9" spans="1:22" customFormat="1" ht="9.9499999999999993" customHeight="1" thickBot="1" x14ac:dyDescent="0.3">
      <c r="A9" s="63"/>
      <c r="B9" s="249"/>
      <c r="C9" s="253"/>
      <c r="D9" s="254"/>
      <c r="E9" s="254"/>
      <c r="F9" s="254"/>
      <c r="G9" s="254"/>
      <c r="H9" s="254"/>
      <c r="I9" s="254"/>
      <c r="J9" s="254"/>
      <c r="K9" s="254"/>
      <c r="L9" s="255"/>
      <c r="M9" s="64"/>
      <c r="N9" s="49"/>
      <c r="O9" s="50"/>
      <c r="P9" s="50"/>
      <c r="Q9" s="50"/>
      <c r="R9" s="50"/>
      <c r="S9" s="50"/>
      <c r="T9" s="50"/>
      <c r="U9" s="50"/>
      <c r="V9" s="51"/>
    </row>
    <row r="10" spans="1:22" customFormat="1" ht="9.9499999999999993" customHeight="1" thickBot="1" x14ac:dyDescent="0.3">
      <c r="A10" s="63"/>
      <c r="B10" s="249"/>
      <c r="C10" s="115">
        <v>1</v>
      </c>
      <c r="D10" s="116">
        <v>2</v>
      </c>
      <c r="E10" s="116">
        <v>3</v>
      </c>
      <c r="F10" s="116">
        <v>4</v>
      </c>
      <c r="G10" s="116">
        <v>5</v>
      </c>
      <c r="H10" s="116">
        <v>6</v>
      </c>
      <c r="I10" s="116">
        <v>7</v>
      </c>
      <c r="J10" s="116">
        <v>8</v>
      </c>
      <c r="K10" s="116">
        <v>9</v>
      </c>
      <c r="L10" s="117">
        <v>10</v>
      </c>
      <c r="M10" s="64"/>
      <c r="N10" s="76" t="s">
        <v>9</v>
      </c>
      <c r="O10" s="77" t="s">
        <v>10</v>
      </c>
      <c r="P10" s="77" t="s">
        <v>11</v>
      </c>
      <c r="Q10" s="77" t="s">
        <v>12</v>
      </c>
      <c r="R10" s="78" t="s">
        <v>13</v>
      </c>
      <c r="S10" s="77" t="s">
        <v>14</v>
      </c>
      <c r="T10" s="77" t="s">
        <v>15</v>
      </c>
      <c r="U10" s="77" t="s">
        <v>16</v>
      </c>
      <c r="V10" s="79" t="s">
        <v>17</v>
      </c>
    </row>
    <row r="11" spans="1:22" customFormat="1" ht="9.9499999999999993" customHeight="1" x14ac:dyDescent="0.25">
      <c r="A11" s="63"/>
      <c r="B11" s="256" t="s">
        <v>3292</v>
      </c>
      <c r="C11" s="108">
        <v>1</v>
      </c>
      <c r="D11" s="112">
        <v>1</v>
      </c>
      <c r="E11" s="113">
        <v>1</v>
      </c>
      <c r="F11" s="113">
        <v>1</v>
      </c>
      <c r="G11" s="113">
        <v>1</v>
      </c>
      <c r="H11" s="113">
        <v>1</v>
      </c>
      <c r="I11" s="113">
        <v>1</v>
      </c>
      <c r="J11" s="113">
        <v>1</v>
      </c>
      <c r="K11" s="113">
        <v>1</v>
      </c>
      <c r="L11" s="114">
        <v>1</v>
      </c>
      <c r="M11" s="64"/>
      <c r="N11" s="80"/>
      <c r="O11" s="81" t="s">
        <v>18</v>
      </c>
      <c r="P11" s="82"/>
      <c r="Q11" s="83"/>
      <c r="R11" s="82"/>
      <c r="S11" s="82"/>
      <c r="T11" s="84">
        <f t="shared" ref="T11:T74" si="0">IF(P11&gt;=S11,0,"")</f>
        <v>0</v>
      </c>
      <c r="U11" s="85" t="str">
        <f t="shared" ref="U11:U74" si="1">IF(S11&lt;&gt;"",Q11,"")</f>
        <v/>
      </c>
      <c r="V11" s="86">
        <f t="shared" ref="V11:V74" ca="1" si="2">IF(U11&lt;&gt;"","pago",TODAY()-P11)</f>
        <v>43344</v>
      </c>
    </row>
    <row r="12" spans="1:22" customFormat="1" ht="9.9499999999999993" customHeight="1" x14ac:dyDescent="0.25">
      <c r="A12" s="63"/>
      <c r="B12" s="257"/>
      <c r="C12" s="109">
        <v>2</v>
      </c>
      <c r="D12" s="94">
        <v>2</v>
      </c>
      <c r="E12" s="72">
        <v>2</v>
      </c>
      <c r="F12" s="72">
        <v>2</v>
      </c>
      <c r="G12" s="72">
        <v>2</v>
      </c>
      <c r="H12" s="72">
        <v>2</v>
      </c>
      <c r="I12" s="72">
        <v>2</v>
      </c>
      <c r="J12" s="72">
        <v>2</v>
      </c>
      <c r="K12" s="72">
        <v>2</v>
      </c>
      <c r="L12" s="73">
        <v>2</v>
      </c>
      <c r="M12" s="64"/>
      <c r="N12" s="70"/>
      <c r="O12" s="1">
        <v>1</v>
      </c>
      <c r="P12" s="68"/>
      <c r="Q12" s="69"/>
      <c r="R12" s="68" t="str">
        <f t="shared" ref="R12:R51" si="3">IF(N12&lt;&gt;"",P12,"")</f>
        <v/>
      </c>
      <c r="S12" s="68"/>
      <c r="T12" s="71">
        <f t="shared" si="0"/>
        <v>0</v>
      </c>
      <c r="U12" s="2" t="str">
        <f t="shared" si="1"/>
        <v/>
      </c>
      <c r="V12" s="3">
        <f t="shared" ca="1" si="2"/>
        <v>43344</v>
      </c>
    </row>
    <row r="13" spans="1:22" customFormat="1" ht="9.9499999999999993" customHeight="1" x14ac:dyDescent="0.25">
      <c r="A13" s="63"/>
      <c r="B13" s="257"/>
      <c r="C13" s="109">
        <v>3</v>
      </c>
      <c r="D13" s="94">
        <v>3</v>
      </c>
      <c r="E13" s="72">
        <v>3</v>
      </c>
      <c r="F13" s="72">
        <v>3</v>
      </c>
      <c r="G13" s="72">
        <v>3</v>
      </c>
      <c r="H13" s="72">
        <v>3</v>
      </c>
      <c r="I13" s="72">
        <v>3</v>
      </c>
      <c r="J13" s="72">
        <v>3</v>
      </c>
      <c r="K13" s="72">
        <v>3</v>
      </c>
      <c r="L13" s="73">
        <v>3</v>
      </c>
      <c r="M13" s="64"/>
      <c r="N13" s="70"/>
      <c r="O13" s="1">
        <v>2</v>
      </c>
      <c r="P13" s="68"/>
      <c r="Q13" s="69"/>
      <c r="R13" s="68" t="str">
        <f t="shared" si="3"/>
        <v/>
      </c>
      <c r="S13" s="68"/>
      <c r="T13" s="71">
        <f t="shared" si="0"/>
        <v>0</v>
      </c>
      <c r="U13" s="2" t="str">
        <f t="shared" si="1"/>
        <v/>
      </c>
      <c r="V13" s="3">
        <f t="shared" ca="1" si="2"/>
        <v>43344</v>
      </c>
    </row>
    <row r="14" spans="1:22" customFormat="1" ht="9.9499999999999993" customHeight="1" x14ac:dyDescent="0.25">
      <c r="A14" s="63"/>
      <c r="B14" s="257"/>
      <c r="C14" s="109">
        <v>4</v>
      </c>
      <c r="D14" s="94">
        <v>4</v>
      </c>
      <c r="E14" s="72">
        <v>4</v>
      </c>
      <c r="F14" s="72">
        <v>4</v>
      </c>
      <c r="G14" s="72">
        <v>4</v>
      </c>
      <c r="H14" s="72">
        <v>4</v>
      </c>
      <c r="I14" s="72">
        <v>4</v>
      </c>
      <c r="J14" s="72">
        <v>4</v>
      </c>
      <c r="K14" s="72">
        <v>4</v>
      </c>
      <c r="L14" s="73">
        <v>4</v>
      </c>
      <c r="M14" s="64"/>
      <c r="N14" s="70"/>
      <c r="O14" s="1">
        <v>3</v>
      </c>
      <c r="P14" s="68"/>
      <c r="Q14" s="69"/>
      <c r="R14" s="68" t="str">
        <f t="shared" si="3"/>
        <v/>
      </c>
      <c r="S14" s="68"/>
      <c r="T14" s="71">
        <f t="shared" si="0"/>
        <v>0</v>
      </c>
      <c r="U14" s="2" t="str">
        <f t="shared" si="1"/>
        <v/>
      </c>
      <c r="V14" s="3">
        <f t="shared" ca="1" si="2"/>
        <v>43344</v>
      </c>
    </row>
    <row r="15" spans="1:22" customFormat="1" ht="9.9499999999999993" customHeight="1" x14ac:dyDescent="0.25">
      <c r="A15" s="63"/>
      <c r="B15" s="257"/>
      <c r="C15" s="109">
        <v>5</v>
      </c>
      <c r="D15" s="94">
        <v>5</v>
      </c>
      <c r="E15" s="72">
        <v>5</v>
      </c>
      <c r="F15" s="72">
        <v>5</v>
      </c>
      <c r="G15" s="72">
        <v>5</v>
      </c>
      <c r="H15" s="72">
        <v>5</v>
      </c>
      <c r="I15" s="72">
        <v>5</v>
      </c>
      <c r="J15" s="72">
        <v>5</v>
      </c>
      <c r="K15" s="72">
        <v>5</v>
      </c>
      <c r="L15" s="73">
        <v>5</v>
      </c>
      <c r="M15" s="64"/>
      <c r="N15" s="70"/>
      <c r="O15" s="1">
        <v>4</v>
      </c>
      <c r="P15" s="68"/>
      <c r="Q15" s="69"/>
      <c r="R15" s="68" t="str">
        <f t="shared" si="3"/>
        <v/>
      </c>
      <c r="S15" s="68"/>
      <c r="T15" s="71">
        <f t="shared" si="0"/>
        <v>0</v>
      </c>
      <c r="U15" s="2" t="str">
        <f t="shared" si="1"/>
        <v/>
      </c>
      <c r="V15" s="3">
        <f t="shared" ca="1" si="2"/>
        <v>43344</v>
      </c>
    </row>
    <row r="16" spans="1:22" customFormat="1" ht="9.9499999999999993" customHeight="1" x14ac:dyDescent="0.25">
      <c r="A16" s="63"/>
      <c r="B16" s="257"/>
      <c r="C16" s="109">
        <v>6</v>
      </c>
      <c r="D16" s="94">
        <v>6</v>
      </c>
      <c r="E16" s="72">
        <v>6</v>
      </c>
      <c r="F16" s="72">
        <v>6</v>
      </c>
      <c r="G16" s="72">
        <v>6</v>
      </c>
      <c r="H16" s="72">
        <v>6</v>
      </c>
      <c r="I16" s="72">
        <v>6</v>
      </c>
      <c r="J16" s="72">
        <v>6</v>
      </c>
      <c r="K16" s="72">
        <v>6</v>
      </c>
      <c r="L16" s="73">
        <v>6</v>
      </c>
      <c r="M16" s="64"/>
      <c r="N16" s="70"/>
      <c r="O16" s="1">
        <v>5</v>
      </c>
      <c r="P16" s="68"/>
      <c r="Q16" s="69"/>
      <c r="R16" s="68" t="str">
        <f t="shared" si="3"/>
        <v/>
      </c>
      <c r="S16" s="68"/>
      <c r="T16" s="71">
        <f t="shared" si="0"/>
        <v>0</v>
      </c>
      <c r="U16" s="2" t="str">
        <f t="shared" si="1"/>
        <v/>
      </c>
      <c r="V16" s="3">
        <f t="shared" ca="1" si="2"/>
        <v>43344</v>
      </c>
    </row>
    <row r="17" spans="1:22" customFormat="1" ht="9.9499999999999993" customHeight="1" x14ac:dyDescent="0.25">
      <c r="A17" s="63"/>
      <c r="B17" s="257"/>
      <c r="C17" s="109">
        <v>7</v>
      </c>
      <c r="D17" s="94">
        <v>7</v>
      </c>
      <c r="E17" s="72">
        <v>7</v>
      </c>
      <c r="F17" s="72">
        <v>7</v>
      </c>
      <c r="G17" s="72">
        <v>7</v>
      </c>
      <c r="H17" s="72">
        <v>7</v>
      </c>
      <c r="I17" s="72">
        <v>7</v>
      </c>
      <c r="J17" s="72">
        <v>7</v>
      </c>
      <c r="K17" s="72">
        <v>7</v>
      </c>
      <c r="L17" s="73">
        <v>7</v>
      </c>
      <c r="M17" s="64"/>
      <c r="N17" s="70"/>
      <c r="O17" s="1">
        <v>6</v>
      </c>
      <c r="P17" s="68"/>
      <c r="Q17" s="69"/>
      <c r="R17" s="68" t="str">
        <f t="shared" si="3"/>
        <v/>
      </c>
      <c r="S17" s="68"/>
      <c r="T17" s="71">
        <f t="shared" si="0"/>
        <v>0</v>
      </c>
      <c r="U17" s="2" t="str">
        <f t="shared" si="1"/>
        <v/>
      </c>
      <c r="V17" s="3">
        <f t="shared" ca="1" si="2"/>
        <v>43344</v>
      </c>
    </row>
    <row r="18" spans="1:22" customFormat="1" ht="9.9499999999999993" customHeight="1" x14ac:dyDescent="0.25">
      <c r="A18" s="63"/>
      <c r="B18" s="257"/>
      <c r="C18" s="109">
        <v>8</v>
      </c>
      <c r="D18" s="94">
        <v>8</v>
      </c>
      <c r="E18" s="72">
        <v>8</v>
      </c>
      <c r="F18" s="72">
        <v>8</v>
      </c>
      <c r="G18" s="72">
        <v>8</v>
      </c>
      <c r="H18" s="72">
        <v>8</v>
      </c>
      <c r="I18" s="72">
        <v>8</v>
      </c>
      <c r="J18" s="72">
        <v>8</v>
      </c>
      <c r="K18" s="72">
        <v>8</v>
      </c>
      <c r="L18" s="73">
        <v>8</v>
      </c>
      <c r="M18" s="64"/>
      <c r="N18" s="70"/>
      <c r="O18" s="1">
        <v>7</v>
      </c>
      <c r="P18" s="68"/>
      <c r="Q18" s="69"/>
      <c r="R18" s="68" t="str">
        <f t="shared" si="3"/>
        <v/>
      </c>
      <c r="S18" s="68"/>
      <c r="T18" s="71">
        <f t="shared" si="0"/>
        <v>0</v>
      </c>
      <c r="U18" s="2" t="str">
        <f t="shared" si="1"/>
        <v/>
      </c>
      <c r="V18" s="3">
        <f t="shared" ca="1" si="2"/>
        <v>43344</v>
      </c>
    </row>
    <row r="19" spans="1:22" customFormat="1" ht="9.9499999999999993" customHeight="1" x14ac:dyDescent="0.25">
      <c r="A19" s="63"/>
      <c r="B19" s="257"/>
      <c r="C19" s="109">
        <v>9</v>
      </c>
      <c r="D19" s="94">
        <v>9</v>
      </c>
      <c r="E19" s="72">
        <v>9</v>
      </c>
      <c r="F19" s="72">
        <v>9</v>
      </c>
      <c r="G19" s="72">
        <v>9</v>
      </c>
      <c r="H19" s="72">
        <v>9</v>
      </c>
      <c r="I19" s="72">
        <v>9</v>
      </c>
      <c r="J19" s="72">
        <v>9</v>
      </c>
      <c r="K19" s="72">
        <v>9</v>
      </c>
      <c r="L19" s="73">
        <v>9</v>
      </c>
      <c r="M19" s="64"/>
      <c r="N19" s="70"/>
      <c r="O19" s="1">
        <v>8</v>
      </c>
      <c r="P19" s="68"/>
      <c r="Q19" s="69"/>
      <c r="R19" s="68" t="str">
        <f t="shared" si="3"/>
        <v/>
      </c>
      <c r="S19" s="68"/>
      <c r="T19" s="71">
        <f t="shared" si="0"/>
        <v>0</v>
      </c>
      <c r="U19" s="2" t="str">
        <f t="shared" si="1"/>
        <v/>
      </c>
      <c r="V19" s="3">
        <f t="shared" ca="1" si="2"/>
        <v>43344</v>
      </c>
    </row>
    <row r="20" spans="1:22" customFormat="1" ht="9.9499999999999993" customHeight="1" x14ac:dyDescent="0.25">
      <c r="A20" s="63"/>
      <c r="B20" s="257"/>
      <c r="C20" s="109">
        <v>10</v>
      </c>
      <c r="D20" s="94">
        <v>10</v>
      </c>
      <c r="E20" s="72">
        <v>10</v>
      </c>
      <c r="F20" s="72">
        <v>10</v>
      </c>
      <c r="G20" s="72">
        <v>10</v>
      </c>
      <c r="H20" s="72">
        <v>10</v>
      </c>
      <c r="I20" s="72">
        <v>10</v>
      </c>
      <c r="J20" s="72">
        <v>10</v>
      </c>
      <c r="K20" s="72">
        <v>10</v>
      </c>
      <c r="L20" s="73">
        <v>10</v>
      </c>
      <c r="M20" s="64"/>
      <c r="N20" s="70"/>
      <c r="O20" s="1">
        <v>9</v>
      </c>
      <c r="P20" s="68"/>
      <c r="Q20" s="69"/>
      <c r="R20" s="68" t="str">
        <f t="shared" si="3"/>
        <v/>
      </c>
      <c r="S20" s="68"/>
      <c r="T20" s="71">
        <f t="shared" si="0"/>
        <v>0</v>
      </c>
      <c r="U20" s="2" t="str">
        <f t="shared" si="1"/>
        <v/>
      </c>
      <c r="V20" s="3">
        <f t="shared" ca="1" si="2"/>
        <v>43344</v>
      </c>
    </row>
    <row r="21" spans="1:22" customFormat="1" ht="9.9499999999999993" customHeight="1" x14ac:dyDescent="0.25">
      <c r="A21" s="63"/>
      <c r="B21" s="257"/>
      <c r="C21" s="109">
        <v>11</v>
      </c>
      <c r="D21" s="94">
        <v>11</v>
      </c>
      <c r="E21" s="72">
        <v>11</v>
      </c>
      <c r="F21" s="72">
        <v>11</v>
      </c>
      <c r="G21" s="72">
        <v>11</v>
      </c>
      <c r="H21" s="72">
        <v>11</v>
      </c>
      <c r="I21" s="72">
        <v>11</v>
      </c>
      <c r="J21" s="72">
        <v>11</v>
      </c>
      <c r="K21" s="72">
        <v>11</v>
      </c>
      <c r="L21" s="73">
        <v>11</v>
      </c>
      <c r="M21" s="64"/>
      <c r="N21" s="70"/>
      <c r="O21" s="1">
        <v>10</v>
      </c>
      <c r="P21" s="68"/>
      <c r="Q21" s="69"/>
      <c r="R21" s="68" t="str">
        <f t="shared" si="3"/>
        <v/>
      </c>
      <c r="S21" s="68"/>
      <c r="T21" s="71">
        <f t="shared" si="0"/>
        <v>0</v>
      </c>
      <c r="U21" s="2" t="str">
        <f t="shared" si="1"/>
        <v/>
      </c>
      <c r="V21" s="3">
        <f t="shared" ca="1" si="2"/>
        <v>43344</v>
      </c>
    </row>
    <row r="22" spans="1:22" customFormat="1" ht="9.9499999999999993" customHeight="1" x14ac:dyDescent="0.25">
      <c r="A22" s="63"/>
      <c r="B22" s="257"/>
      <c r="C22" s="110">
        <v>12</v>
      </c>
      <c r="D22" s="72">
        <v>12</v>
      </c>
      <c r="E22" s="72">
        <v>12</v>
      </c>
      <c r="F22" s="72">
        <v>12</v>
      </c>
      <c r="G22" s="72">
        <v>12</v>
      </c>
      <c r="H22" s="72">
        <v>12</v>
      </c>
      <c r="I22" s="72">
        <v>12</v>
      </c>
      <c r="J22" s="72">
        <v>12</v>
      </c>
      <c r="K22" s="72">
        <v>12</v>
      </c>
      <c r="L22" s="73">
        <v>12</v>
      </c>
      <c r="M22" s="64"/>
      <c r="N22" s="70"/>
      <c r="O22" s="1">
        <v>11</v>
      </c>
      <c r="P22" s="68"/>
      <c r="Q22" s="69"/>
      <c r="R22" s="68" t="str">
        <f t="shared" si="3"/>
        <v/>
      </c>
      <c r="S22" s="68"/>
      <c r="T22" s="71">
        <f t="shared" si="0"/>
        <v>0</v>
      </c>
      <c r="U22" s="2" t="str">
        <f t="shared" si="1"/>
        <v/>
      </c>
      <c r="V22" s="3">
        <f t="shared" ca="1" si="2"/>
        <v>43344</v>
      </c>
    </row>
    <row r="23" spans="1:22" customFormat="1" ht="9.9499999999999993" customHeight="1" x14ac:dyDescent="0.25">
      <c r="A23" s="63"/>
      <c r="B23" s="257"/>
      <c r="C23" s="110">
        <v>13</v>
      </c>
      <c r="D23" s="72">
        <v>13</v>
      </c>
      <c r="E23" s="72">
        <v>13</v>
      </c>
      <c r="F23" s="72">
        <v>13</v>
      </c>
      <c r="G23" s="72">
        <v>13</v>
      </c>
      <c r="H23" s="72">
        <v>13</v>
      </c>
      <c r="I23" s="72">
        <v>13</v>
      </c>
      <c r="J23" s="72">
        <v>13</v>
      </c>
      <c r="K23" s="72">
        <v>13</v>
      </c>
      <c r="L23" s="73">
        <v>13</v>
      </c>
      <c r="M23" s="64"/>
      <c r="N23" s="70"/>
      <c r="O23" s="1">
        <v>12</v>
      </c>
      <c r="P23" s="68"/>
      <c r="Q23" s="69"/>
      <c r="R23" s="68" t="str">
        <f t="shared" si="3"/>
        <v/>
      </c>
      <c r="S23" s="68"/>
      <c r="T23" s="71">
        <f t="shared" si="0"/>
        <v>0</v>
      </c>
      <c r="U23" s="2" t="str">
        <f t="shared" si="1"/>
        <v/>
      </c>
      <c r="V23" s="3">
        <f t="shared" ca="1" si="2"/>
        <v>43344</v>
      </c>
    </row>
    <row r="24" spans="1:22" customFormat="1" ht="9.9499999999999993" customHeight="1" x14ac:dyDescent="0.25">
      <c r="A24" s="63"/>
      <c r="B24" s="257"/>
      <c r="C24" s="97">
        <v>14</v>
      </c>
      <c r="D24" s="72">
        <v>14</v>
      </c>
      <c r="E24" s="72">
        <v>14</v>
      </c>
      <c r="F24" s="72">
        <v>14</v>
      </c>
      <c r="G24" s="72">
        <v>14</v>
      </c>
      <c r="H24" s="72">
        <v>14</v>
      </c>
      <c r="I24" s="72">
        <v>14</v>
      </c>
      <c r="J24" s="72">
        <v>14</v>
      </c>
      <c r="K24" s="72">
        <v>14</v>
      </c>
      <c r="L24" s="73">
        <v>14</v>
      </c>
      <c r="M24" s="64"/>
      <c r="N24" s="70"/>
      <c r="O24" s="1">
        <v>13</v>
      </c>
      <c r="P24" s="68"/>
      <c r="Q24" s="69"/>
      <c r="R24" s="68" t="str">
        <f t="shared" si="3"/>
        <v/>
      </c>
      <c r="S24" s="68"/>
      <c r="T24" s="71">
        <f t="shared" si="0"/>
        <v>0</v>
      </c>
      <c r="U24" s="2" t="str">
        <f t="shared" si="1"/>
        <v/>
      </c>
      <c r="V24" s="3">
        <f t="shared" ca="1" si="2"/>
        <v>43344</v>
      </c>
    </row>
    <row r="25" spans="1:22" customFormat="1" ht="9.9499999999999993" customHeight="1" x14ac:dyDescent="0.25">
      <c r="A25" s="63"/>
      <c r="B25" s="257"/>
      <c r="C25" s="97">
        <v>15</v>
      </c>
      <c r="D25" s="72">
        <v>15</v>
      </c>
      <c r="E25" s="72">
        <v>15</v>
      </c>
      <c r="F25" s="72">
        <v>15</v>
      </c>
      <c r="G25" s="72">
        <v>15</v>
      </c>
      <c r="H25" s="72">
        <v>15</v>
      </c>
      <c r="I25" s="72">
        <v>15</v>
      </c>
      <c r="J25" s="72">
        <v>15</v>
      </c>
      <c r="K25" s="72">
        <v>15</v>
      </c>
      <c r="L25" s="73">
        <v>15</v>
      </c>
      <c r="M25" s="64"/>
      <c r="N25" s="70"/>
      <c r="O25" s="1">
        <v>14</v>
      </c>
      <c r="P25" s="68"/>
      <c r="Q25" s="69"/>
      <c r="R25" s="68" t="str">
        <f t="shared" si="3"/>
        <v/>
      </c>
      <c r="S25" s="68"/>
      <c r="T25" s="71">
        <f t="shared" si="0"/>
        <v>0</v>
      </c>
      <c r="U25" s="2" t="str">
        <f t="shared" si="1"/>
        <v/>
      </c>
      <c r="V25" s="3">
        <f t="shared" ca="1" si="2"/>
        <v>43344</v>
      </c>
    </row>
    <row r="26" spans="1:22" customFormat="1" ht="9.9499999999999993" customHeight="1" x14ac:dyDescent="0.25">
      <c r="A26" s="63"/>
      <c r="B26" s="257"/>
      <c r="C26" s="97">
        <v>16</v>
      </c>
      <c r="D26" s="72">
        <v>16</v>
      </c>
      <c r="E26" s="72">
        <v>16</v>
      </c>
      <c r="F26" s="72">
        <v>16</v>
      </c>
      <c r="G26" s="72">
        <v>16</v>
      </c>
      <c r="H26" s="72">
        <v>16</v>
      </c>
      <c r="I26" s="72">
        <v>16</v>
      </c>
      <c r="J26" s="72">
        <v>16</v>
      </c>
      <c r="K26" s="72">
        <v>16</v>
      </c>
      <c r="L26" s="73">
        <v>16</v>
      </c>
      <c r="M26" s="64"/>
      <c r="N26" s="70"/>
      <c r="O26" s="1">
        <v>15</v>
      </c>
      <c r="P26" s="68"/>
      <c r="Q26" s="69"/>
      <c r="R26" s="68" t="str">
        <f t="shared" si="3"/>
        <v/>
      </c>
      <c r="S26" s="68"/>
      <c r="T26" s="71">
        <f t="shared" si="0"/>
        <v>0</v>
      </c>
      <c r="U26" s="2" t="str">
        <f t="shared" si="1"/>
        <v/>
      </c>
      <c r="V26" s="3">
        <f t="shared" ca="1" si="2"/>
        <v>43344</v>
      </c>
    </row>
    <row r="27" spans="1:22" customFormat="1" ht="9.9499999999999993" customHeight="1" x14ac:dyDescent="0.25">
      <c r="A27" s="63"/>
      <c r="B27" s="257"/>
      <c r="C27" s="97">
        <v>17</v>
      </c>
      <c r="D27" s="72">
        <v>17</v>
      </c>
      <c r="E27" s="72">
        <v>17</v>
      </c>
      <c r="F27" s="72">
        <v>17</v>
      </c>
      <c r="G27" s="72">
        <v>17</v>
      </c>
      <c r="H27" s="72">
        <v>17</v>
      </c>
      <c r="I27" s="72">
        <v>17</v>
      </c>
      <c r="J27" s="72">
        <v>17</v>
      </c>
      <c r="K27" s="72">
        <v>17</v>
      </c>
      <c r="L27" s="73">
        <v>17</v>
      </c>
      <c r="M27" s="64"/>
      <c r="N27" s="70"/>
      <c r="O27" s="1">
        <v>16</v>
      </c>
      <c r="P27" s="68"/>
      <c r="Q27" s="69"/>
      <c r="R27" s="68" t="str">
        <f t="shared" si="3"/>
        <v/>
      </c>
      <c r="S27" s="68"/>
      <c r="T27" s="71">
        <f t="shared" si="0"/>
        <v>0</v>
      </c>
      <c r="U27" s="2" t="str">
        <f t="shared" si="1"/>
        <v/>
      </c>
      <c r="V27" s="3">
        <f t="shared" ca="1" si="2"/>
        <v>43344</v>
      </c>
    </row>
    <row r="28" spans="1:22" customFormat="1" ht="9.9499999999999993" customHeight="1" x14ac:dyDescent="0.25">
      <c r="A28" s="63"/>
      <c r="B28" s="257"/>
      <c r="C28" s="97">
        <v>18</v>
      </c>
      <c r="D28" s="72">
        <v>18</v>
      </c>
      <c r="E28" s="72">
        <v>18</v>
      </c>
      <c r="F28" s="72">
        <v>18</v>
      </c>
      <c r="G28" s="72">
        <v>18</v>
      </c>
      <c r="H28" s="72">
        <v>18</v>
      </c>
      <c r="I28" s="72">
        <v>18</v>
      </c>
      <c r="J28" s="72">
        <v>18</v>
      </c>
      <c r="K28" s="72">
        <v>18</v>
      </c>
      <c r="L28" s="73">
        <v>18</v>
      </c>
      <c r="M28" s="64"/>
      <c r="N28" s="70"/>
      <c r="O28" s="1">
        <v>17</v>
      </c>
      <c r="P28" s="68"/>
      <c r="Q28" s="69"/>
      <c r="R28" s="68" t="str">
        <f t="shared" si="3"/>
        <v/>
      </c>
      <c r="S28" s="68"/>
      <c r="T28" s="71">
        <f t="shared" si="0"/>
        <v>0</v>
      </c>
      <c r="U28" s="2" t="str">
        <f t="shared" si="1"/>
        <v/>
      </c>
      <c r="V28" s="3">
        <f t="shared" ca="1" si="2"/>
        <v>43344</v>
      </c>
    </row>
    <row r="29" spans="1:22" customFormat="1" ht="9.9499999999999993" customHeight="1" x14ac:dyDescent="0.25">
      <c r="A29" s="63"/>
      <c r="B29" s="257"/>
      <c r="C29" s="97">
        <v>19</v>
      </c>
      <c r="D29" s="72">
        <v>19</v>
      </c>
      <c r="E29" s="72">
        <v>19</v>
      </c>
      <c r="F29" s="72">
        <v>19</v>
      </c>
      <c r="G29" s="72">
        <v>19</v>
      </c>
      <c r="H29" s="72">
        <v>19</v>
      </c>
      <c r="I29" s="72">
        <v>19</v>
      </c>
      <c r="J29" s="72">
        <v>19</v>
      </c>
      <c r="K29" s="72">
        <v>19</v>
      </c>
      <c r="L29" s="73">
        <v>19</v>
      </c>
      <c r="M29" s="64"/>
      <c r="N29" s="70"/>
      <c r="O29" s="1">
        <v>18</v>
      </c>
      <c r="P29" s="68"/>
      <c r="Q29" s="69"/>
      <c r="R29" s="68" t="str">
        <f t="shared" si="3"/>
        <v/>
      </c>
      <c r="S29" s="68"/>
      <c r="T29" s="71">
        <f t="shared" si="0"/>
        <v>0</v>
      </c>
      <c r="U29" s="2" t="str">
        <f t="shared" si="1"/>
        <v/>
      </c>
      <c r="V29" s="3">
        <f t="shared" ca="1" si="2"/>
        <v>43344</v>
      </c>
    </row>
    <row r="30" spans="1:22" customFormat="1" ht="9.9499999999999993" customHeight="1" x14ac:dyDescent="0.25">
      <c r="A30" s="63"/>
      <c r="B30" s="257"/>
      <c r="C30" s="97">
        <v>20</v>
      </c>
      <c r="D30" s="72">
        <v>20</v>
      </c>
      <c r="E30" s="72">
        <v>20</v>
      </c>
      <c r="F30" s="72">
        <v>20</v>
      </c>
      <c r="G30" s="72">
        <v>20</v>
      </c>
      <c r="H30" s="72">
        <v>20</v>
      </c>
      <c r="I30" s="72">
        <v>20</v>
      </c>
      <c r="J30" s="72">
        <v>20</v>
      </c>
      <c r="K30" s="72">
        <v>20</v>
      </c>
      <c r="L30" s="73">
        <v>20</v>
      </c>
      <c r="M30" s="64"/>
      <c r="N30" s="70"/>
      <c r="O30" s="1">
        <v>19</v>
      </c>
      <c r="P30" s="68"/>
      <c r="Q30" s="69"/>
      <c r="R30" s="68" t="str">
        <f t="shared" si="3"/>
        <v/>
      </c>
      <c r="S30" s="68"/>
      <c r="T30" s="71">
        <f t="shared" si="0"/>
        <v>0</v>
      </c>
      <c r="U30" s="2" t="str">
        <f t="shared" si="1"/>
        <v/>
      </c>
      <c r="V30" s="3">
        <f t="shared" ca="1" si="2"/>
        <v>43344</v>
      </c>
    </row>
    <row r="31" spans="1:22" customFormat="1" ht="9.9499999999999993" customHeight="1" x14ac:dyDescent="0.25">
      <c r="A31" s="63"/>
      <c r="B31" s="257"/>
      <c r="C31" s="97">
        <v>21</v>
      </c>
      <c r="D31" s="72">
        <v>21</v>
      </c>
      <c r="E31" s="72">
        <v>21</v>
      </c>
      <c r="F31" s="72">
        <v>21</v>
      </c>
      <c r="G31" s="72">
        <v>21</v>
      </c>
      <c r="H31" s="72">
        <v>21</v>
      </c>
      <c r="I31" s="72">
        <v>21</v>
      </c>
      <c r="J31" s="72">
        <v>21</v>
      </c>
      <c r="K31" s="72">
        <v>21</v>
      </c>
      <c r="L31" s="73">
        <v>21</v>
      </c>
      <c r="M31" s="64"/>
      <c r="N31" s="70"/>
      <c r="O31" s="1">
        <v>20</v>
      </c>
      <c r="P31" s="68"/>
      <c r="Q31" s="69"/>
      <c r="R31" s="68" t="str">
        <f t="shared" si="3"/>
        <v/>
      </c>
      <c r="S31" s="68"/>
      <c r="T31" s="71">
        <f t="shared" si="0"/>
        <v>0</v>
      </c>
      <c r="U31" s="2" t="str">
        <f t="shared" si="1"/>
        <v/>
      </c>
      <c r="V31" s="3">
        <f t="shared" ca="1" si="2"/>
        <v>43344</v>
      </c>
    </row>
    <row r="32" spans="1:22" customFormat="1" ht="9.9499999999999993" customHeight="1" x14ac:dyDescent="0.25">
      <c r="A32" s="63"/>
      <c r="B32" s="257"/>
      <c r="C32" s="97">
        <v>22</v>
      </c>
      <c r="D32" s="72">
        <v>22</v>
      </c>
      <c r="E32" s="72">
        <v>22</v>
      </c>
      <c r="F32" s="72">
        <v>22</v>
      </c>
      <c r="G32" s="72">
        <v>22</v>
      </c>
      <c r="H32" s="72">
        <v>22</v>
      </c>
      <c r="I32" s="72">
        <v>22</v>
      </c>
      <c r="J32" s="72">
        <v>22</v>
      </c>
      <c r="K32" s="72">
        <v>22</v>
      </c>
      <c r="L32" s="73">
        <v>22</v>
      </c>
      <c r="M32" s="64"/>
      <c r="N32" s="70"/>
      <c r="O32" s="1">
        <v>21</v>
      </c>
      <c r="P32" s="68"/>
      <c r="Q32" s="69"/>
      <c r="R32" s="68" t="str">
        <f t="shared" si="3"/>
        <v/>
      </c>
      <c r="S32" s="68"/>
      <c r="T32" s="71">
        <f t="shared" si="0"/>
        <v>0</v>
      </c>
      <c r="U32" s="2" t="str">
        <f t="shared" si="1"/>
        <v/>
      </c>
      <c r="V32" s="3">
        <f t="shared" ca="1" si="2"/>
        <v>43344</v>
      </c>
    </row>
    <row r="33" spans="1:22" customFormat="1" ht="9.9499999999999993" customHeight="1" x14ac:dyDescent="0.25">
      <c r="A33" s="63"/>
      <c r="B33" s="257"/>
      <c r="C33" s="97">
        <v>23</v>
      </c>
      <c r="D33" s="72">
        <v>23</v>
      </c>
      <c r="E33" s="72">
        <v>23</v>
      </c>
      <c r="F33" s="72">
        <v>23</v>
      </c>
      <c r="G33" s="72">
        <v>23</v>
      </c>
      <c r="H33" s="72">
        <v>23</v>
      </c>
      <c r="I33" s="72">
        <v>23</v>
      </c>
      <c r="J33" s="72">
        <v>23</v>
      </c>
      <c r="K33" s="72">
        <v>23</v>
      </c>
      <c r="L33" s="73">
        <v>23</v>
      </c>
      <c r="M33" s="64"/>
      <c r="N33" s="70"/>
      <c r="O33" s="1">
        <v>22</v>
      </c>
      <c r="P33" s="68"/>
      <c r="Q33" s="69"/>
      <c r="R33" s="68" t="str">
        <f t="shared" si="3"/>
        <v/>
      </c>
      <c r="S33" s="68"/>
      <c r="T33" s="71">
        <f t="shared" si="0"/>
        <v>0</v>
      </c>
      <c r="U33" s="2" t="str">
        <f t="shared" si="1"/>
        <v/>
      </c>
      <c r="V33" s="3">
        <f t="shared" ca="1" si="2"/>
        <v>43344</v>
      </c>
    </row>
    <row r="34" spans="1:22" customFormat="1" ht="9.9499999999999993" customHeight="1" x14ac:dyDescent="0.25">
      <c r="A34" s="63"/>
      <c r="B34" s="257"/>
      <c r="C34" s="97">
        <v>24</v>
      </c>
      <c r="D34" s="72">
        <v>24</v>
      </c>
      <c r="E34" s="72">
        <v>24</v>
      </c>
      <c r="F34" s="72">
        <v>24</v>
      </c>
      <c r="G34" s="72">
        <v>24</v>
      </c>
      <c r="H34" s="72">
        <v>24</v>
      </c>
      <c r="I34" s="72">
        <v>24</v>
      </c>
      <c r="J34" s="72">
        <v>24</v>
      </c>
      <c r="K34" s="72">
        <v>24</v>
      </c>
      <c r="L34" s="73">
        <v>24</v>
      </c>
      <c r="M34" s="64"/>
      <c r="N34" s="70"/>
      <c r="O34" s="1">
        <v>23</v>
      </c>
      <c r="P34" s="68"/>
      <c r="Q34" s="69"/>
      <c r="R34" s="68" t="str">
        <f t="shared" si="3"/>
        <v/>
      </c>
      <c r="S34" s="68"/>
      <c r="T34" s="71">
        <f t="shared" si="0"/>
        <v>0</v>
      </c>
      <c r="U34" s="2" t="str">
        <f t="shared" si="1"/>
        <v/>
      </c>
      <c r="V34" s="3">
        <f t="shared" ca="1" si="2"/>
        <v>43344</v>
      </c>
    </row>
    <row r="35" spans="1:22" customFormat="1" ht="9.9499999999999993" customHeight="1" x14ac:dyDescent="0.25">
      <c r="A35" s="63"/>
      <c r="B35" s="257"/>
      <c r="C35" s="97">
        <v>25</v>
      </c>
      <c r="D35" s="72">
        <v>25</v>
      </c>
      <c r="E35" s="72">
        <v>25</v>
      </c>
      <c r="F35" s="72">
        <v>25</v>
      </c>
      <c r="G35" s="72">
        <v>25</v>
      </c>
      <c r="H35" s="72">
        <v>25</v>
      </c>
      <c r="I35" s="72">
        <v>25</v>
      </c>
      <c r="J35" s="72">
        <v>25</v>
      </c>
      <c r="K35" s="72">
        <v>25</v>
      </c>
      <c r="L35" s="73">
        <v>25</v>
      </c>
      <c r="M35" s="64"/>
      <c r="N35" s="70"/>
      <c r="O35" s="1">
        <v>24</v>
      </c>
      <c r="P35" s="68"/>
      <c r="Q35" s="69"/>
      <c r="R35" s="68" t="str">
        <f t="shared" si="3"/>
        <v/>
      </c>
      <c r="S35" s="68"/>
      <c r="T35" s="71">
        <f t="shared" si="0"/>
        <v>0</v>
      </c>
      <c r="U35" s="2" t="str">
        <f t="shared" si="1"/>
        <v/>
      </c>
      <c r="V35" s="3">
        <f t="shared" ca="1" si="2"/>
        <v>43344</v>
      </c>
    </row>
    <row r="36" spans="1:22" customFormat="1" ht="9.9499999999999993" customHeight="1" x14ac:dyDescent="0.25">
      <c r="A36" s="63"/>
      <c r="B36" s="257"/>
      <c r="C36" s="97">
        <v>26</v>
      </c>
      <c r="D36" s="72">
        <v>26</v>
      </c>
      <c r="E36" s="72">
        <v>26</v>
      </c>
      <c r="F36" s="72">
        <v>26</v>
      </c>
      <c r="G36" s="72">
        <v>26</v>
      </c>
      <c r="H36" s="72">
        <v>26</v>
      </c>
      <c r="I36" s="72">
        <v>26</v>
      </c>
      <c r="J36" s="72">
        <v>26</v>
      </c>
      <c r="K36" s="72">
        <v>26</v>
      </c>
      <c r="L36" s="73">
        <v>26</v>
      </c>
      <c r="M36" s="64"/>
      <c r="N36" s="70"/>
      <c r="O36" s="1">
        <v>25</v>
      </c>
      <c r="P36" s="68"/>
      <c r="Q36" s="69"/>
      <c r="R36" s="68" t="str">
        <f t="shared" si="3"/>
        <v/>
      </c>
      <c r="S36" s="68"/>
      <c r="T36" s="71">
        <f t="shared" si="0"/>
        <v>0</v>
      </c>
      <c r="U36" s="2" t="str">
        <f t="shared" si="1"/>
        <v/>
      </c>
      <c r="V36" s="3">
        <f t="shared" ca="1" si="2"/>
        <v>43344</v>
      </c>
    </row>
    <row r="37" spans="1:22" customFormat="1" ht="9.9499999999999993" customHeight="1" x14ac:dyDescent="0.25">
      <c r="A37" s="63"/>
      <c r="B37" s="257"/>
      <c r="C37" s="97">
        <v>27</v>
      </c>
      <c r="D37" s="72">
        <v>27</v>
      </c>
      <c r="E37" s="72">
        <v>27</v>
      </c>
      <c r="F37" s="72">
        <v>27</v>
      </c>
      <c r="G37" s="72">
        <v>27</v>
      </c>
      <c r="H37" s="72">
        <v>27</v>
      </c>
      <c r="I37" s="72">
        <v>27</v>
      </c>
      <c r="J37" s="72">
        <v>27</v>
      </c>
      <c r="K37" s="72">
        <v>27</v>
      </c>
      <c r="L37" s="73">
        <v>27</v>
      </c>
      <c r="M37" s="64"/>
      <c r="N37" s="70"/>
      <c r="O37" s="1">
        <v>26</v>
      </c>
      <c r="P37" s="68"/>
      <c r="Q37" s="69"/>
      <c r="R37" s="68" t="str">
        <f t="shared" si="3"/>
        <v/>
      </c>
      <c r="S37" s="68"/>
      <c r="T37" s="71">
        <f t="shared" si="0"/>
        <v>0</v>
      </c>
      <c r="U37" s="2" t="str">
        <f t="shared" si="1"/>
        <v/>
      </c>
      <c r="V37" s="3">
        <f t="shared" ca="1" si="2"/>
        <v>43344</v>
      </c>
    </row>
    <row r="38" spans="1:22" customFormat="1" ht="9.9499999999999993" customHeight="1" x14ac:dyDescent="0.25">
      <c r="A38" s="63"/>
      <c r="B38" s="257"/>
      <c r="C38" s="97">
        <v>28</v>
      </c>
      <c r="D38" s="72">
        <v>28</v>
      </c>
      <c r="E38" s="72">
        <v>28</v>
      </c>
      <c r="F38" s="72">
        <v>28</v>
      </c>
      <c r="G38" s="72">
        <v>28</v>
      </c>
      <c r="H38" s="72">
        <v>28</v>
      </c>
      <c r="I38" s="72">
        <v>28</v>
      </c>
      <c r="J38" s="72">
        <v>28</v>
      </c>
      <c r="K38" s="72">
        <v>28</v>
      </c>
      <c r="L38" s="73">
        <v>28</v>
      </c>
      <c r="M38" s="64"/>
      <c r="N38" s="70"/>
      <c r="O38" s="1">
        <v>27</v>
      </c>
      <c r="P38" s="68"/>
      <c r="Q38" s="69"/>
      <c r="R38" s="68" t="str">
        <f t="shared" si="3"/>
        <v/>
      </c>
      <c r="S38" s="68"/>
      <c r="T38" s="71">
        <f t="shared" si="0"/>
        <v>0</v>
      </c>
      <c r="U38" s="2" t="str">
        <f t="shared" si="1"/>
        <v/>
      </c>
      <c r="V38" s="3">
        <f t="shared" ca="1" si="2"/>
        <v>43344</v>
      </c>
    </row>
    <row r="39" spans="1:22" customFormat="1" ht="9.9499999999999993" customHeight="1" x14ac:dyDescent="0.25">
      <c r="A39" s="63"/>
      <c r="B39" s="257"/>
      <c r="C39" s="97">
        <v>29</v>
      </c>
      <c r="D39" s="72">
        <v>29</v>
      </c>
      <c r="E39" s="72">
        <v>29</v>
      </c>
      <c r="F39" s="72">
        <v>29</v>
      </c>
      <c r="G39" s="72">
        <v>29</v>
      </c>
      <c r="H39" s="72">
        <v>29</v>
      </c>
      <c r="I39" s="72">
        <v>29</v>
      </c>
      <c r="J39" s="72">
        <v>29</v>
      </c>
      <c r="K39" s="72">
        <v>29</v>
      </c>
      <c r="L39" s="73">
        <v>29</v>
      </c>
      <c r="M39" s="64"/>
      <c r="N39" s="70"/>
      <c r="O39" s="1">
        <v>28</v>
      </c>
      <c r="P39" s="68"/>
      <c r="Q39" s="69"/>
      <c r="R39" s="68" t="str">
        <f t="shared" si="3"/>
        <v/>
      </c>
      <c r="S39" s="68"/>
      <c r="T39" s="71">
        <f t="shared" si="0"/>
        <v>0</v>
      </c>
      <c r="U39" s="2" t="str">
        <f t="shared" si="1"/>
        <v/>
      </c>
      <c r="V39" s="3">
        <f t="shared" ca="1" si="2"/>
        <v>43344</v>
      </c>
    </row>
    <row r="40" spans="1:22" customFormat="1" ht="9.9499999999999993" customHeight="1" x14ac:dyDescent="0.25">
      <c r="A40" s="63"/>
      <c r="B40" s="257"/>
      <c r="C40" s="97">
        <v>30</v>
      </c>
      <c r="D40" s="72">
        <v>30</v>
      </c>
      <c r="E40" s="72">
        <v>30</v>
      </c>
      <c r="F40" s="72">
        <v>30</v>
      </c>
      <c r="G40" s="72">
        <v>30</v>
      </c>
      <c r="H40" s="72">
        <v>30</v>
      </c>
      <c r="I40" s="72">
        <v>30</v>
      </c>
      <c r="J40" s="72">
        <v>30</v>
      </c>
      <c r="K40" s="72">
        <v>30</v>
      </c>
      <c r="L40" s="73">
        <v>30</v>
      </c>
      <c r="M40" s="64"/>
      <c r="N40" s="70"/>
      <c r="O40" s="1">
        <v>29</v>
      </c>
      <c r="P40" s="68"/>
      <c r="Q40" s="69"/>
      <c r="R40" s="68" t="str">
        <f t="shared" si="3"/>
        <v/>
      </c>
      <c r="S40" s="68"/>
      <c r="T40" s="71">
        <f t="shared" si="0"/>
        <v>0</v>
      </c>
      <c r="U40" s="2" t="str">
        <f t="shared" si="1"/>
        <v/>
      </c>
      <c r="V40" s="3">
        <f t="shared" ca="1" si="2"/>
        <v>43344</v>
      </c>
    </row>
    <row r="41" spans="1:22" customFormat="1" ht="9.9499999999999993" customHeight="1" x14ac:dyDescent="0.25">
      <c r="A41" s="63"/>
      <c r="B41" s="257"/>
      <c r="C41" s="97">
        <v>31</v>
      </c>
      <c r="D41" s="72">
        <v>31</v>
      </c>
      <c r="E41" s="72">
        <v>31</v>
      </c>
      <c r="F41" s="72">
        <v>31</v>
      </c>
      <c r="G41" s="72">
        <v>31</v>
      </c>
      <c r="H41" s="72">
        <v>31</v>
      </c>
      <c r="I41" s="72">
        <v>31</v>
      </c>
      <c r="J41" s="72">
        <v>31</v>
      </c>
      <c r="K41" s="72">
        <v>31</v>
      </c>
      <c r="L41" s="73">
        <v>31</v>
      </c>
      <c r="M41" s="64"/>
      <c r="N41" s="70"/>
      <c r="O41" s="1">
        <v>30</v>
      </c>
      <c r="P41" s="68"/>
      <c r="Q41" s="69"/>
      <c r="R41" s="68" t="str">
        <f t="shared" si="3"/>
        <v/>
      </c>
      <c r="S41" s="68"/>
      <c r="T41" s="71">
        <f t="shared" si="0"/>
        <v>0</v>
      </c>
      <c r="U41" s="2" t="str">
        <f t="shared" si="1"/>
        <v/>
      </c>
      <c r="V41" s="3">
        <f t="shared" ca="1" si="2"/>
        <v>43344</v>
      </c>
    </row>
    <row r="42" spans="1:22" customFormat="1" ht="9.9499999999999993" customHeight="1" x14ac:dyDescent="0.25">
      <c r="A42" s="63"/>
      <c r="B42" s="257"/>
      <c r="C42" s="97">
        <v>32</v>
      </c>
      <c r="D42" s="72">
        <v>32</v>
      </c>
      <c r="E42" s="72">
        <v>32</v>
      </c>
      <c r="F42" s="72">
        <v>32</v>
      </c>
      <c r="G42" s="72">
        <v>32</v>
      </c>
      <c r="H42" s="72">
        <v>32</v>
      </c>
      <c r="I42" s="72">
        <v>32</v>
      </c>
      <c r="J42" s="72">
        <v>32</v>
      </c>
      <c r="K42" s="72">
        <v>32</v>
      </c>
      <c r="L42" s="73">
        <v>32</v>
      </c>
      <c r="M42" s="64"/>
      <c r="N42" s="70"/>
      <c r="O42" s="1">
        <v>31</v>
      </c>
      <c r="P42" s="68"/>
      <c r="Q42" s="69"/>
      <c r="R42" s="68" t="str">
        <f t="shared" si="3"/>
        <v/>
      </c>
      <c r="S42" s="68"/>
      <c r="T42" s="71">
        <f t="shared" si="0"/>
        <v>0</v>
      </c>
      <c r="U42" s="2" t="str">
        <f t="shared" si="1"/>
        <v/>
      </c>
      <c r="V42" s="3">
        <f t="shared" ca="1" si="2"/>
        <v>43344</v>
      </c>
    </row>
    <row r="43" spans="1:22" customFormat="1" ht="9.9499999999999993" customHeight="1" x14ac:dyDescent="0.25">
      <c r="A43" s="63"/>
      <c r="B43" s="257"/>
      <c r="C43" s="97">
        <v>33</v>
      </c>
      <c r="D43" s="72">
        <v>33</v>
      </c>
      <c r="E43" s="72">
        <v>33</v>
      </c>
      <c r="F43" s="72">
        <v>33</v>
      </c>
      <c r="G43" s="72">
        <v>33</v>
      </c>
      <c r="H43" s="72">
        <v>33</v>
      </c>
      <c r="I43" s="72">
        <v>33</v>
      </c>
      <c r="J43" s="72">
        <v>33</v>
      </c>
      <c r="K43" s="72">
        <v>33</v>
      </c>
      <c r="L43" s="73">
        <v>33</v>
      </c>
      <c r="M43" s="64"/>
      <c r="N43" s="70"/>
      <c r="O43" s="1">
        <v>32</v>
      </c>
      <c r="P43" s="68"/>
      <c r="Q43" s="69"/>
      <c r="R43" s="68" t="str">
        <f t="shared" si="3"/>
        <v/>
      </c>
      <c r="S43" s="68"/>
      <c r="T43" s="71">
        <f t="shared" si="0"/>
        <v>0</v>
      </c>
      <c r="U43" s="2" t="str">
        <f t="shared" si="1"/>
        <v/>
      </c>
      <c r="V43" s="3">
        <f t="shared" ca="1" si="2"/>
        <v>43344</v>
      </c>
    </row>
    <row r="44" spans="1:22" customFormat="1" ht="9.9499999999999993" customHeight="1" x14ac:dyDescent="0.25">
      <c r="A44" s="63"/>
      <c r="B44" s="257"/>
      <c r="C44" s="97">
        <v>34</v>
      </c>
      <c r="D44" s="72">
        <v>34</v>
      </c>
      <c r="E44" s="72">
        <v>34</v>
      </c>
      <c r="F44" s="72">
        <v>34</v>
      </c>
      <c r="G44" s="72">
        <v>34</v>
      </c>
      <c r="H44" s="72">
        <v>34</v>
      </c>
      <c r="I44" s="72">
        <v>34</v>
      </c>
      <c r="J44" s="72">
        <v>34</v>
      </c>
      <c r="K44" s="72">
        <v>34</v>
      </c>
      <c r="L44" s="73">
        <v>34</v>
      </c>
      <c r="M44" s="64"/>
      <c r="N44" s="70"/>
      <c r="O44" s="1">
        <v>33</v>
      </c>
      <c r="P44" s="68"/>
      <c r="Q44" s="69"/>
      <c r="R44" s="68" t="str">
        <f t="shared" si="3"/>
        <v/>
      </c>
      <c r="S44" s="68"/>
      <c r="T44" s="71">
        <f t="shared" si="0"/>
        <v>0</v>
      </c>
      <c r="U44" s="2" t="str">
        <f t="shared" si="1"/>
        <v/>
      </c>
      <c r="V44" s="3">
        <f t="shared" ca="1" si="2"/>
        <v>43344</v>
      </c>
    </row>
    <row r="45" spans="1:22" customFormat="1" ht="9.9499999999999993" customHeight="1" x14ac:dyDescent="0.25">
      <c r="A45" s="63"/>
      <c r="B45" s="257"/>
      <c r="C45" s="97">
        <v>35</v>
      </c>
      <c r="D45" s="72">
        <v>35</v>
      </c>
      <c r="E45" s="72">
        <v>35</v>
      </c>
      <c r="F45" s="72">
        <v>35</v>
      </c>
      <c r="G45" s="72">
        <v>35</v>
      </c>
      <c r="H45" s="72">
        <v>35</v>
      </c>
      <c r="I45" s="72">
        <v>35</v>
      </c>
      <c r="J45" s="72">
        <v>35</v>
      </c>
      <c r="K45" s="72">
        <v>35</v>
      </c>
      <c r="L45" s="73">
        <v>35</v>
      </c>
      <c r="M45" s="64"/>
      <c r="N45" s="70"/>
      <c r="O45" s="1">
        <v>34</v>
      </c>
      <c r="P45" s="68"/>
      <c r="Q45" s="69"/>
      <c r="R45" s="68" t="str">
        <f t="shared" si="3"/>
        <v/>
      </c>
      <c r="S45" s="68"/>
      <c r="T45" s="71">
        <f t="shared" si="0"/>
        <v>0</v>
      </c>
      <c r="U45" s="2" t="str">
        <f t="shared" si="1"/>
        <v/>
      </c>
      <c r="V45" s="3">
        <f t="shared" ca="1" si="2"/>
        <v>43344</v>
      </c>
    </row>
    <row r="46" spans="1:22" customFormat="1" ht="9.9499999999999993" customHeight="1" x14ac:dyDescent="0.25">
      <c r="A46" s="63"/>
      <c r="B46" s="257"/>
      <c r="C46" s="97">
        <v>36</v>
      </c>
      <c r="D46" s="72">
        <v>36</v>
      </c>
      <c r="E46" s="72">
        <v>36</v>
      </c>
      <c r="F46" s="72">
        <v>36</v>
      </c>
      <c r="G46" s="72">
        <v>36</v>
      </c>
      <c r="H46" s="72">
        <v>36</v>
      </c>
      <c r="I46" s="72">
        <v>36</v>
      </c>
      <c r="J46" s="72">
        <v>36</v>
      </c>
      <c r="K46" s="72">
        <v>36</v>
      </c>
      <c r="L46" s="73">
        <v>36</v>
      </c>
      <c r="M46" s="64"/>
      <c r="N46" s="70"/>
      <c r="O46" s="1">
        <v>35</v>
      </c>
      <c r="P46" s="68"/>
      <c r="Q46" s="69"/>
      <c r="R46" s="68" t="str">
        <f t="shared" si="3"/>
        <v/>
      </c>
      <c r="S46" s="68"/>
      <c r="T46" s="71">
        <f t="shared" si="0"/>
        <v>0</v>
      </c>
      <c r="U46" s="2" t="str">
        <f t="shared" si="1"/>
        <v/>
      </c>
      <c r="V46" s="3">
        <f t="shared" ca="1" si="2"/>
        <v>43344</v>
      </c>
    </row>
    <row r="47" spans="1:22" customFormat="1" ht="9.9499999999999993" customHeight="1" x14ac:dyDescent="0.25">
      <c r="A47" s="63"/>
      <c r="B47" s="257"/>
      <c r="C47" s="97">
        <v>37</v>
      </c>
      <c r="D47" s="72">
        <v>37</v>
      </c>
      <c r="E47" s="72">
        <v>37</v>
      </c>
      <c r="F47" s="72">
        <v>37</v>
      </c>
      <c r="G47" s="72">
        <v>37</v>
      </c>
      <c r="H47" s="72">
        <v>37</v>
      </c>
      <c r="I47" s="72">
        <v>37</v>
      </c>
      <c r="J47" s="72">
        <v>37</v>
      </c>
      <c r="K47" s="72">
        <v>37</v>
      </c>
      <c r="L47" s="73">
        <v>37</v>
      </c>
      <c r="M47" s="64"/>
      <c r="N47" s="70"/>
      <c r="O47" s="1">
        <v>36</v>
      </c>
      <c r="P47" s="68"/>
      <c r="Q47" s="69"/>
      <c r="R47" s="68" t="str">
        <f t="shared" si="3"/>
        <v/>
      </c>
      <c r="S47" s="68"/>
      <c r="T47" s="71">
        <f t="shared" si="0"/>
        <v>0</v>
      </c>
      <c r="U47" s="2" t="str">
        <f t="shared" si="1"/>
        <v/>
      </c>
      <c r="V47" s="3">
        <f t="shared" ca="1" si="2"/>
        <v>43344</v>
      </c>
    </row>
    <row r="48" spans="1:22" customFormat="1" ht="9.9499999999999993" customHeight="1" x14ac:dyDescent="0.25">
      <c r="A48" s="63"/>
      <c r="B48" s="257"/>
      <c r="C48" s="97">
        <v>38</v>
      </c>
      <c r="D48" s="72">
        <v>38</v>
      </c>
      <c r="E48" s="72">
        <v>38</v>
      </c>
      <c r="F48" s="72">
        <v>38</v>
      </c>
      <c r="G48" s="72">
        <v>38</v>
      </c>
      <c r="H48" s="72">
        <v>38</v>
      </c>
      <c r="I48" s="72">
        <v>38</v>
      </c>
      <c r="J48" s="72">
        <v>38</v>
      </c>
      <c r="K48" s="72">
        <v>38</v>
      </c>
      <c r="L48" s="73">
        <v>38</v>
      </c>
      <c r="M48" s="64"/>
      <c r="N48" s="70"/>
      <c r="O48" s="1">
        <v>37</v>
      </c>
      <c r="P48" s="68"/>
      <c r="Q48" s="69"/>
      <c r="R48" s="68" t="str">
        <f t="shared" si="3"/>
        <v/>
      </c>
      <c r="S48" s="68"/>
      <c r="T48" s="71">
        <f t="shared" si="0"/>
        <v>0</v>
      </c>
      <c r="U48" s="2" t="str">
        <f t="shared" si="1"/>
        <v/>
      </c>
      <c r="V48" s="3">
        <f t="shared" ca="1" si="2"/>
        <v>43344</v>
      </c>
    </row>
    <row r="49" spans="1:22" customFormat="1" ht="9.9499999999999993" customHeight="1" x14ac:dyDescent="0.25">
      <c r="A49" s="63"/>
      <c r="B49" s="257"/>
      <c r="C49" s="97">
        <v>39</v>
      </c>
      <c r="D49" s="72">
        <v>39</v>
      </c>
      <c r="E49" s="72">
        <v>39</v>
      </c>
      <c r="F49" s="72">
        <v>39</v>
      </c>
      <c r="G49" s="72">
        <v>39</v>
      </c>
      <c r="H49" s="72">
        <v>39</v>
      </c>
      <c r="I49" s="72">
        <v>39</v>
      </c>
      <c r="J49" s="72">
        <v>39</v>
      </c>
      <c r="K49" s="72">
        <v>39</v>
      </c>
      <c r="L49" s="73">
        <v>39</v>
      </c>
      <c r="M49" s="64"/>
      <c r="N49" s="70"/>
      <c r="O49" s="1">
        <v>38</v>
      </c>
      <c r="P49" s="68"/>
      <c r="Q49" s="69"/>
      <c r="R49" s="68" t="str">
        <f t="shared" si="3"/>
        <v/>
      </c>
      <c r="S49" s="68"/>
      <c r="T49" s="71">
        <f t="shared" si="0"/>
        <v>0</v>
      </c>
      <c r="U49" s="2" t="str">
        <f t="shared" si="1"/>
        <v/>
      </c>
      <c r="V49" s="3">
        <f t="shared" ca="1" si="2"/>
        <v>43344</v>
      </c>
    </row>
    <row r="50" spans="1:22" customFormat="1" ht="9.9499999999999993" customHeight="1" x14ac:dyDescent="0.25">
      <c r="A50" s="63"/>
      <c r="B50" s="257"/>
      <c r="C50" s="98">
        <v>40</v>
      </c>
      <c r="D50" s="95">
        <v>40</v>
      </c>
      <c r="E50" s="95">
        <v>40</v>
      </c>
      <c r="F50" s="95">
        <v>40</v>
      </c>
      <c r="G50" s="95">
        <v>40</v>
      </c>
      <c r="H50" s="95">
        <v>40</v>
      </c>
      <c r="I50" s="95">
        <v>40</v>
      </c>
      <c r="J50" s="95">
        <v>40</v>
      </c>
      <c r="K50" s="95">
        <v>40</v>
      </c>
      <c r="L50" s="96">
        <v>40</v>
      </c>
      <c r="M50" s="64"/>
      <c r="N50" s="70"/>
      <c r="O50" s="1">
        <v>39</v>
      </c>
      <c r="P50" s="68"/>
      <c r="Q50" s="69"/>
      <c r="R50" s="68" t="str">
        <f t="shared" si="3"/>
        <v/>
      </c>
      <c r="S50" s="68"/>
      <c r="T50" s="71">
        <f t="shared" si="0"/>
        <v>0</v>
      </c>
      <c r="U50" s="2" t="str">
        <f t="shared" si="1"/>
        <v/>
      </c>
      <c r="V50" s="3">
        <f t="shared" ca="1" si="2"/>
        <v>43344</v>
      </c>
    </row>
    <row r="51" spans="1:22" customFormat="1" ht="9.75" customHeight="1" x14ac:dyDescent="0.25">
      <c r="A51" s="63"/>
      <c r="B51" s="257"/>
      <c r="C51" s="97">
        <v>41</v>
      </c>
      <c r="D51" s="72">
        <v>41</v>
      </c>
      <c r="E51" s="72">
        <v>41</v>
      </c>
      <c r="F51" s="72">
        <v>41</v>
      </c>
      <c r="G51" s="72">
        <v>41</v>
      </c>
      <c r="H51" s="72">
        <v>41</v>
      </c>
      <c r="I51" s="72">
        <v>41</v>
      </c>
      <c r="J51" s="72">
        <v>41</v>
      </c>
      <c r="K51" s="72">
        <v>41</v>
      </c>
      <c r="L51" s="73">
        <v>41</v>
      </c>
      <c r="M51" s="64"/>
      <c r="N51" s="70"/>
      <c r="O51" s="1">
        <v>40</v>
      </c>
      <c r="P51" s="68"/>
      <c r="Q51" s="69"/>
      <c r="R51" s="68" t="str">
        <f t="shared" si="3"/>
        <v/>
      </c>
      <c r="S51" s="68"/>
      <c r="T51" s="71">
        <f t="shared" si="0"/>
        <v>0</v>
      </c>
      <c r="U51" s="2" t="str">
        <f t="shared" si="1"/>
        <v/>
      </c>
      <c r="V51" s="3">
        <f t="shared" ca="1" si="2"/>
        <v>43344</v>
      </c>
    </row>
    <row r="52" spans="1:22" customFormat="1" ht="9.75" customHeight="1" x14ac:dyDescent="0.25">
      <c r="A52" s="63"/>
      <c r="B52" s="257"/>
      <c r="C52" s="97">
        <v>42</v>
      </c>
      <c r="D52" s="72">
        <v>42</v>
      </c>
      <c r="E52" s="72">
        <v>42</v>
      </c>
      <c r="F52" s="72">
        <v>42</v>
      </c>
      <c r="G52" s="72">
        <v>42</v>
      </c>
      <c r="H52" s="72">
        <v>42</v>
      </c>
      <c r="I52" s="72">
        <v>42</v>
      </c>
      <c r="J52" s="72">
        <v>42</v>
      </c>
      <c r="K52" s="72">
        <v>42</v>
      </c>
      <c r="L52" s="73">
        <v>42</v>
      </c>
      <c r="M52" s="64"/>
      <c r="N52" s="70"/>
      <c r="O52" s="1">
        <v>41</v>
      </c>
      <c r="P52" s="68"/>
      <c r="Q52" s="69"/>
      <c r="R52" s="68"/>
      <c r="S52" s="68"/>
      <c r="T52" s="71">
        <f t="shared" si="0"/>
        <v>0</v>
      </c>
      <c r="U52" s="2" t="str">
        <f t="shared" si="1"/>
        <v/>
      </c>
      <c r="V52" s="3">
        <f t="shared" ca="1" si="2"/>
        <v>43344</v>
      </c>
    </row>
    <row r="53" spans="1:22" customFormat="1" ht="9.75" customHeight="1" x14ac:dyDescent="0.25">
      <c r="A53" s="63"/>
      <c r="B53" s="257"/>
      <c r="C53" s="97">
        <v>43</v>
      </c>
      <c r="D53" s="72">
        <v>43</v>
      </c>
      <c r="E53" s="72">
        <v>43</v>
      </c>
      <c r="F53" s="72">
        <v>43</v>
      </c>
      <c r="G53" s="72">
        <v>43</v>
      </c>
      <c r="H53" s="72">
        <v>43</v>
      </c>
      <c r="I53" s="72">
        <v>43</v>
      </c>
      <c r="J53" s="72">
        <v>43</v>
      </c>
      <c r="K53" s="72">
        <v>43</v>
      </c>
      <c r="L53" s="73">
        <v>43</v>
      </c>
      <c r="M53" s="64"/>
      <c r="N53" s="70"/>
      <c r="O53" s="1">
        <v>42</v>
      </c>
      <c r="P53" s="68"/>
      <c r="Q53" s="69"/>
      <c r="R53" s="68"/>
      <c r="S53" s="68"/>
      <c r="T53" s="71">
        <f t="shared" si="0"/>
        <v>0</v>
      </c>
      <c r="U53" s="2" t="str">
        <f t="shared" si="1"/>
        <v/>
      </c>
      <c r="V53" s="3">
        <f t="shared" ca="1" si="2"/>
        <v>43344</v>
      </c>
    </row>
    <row r="54" spans="1:22" customFormat="1" ht="9.75" customHeight="1" x14ac:dyDescent="0.25">
      <c r="A54" s="63"/>
      <c r="B54" s="257"/>
      <c r="C54" s="97">
        <v>44</v>
      </c>
      <c r="D54" s="72">
        <v>44</v>
      </c>
      <c r="E54" s="72">
        <v>44</v>
      </c>
      <c r="F54" s="72">
        <v>44</v>
      </c>
      <c r="G54" s="72">
        <v>44</v>
      </c>
      <c r="H54" s="72">
        <v>44</v>
      </c>
      <c r="I54" s="72">
        <v>44</v>
      </c>
      <c r="J54" s="72">
        <v>44</v>
      </c>
      <c r="K54" s="72">
        <v>44</v>
      </c>
      <c r="L54" s="73">
        <v>44</v>
      </c>
      <c r="M54" s="64"/>
      <c r="N54" s="70"/>
      <c r="O54" s="1">
        <v>43</v>
      </c>
      <c r="P54" s="68"/>
      <c r="Q54" s="69"/>
      <c r="R54" s="68"/>
      <c r="S54" s="68"/>
      <c r="T54" s="71">
        <f t="shared" si="0"/>
        <v>0</v>
      </c>
      <c r="U54" s="2" t="str">
        <f t="shared" si="1"/>
        <v/>
      </c>
      <c r="V54" s="3">
        <f t="shared" ca="1" si="2"/>
        <v>43344</v>
      </c>
    </row>
    <row r="55" spans="1:22" customFormat="1" ht="9.75" customHeight="1" x14ac:dyDescent="0.25">
      <c r="A55" s="63"/>
      <c r="B55" s="257"/>
      <c r="C55" s="97">
        <v>45</v>
      </c>
      <c r="D55" s="72">
        <v>45</v>
      </c>
      <c r="E55" s="72">
        <v>45</v>
      </c>
      <c r="F55" s="72">
        <v>45</v>
      </c>
      <c r="G55" s="72">
        <v>45</v>
      </c>
      <c r="H55" s="72">
        <v>45</v>
      </c>
      <c r="I55" s="72">
        <v>45</v>
      </c>
      <c r="J55" s="72">
        <v>45</v>
      </c>
      <c r="K55" s="72">
        <v>45</v>
      </c>
      <c r="L55" s="73">
        <v>45</v>
      </c>
      <c r="M55" s="64"/>
      <c r="N55" s="70"/>
      <c r="O55" s="1">
        <v>44</v>
      </c>
      <c r="P55" s="68"/>
      <c r="Q55" s="69"/>
      <c r="R55" s="68"/>
      <c r="S55" s="68"/>
      <c r="T55" s="71">
        <f t="shared" si="0"/>
        <v>0</v>
      </c>
      <c r="U55" s="2" t="str">
        <f t="shared" si="1"/>
        <v/>
      </c>
      <c r="V55" s="3">
        <f t="shared" ca="1" si="2"/>
        <v>43344</v>
      </c>
    </row>
    <row r="56" spans="1:22" customFormat="1" ht="9.75" customHeight="1" x14ac:dyDescent="0.25">
      <c r="A56" s="63"/>
      <c r="B56" s="257"/>
      <c r="C56" s="97">
        <v>46</v>
      </c>
      <c r="D56" s="72">
        <v>46</v>
      </c>
      <c r="E56" s="72">
        <v>46</v>
      </c>
      <c r="F56" s="72">
        <v>46</v>
      </c>
      <c r="G56" s="72">
        <v>46</v>
      </c>
      <c r="H56" s="72">
        <v>46</v>
      </c>
      <c r="I56" s="72">
        <v>46</v>
      </c>
      <c r="J56" s="72">
        <v>46</v>
      </c>
      <c r="K56" s="72">
        <v>46</v>
      </c>
      <c r="L56" s="73">
        <v>46</v>
      </c>
      <c r="M56" s="64"/>
      <c r="N56" s="70"/>
      <c r="O56" s="1">
        <v>45</v>
      </c>
      <c r="P56" s="68"/>
      <c r="Q56" s="69"/>
      <c r="R56" s="68"/>
      <c r="S56" s="68"/>
      <c r="T56" s="71">
        <f t="shared" si="0"/>
        <v>0</v>
      </c>
      <c r="U56" s="2" t="str">
        <f t="shared" si="1"/>
        <v/>
      </c>
      <c r="V56" s="3">
        <f t="shared" ca="1" si="2"/>
        <v>43344</v>
      </c>
    </row>
    <row r="57" spans="1:22" customFormat="1" ht="9.75" customHeight="1" x14ac:dyDescent="0.25">
      <c r="A57" s="63"/>
      <c r="B57" s="257"/>
      <c r="C57" s="97">
        <v>47</v>
      </c>
      <c r="D57" s="72">
        <v>47</v>
      </c>
      <c r="E57" s="72">
        <v>47</v>
      </c>
      <c r="F57" s="72">
        <v>47</v>
      </c>
      <c r="G57" s="72">
        <v>47</v>
      </c>
      <c r="H57" s="72">
        <v>47</v>
      </c>
      <c r="I57" s="72">
        <v>47</v>
      </c>
      <c r="J57" s="72">
        <v>47</v>
      </c>
      <c r="K57" s="72">
        <v>47</v>
      </c>
      <c r="L57" s="73">
        <v>47</v>
      </c>
      <c r="M57" s="64"/>
      <c r="N57" s="70"/>
      <c r="O57" s="1">
        <v>46</v>
      </c>
      <c r="P57" s="68"/>
      <c r="Q57" s="69"/>
      <c r="R57" s="68"/>
      <c r="S57" s="68"/>
      <c r="T57" s="71">
        <f t="shared" si="0"/>
        <v>0</v>
      </c>
      <c r="U57" s="2" t="str">
        <f t="shared" si="1"/>
        <v/>
      </c>
      <c r="V57" s="3">
        <f t="shared" ca="1" si="2"/>
        <v>43344</v>
      </c>
    </row>
    <row r="58" spans="1:22" customFormat="1" ht="9.75" customHeight="1" x14ac:dyDescent="0.25">
      <c r="A58" s="63"/>
      <c r="B58" s="257"/>
      <c r="C58" s="97">
        <v>48</v>
      </c>
      <c r="D58" s="72">
        <v>48</v>
      </c>
      <c r="E58" s="72">
        <v>48</v>
      </c>
      <c r="F58" s="72">
        <v>48</v>
      </c>
      <c r="G58" s="72">
        <v>48</v>
      </c>
      <c r="H58" s="72">
        <v>48</v>
      </c>
      <c r="I58" s="72">
        <v>48</v>
      </c>
      <c r="J58" s="72">
        <v>48</v>
      </c>
      <c r="K58" s="72">
        <v>48</v>
      </c>
      <c r="L58" s="73">
        <v>48</v>
      </c>
      <c r="M58" s="64"/>
      <c r="N58" s="70"/>
      <c r="O58" s="1">
        <v>47</v>
      </c>
      <c r="P58" s="68"/>
      <c r="Q58" s="69"/>
      <c r="R58" s="68"/>
      <c r="S58" s="68"/>
      <c r="T58" s="71">
        <f t="shared" si="0"/>
        <v>0</v>
      </c>
      <c r="U58" s="2" t="str">
        <f t="shared" si="1"/>
        <v/>
      </c>
      <c r="V58" s="3">
        <f t="shared" ca="1" si="2"/>
        <v>43344</v>
      </c>
    </row>
    <row r="59" spans="1:22" customFormat="1" ht="9.75" customHeight="1" x14ac:dyDescent="0.25">
      <c r="A59" s="63"/>
      <c r="B59" s="257"/>
      <c r="C59" s="97">
        <v>49</v>
      </c>
      <c r="D59" s="72">
        <v>49</v>
      </c>
      <c r="E59" s="72">
        <v>49</v>
      </c>
      <c r="F59" s="72">
        <v>49</v>
      </c>
      <c r="G59" s="72">
        <v>49</v>
      </c>
      <c r="H59" s="72">
        <v>49</v>
      </c>
      <c r="I59" s="72">
        <v>49</v>
      </c>
      <c r="J59" s="72">
        <v>49</v>
      </c>
      <c r="K59" s="72">
        <v>49</v>
      </c>
      <c r="L59" s="73">
        <v>49</v>
      </c>
      <c r="M59" s="64"/>
      <c r="N59" s="70"/>
      <c r="O59" s="1">
        <v>48</v>
      </c>
      <c r="P59" s="68"/>
      <c r="Q59" s="69"/>
      <c r="R59" s="68"/>
      <c r="S59" s="68"/>
      <c r="T59" s="71">
        <f t="shared" si="0"/>
        <v>0</v>
      </c>
      <c r="U59" s="2" t="str">
        <f t="shared" si="1"/>
        <v/>
      </c>
      <c r="V59" s="3">
        <f t="shared" ca="1" si="2"/>
        <v>43344</v>
      </c>
    </row>
    <row r="60" spans="1:22" customFormat="1" ht="9.75" customHeight="1" x14ac:dyDescent="0.25">
      <c r="A60" s="63"/>
      <c r="B60" s="257"/>
      <c r="C60" s="97">
        <v>50</v>
      </c>
      <c r="D60" s="72">
        <v>50</v>
      </c>
      <c r="E60" s="72">
        <v>50</v>
      </c>
      <c r="F60" s="72">
        <v>50</v>
      </c>
      <c r="G60" s="72">
        <v>50</v>
      </c>
      <c r="H60" s="72">
        <v>50</v>
      </c>
      <c r="I60" s="72">
        <v>50</v>
      </c>
      <c r="J60" s="72">
        <v>50</v>
      </c>
      <c r="K60" s="72">
        <v>50</v>
      </c>
      <c r="L60" s="73">
        <v>50</v>
      </c>
      <c r="M60" s="64"/>
      <c r="N60" s="70"/>
      <c r="O60" s="1">
        <v>49</v>
      </c>
      <c r="P60" s="68"/>
      <c r="Q60" s="69"/>
      <c r="R60" s="68"/>
      <c r="S60" s="68"/>
      <c r="T60" s="71">
        <f t="shared" si="0"/>
        <v>0</v>
      </c>
      <c r="U60" s="2" t="str">
        <f t="shared" si="1"/>
        <v/>
      </c>
      <c r="V60" s="3">
        <f t="shared" ca="1" si="2"/>
        <v>43344</v>
      </c>
    </row>
    <row r="61" spans="1:22" customFormat="1" ht="9.75" customHeight="1" x14ac:dyDescent="0.25">
      <c r="A61" s="63"/>
      <c r="B61" s="257"/>
      <c r="C61" s="97">
        <v>51</v>
      </c>
      <c r="D61" s="72">
        <v>51</v>
      </c>
      <c r="E61" s="72">
        <v>51</v>
      </c>
      <c r="F61" s="72">
        <v>51</v>
      </c>
      <c r="G61" s="72">
        <v>51</v>
      </c>
      <c r="H61" s="72">
        <v>51</v>
      </c>
      <c r="I61" s="72">
        <v>51</v>
      </c>
      <c r="J61" s="72">
        <v>51</v>
      </c>
      <c r="K61" s="72">
        <v>51</v>
      </c>
      <c r="L61" s="73">
        <v>51</v>
      </c>
      <c r="M61" s="64"/>
      <c r="N61" s="70"/>
      <c r="O61" s="1">
        <v>50</v>
      </c>
      <c r="P61" s="68"/>
      <c r="Q61" s="69"/>
      <c r="R61" s="68"/>
      <c r="S61" s="68"/>
      <c r="T61" s="71">
        <f t="shared" si="0"/>
        <v>0</v>
      </c>
      <c r="U61" s="2" t="str">
        <f t="shared" si="1"/>
        <v/>
      </c>
      <c r="V61" s="3">
        <f t="shared" ca="1" si="2"/>
        <v>43344</v>
      </c>
    </row>
    <row r="62" spans="1:22" customFormat="1" ht="9.75" customHeight="1" x14ac:dyDescent="0.25">
      <c r="A62" s="63"/>
      <c r="B62" s="257"/>
      <c r="C62" s="97">
        <v>52</v>
      </c>
      <c r="D62" s="72">
        <v>52</v>
      </c>
      <c r="E62" s="72">
        <v>52</v>
      </c>
      <c r="F62" s="72">
        <v>52</v>
      </c>
      <c r="G62" s="72">
        <v>52</v>
      </c>
      <c r="H62" s="72">
        <v>52</v>
      </c>
      <c r="I62" s="72">
        <v>52</v>
      </c>
      <c r="J62" s="72">
        <v>52</v>
      </c>
      <c r="K62" s="72">
        <v>52</v>
      </c>
      <c r="L62" s="73">
        <v>52</v>
      </c>
      <c r="M62" s="64"/>
      <c r="N62" s="70"/>
      <c r="O62" s="1">
        <v>51</v>
      </c>
      <c r="P62" s="68"/>
      <c r="Q62" s="69"/>
      <c r="R62" s="68"/>
      <c r="S62" s="68"/>
      <c r="T62" s="71">
        <f t="shared" si="0"/>
        <v>0</v>
      </c>
      <c r="U62" s="2" t="str">
        <f t="shared" si="1"/>
        <v/>
      </c>
      <c r="V62" s="3">
        <f t="shared" ca="1" si="2"/>
        <v>43344</v>
      </c>
    </row>
    <row r="63" spans="1:22" customFormat="1" ht="9.75" customHeight="1" x14ac:dyDescent="0.25">
      <c r="A63" s="63"/>
      <c r="B63" s="257"/>
      <c r="C63" s="97">
        <v>53</v>
      </c>
      <c r="D63" s="72">
        <v>53</v>
      </c>
      <c r="E63" s="72">
        <v>53</v>
      </c>
      <c r="F63" s="72">
        <v>53</v>
      </c>
      <c r="G63" s="72">
        <v>53</v>
      </c>
      <c r="H63" s="72">
        <v>53</v>
      </c>
      <c r="I63" s="72">
        <v>53</v>
      </c>
      <c r="J63" s="72">
        <v>53</v>
      </c>
      <c r="K63" s="72">
        <v>53</v>
      </c>
      <c r="L63" s="73">
        <v>53</v>
      </c>
      <c r="M63" s="64"/>
      <c r="N63" s="70"/>
      <c r="O63" s="1">
        <v>52</v>
      </c>
      <c r="P63" s="68"/>
      <c r="Q63" s="69"/>
      <c r="R63" s="68"/>
      <c r="S63" s="68"/>
      <c r="T63" s="71">
        <f t="shared" si="0"/>
        <v>0</v>
      </c>
      <c r="U63" s="2" t="str">
        <f t="shared" si="1"/>
        <v/>
      </c>
      <c r="V63" s="3">
        <f t="shared" ca="1" si="2"/>
        <v>43344</v>
      </c>
    </row>
    <row r="64" spans="1:22" customFormat="1" ht="9.75" customHeight="1" x14ac:dyDescent="0.25">
      <c r="A64" s="63"/>
      <c r="B64" s="257"/>
      <c r="C64" s="97">
        <v>54</v>
      </c>
      <c r="D64" s="72">
        <v>54</v>
      </c>
      <c r="E64" s="72">
        <v>54</v>
      </c>
      <c r="F64" s="72">
        <v>54</v>
      </c>
      <c r="G64" s="72">
        <v>54</v>
      </c>
      <c r="H64" s="72">
        <v>54</v>
      </c>
      <c r="I64" s="72">
        <v>54</v>
      </c>
      <c r="J64" s="72">
        <v>54</v>
      </c>
      <c r="K64" s="72">
        <v>54</v>
      </c>
      <c r="L64" s="73">
        <v>54</v>
      </c>
      <c r="M64" s="64"/>
      <c r="N64" s="70"/>
      <c r="O64" s="1">
        <v>53</v>
      </c>
      <c r="P64" s="68"/>
      <c r="Q64" s="69"/>
      <c r="R64" s="68"/>
      <c r="S64" s="68"/>
      <c r="T64" s="71">
        <f t="shared" si="0"/>
        <v>0</v>
      </c>
      <c r="U64" s="2" t="str">
        <f t="shared" si="1"/>
        <v/>
      </c>
      <c r="V64" s="3">
        <f t="shared" ca="1" si="2"/>
        <v>43344</v>
      </c>
    </row>
    <row r="65" spans="1:22" customFormat="1" ht="9.75" customHeight="1" x14ac:dyDescent="0.25">
      <c r="A65" s="63"/>
      <c r="B65" s="257"/>
      <c r="C65" s="97">
        <v>55</v>
      </c>
      <c r="D65" s="72">
        <v>55</v>
      </c>
      <c r="E65" s="72">
        <v>55</v>
      </c>
      <c r="F65" s="72">
        <v>55</v>
      </c>
      <c r="G65" s="72">
        <v>55</v>
      </c>
      <c r="H65" s="72">
        <v>55</v>
      </c>
      <c r="I65" s="72">
        <v>55</v>
      </c>
      <c r="J65" s="72">
        <v>55</v>
      </c>
      <c r="K65" s="72">
        <v>55</v>
      </c>
      <c r="L65" s="73">
        <v>55</v>
      </c>
      <c r="M65" s="64"/>
      <c r="N65" s="70"/>
      <c r="O65" s="1">
        <v>54</v>
      </c>
      <c r="P65" s="68"/>
      <c r="Q65" s="69"/>
      <c r="R65" s="68"/>
      <c r="S65" s="68"/>
      <c r="T65" s="71">
        <f t="shared" si="0"/>
        <v>0</v>
      </c>
      <c r="U65" s="2" t="str">
        <f t="shared" si="1"/>
        <v/>
      </c>
      <c r="V65" s="3">
        <f t="shared" ca="1" si="2"/>
        <v>43344</v>
      </c>
    </row>
    <row r="66" spans="1:22" customFormat="1" ht="9.75" customHeight="1" x14ac:dyDescent="0.25">
      <c r="A66" s="63"/>
      <c r="B66" s="257"/>
      <c r="C66" s="97">
        <v>56</v>
      </c>
      <c r="D66" s="72">
        <v>56</v>
      </c>
      <c r="E66" s="72">
        <v>56</v>
      </c>
      <c r="F66" s="72">
        <v>56</v>
      </c>
      <c r="G66" s="72">
        <v>56</v>
      </c>
      <c r="H66" s="72">
        <v>56</v>
      </c>
      <c r="I66" s="72">
        <v>56</v>
      </c>
      <c r="J66" s="72">
        <v>56</v>
      </c>
      <c r="K66" s="72">
        <v>56</v>
      </c>
      <c r="L66" s="73">
        <v>56</v>
      </c>
      <c r="M66" s="64"/>
      <c r="N66" s="70"/>
      <c r="O66" s="1">
        <v>55</v>
      </c>
      <c r="P66" s="68"/>
      <c r="Q66" s="69"/>
      <c r="R66" s="68"/>
      <c r="S66" s="68"/>
      <c r="T66" s="71">
        <f t="shared" si="0"/>
        <v>0</v>
      </c>
      <c r="U66" s="2" t="str">
        <f t="shared" si="1"/>
        <v/>
      </c>
      <c r="V66" s="3">
        <f t="shared" ca="1" si="2"/>
        <v>43344</v>
      </c>
    </row>
    <row r="67" spans="1:22" customFormat="1" ht="9.75" customHeight="1" x14ac:dyDescent="0.25">
      <c r="A67" s="63"/>
      <c r="B67" s="257"/>
      <c r="C67" s="97">
        <v>57</v>
      </c>
      <c r="D67" s="72">
        <v>57</v>
      </c>
      <c r="E67" s="72">
        <v>57</v>
      </c>
      <c r="F67" s="72">
        <v>57</v>
      </c>
      <c r="G67" s="72">
        <v>57</v>
      </c>
      <c r="H67" s="72">
        <v>57</v>
      </c>
      <c r="I67" s="72">
        <v>57</v>
      </c>
      <c r="J67" s="72">
        <v>57</v>
      </c>
      <c r="K67" s="72">
        <v>57</v>
      </c>
      <c r="L67" s="73">
        <v>57</v>
      </c>
      <c r="M67" s="64"/>
      <c r="N67" s="70"/>
      <c r="O67" s="1">
        <v>56</v>
      </c>
      <c r="P67" s="68"/>
      <c r="Q67" s="69"/>
      <c r="R67" s="68"/>
      <c r="S67" s="68"/>
      <c r="T67" s="71">
        <f t="shared" si="0"/>
        <v>0</v>
      </c>
      <c r="U67" s="2" t="str">
        <f t="shared" si="1"/>
        <v/>
      </c>
      <c r="V67" s="3">
        <f t="shared" ca="1" si="2"/>
        <v>43344</v>
      </c>
    </row>
    <row r="68" spans="1:22" customFormat="1" ht="9.75" customHeight="1" x14ac:dyDescent="0.25">
      <c r="A68" s="63"/>
      <c r="B68" s="257"/>
      <c r="C68" s="97">
        <v>58</v>
      </c>
      <c r="D68" s="72">
        <v>58</v>
      </c>
      <c r="E68" s="72">
        <v>58</v>
      </c>
      <c r="F68" s="72">
        <v>58</v>
      </c>
      <c r="G68" s="72">
        <v>58</v>
      </c>
      <c r="H68" s="72">
        <v>58</v>
      </c>
      <c r="I68" s="72">
        <v>58</v>
      </c>
      <c r="J68" s="72">
        <v>58</v>
      </c>
      <c r="K68" s="72">
        <v>58</v>
      </c>
      <c r="L68" s="73">
        <v>58</v>
      </c>
      <c r="M68" s="64"/>
      <c r="N68" s="70"/>
      <c r="O68" s="1">
        <v>57</v>
      </c>
      <c r="P68" s="68"/>
      <c r="Q68" s="69"/>
      <c r="R68" s="68"/>
      <c r="S68" s="68"/>
      <c r="T68" s="71">
        <f t="shared" si="0"/>
        <v>0</v>
      </c>
      <c r="U68" s="2" t="str">
        <f t="shared" si="1"/>
        <v/>
      </c>
      <c r="V68" s="3">
        <f t="shared" ca="1" si="2"/>
        <v>43344</v>
      </c>
    </row>
    <row r="69" spans="1:22" customFormat="1" ht="9.75" customHeight="1" x14ac:dyDescent="0.25">
      <c r="A69" s="63"/>
      <c r="B69" s="257"/>
      <c r="C69" s="97">
        <v>59</v>
      </c>
      <c r="D69" s="72">
        <v>59</v>
      </c>
      <c r="E69" s="72">
        <v>59</v>
      </c>
      <c r="F69" s="72">
        <v>59</v>
      </c>
      <c r="G69" s="72">
        <v>59</v>
      </c>
      <c r="H69" s="72">
        <v>59</v>
      </c>
      <c r="I69" s="72">
        <v>59</v>
      </c>
      <c r="J69" s="72">
        <v>59</v>
      </c>
      <c r="K69" s="72">
        <v>59</v>
      </c>
      <c r="L69" s="73">
        <v>59</v>
      </c>
      <c r="M69" s="64"/>
      <c r="N69" s="70"/>
      <c r="O69" s="1">
        <v>58</v>
      </c>
      <c r="P69" s="68"/>
      <c r="Q69" s="69"/>
      <c r="R69" s="68"/>
      <c r="S69" s="68"/>
      <c r="T69" s="71">
        <f t="shared" si="0"/>
        <v>0</v>
      </c>
      <c r="U69" s="2" t="str">
        <f t="shared" si="1"/>
        <v/>
      </c>
      <c r="V69" s="3">
        <f t="shared" ca="1" si="2"/>
        <v>43344</v>
      </c>
    </row>
    <row r="70" spans="1:22" customFormat="1" ht="9.75" customHeight="1" x14ac:dyDescent="0.25">
      <c r="A70" s="63"/>
      <c r="B70" s="257"/>
      <c r="C70" s="97">
        <v>60</v>
      </c>
      <c r="D70" s="72">
        <v>60</v>
      </c>
      <c r="E70" s="72">
        <v>60</v>
      </c>
      <c r="F70" s="72">
        <v>60</v>
      </c>
      <c r="G70" s="72">
        <v>60</v>
      </c>
      <c r="H70" s="72">
        <v>60</v>
      </c>
      <c r="I70" s="72">
        <v>60</v>
      </c>
      <c r="J70" s="72">
        <v>60</v>
      </c>
      <c r="K70" s="72">
        <v>60</v>
      </c>
      <c r="L70" s="73">
        <v>60</v>
      </c>
      <c r="M70" s="64"/>
      <c r="N70" s="70"/>
      <c r="O70" s="1">
        <v>59</v>
      </c>
      <c r="P70" s="68"/>
      <c r="Q70" s="69"/>
      <c r="R70" s="68"/>
      <c r="S70" s="68"/>
      <c r="T70" s="71">
        <f t="shared" si="0"/>
        <v>0</v>
      </c>
      <c r="U70" s="2" t="str">
        <f t="shared" si="1"/>
        <v/>
      </c>
      <c r="V70" s="3">
        <f t="shared" ca="1" si="2"/>
        <v>43344</v>
      </c>
    </row>
    <row r="71" spans="1:22" customFormat="1" ht="9.75" customHeight="1" x14ac:dyDescent="0.25">
      <c r="A71" s="63"/>
      <c r="B71" s="257"/>
      <c r="C71" s="97">
        <v>61</v>
      </c>
      <c r="D71" s="72">
        <v>61</v>
      </c>
      <c r="E71" s="72">
        <v>61</v>
      </c>
      <c r="F71" s="72">
        <v>61</v>
      </c>
      <c r="G71" s="72">
        <v>61</v>
      </c>
      <c r="H71" s="72">
        <v>61</v>
      </c>
      <c r="I71" s="72">
        <v>61</v>
      </c>
      <c r="J71" s="72">
        <v>61</v>
      </c>
      <c r="K71" s="72">
        <v>61</v>
      </c>
      <c r="L71" s="73">
        <v>61</v>
      </c>
      <c r="M71" s="64"/>
      <c r="N71" s="70"/>
      <c r="O71" s="1">
        <v>60</v>
      </c>
      <c r="P71" s="68"/>
      <c r="Q71" s="69"/>
      <c r="R71" s="68"/>
      <c r="S71" s="68"/>
      <c r="T71" s="71">
        <f t="shared" si="0"/>
        <v>0</v>
      </c>
      <c r="U71" s="2" t="str">
        <f t="shared" si="1"/>
        <v/>
      </c>
      <c r="V71" s="3">
        <f t="shared" ca="1" si="2"/>
        <v>43344</v>
      </c>
    </row>
    <row r="72" spans="1:22" customFormat="1" ht="9.75" customHeight="1" x14ac:dyDescent="0.25">
      <c r="A72" s="63"/>
      <c r="B72" s="257"/>
      <c r="C72" s="97">
        <v>62</v>
      </c>
      <c r="D72" s="72">
        <v>62</v>
      </c>
      <c r="E72" s="72">
        <v>62</v>
      </c>
      <c r="F72" s="72">
        <v>62</v>
      </c>
      <c r="G72" s="72">
        <v>62</v>
      </c>
      <c r="H72" s="72">
        <v>62</v>
      </c>
      <c r="I72" s="72">
        <v>62</v>
      </c>
      <c r="J72" s="72">
        <v>62</v>
      </c>
      <c r="K72" s="72">
        <v>62</v>
      </c>
      <c r="L72" s="73">
        <v>62</v>
      </c>
      <c r="M72" s="64"/>
      <c r="N72" s="70"/>
      <c r="O72" s="1">
        <v>61</v>
      </c>
      <c r="P72" s="68"/>
      <c r="Q72" s="69"/>
      <c r="R72" s="68"/>
      <c r="S72" s="68"/>
      <c r="T72" s="71">
        <f t="shared" si="0"/>
        <v>0</v>
      </c>
      <c r="U72" s="2" t="str">
        <f t="shared" si="1"/>
        <v/>
      </c>
      <c r="V72" s="3">
        <f t="shared" ca="1" si="2"/>
        <v>43344</v>
      </c>
    </row>
    <row r="73" spans="1:22" customFormat="1" ht="9.75" customHeight="1" x14ac:dyDescent="0.25">
      <c r="A73" s="63"/>
      <c r="B73" s="257"/>
      <c r="C73" s="97">
        <v>63</v>
      </c>
      <c r="D73" s="72">
        <v>63</v>
      </c>
      <c r="E73" s="72">
        <v>63</v>
      </c>
      <c r="F73" s="72">
        <v>63</v>
      </c>
      <c r="G73" s="72">
        <v>63</v>
      </c>
      <c r="H73" s="72">
        <v>63</v>
      </c>
      <c r="I73" s="72">
        <v>63</v>
      </c>
      <c r="J73" s="72">
        <v>63</v>
      </c>
      <c r="K73" s="72">
        <v>63</v>
      </c>
      <c r="L73" s="73">
        <v>63</v>
      </c>
      <c r="M73" s="64"/>
      <c r="N73" s="70"/>
      <c r="O73" s="1">
        <v>62</v>
      </c>
      <c r="P73" s="68"/>
      <c r="Q73" s="69"/>
      <c r="R73" s="68"/>
      <c r="S73" s="68"/>
      <c r="T73" s="71">
        <f t="shared" si="0"/>
        <v>0</v>
      </c>
      <c r="U73" s="2" t="str">
        <f t="shared" si="1"/>
        <v/>
      </c>
      <c r="V73" s="3">
        <f t="shared" ca="1" si="2"/>
        <v>43344</v>
      </c>
    </row>
    <row r="74" spans="1:22" customFormat="1" ht="9.75" customHeight="1" x14ac:dyDescent="0.25">
      <c r="A74" s="63"/>
      <c r="B74" s="257"/>
      <c r="C74" s="97">
        <v>64</v>
      </c>
      <c r="D74" s="72">
        <v>64</v>
      </c>
      <c r="E74" s="72">
        <v>64</v>
      </c>
      <c r="F74" s="72">
        <v>64</v>
      </c>
      <c r="G74" s="72">
        <v>64</v>
      </c>
      <c r="H74" s="72">
        <v>64</v>
      </c>
      <c r="I74" s="72">
        <v>64</v>
      </c>
      <c r="J74" s="72">
        <v>64</v>
      </c>
      <c r="K74" s="72">
        <v>64</v>
      </c>
      <c r="L74" s="73">
        <v>64</v>
      </c>
      <c r="M74" s="64"/>
      <c r="N74" s="70"/>
      <c r="O74" s="1">
        <v>63</v>
      </c>
      <c r="P74" s="68"/>
      <c r="Q74" s="69"/>
      <c r="R74" s="68"/>
      <c r="S74" s="68"/>
      <c r="T74" s="71">
        <f t="shared" si="0"/>
        <v>0</v>
      </c>
      <c r="U74" s="2" t="str">
        <f t="shared" si="1"/>
        <v/>
      </c>
      <c r="V74" s="3">
        <f t="shared" ca="1" si="2"/>
        <v>43344</v>
      </c>
    </row>
    <row r="75" spans="1:22" customFormat="1" ht="9.75" customHeight="1" x14ac:dyDescent="0.25">
      <c r="A75" s="63"/>
      <c r="B75" s="257"/>
      <c r="C75" s="97">
        <v>65</v>
      </c>
      <c r="D75" s="72">
        <v>65</v>
      </c>
      <c r="E75" s="72">
        <v>65</v>
      </c>
      <c r="F75" s="72">
        <v>65</v>
      </c>
      <c r="G75" s="72">
        <v>65</v>
      </c>
      <c r="H75" s="72">
        <v>65</v>
      </c>
      <c r="I75" s="72">
        <v>65</v>
      </c>
      <c r="J75" s="72">
        <v>65</v>
      </c>
      <c r="K75" s="72">
        <v>65</v>
      </c>
      <c r="L75" s="73">
        <v>65</v>
      </c>
      <c r="M75" s="64"/>
      <c r="N75" s="70"/>
      <c r="O75" s="1">
        <v>64</v>
      </c>
      <c r="P75" s="68"/>
      <c r="Q75" s="69"/>
      <c r="R75" s="68"/>
      <c r="S75" s="68"/>
      <c r="T75" s="71">
        <f t="shared" ref="T75:T131" si="4">IF(P75&gt;=S75,0,"")</f>
        <v>0</v>
      </c>
      <c r="U75" s="2" t="str">
        <f t="shared" ref="U75:U131" si="5">IF(S75&lt;&gt;"",Q75,"")</f>
        <v/>
      </c>
      <c r="V75" s="3">
        <f t="shared" ref="V75:V131" ca="1" si="6">IF(U75&lt;&gt;"","pago",TODAY()-P75)</f>
        <v>43344</v>
      </c>
    </row>
    <row r="76" spans="1:22" customFormat="1" ht="9.75" customHeight="1" x14ac:dyDescent="0.25">
      <c r="A76" s="63"/>
      <c r="B76" s="257"/>
      <c r="C76" s="97">
        <v>66</v>
      </c>
      <c r="D76" s="72">
        <v>66</v>
      </c>
      <c r="E76" s="72">
        <v>66</v>
      </c>
      <c r="F76" s="72">
        <v>66</v>
      </c>
      <c r="G76" s="72">
        <v>66</v>
      </c>
      <c r="H76" s="72">
        <v>66</v>
      </c>
      <c r="I76" s="72">
        <v>66</v>
      </c>
      <c r="J76" s="72">
        <v>66</v>
      </c>
      <c r="K76" s="72">
        <v>66</v>
      </c>
      <c r="L76" s="73">
        <v>66</v>
      </c>
      <c r="M76" s="64"/>
      <c r="N76" s="70"/>
      <c r="O76" s="1">
        <v>65</v>
      </c>
      <c r="P76" s="68"/>
      <c r="Q76" s="69"/>
      <c r="R76" s="68"/>
      <c r="S76" s="68"/>
      <c r="T76" s="71">
        <f t="shared" si="4"/>
        <v>0</v>
      </c>
      <c r="U76" s="2" t="str">
        <f t="shared" si="5"/>
        <v/>
      </c>
      <c r="V76" s="3">
        <f t="shared" ca="1" si="6"/>
        <v>43344</v>
      </c>
    </row>
    <row r="77" spans="1:22" customFormat="1" ht="9.75" customHeight="1" x14ac:dyDescent="0.25">
      <c r="A77" s="63"/>
      <c r="B77" s="257"/>
      <c r="C77" s="97">
        <v>67</v>
      </c>
      <c r="D77" s="72">
        <v>67</v>
      </c>
      <c r="E77" s="72">
        <v>67</v>
      </c>
      <c r="F77" s="72">
        <v>67</v>
      </c>
      <c r="G77" s="72">
        <v>67</v>
      </c>
      <c r="H77" s="72">
        <v>67</v>
      </c>
      <c r="I77" s="72">
        <v>67</v>
      </c>
      <c r="J77" s="72">
        <v>67</v>
      </c>
      <c r="K77" s="72">
        <v>67</v>
      </c>
      <c r="L77" s="73">
        <v>67</v>
      </c>
      <c r="M77" s="64"/>
      <c r="N77" s="70"/>
      <c r="O77" s="1">
        <v>66</v>
      </c>
      <c r="P77" s="68"/>
      <c r="Q77" s="69"/>
      <c r="R77" s="68"/>
      <c r="S77" s="68"/>
      <c r="T77" s="71">
        <f t="shared" si="4"/>
        <v>0</v>
      </c>
      <c r="U77" s="2" t="str">
        <f t="shared" si="5"/>
        <v/>
      </c>
      <c r="V77" s="3">
        <f t="shared" ca="1" si="6"/>
        <v>43344</v>
      </c>
    </row>
    <row r="78" spans="1:22" customFormat="1" ht="9.75" customHeight="1" x14ac:dyDescent="0.25">
      <c r="A78" s="63"/>
      <c r="B78" s="257"/>
      <c r="C78" s="97">
        <v>68</v>
      </c>
      <c r="D78" s="72">
        <v>68</v>
      </c>
      <c r="E78" s="72">
        <v>68</v>
      </c>
      <c r="F78" s="72">
        <v>68</v>
      </c>
      <c r="G78" s="72">
        <v>68</v>
      </c>
      <c r="H78" s="72">
        <v>68</v>
      </c>
      <c r="I78" s="72">
        <v>68</v>
      </c>
      <c r="J78" s="72">
        <v>68</v>
      </c>
      <c r="K78" s="72">
        <v>68</v>
      </c>
      <c r="L78" s="73">
        <v>68</v>
      </c>
      <c r="M78" s="64"/>
      <c r="N78" s="70"/>
      <c r="O78" s="1">
        <v>67</v>
      </c>
      <c r="P78" s="68"/>
      <c r="Q78" s="69"/>
      <c r="R78" s="68"/>
      <c r="S78" s="68"/>
      <c r="T78" s="71">
        <f t="shared" si="4"/>
        <v>0</v>
      </c>
      <c r="U78" s="2" t="str">
        <f t="shared" si="5"/>
        <v/>
      </c>
      <c r="V78" s="3">
        <f t="shared" ca="1" si="6"/>
        <v>43344</v>
      </c>
    </row>
    <row r="79" spans="1:22" customFormat="1" ht="9.75" customHeight="1" x14ac:dyDescent="0.25">
      <c r="A79" s="63"/>
      <c r="B79" s="257"/>
      <c r="C79" s="97">
        <v>69</v>
      </c>
      <c r="D79" s="72">
        <v>69</v>
      </c>
      <c r="E79" s="72">
        <v>69</v>
      </c>
      <c r="F79" s="72">
        <v>69</v>
      </c>
      <c r="G79" s="72">
        <v>69</v>
      </c>
      <c r="H79" s="72">
        <v>69</v>
      </c>
      <c r="I79" s="72">
        <v>69</v>
      </c>
      <c r="J79" s="72">
        <v>69</v>
      </c>
      <c r="K79" s="72">
        <v>69</v>
      </c>
      <c r="L79" s="73">
        <v>69</v>
      </c>
      <c r="M79" s="64"/>
      <c r="N79" s="70"/>
      <c r="O79" s="1">
        <v>68</v>
      </c>
      <c r="P79" s="68"/>
      <c r="Q79" s="69"/>
      <c r="R79" s="68"/>
      <c r="S79" s="68"/>
      <c r="T79" s="71">
        <f t="shared" si="4"/>
        <v>0</v>
      </c>
      <c r="U79" s="2" t="str">
        <f t="shared" si="5"/>
        <v/>
      </c>
      <c r="V79" s="3">
        <f t="shared" ca="1" si="6"/>
        <v>43344</v>
      </c>
    </row>
    <row r="80" spans="1:22" customFormat="1" ht="9.75" customHeight="1" x14ac:dyDescent="0.25">
      <c r="A80" s="63"/>
      <c r="B80" s="257"/>
      <c r="C80" s="97">
        <v>70</v>
      </c>
      <c r="D80" s="72">
        <v>70</v>
      </c>
      <c r="E80" s="72">
        <v>70</v>
      </c>
      <c r="F80" s="72">
        <v>70</v>
      </c>
      <c r="G80" s="72">
        <v>70</v>
      </c>
      <c r="H80" s="72">
        <v>70</v>
      </c>
      <c r="I80" s="72">
        <v>70</v>
      </c>
      <c r="J80" s="72">
        <v>70</v>
      </c>
      <c r="K80" s="72">
        <v>70</v>
      </c>
      <c r="L80" s="73">
        <v>70</v>
      </c>
      <c r="M80" s="64"/>
      <c r="N80" s="70"/>
      <c r="O80" s="1">
        <v>69</v>
      </c>
      <c r="P80" s="68"/>
      <c r="Q80" s="69"/>
      <c r="R80" s="68"/>
      <c r="S80" s="68"/>
      <c r="T80" s="71">
        <f t="shared" si="4"/>
        <v>0</v>
      </c>
      <c r="U80" s="2" t="str">
        <f t="shared" si="5"/>
        <v/>
      </c>
      <c r="V80" s="3">
        <f t="shared" ca="1" si="6"/>
        <v>43344</v>
      </c>
    </row>
    <row r="81" spans="1:22" customFormat="1" ht="9.75" customHeight="1" x14ac:dyDescent="0.25">
      <c r="A81" s="63"/>
      <c r="B81" s="257"/>
      <c r="C81" s="97">
        <v>71</v>
      </c>
      <c r="D81" s="72">
        <v>71</v>
      </c>
      <c r="E81" s="72">
        <v>71</v>
      </c>
      <c r="F81" s="72">
        <v>71</v>
      </c>
      <c r="G81" s="72">
        <v>71</v>
      </c>
      <c r="H81" s="72">
        <v>71</v>
      </c>
      <c r="I81" s="72">
        <v>71</v>
      </c>
      <c r="J81" s="72">
        <v>71</v>
      </c>
      <c r="K81" s="72">
        <v>71</v>
      </c>
      <c r="L81" s="73">
        <v>71</v>
      </c>
      <c r="M81" s="64"/>
      <c r="N81" s="70"/>
      <c r="O81" s="1">
        <v>70</v>
      </c>
      <c r="P81" s="68"/>
      <c r="Q81" s="69"/>
      <c r="R81" s="68"/>
      <c r="S81" s="68"/>
      <c r="T81" s="71">
        <f t="shared" si="4"/>
        <v>0</v>
      </c>
      <c r="U81" s="2" t="str">
        <f t="shared" si="5"/>
        <v/>
      </c>
      <c r="V81" s="3">
        <f t="shared" ca="1" si="6"/>
        <v>43344</v>
      </c>
    </row>
    <row r="82" spans="1:22" customFormat="1" ht="9.75" customHeight="1" x14ac:dyDescent="0.25">
      <c r="A82" s="63"/>
      <c r="B82" s="257"/>
      <c r="C82" s="97">
        <v>72</v>
      </c>
      <c r="D82" s="72">
        <v>72</v>
      </c>
      <c r="E82" s="72">
        <v>72</v>
      </c>
      <c r="F82" s="72">
        <v>72</v>
      </c>
      <c r="G82" s="72">
        <v>72</v>
      </c>
      <c r="H82" s="72">
        <v>72</v>
      </c>
      <c r="I82" s="72">
        <v>72</v>
      </c>
      <c r="J82" s="72">
        <v>72</v>
      </c>
      <c r="K82" s="72">
        <v>72</v>
      </c>
      <c r="L82" s="73">
        <v>72</v>
      </c>
      <c r="M82" s="64"/>
      <c r="N82" s="70"/>
      <c r="O82" s="1">
        <v>71</v>
      </c>
      <c r="P82" s="68"/>
      <c r="Q82" s="69"/>
      <c r="R82" s="68"/>
      <c r="S82" s="68"/>
      <c r="T82" s="71">
        <f t="shared" si="4"/>
        <v>0</v>
      </c>
      <c r="U82" s="2" t="str">
        <f t="shared" si="5"/>
        <v/>
      </c>
      <c r="V82" s="3">
        <f t="shared" ca="1" si="6"/>
        <v>43344</v>
      </c>
    </row>
    <row r="83" spans="1:22" customFormat="1" ht="9.75" customHeight="1" x14ac:dyDescent="0.25">
      <c r="A83" s="63"/>
      <c r="B83" s="257"/>
      <c r="C83" s="97">
        <v>73</v>
      </c>
      <c r="D83" s="72">
        <v>73</v>
      </c>
      <c r="E83" s="72">
        <v>73</v>
      </c>
      <c r="F83" s="72">
        <v>73</v>
      </c>
      <c r="G83" s="72">
        <v>73</v>
      </c>
      <c r="H83" s="72">
        <v>73</v>
      </c>
      <c r="I83" s="72">
        <v>73</v>
      </c>
      <c r="J83" s="72">
        <v>73</v>
      </c>
      <c r="K83" s="72">
        <v>73</v>
      </c>
      <c r="L83" s="73">
        <v>73</v>
      </c>
      <c r="M83" s="64"/>
      <c r="N83" s="70"/>
      <c r="O83" s="1">
        <v>72</v>
      </c>
      <c r="P83" s="68"/>
      <c r="Q83" s="69"/>
      <c r="R83" s="68"/>
      <c r="S83" s="68"/>
      <c r="T83" s="71">
        <f t="shared" si="4"/>
        <v>0</v>
      </c>
      <c r="U83" s="2" t="str">
        <f t="shared" si="5"/>
        <v/>
      </c>
      <c r="V83" s="3">
        <f t="shared" ca="1" si="6"/>
        <v>43344</v>
      </c>
    </row>
    <row r="84" spans="1:22" customFormat="1" ht="9.75" customHeight="1" x14ac:dyDescent="0.25">
      <c r="A84" s="63"/>
      <c r="B84" s="257"/>
      <c r="C84" s="97">
        <v>74</v>
      </c>
      <c r="D84" s="72">
        <v>74</v>
      </c>
      <c r="E84" s="72">
        <v>74</v>
      </c>
      <c r="F84" s="72">
        <v>74</v>
      </c>
      <c r="G84" s="72">
        <v>74</v>
      </c>
      <c r="H84" s="72">
        <v>74</v>
      </c>
      <c r="I84" s="72">
        <v>74</v>
      </c>
      <c r="J84" s="72">
        <v>74</v>
      </c>
      <c r="K84" s="72">
        <v>74</v>
      </c>
      <c r="L84" s="73">
        <v>74</v>
      </c>
      <c r="M84" s="64"/>
      <c r="N84" s="70"/>
      <c r="O84" s="1">
        <v>73</v>
      </c>
      <c r="P84" s="68"/>
      <c r="Q84" s="69"/>
      <c r="R84" s="68"/>
      <c r="S84" s="68"/>
      <c r="T84" s="71">
        <f t="shared" si="4"/>
        <v>0</v>
      </c>
      <c r="U84" s="2" t="str">
        <f t="shared" si="5"/>
        <v/>
      </c>
      <c r="V84" s="3">
        <f t="shared" ca="1" si="6"/>
        <v>43344</v>
      </c>
    </row>
    <row r="85" spans="1:22" customFormat="1" ht="9.75" customHeight="1" x14ac:dyDescent="0.25">
      <c r="A85" s="63"/>
      <c r="B85" s="257"/>
      <c r="C85" s="97">
        <v>75</v>
      </c>
      <c r="D85" s="72">
        <v>75</v>
      </c>
      <c r="E85" s="72">
        <v>75</v>
      </c>
      <c r="F85" s="72">
        <v>75</v>
      </c>
      <c r="G85" s="72">
        <v>75</v>
      </c>
      <c r="H85" s="72">
        <v>75</v>
      </c>
      <c r="I85" s="72">
        <v>75</v>
      </c>
      <c r="J85" s="72">
        <v>75</v>
      </c>
      <c r="K85" s="72">
        <v>75</v>
      </c>
      <c r="L85" s="73">
        <v>75</v>
      </c>
      <c r="M85" s="64"/>
      <c r="N85" s="70"/>
      <c r="O85" s="1">
        <v>74</v>
      </c>
      <c r="P85" s="68"/>
      <c r="Q85" s="69"/>
      <c r="R85" s="68"/>
      <c r="S85" s="68"/>
      <c r="T85" s="71">
        <f t="shared" si="4"/>
        <v>0</v>
      </c>
      <c r="U85" s="2" t="str">
        <f t="shared" si="5"/>
        <v/>
      </c>
      <c r="V85" s="3">
        <f t="shared" ca="1" si="6"/>
        <v>43344</v>
      </c>
    </row>
    <row r="86" spans="1:22" customFormat="1" ht="9.75" customHeight="1" x14ac:dyDescent="0.25">
      <c r="A86" s="63"/>
      <c r="B86" s="257"/>
      <c r="C86" s="97">
        <v>76</v>
      </c>
      <c r="D86" s="72">
        <v>76</v>
      </c>
      <c r="E86" s="72">
        <v>76</v>
      </c>
      <c r="F86" s="72">
        <v>76</v>
      </c>
      <c r="G86" s="72">
        <v>76</v>
      </c>
      <c r="H86" s="72">
        <v>76</v>
      </c>
      <c r="I86" s="72">
        <v>76</v>
      </c>
      <c r="J86" s="72">
        <v>76</v>
      </c>
      <c r="K86" s="72">
        <v>76</v>
      </c>
      <c r="L86" s="73">
        <v>76</v>
      </c>
      <c r="M86" s="64"/>
      <c r="N86" s="70"/>
      <c r="O86" s="1">
        <v>75</v>
      </c>
      <c r="P86" s="68"/>
      <c r="Q86" s="69"/>
      <c r="R86" s="68"/>
      <c r="S86" s="68"/>
      <c r="T86" s="71">
        <f t="shared" si="4"/>
        <v>0</v>
      </c>
      <c r="U86" s="2" t="str">
        <f t="shared" si="5"/>
        <v/>
      </c>
      <c r="V86" s="3">
        <f t="shared" ca="1" si="6"/>
        <v>43344</v>
      </c>
    </row>
    <row r="87" spans="1:22" customFormat="1" ht="9.75" customHeight="1" x14ac:dyDescent="0.25">
      <c r="A87" s="63"/>
      <c r="B87" s="257"/>
      <c r="C87" s="97">
        <v>77</v>
      </c>
      <c r="D87" s="72">
        <v>77</v>
      </c>
      <c r="E87" s="72">
        <v>77</v>
      </c>
      <c r="F87" s="72">
        <v>77</v>
      </c>
      <c r="G87" s="72">
        <v>77</v>
      </c>
      <c r="H87" s="72">
        <v>77</v>
      </c>
      <c r="I87" s="72">
        <v>77</v>
      </c>
      <c r="J87" s="72">
        <v>77</v>
      </c>
      <c r="K87" s="72">
        <v>77</v>
      </c>
      <c r="L87" s="73">
        <v>77</v>
      </c>
      <c r="M87" s="64"/>
      <c r="N87" s="70"/>
      <c r="O87" s="1">
        <v>76</v>
      </c>
      <c r="P87" s="68"/>
      <c r="Q87" s="69"/>
      <c r="R87" s="68"/>
      <c r="S87" s="68"/>
      <c r="T87" s="71">
        <f t="shared" si="4"/>
        <v>0</v>
      </c>
      <c r="U87" s="2" t="str">
        <f t="shared" si="5"/>
        <v/>
      </c>
      <c r="V87" s="3">
        <f t="shared" ca="1" si="6"/>
        <v>43344</v>
      </c>
    </row>
    <row r="88" spans="1:22" customFormat="1" ht="9.75" customHeight="1" x14ac:dyDescent="0.25">
      <c r="A88" s="63"/>
      <c r="B88" s="257"/>
      <c r="C88" s="97">
        <v>78</v>
      </c>
      <c r="D88" s="72">
        <v>78</v>
      </c>
      <c r="E88" s="72">
        <v>78</v>
      </c>
      <c r="F88" s="72">
        <v>78</v>
      </c>
      <c r="G88" s="72">
        <v>78</v>
      </c>
      <c r="H88" s="72">
        <v>78</v>
      </c>
      <c r="I88" s="72">
        <v>78</v>
      </c>
      <c r="J88" s="72">
        <v>78</v>
      </c>
      <c r="K88" s="72">
        <v>78</v>
      </c>
      <c r="L88" s="73">
        <v>78</v>
      </c>
      <c r="M88" s="64"/>
      <c r="N88" s="70"/>
      <c r="O88" s="1">
        <v>77</v>
      </c>
      <c r="P88" s="68"/>
      <c r="Q88" s="69"/>
      <c r="R88" s="68"/>
      <c r="S88" s="68"/>
      <c r="T88" s="71">
        <f t="shared" si="4"/>
        <v>0</v>
      </c>
      <c r="U88" s="2" t="str">
        <f t="shared" si="5"/>
        <v/>
      </c>
      <c r="V88" s="3">
        <f t="shared" ca="1" si="6"/>
        <v>43344</v>
      </c>
    </row>
    <row r="89" spans="1:22" customFormat="1" ht="9.75" customHeight="1" x14ac:dyDescent="0.25">
      <c r="A89" s="63"/>
      <c r="B89" s="257"/>
      <c r="C89" s="97">
        <v>79</v>
      </c>
      <c r="D89" s="72">
        <v>79</v>
      </c>
      <c r="E89" s="72">
        <v>79</v>
      </c>
      <c r="F89" s="72">
        <v>79</v>
      </c>
      <c r="G89" s="72">
        <v>79</v>
      </c>
      <c r="H89" s="72">
        <v>79</v>
      </c>
      <c r="I89" s="72">
        <v>79</v>
      </c>
      <c r="J89" s="72">
        <v>79</v>
      </c>
      <c r="K89" s="72">
        <v>79</v>
      </c>
      <c r="L89" s="73">
        <v>79</v>
      </c>
      <c r="M89" s="64"/>
      <c r="N89" s="70"/>
      <c r="O89" s="1">
        <v>78</v>
      </c>
      <c r="P89" s="68"/>
      <c r="Q89" s="69"/>
      <c r="R89" s="68"/>
      <c r="S89" s="68"/>
      <c r="T89" s="71">
        <f t="shared" si="4"/>
        <v>0</v>
      </c>
      <c r="U89" s="2" t="str">
        <f t="shared" si="5"/>
        <v/>
      </c>
      <c r="V89" s="3">
        <f t="shared" ca="1" si="6"/>
        <v>43344</v>
      </c>
    </row>
    <row r="90" spans="1:22" customFormat="1" ht="9.75" customHeight="1" x14ac:dyDescent="0.25">
      <c r="A90" s="63"/>
      <c r="B90" s="257"/>
      <c r="C90" s="97">
        <v>80</v>
      </c>
      <c r="D90" s="72">
        <v>80</v>
      </c>
      <c r="E90" s="72">
        <v>80</v>
      </c>
      <c r="F90" s="72">
        <v>80</v>
      </c>
      <c r="G90" s="72">
        <v>80</v>
      </c>
      <c r="H90" s="72">
        <v>80</v>
      </c>
      <c r="I90" s="72">
        <v>80</v>
      </c>
      <c r="J90" s="72">
        <v>80</v>
      </c>
      <c r="K90" s="72">
        <v>80</v>
      </c>
      <c r="L90" s="73">
        <v>80</v>
      </c>
      <c r="M90" s="64"/>
      <c r="N90" s="70"/>
      <c r="O90" s="1">
        <v>79</v>
      </c>
      <c r="P90" s="68"/>
      <c r="Q90" s="69"/>
      <c r="R90" s="68"/>
      <c r="S90" s="68"/>
      <c r="T90" s="71">
        <f t="shared" si="4"/>
        <v>0</v>
      </c>
      <c r="U90" s="2" t="str">
        <f t="shared" si="5"/>
        <v/>
      </c>
      <c r="V90" s="3">
        <f t="shared" ca="1" si="6"/>
        <v>43344</v>
      </c>
    </row>
    <row r="91" spans="1:22" customFormat="1" ht="9.75" customHeight="1" x14ac:dyDescent="0.25">
      <c r="A91" s="63"/>
      <c r="B91" s="257"/>
      <c r="C91" s="97">
        <v>81</v>
      </c>
      <c r="D91" s="72">
        <v>81</v>
      </c>
      <c r="E91" s="72">
        <v>81</v>
      </c>
      <c r="F91" s="72">
        <v>81</v>
      </c>
      <c r="G91" s="72">
        <v>81</v>
      </c>
      <c r="H91" s="72">
        <v>81</v>
      </c>
      <c r="I91" s="72">
        <v>81</v>
      </c>
      <c r="J91" s="72">
        <v>81</v>
      </c>
      <c r="K91" s="72">
        <v>81</v>
      </c>
      <c r="L91" s="73">
        <v>81</v>
      </c>
      <c r="M91" s="64"/>
      <c r="N91" s="70"/>
      <c r="O91" s="1">
        <v>80</v>
      </c>
      <c r="P91" s="68"/>
      <c r="Q91" s="69"/>
      <c r="R91" s="68"/>
      <c r="S91" s="68"/>
      <c r="T91" s="71">
        <f t="shared" si="4"/>
        <v>0</v>
      </c>
      <c r="U91" s="2" t="str">
        <f t="shared" si="5"/>
        <v/>
      </c>
      <c r="V91" s="3">
        <f t="shared" ca="1" si="6"/>
        <v>43344</v>
      </c>
    </row>
    <row r="92" spans="1:22" customFormat="1" ht="9.75" customHeight="1" x14ac:dyDescent="0.25">
      <c r="A92" s="63"/>
      <c r="B92" s="257"/>
      <c r="C92" s="97">
        <v>82</v>
      </c>
      <c r="D92" s="72">
        <v>82</v>
      </c>
      <c r="E92" s="72">
        <v>82</v>
      </c>
      <c r="F92" s="72">
        <v>82</v>
      </c>
      <c r="G92" s="72">
        <v>82</v>
      </c>
      <c r="H92" s="72">
        <v>82</v>
      </c>
      <c r="I92" s="72">
        <v>82</v>
      </c>
      <c r="J92" s="72">
        <v>82</v>
      </c>
      <c r="K92" s="72">
        <v>82</v>
      </c>
      <c r="L92" s="73">
        <v>82</v>
      </c>
      <c r="M92" s="64"/>
      <c r="N92" s="70"/>
      <c r="O92" s="1">
        <v>81</v>
      </c>
      <c r="P92" s="68"/>
      <c r="Q92" s="69"/>
      <c r="R92" s="68"/>
      <c r="S92" s="68"/>
      <c r="T92" s="71">
        <f t="shared" si="4"/>
        <v>0</v>
      </c>
      <c r="U92" s="2" t="str">
        <f t="shared" si="5"/>
        <v/>
      </c>
      <c r="V92" s="3">
        <f t="shared" ca="1" si="6"/>
        <v>43344</v>
      </c>
    </row>
    <row r="93" spans="1:22" customFormat="1" ht="9.75" customHeight="1" x14ac:dyDescent="0.25">
      <c r="A93" s="63"/>
      <c r="B93" s="257"/>
      <c r="C93" s="97">
        <v>83</v>
      </c>
      <c r="D93" s="72">
        <v>83</v>
      </c>
      <c r="E93" s="72">
        <v>83</v>
      </c>
      <c r="F93" s="72">
        <v>83</v>
      </c>
      <c r="G93" s="72">
        <v>83</v>
      </c>
      <c r="H93" s="72">
        <v>83</v>
      </c>
      <c r="I93" s="72">
        <v>83</v>
      </c>
      <c r="J93" s="72">
        <v>83</v>
      </c>
      <c r="K93" s="72">
        <v>83</v>
      </c>
      <c r="L93" s="73">
        <v>83</v>
      </c>
      <c r="M93" s="64"/>
      <c r="N93" s="70"/>
      <c r="O93" s="1">
        <v>82</v>
      </c>
      <c r="P93" s="68"/>
      <c r="Q93" s="69"/>
      <c r="R93" s="68"/>
      <c r="S93" s="68"/>
      <c r="T93" s="71">
        <f t="shared" si="4"/>
        <v>0</v>
      </c>
      <c r="U93" s="2" t="str">
        <f t="shared" si="5"/>
        <v/>
      </c>
      <c r="V93" s="3">
        <f t="shared" ca="1" si="6"/>
        <v>43344</v>
      </c>
    </row>
    <row r="94" spans="1:22" customFormat="1" ht="9.75" customHeight="1" x14ac:dyDescent="0.25">
      <c r="A94" s="63"/>
      <c r="B94" s="257"/>
      <c r="C94" s="97">
        <v>84</v>
      </c>
      <c r="D94" s="72">
        <v>84</v>
      </c>
      <c r="E94" s="72">
        <v>84</v>
      </c>
      <c r="F94" s="72">
        <v>84</v>
      </c>
      <c r="G94" s="72">
        <v>84</v>
      </c>
      <c r="H94" s="72">
        <v>84</v>
      </c>
      <c r="I94" s="72">
        <v>84</v>
      </c>
      <c r="J94" s="72">
        <v>84</v>
      </c>
      <c r="K94" s="72">
        <v>84</v>
      </c>
      <c r="L94" s="73">
        <v>84</v>
      </c>
      <c r="M94" s="64"/>
      <c r="N94" s="70"/>
      <c r="O94" s="1">
        <v>83</v>
      </c>
      <c r="P94" s="68"/>
      <c r="Q94" s="69"/>
      <c r="R94" s="68"/>
      <c r="S94" s="68"/>
      <c r="T94" s="71">
        <f t="shared" si="4"/>
        <v>0</v>
      </c>
      <c r="U94" s="2" t="str">
        <f t="shared" si="5"/>
        <v/>
      </c>
      <c r="V94" s="3">
        <f t="shared" ca="1" si="6"/>
        <v>43344</v>
      </c>
    </row>
    <row r="95" spans="1:22" customFormat="1" ht="9.75" customHeight="1" x14ac:dyDescent="0.25">
      <c r="A95" s="63"/>
      <c r="B95" s="257"/>
      <c r="C95" s="97">
        <v>85</v>
      </c>
      <c r="D95" s="72">
        <v>85</v>
      </c>
      <c r="E95" s="72">
        <v>85</v>
      </c>
      <c r="F95" s="72">
        <v>85</v>
      </c>
      <c r="G95" s="72">
        <v>85</v>
      </c>
      <c r="H95" s="72">
        <v>85</v>
      </c>
      <c r="I95" s="72">
        <v>85</v>
      </c>
      <c r="J95" s="72">
        <v>85</v>
      </c>
      <c r="K95" s="72">
        <v>85</v>
      </c>
      <c r="L95" s="73">
        <v>85</v>
      </c>
      <c r="M95" s="64"/>
      <c r="N95" s="70"/>
      <c r="O95" s="1">
        <v>84</v>
      </c>
      <c r="P95" s="68"/>
      <c r="Q95" s="69"/>
      <c r="R95" s="68"/>
      <c r="S95" s="68"/>
      <c r="T95" s="71">
        <f t="shared" si="4"/>
        <v>0</v>
      </c>
      <c r="U95" s="2" t="str">
        <f t="shared" si="5"/>
        <v/>
      </c>
      <c r="V95" s="3">
        <f t="shared" ca="1" si="6"/>
        <v>43344</v>
      </c>
    </row>
    <row r="96" spans="1:22" customFormat="1" ht="9.75" customHeight="1" x14ac:dyDescent="0.25">
      <c r="A96" s="63"/>
      <c r="B96" s="257"/>
      <c r="C96" s="97">
        <v>86</v>
      </c>
      <c r="D96" s="72">
        <v>86</v>
      </c>
      <c r="E96" s="72">
        <v>86</v>
      </c>
      <c r="F96" s="72">
        <v>86</v>
      </c>
      <c r="G96" s="72">
        <v>86</v>
      </c>
      <c r="H96" s="72">
        <v>86</v>
      </c>
      <c r="I96" s="72">
        <v>86</v>
      </c>
      <c r="J96" s="72">
        <v>86</v>
      </c>
      <c r="K96" s="72">
        <v>86</v>
      </c>
      <c r="L96" s="73">
        <v>86</v>
      </c>
      <c r="M96" s="64"/>
      <c r="N96" s="70"/>
      <c r="O96" s="1">
        <v>85</v>
      </c>
      <c r="P96" s="68"/>
      <c r="Q96" s="69"/>
      <c r="R96" s="68"/>
      <c r="S96" s="68"/>
      <c r="T96" s="71">
        <f t="shared" si="4"/>
        <v>0</v>
      </c>
      <c r="U96" s="2" t="str">
        <f t="shared" si="5"/>
        <v/>
      </c>
      <c r="V96" s="3">
        <f t="shared" ca="1" si="6"/>
        <v>43344</v>
      </c>
    </row>
    <row r="97" spans="1:22" customFormat="1" ht="9.75" customHeight="1" x14ac:dyDescent="0.25">
      <c r="A97" s="63"/>
      <c r="B97" s="257"/>
      <c r="C97" s="97">
        <v>87</v>
      </c>
      <c r="D97" s="72">
        <v>87</v>
      </c>
      <c r="E97" s="72">
        <v>87</v>
      </c>
      <c r="F97" s="72">
        <v>87</v>
      </c>
      <c r="G97" s="72">
        <v>87</v>
      </c>
      <c r="H97" s="72">
        <v>87</v>
      </c>
      <c r="I97" s="72">
        <v>87</v>
      </c>
      <c r="J97" s="72">
        <v>87</v>
      </c>
      <c r="K97" s="72">
        <v>87</v>
      </c>
      <c r="L97" s="73">
        <v>87</v>
      </c>
      <c r="M97" s="64"/>
      <c r="N97" s="70"/>
      <c r="O97" s="1">
        <v>86</v>
      </c>
      <c r="P97" s="68"/>
      <c r="Q97" s="69"/>
      <c r="R97" s="68"/>
      <c r="S97" s="68"/>
      <c r="T97" s="71">
        <f t="shared" si="4"/>
        <v>0</v>
      </c>
      <c r="U97" s="2" t="str">
        <f t="shared" si="5"/>
        <v/>
      </c>
      <c r="V97" s="3">
        <f t="shared" ca="1" si="6"/>
        <v>43344</v>
      </c>
    </row>
    <row r="98" spans="1:22" customFormat="1" ht="9.75" customHeight="1" x14ac:dyDescent="0.25">
      <c r="A98" s="63"/>
      <c r="B98" s="257"/>
      <c r="C98" s="97">
        <v>88</v>
      </c>
      <c r="D98" s="72">
        <v>88</v>
      </c>
      <c r="E98" s="72">
        <v>88</v>
      </c>
      <c r="F98" s="72">
        <v>88</v>
      </c>
      <c r="G98" s="72">
        <v>88</v>
      </c>
      <c r="H98" s="72">
        <v>88</v>
      </c>
      <c r="I98" s="72">
        <v>88</v>
      </c>
      <c r="J98" s="72">
        <v>88</v>
      </c>
      <c r="K98" s="72">
        <v>88</v>
      </c>
      <c r="L98" s="73">
        <v>88</v>
      </c>
      <c r="M98" s="64"/>
      <c r="N98" s="70"/>
      <c r="O98" s="1">
        <v>87</v>
      </c>
      <c r="P98" s="68"/>
      <c r="Q98" s="69"/>
      <c r="R98" s="68"/>
      <c r="S98" s="68"/>
      <c r="T98" s="71">
        <f t="shared" si="4"/>
        <v>0</v>
      </c>
      <c r="U98" s="2" t="str">
        <f t="shared" si="5"/>
        <v/>
      </c>
      <c r="V98" s="3">
        <f t="shared" ca="1" si="6"/>
        <v>43344</v>
      </c>
    </row>
    <row r="99" spans="1:22" customFormat="1" ht="9.75" customHeight="1" x14ac:dyDescent="0.25">
      <c r="A99" s="63"/>
      <c r="B99" s="257"/>
      <c r="C99" s="97">
        <v>89</v>
      </c>
      <c r="D99" s="72">
        <v>89</v>
      </c>
      <c r="E99" s="72">
        <v>89</v>
      </c>
      <c r="F99" s="72">
        <v>89</v>
      </c>
      <c r="G99" s="72">
        <v>89</v>
      </c>
      <c r="H99" s="72">
        <v>89</v>
      </c>
      <c r="I99" s="72">
        <v>89</v>
      </c>
      <c r="J99" s="72">
        <v>89</v>
      </c>
      <c r="K99" s="72">
        <v>89</v>
      </c>
      <c r="L99" s="73">
        <v>89</v>
      </c>
      <c r="M99" s="64"/>
      <c r="N99" s="70"/>
      <c r="O99" s="1">
        <v>88</v>
      </c>
      <c r="P99" s="68"/>
      <c r="Q99" s="69"/>
      <c r="R99" s="68"/>
      <c r="S99" s="68"/>
      <c r="T99" s="71">
        <f t="shared" si="4"/>
        <v>0</v>
      </c>
      <c r="U99" s="2" t="str">
        <f t="shared" si="5"/>
        <v/>
      </c>
      <c r="V99" s="3">
        <f t="shared" ca="1" si="6"/>
        <v>43344</v>
      </c>
    </row>
    <row r="100" spans="1:22" customFormat="1" ht="9.75" customHeight="1" x14ac:dyDescent="0.25">
      <c r="A100" s="63"/>
      <c r="B100" s="257"/>
      <c r="C100" s="97">
        <v>90</v>
      </c>
      <c r="D100" s="72">
        <v>90</v>
      </c>
      <c r="E100" s="72">
        <v>90</v>
      </c>
      <c r="F100" s="72">
        <v>90</v>
      </c>
      <c r="G100" s="72">
        <v>90</v>
      </c>
      <c r="H100" s="72">
        <v>90</v>
      </c>
      <c r="I100" s="72">
        <v>90</v>
      </c>
      <c r="J100" s="72">
        <v>90</v>
      </c>
      <c r="K100" s="72">
        <v>90</v>
      </c>
      <c r="L100" s="73">
        <v>90</v>
      </c>
      <c r="M100" s="64"/>
      <c r="N100" s="70"/>
      <c r="O100" s="1">
        <v>89</v>
      </c>
      <c r="P100" s="68"/>
      <c r="Q100" s="69"/>
      <c r="R100" s="68"/>
      <c r="S100" s="68"/>
      <c r="T100" s="71">
        <f t="shared" si="4"/>
        <v>0</v>
      </c>
      <c r="U100" s="2" t="str">
        <f t="shared" si="5"/>
        <v/>
      </c>
      <c r="V100" s="3">
        <f t="shared" ca="1" si="6"/>
        <v>43344</v>
      </c>
    </row>
    <row r="101" spans="1:22" customFormat="1" ht="9.75" customHeight="1" x14ac:dyDescent="0.25">
      <c r="A101" s="63"/>
      <c r="B101" s="257"/>
      <c r="C101" s="97">
        <v>91</v>
      </c>
      <c r="D101" s="72">
        <v>91</v>
      </c>
      <c r="E101" s="72">
        <v>91</v>
      </c>
      <c r="F101" s="72">
        <v>91</v>
      </c>
      <c r="G101" s="72">
        <v>91</v>
      </c>
      <c r="H101" s="72">
        <v>91</v>
      </c>
      <c r="I101" s="72">
        <v>91</v>
      </c>
      <c r="J101" s="72">
        <v>91</v>
      </c>
      <c r="K101" s="72">
        <v>91</v>
      </c>
      <c r="L101" s="73">
        <v>91</v>
      </c>
      <c r="M101" s="64"/>
      <c r="N101" s="70"/>
      <c r="O101" s="1">
        <v>90</v>
      </c>
      <c r="P101" s="68"/>
      <c r="Q101" s="69"/>
      <c r="R101" s="68"/>
      <c r="S101" s="68"/>
      <c r="T101" s="71">
        <f t="shared" si="4"/>
        <v>0</v>
      </c>
      <c r="U101" s="2" t="str">
        <f t="shared" si="5"/>
        <v/>
      </c>
      <c r="V101" s="3">
        <f t="shared" ca="1" si="6"/>
        <v>43344</v>
      </c>
    </row>
    <row r="102" spans="1:22" customFormat="1" ht="9.75" customHeight="1" x14ac:dyDescent="0.25">
      <c r="A102" s="63"/>
      <c r="B102" s="257"/>
      <c r="C102" s="97">
        <v>92</v>
      </c>
      <c r="D102" s="72">
        <v>92</v>
      </c>
      <c r="E102" s="72">
        <v>92</v>
      </c>
      <c r="F102" s="72">
        <v>92</v>
      </c>
      <c r="G102" s="72">
        <v>92</v>
      </c>
      <c r="H102" s="72">
        <v>92</v>
      </c>
      <c r="I102" s="72">
        <v>92</v>
      </c>
      <c r="J102" s="72">
        <v>92</v>
      </c>
      <c r="K102" s="72">
        <v>92</v>
      </c>
      <c r="L102" s="73">
        <v>92</v>
      </c>
      <c r="M102" s="64"/>
      <c r="N102" s="70"/>
      <c r="O102" s="1">
        <v>91</v>
      </c>
      <c r="P102" s="68"/>
      <c r="Q102" s="69"/>
      <c r="R102" s="68"/>
      <c r="S102" s="68"/>
      <c r="T102" s="71">
        <f t="shared" si="4"/>
        <v>0</v>
      </c>
      <c r="U102" s="2" t="str">
        <f t="shared" si="5"/>
        <v/>
      </c>
      <c r="V102" s="3">
        <f t="shared" ca="1" si="6"/>
        <v>43344</v>
      </c>
    </row>
    <row r="103" spans="1:22" customFormat="1" ht="9.75" customHeight="1" x14ac:dyDescent="0.25">
      <c r="A103" s="63"/>
      <c r="B103" s="257"/>
      <c r="C103" s="97">
        <v>93</v>
      </c>
      <c r="D103" s="72">
        <v>93</v>
      </c>
      <c r="E103" s="72">
        <v>93</v>
      </c>
      <c r="F103" s="72">
        <v>93</v>
      </c>
      <c r="G103" s="72">
        <v>93</v>
      </c>
      <c r="H103" s="72">
        <v>93</v>
      </c>
      <c r="I103" s="72">
        <v>93</v>
      </c>
      <c r="J103" s="72">
        <v>93</v>
      </c>
      <c r="K103" s="72">
        <v>93</v>
      </c>
      <c r="L103" s="73">
        <v>93</v>
      </c>
      <c r="M103" s="64"/>
      <c r="N103" s="70"/>
      <c r="O103" s="1">
        <v>92</v>
      </c>
      <c r="P103" s="68"/>
      <c r="Q103" s="69"/>
      <c r="R103" s="68"/>
      <c r="S103" s="68"/>
      <c r="T103" s="71">
        <f t="shared" si="4"/>
        <v>0</v>
      </c>
      <c r="U103" s="2" t="str">
        <f t="shared" si="5"/>
        <v/>
      </c>
      <c r="V103" s="3">
        <f t="shared" ca="1" si="6"/>
        <v>43344</v>
      </c>
    </row>
    <row r="104" spans="1:22" customFormat="1" ht="9.75" customHeight="1" x14ac:dyDescent="0.25">
      <c r="A104" s="63"/>
      <c r="B104" s="257"/>
      <c r="C104" s="97">
        <v>94</v>
      </c>
      <c r="D104" s="72">
        <v>94</v>
      </c>
      <c r="E104" s="72">
        <v>94</v>
      </c>
      <c r="F104" s="72">
        <v>94</v>
      </c>
      <c r="G104" s="72">
        <v>94</v>
      </c>
      <c r="H104" s="72">
        <v>94</v>
      </c>
      <c r="I104" s="72">
        <v>94</v>
      </c>
      <c r="J104" s="72">
        <v>94</v>
      </c>
      <c r="K104" s="72">
        <v>94</v>
      </c>
      <c r="L104" s="73">
        <v>94</v>
      </c>
      <c r="M104" s="64"/>
      <c r="N104" s="70"/>
      <c r="O104" s="1">
        <v>93</v>
      </c>
      <c r="P104" s="68"/>
      <c r="Q104" s="69"/>
      <c r="R104" s="68"/>
      <c r="S104" s="68"/>
      <c r="T104" s="71">
        <f t="shared" si="4"/>
        <v>0</v>
      </c>
      <c r="U104" s="2" t="str">
        <f t="shared" si="5"/>
        <v/>
      </c>
      <c r="V104" s="3">
        <f t="shared" ca="1" si="6"/>
        <v>43344</v>
      </c>
    </row>
    <row r="105" spans="1:22" customFormat="1" ht="9.75" customHeight="1" x14ac:dyDescent="0.25">
      <c r="A105" s="63"/>
      <c r="B105" s="257"/>
      <c r="C105" s="97">
        <v>95</v>
      </c>
      <c r="D105" s="72">
        <v>95</v>
      </c>
      <c r="E105" s="72">
        <v>95</v>
      </c>
      <c r="F105" s="72">
        <v>95</v>
      </c>
      <c r="G105" s="72">
        <v>95</v>
      </c>
      <c r="H105" s="72">
        <v>95</v>
      </c>
      <c r="I105" s="72">
        <v>95</v>
      </c>
      <c r="J105" s="72">
        <v>95</v>
      </c>
      <c r="K105" s="72">
        <v>95</v>
      </c>
      <c r="L105" s="73">
        <v>95</v>
      </c>
      <c r="M105" s="64"/>
      <c r="N105" s="70"/>
      <c r="O105" s="1">
        <v>94</v>
      </c>
      <c r="P105" s="68"/>
      <c r="Q105" s="69"/>
      <c r="R105" s="68"/>
      <c r="S105" s="68"/>
      <c r="T105" s="71">
        <f t="shared" si="4"/>
        <v>0</v>
      </c>
      <c r="U105" s="2" t="str">
        <f t="shared" si="5"/>
        <v/>
      </c>
      <c r="V105" s="3">
        <f t="shared" ca="1" si="6"/>
        <v>43344</v>
      </c>
    </row>
    <row r="106" spans="1:22" customFormat="1" ht="9.75" customHeight="1" x14ac:dyDescent="0.25">
      <c r="A106" s="63"/>
      <c r="B106" s="257"/>
      <c r="C106" s="97">
        <v>96</v>
      </c>
      <c r="D106" s="72">
        <v>96</v>
      </c>
      <c r="E106" s="72">
        <v>96</v>
      </c>
      <c r="F106" s="72">
        <v>96</v>
      </c>
      <c r="G106" s="72">
        <v>96</v>
      </c>
      <c r="H106" s="72">
        <v>96</v>
      </c>
      <c r="I106" s="72">
        <v>96</v>
      </c>
      <c r="J106" s="72">
        <v>96</v>
      </c>
      <c r="K106" s="72">
        <v>96</v>
      </c>
      <c r="L106" s="73">
        <v>96</v>
      </c>
      <c r="M106" s="64"/>
      <c r="N106" s="70"/>
      <c r="O106" s="1">
        <v>95</v>
      </c>
      <c r="P106" s="68"/>
      <c r="Q106" s="69"/>
      <c r="R106" s="68"/>
      <c r="S106" s="68"/>
      <c r="T106" s="71">
        <f t="shared" si="4"/>
        <v>0</v>
      </c>
      <c r="U106" s="2" t="str">
        <f t="shared" si="5"/>
        <v/>
      </c>
      <c r="V106" s="3">
        <f t="shared" ca="1" si="6"/>
        <v>43344</v>
      </c>
    </row>
    <row r="107" spans="1:22" customFormat="1" ht="9.75" customHeight="1" x14ac:dyDescent="0.25">
      <c r="A107" s="63"/>
      <c r="B107" s="257"/>
      <c r="C107" s="97">
        <v>97</v>
      </c>
      <c r="D107" s="72">
        <v>97</v>
      </c>
      <c r="E107" s="72">
        <v>97</v>
      </c>
      <c r="F107" s="72">
        <v>97</v>
      </c>
      <c r="G107" s="72">
        <v>97</v>
      </c>
      <c r="H107" s="72">
        <v>97</v>
      </c>
      <c r="I107" s="72">
        <v>97</v>
      </c>
      <c r="J107" s="72">
        <v>97</v>
      </c>
      <c r="K107" s="72">
        <v>97</v>
      </c>
      <c r="L107" s="73">
        <v>97</v>
      </c>
      <c r="M107" s="64"/>
      <c r="N107" s="70"/>
      <c r="O107" s="1">
        <v>96</v>
      </c>
      <c r="P107" s="68"/>
      <c r="Q107" s="69"/>
      <c r="R107" s="68"/>
      <c r="S107" s="68"/>
      <c r="T107" s="71">
        <f t="shared" si="4"/>
        <v>0</v>
      </c>
      <c r="U107" s="2" t="str">
        <f t="shared" si="5"/>
        <v/>
      </c>
      <c r="V107" s="3">
        <f t="shared" ca="1" si="6"/>
        <v>43344</v>
      </c>
    </row>
    <row r="108" spans="1:22" customFormat="1" ht="9.75" customHeight="1" x14ac:dyDescent="0.25">
      <c r="A108" s="63"/>
      <c r="B108" s="257"/>
      <c r="C108" s="97">
        <v>98</v>
      </c>
      <c r="D108" s="72">
        <v>98</v>
      </c>
      <c r="E108" s="72">
        <v>98</v>
      </c>
      <c r="F108" s="72">
        <v>98</v>
      </c>
      <c r="G108" s="72">
        <v>98</v>
      </c>
      <c r="H108" s="72">
        <v>98</v>
      </c>
      <c r="I108" s="72">
        <v>98</v>
      </c>
      <c r="J108" s="72">
        <v>98</v>
      </c>
      <c r="K108" s="72">
        <v>98</v>
      </c>
      <c r="L108" s="73">
        <v>98</v>
      </c>
      <c r="M108" s="64"/>
      <c r="N108" s="70"/>
      <c r="O108" s="1">
        <v>97</v>
      </c>
      <c r="P108" s="68"/>
      <c r="Q108" s="69"/>
      <c r="R108" s="68"/>
      <c r="S108" s="68"/>
      <c r="T108" s="71">
        <f t="shared" si="4"/>
        <v>0</v>
      </c>
      <c r="U108" s="2" t="str">
        <f t="shared" si="5"/>
        <v/>
      </c>
      <c r="V108" s="3">
        <f t="shared" ca="1" si="6"/>
        <v>43344</v>
      </c>
    </row>
    <row r="109" spans="1:22" customFormat="1" ht="9.75" customHeight="1" thickBot="1" x14ac:dyDescent="0.3">
      <c r="A109" s="63"/>
      <c r="B109" s="258"/>
      <c r="C109" s="111">
        <v>99</v>
      </c>
      <c r="D109" s="74">
        <v>99</v>
      </c>
      <c r="E109" s="74">
        <v>99</v>
      </c>
      <c r="F109" s="74">
        <v>99</v>
      </c>
      <c r="G109" s="74">
        <v>99</v>
      </c>
      <c r="H109" s="74">
        <v>99</v>
      </c>
      <c r="I109" s="74">
        <v>99</v>
      </c>
      <c r="J109" s="74">
        <v>99</v>
      </c>
      <c r="K109" s="74">
        <v>99</v>
      </c>
      <c r="L109" s="75">
        <v>99</v>
      </c>
      <c r="M109" s="64"/>
      <c r="N109" s="70"/>
      <c r="O109" s="1">
        <v>98</v>
      </c>
      <c r="P109" s="68"/>
      <c r="Q109" s="69"/>
      <c r="R109" s="68"/>
      <c r="S109" s="68"/>
      <c r="T109" s="71">
        <f t="shared" si="4"/>
        <v>0</v>
      </c>
      <c r="U109" s="2" t="str">
        <f t="shared" si="5"/>
        <v/>
      </c>
      <c r="V109" s="3">
        <f t="shared" ca="1" si="6"/>
        <v>43344</v>
      </c>
    </row>
    <row r="110" spans="1:22" customFormat="1" ht="9.75" customHeight="1" x14ac:dyDescent="0.25">
      <c r="A110" s="63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70"/>
      <c r="O110" s="1">
        <v>99</v>
      </c>
      <c r="P110" s="68"/>
      <c r="Q110" s="69"/>
      <c r="R110" s="68"/>
      <c r="S110" s="68"/>
      <c r="T110" s="71">
        <f t="shared" si="4"/>
        <v>0</v>
      </c>
      <c r="U110" s="2" t="str">
        <f t="shared" si="5"/>
        <v/>
      </c>
      <c r="V110" s="3">
        <f t="shared" ca="1" si="6"/>
        <v>43344</v>
      </c>
    </row>
    <row r="111" spans="1:22" customFormat="1" ht="9.75" customHeight="1" x14ac:dyDescent="0.25">
      <c r="A111" s="63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70"/>
      <c r="O111" s="1">
        <v>100</v>
      </c>
      <c r="P111" s="68"/>
      <c r="Q111" s="69"/>
      <c r="R111" s="68"/>
      <c r="S111" s="68"/>
      <c r="T111" s="71">
        <f t="shared" si="4"/>
        <v>0</v>
      </c>
      <c r="U111" s="2" t="str">
        <f t="shared" si="5"/>
        <v/>
      </c>
      <c r="V111" s="3">
        <f t="shared" ca="1" si="6"/>
        <v>43344</v>
      </c>
    </row>
    <row r="112" spans="1:22" customFormat="1" ht="9.75" customHeight="1" x14ac:dyDescent="0.25">
      <c r="A112" s="63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70"/>
      <c r="O112" s="1">
        <v>101</v>
      </c>
      <c r="P112" s="68"/>
      <c r="Q112" s="69"/>
      <c r="R112" s="68"/>
      <c r="S112" s="68"/>
      <c r="T112" s="71">
        <f t="shared" si="4"/>
        <v>0</v>
      </c>
      <c r="U112" s="2" t="str">
        <f t="shared" si="5"/>
        <v/>
      </c>
      <c r="V112" s="3">
        <f t="shared" ca="1" si="6"/>
        <v>43344</v>
      </c>
    </row>
    <row r="113" spans="1:22" customFormat="1" ht="9.75" customHeight="1" x14ac:dyDescent="0.25">
      <c r="A113" s="63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70"/>
      <c r="O113" s="1">
        <v>102</v>
      </c>
      <c r="P113" s="68"/>
      <c r="Q113" s="69"/>
      <c r="R113" s="68"/>
      <c r="S113" s="68"/>
      <c r="T113" s="71">
        <f t="shared" si="4"/>
        <v>0</v>
      </c>
      <c r="U113" s="2" t="str">
        <f t="shared" si="5"/>
        <v/>
      </c>
      <c r="V113" s="3">
        <f t="shared" ca="1" si="6"/>
        <v>43344</v>
      </c>
    </row>
    <row r="114" spans="1:22" customFormat="1" ht="9.75" customHeight="1" x14ac:dyDescent="0.25">
      <c r="A114" s="63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70"/>
      <c r="O114" s="1">
        <v>103</v>
      </c>
      <c r="P114" s="68"/>
      <c r="Q114" s="69"/>
      <c r="R114" s="68"/>
      <c r="S114" s="68"/>
      <c r="T114" s="71">
        <f t="shared" si="4"/>
        <v>0</v>
      </c>
      <c r="U114" s="2" t="str">
        <f t="shared" si="5"/>
        <v/>
      </c>
      <c r="V114" s="3">
        <f t="shared" ca="1" si="6"/>
        <v>43344</v>
      </c>
    </row>
    <row r="115" spans="1:22" customFormat="1" ht="9.75" customHeight="1" x14ac:dyDescent="0.25">
      <c r="A115" s="63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70"/>
      <c r="O115" s="1">
        <v>104</v>
      </c>
      <c r="P115" s="68"/>
      <c r="Q115" s="69"/>
      <c r="R115" s="68"/>
      <c r="S115" s="68"/>
      <c r="T115" s="71">
        <f t="shared" si="4"/>
        <v>0</v>
      </c>
      <c r="U115" s="2" t="str">
        <f t="shared" si="5"/>
        <v/>
      </c>
      <c r="V115" s="3">
        <f t="shared" ca="1" si="6"/>
        <v>43344</v>
      </c>
    </row>
    <row r="116" spans="1:22" customFormat="1" ht="9.75" customHeight="1" x14ac:dyDescent="0.25">
      <c r="A116" s="63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70"/>
      <c r="O116" s="1">
        <v>105</v>
      </c>
      <c r="P116" s="68"/>
      <c r="Q116" s="69"/>
      <c r="R116" s="68"/>
      <c r="S116" s="68"/>
      <c r="T116" s="71">
        <f t="shared" si="4"/>
        <v>0</v>
      </c>
      <c r="U116" s="2" t="str">
        <f t="shared" si="5"/>
        <v/>
      </c>
      <c r="V116" s="3">
        <f t="shared" ca="1" si="6"/>
        <v>43344</v>
      </c>
    </row>
    <row r="117" spans="1:22" customFormat="1" ht="9.75" customHeight="1" x14ac:dyDescent="0.25">
      <c r="A117" s="63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70"/>
      <c r="O117" s="1">
        <v>106</v>
      </c>
      <c r="P117" s="68"/>
      <c r="Q117" s="69"/>
      <c r="R117" s="68"/>
      <c r="S117" s="68"/>
      <c r="T117" s="71">
        <f t="shared" si="4"/>
        <v>0</v>
      </c>
      <c r="U117" s="2" t="str">
        <f t="shared" si="5"/>
        <v/>
      </c>
      <c r="V117" s="3">
        <f t="shared" ca="1" si="6"/>
        <v>43344</v>
      </c>
    </row>
    <row r="118" spans="1:22" customFormat="1" ht="9.75" customHeight="1" x14ac:dyDescent="0.25">
      <c r="A118" s="63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70"/>
      <c r="O118" s="1">
        <v>107</v>
      </c>
      <c r="P118" s="68"/>
      <c r="Q118" s="69"/>
      <c r="R118" s="68"/>
      <c r="S118" s="68"/>
      <c r="T118" s="71">
        <f t="shared" si="4"/>
        <v>0</v>
      </c>
      <c r="U118" s="2" t="str">
        <f t="shared" si="5"/>
        <v/>
      </c>
      <c r="V118" s="3">
        <f t="shared" ca="1" si="6"/>
        <v>43344</v>
      </c>
    </row>
    <row r="119" spans="1:22" customFormat="1" ht="9.75" customHeight="1" x14ac:dyDescent="0.25">
      <c r="A119" s="63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70"/>
      <c r="O119" s="1">
        <v>108</v>
      </c>
      <c r="P119" s="68"/>
      <c r="Q119" s="69"/>
      <c r="R119" s="68"/>
      <c r="S119" s="68"/>
      <c r="T119" s="71">
        <f t="shared" si="4"/>
        <v>0</v>
      </c>
      <c r="U119" s="2" t="str">
        <f t="shared" si="5"/>
        <v/>
      </c>
      <c r="V119" s="3">
        <f t="shared" ca="1" si="6"/>
        <v>43344</v>
      </c>
    </row>
    <row r="120" spans="1:22" customFormat="1" ht="9.75" customHeight="1" x14ac:dyDescent="0.25">
      <c r="A120" s="63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70"/>
      <c r="O120" s="1">
        <v>109</v>
      </c>
      <c r="P120" s="68"/>
      <c r="Q120" s="69"/>
      <c r="R120" s="68"/>
      <c r="S120" s="68"/>
      <c r="T120" s="71">
        <f t="shared" si="4"/>
        <v>0</v>
      </c>
      <c r="U120" s="2" t="str">
        <f t="shared" si="5"/>
        <v/>
      </c>
      <c r="V120" s="3">
        <f t="shared" ca="1" si="6"/>
        <v>43344</v>
      </c>
    </row>
    <row r="121" spans="1:22" customFormat="1" ht="9.75" customHeight="1" x14ac:dyDescent="0.25">
      <c r="A121" s="63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70"/>
      <c r="O121" s="1">
        <v>110</v>
      </c>
      <c r="P121" s="68"/>
      <c r="Q121" s="69"/>
      <c r="R121" s="68"/>
      <c r="S121" s="68"/>
      <c r="T121" s="71">
        <f t="shared" si="4"/>
        <v>0</v>
      </c>
      <c r="U121" s="2" t="str">
        <f t="shared" si="5"/>
        <v/>
      </c>
      <c r="V121" s="3">
        <f t="shared" ca="1" si="6"/>
        <v>43344</v>
      </c>
    </row>
    <row r="122" spans="1:22" customFormat="1" ht="9.75" customHeight="1" x14ac:dyDescent="0.25">
      <c r="A122" s="63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70"/>
      <c r="O122" s="1">
        <v>111</v>
      </c>
      <c r="P122" s="68"/>
      <c r="Q122" s="69"/>
      <c r="R122" s="68"/>
      <c r="S122" s="68"/>
      <c r="T122" s="71">
        <f t="shared" si="4"/>
        <v>0</v>
      </c>
      <c r="U122" s="2" t="str">
        <f t="shared" si="5"/>
        <v/>
      </c>
      <c r="V122" s="3">
        <f t="shared" ca="1" si="6"/>
        <v>43344</v>
      </c>
    </row>
    <row r="123" spans="1:22" customFormat="1" ht="9.75" customHeight="1" x14ac:dyDescent="0.25">
      <c r="A123" s="63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70"/>
      <c r="O123" s="1">
        <v>112</v>
      </c>
      <c r="P123" s="68"/>
      <c r="Q123" s="69"/>
      <c r="R123" s="68"/>
      <c r="S123" s="68"/>
      <c r="T123" s="71">
        <f t="shared" si="4"/>
        <v>0</v>
      </c>
      <c r="U123" s="2" t="str">
        <f t="shared" si="5"/>
        <v/>
      </c>
      <c r="V123" s="3">
        <f t="shared" ca="1" si="6"/>
        <v>43344</v>
      </c>
    </row>
    <row r="124" spans="1:22" customFormat="1" ht="9.75" customHeight="1" x14ac:dyDescent="0.25">
      <c r="A124" s="63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70"/>
      <c r="O124" s="1">
        <v>113</v>
      </c>
      <c r="P124" s="68"/>
      <c r="Q124" s="69"/>
      <c r="R124" s="68"/>
      <c r="S124" s="68"/>
      <c r="T124" s="71">
        <f t="shared" si="4"/>
        <v>0</v>
      </c>
      <c r="U124" s="2" t="str">
        <f t="shared" si="5"/>
        <v/>
      </c>
      <c r="V124" s="3">
        <f t="shared" ca="1" si="6"/>
        <v>43344</v>
      </c>
    </row>
    <row r="125" spans="1:22" customFormat="1" ht="9.75" customHeight="1" x14ac:dyDescent="0.25">
      <c r="A125" s="63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70"/>
      <c r="O125" s="1">
        <v>114</v>
      </c>
      <c r="P125" s="68"/>
      <c r="Q125" s="69"/>
      <c r="R125" s="68"/>
      <c r="S125" s="68"/>
      <c r="T125" s="71">
        <f t="shared" si="4"/>
        <v>0</v>
      </c>
      <c r="U125" s="2" t="str">
        <f t="shared" si="5"/>
        <v/>
      </c>
      <c r="V125" s="3">
        <f t="shared" ca="1" si="6"/>
        <v>43344</v>
      </c>
    </row>
    <row r="126" spans="1:22" customFormat="1" ht="9.9499999999999993" customHeight="1" x14ac:dyDescent="0.25">
      <c r="A126" s="63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70"/>
      <c r="O126" s="1">
        <v>115</v>
      </c>
      <c r="P126" s="68"/>
      <c r="Q126" s="69"/>
      <c r="R126" s="68"/>
      <c r="S126" s="68"/>
      <c r="T126" s="71">
        <f t="shared" si="4"/>
        <v>0</v>
      </c>
      <c r="U126" s="2" t="str">
        <f t="shared" si="5"/>
        <v/>
      </c>
      <c r="V126" s="3">
        <f t="shared" ca="1" si="6"/>
        <v>43344</v>
      </c>
    </row>
    <row r="127" spans="1:22" customFormat="1" ht="9.9499999999999993" customHeight="1" x14ac:dyDescent="0.25">
      <c r="A127" s="63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70"/>
      <c r="O127" s="1">
        <v>116</v>
      </c>
      <c r="P127" s="68"/>
      <c r="Q127" s="69"/>
      <c r="R127" s="68"/>
      <c r="S127" s="68"/>
      <c r="T127" s="71">
        <f t="shared" si="4"/>
        <v>0</v>
      </c>
      <c r="U127" s="2" t="str">
        <f t="shared" si="5"/>
        <v/>
      </c>
      <c r="V127" s="3">
        <f t="shared" ca="1" si="6"/>
        <v>43344</v>
      </c>
    </row>
    <row r="128" spans="1:22" customFormat="1" ht="9.9499999999999993" customHeight="1" x14ac:dyDescent="0.25">
      <c r="A128" s="63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70"/>
      <c r="O128" s="1">
        <v>117</v>
      </c>
      <c r="P128" s="68"/>
      <c r="Q128" s="69"/>
      <c r="R128" s="68"/>
      <c r="S128" s="68"/>
      <c r="T128" s="71">
        <f t="shared" si="4"/>
        <v>0</v>
      </c>
      <c r="U128" s="2" t="str">
        <f t="shared" si="5"/>
        <v/>
      </c>
      <c r="V128" s="3">
        <f t="shared" ca="1" si="6"/>
        <v>43344</v>
      </c>
    </row>
    <row r="129" spans="1:22" customFormat="1" ht="9.9499999999999993" customHeight="1" x14ac:dyDescent="0.25">
      <c r="A129" s="63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70"/>
      <c r="O129" s="1">
        <v>118</v>
      </c>
      <c r="P129" s="68"/>
      <c r="Q129" s="69"/>
      <c r="R129" s="68"/>
      <c r="S129" s="68"/>
      <c r="T129" s="71">
        <f t="shared" si="4"/>
        <v>0</v>
      </c>
      <c r="U129" s="2" t="str">
        <f t="shared" si="5"/>
        <v/>
      </c>
      <c r="V129" s="3">
        <f t="shared" ca="1" si="6"/>
        <v>43344</v>
      </c>
    </row>
    <row r="130" spans="1:22" customFormat="1" ht="9.9499999999999993" customHeight="1" x14ac:dyDescent="0.25">
      <c r="A130" s="63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70"/>
      <c r="O130" s="1">
        <v>119</v>
      </c>
      <c r="P130" s="68"/>
      <c r="Q130" s="69"/>
      <c r="R130" s="68"/>
      <c r="S130" s="68"/>
      <c r="T130" s="71">
        <f t="shared" si="4"/>
        <v>0</v>
      </c>
      <c r="U130" s="2" t="str">
        <f t="shared" si="5"/>
        <v/>
      </c>
      <c r="V130" s="3">
        <f t="shared" ca="1" si="6"/>
        <v>43344</v>
      </c>
    </row>
    <row r="131" spans="1:22" customFormat="1" ht="9.9499999999999993" customHeight="1" thickBot="1" x14ac:dyDescent="0.3">
      <c r="A131" s="63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87"/>
      <c r="O131" s="88">
        <v>120</v>
      </c>
      <c r="P131" s="89"/>
      <c r="Q131" s="90"/>
      <c r="R131" s="89"/>
      <c r="S131" s="89"/>
      <c r="T131" s="91">
        <f t="shared" si="4"/>
        <v>0</v>
      </c>
      <c r="U131" s="92" t="str">
        <f t="shared" si="5"/>
        <v/>
      </c>
      <c r="V131" s="93">
        <f t="shared" ca="1" si="6"/>
        <v>43344</v>
      </c>
    </row>
    <row r="132" spans="1:22" customFormat="1" ht="15.75" thickBot="1" x14ac:dyDescent="0.3">
      <c r="A132" s="66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52" t="s">
        <v>19</v>
      </c>
      <c r="O132" s="53">
        <f ca="1">TODAY()</f>
        <v>43344</v>
      </c>
      <c r="P132" s="53" t="s">
        <v>20</v>
      </c>
      <c r="Q132" s="54">
        <f>SUM(Q11:Q131)-U132</f>
        <v>0</v>
      </c>
      <c r="R132" s="55">
        <f>MAX(R12:R131)</f>
        <v>0</v>
      </c>
      <c r="S132" s="56"/>
      <c r="T132" s="57" t="s">
        <v>21</v>
      </c>
      <c r="U132" s="54">
        <f>SUM(U11:U131)</f>
        <v>0</v>
      </c>
      <c r="V132" s="58">
        <f ca="1">SUMIF(V11:V131,"&gt;0")</f>
        <v>5244624</v>
      </c>
    </row>
    <row r="133" spans="1:22" ht="2.1" customHeight="1" x14ac:dyDescent="0.25"/>
  </sheetData>
  <mergeCells count="17">
    <mergeCell ref="N1:N2"/>
    <mergeCell ref="O1:T2"/>
    <mergeCell ref="U1:U2"/>
    <mergeCell ref="V1:V2"/>
    <mergeCell ref="B2:L6"/>
    <mergeCell ref="O3:P3"/>
    <mergeCell ref="S3:T3"/>
    <mergeCell ref="S4:V4"/>
    <mergeCell ref="O5:P5"/>
    <mergeCell ref="U5:V5"/>
    <mergeCell ref="B11:B109"/>
    <mergeCell ref="N6:Q6"/>
    <mergeCell ref="S6:V6"/>
    <mergeCell ref="N7:Q7"/>
    <mergeCell ref="B8:B10"/>
    <mergeCell ref="C8:L9"/>
    <mergeCell ref="N8:Q8"/>
  </mergeCells>
  <conditionalFormatting sqref="T8:V8 V3 R8">
    <cfRule type="cellIs" dxfId="131" priority="11" operator="equal">
      <formula>0</formula>
    </cfRule>
  </conditionalFormatting>
  <conditionalFormatting sqref="V10">
    <cfRule type="cellIs" dxfId="130" priority="7" operator="between">
      <formula>40000</formula>
      <formula>50000</formula>
    </cfRule>
    <cfRule type="cellIs" dxfId="129" priority="8" operator="between">
      <formula>30</formula>
      <formula>4000</formula>
    </cfRule>
    <cfRule type="containsText" dxfId="128" priority="9" operator="containsText" text="pago">
      <formula>NOT(ISERROR(SEARCH("pago",V10)))</formula>
    </cfRule>
    <cfRule type="cellIs" dxfId="127" priority="10" operator="between">
      <formula>1</formula>
      <formula>29</formula>
    </cfRule>
  </conditionalFormatting>
  <conditionalFormatting sqref="V11:V131">
    <cfRule type="cellIs" dxfId="126" priority="3" operator="between">
      <formula>40000</formula>
      <formula>50000</formula>
    </cfRule>
    <cfRule type="cellIs" dxfId="125" priority="4" operator="between">
      <formula>30</formula>
      <formula>4000</formula>
    </cfRule>
    <cfRule type="containsText" dxfId="124" priority="5" operator="containsText" text="pago">
      <formula>NOT(ISERROR(SEARCH("pago",V11)))</formula>
    </cfRule>
    <cfRule type="cellIs" dxfId="123" priority="6" operator="between">
      <formula>1</formula>
      <formula>29</formula>
    </cfRule>
  </conditionalFormatting>
  <conditionalFormatting sqref="V11:V131">
    <cfRule type="cellIs" dxfId="122" priority="2" operator="lessThan">
      <formula>0</formula>
    </cfRule>
  </conditionalFormatting>
  <conditionalFormatting sqref="T11:T131">
    <cfRule type="expression" dxfId="121" priority="1">
      <formula>S11=""</formula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Clientes!$A$3:$A$402</xm:f>
          </x14:formula1>
          <xm:sqref>V1:V2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3"/>
  <sheetViews>
    <sheetView workbookViewId="0">
      <selection sqref="A1:XFD1048576"/>
    </sheetView>
  </sheetViews>
  <sheetFormatPr defaultColWidth="0" defaultRowHeight="15" zeroHeight="1" x14ac:dyDescent="0.25"/>
  <cols>
    <col min="1" max="1" width="1.7109375" style="59" customWidth="1"/>
    <col min="2" max="12" width="2.7109375" style="59" customWidth="1"/>
    <col min="13" max="13" width="1.7109375" style="59" customWidth="1"/>
    <col min="14" max="14" width="19.140625" style="42" bestFit="1" customWidth="1"/>
    <col min="15" max="15" width="15" style="42" bestFit="1" customWidth="1"/>
    <col min="16" max="16" width="15" style="42" customWidth="1"/>
    <col min="17" max="17" width="9.28515625" style="42" bestFit="1" customWidth="1"/>
    <col min="18" max="18" width="18.7109375" style="43" hidden="1"/>
    <col min="19" max="19" width="15.5703125" style="42" bestFit="1" customWidth="1"/>
    <col min="20" max="20" width="17.85546875" style="42" customWidth="1"/>
    <col min="21" max="21" width="14.28515625" style="42" bestFit="1" customWidth="1"/>
    <col min="22" max="22" width="19" style="42" customWidth="1"/>
    <col min="23" max="23" width="1.7109375" style="59" customWidth="1"/>
    <col min="24" max="16384" width="19" style="59" hidden="1"/>
  </cols>
  <sheetData>
    <row r="1" spans="1:22" customFormat="1" ht="9.9499999999999993" customHeight="1" thickBot="1" x14ac:dyDescent="0.3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2"/>
      <c r="N1" s="222" t="str">
        <f ca="1">IF(V132&gt;5000,"Livre",IF(V132&lt;=30,"Em Dias","Atrasado"))</f>
        <v>Livre</v>
      </c>
      <c r="O1" s="224" t="s">
        <v>1</v>
      </c>
      <c r="P1" s="224"/>
      <c r="Q1" s="224"/>
      <c r="R1" s="224"/>
      <c r="S1" s="224"/>
      <c r="T1" s="224"/>
      <c r="U1" s="226" t="s">
        <v>22</v>
      </c>
      <c r="V1" s="228" t="s">
        <v>56</v>
      </c>
    </row>
    <row r="2" spans="1:22" customFormat="1" ht="9.9499999999999993" customHeight="1" thickBot="1" x14ac:dyDescent="0.3">
      <c r="A2" s="63"/>
      <c r="B2" s="230"/>
      <c r="C2" s="231"/>
      <c r="D2" s="231"/>
      <c r="E2" s="231"/>
      <c r="F2" s="231"/>
      <c r="G2" s="231"/>
      <c r="H2" s="231"/>
      <c r="I2" s="231"/>
      <c r="J2" s="231"/>
      <c r="K2" s="231"/>
      <c r="L2" s="232"/>
      <c r="M2" s="64"/>
      <c r="N2" s="223"/>
      <c r="O2" s="225"/>
      <c r="P2" s="225"/>
      <c r="Q2" s="225"/>
      <c r="R2" s="225"/>
      <c r="S2" s="225"/>
      <c r="T2" s="225"/>
      <c r="U2" s="227"/>
      <c r="V2" s="229"/>
    </row>
    <row r="3" spans="1:22" customFormat="1" ht="9.9499999999999993" customHeight="1" thickBot="1" x14ac:dyDescent="0.3">
      <c r="A3" s="63"/>
      <c r="B3" s="233"/>
      <c r="C3" s="234"/>
      <c r="D3" s="234"/>
      <c r="E3" s="234"/>
      <c r="F3" s="234"/>
      <c r="G3" s="234"/>
      <c r="H3" s="234"/>
      <c r="I3" s="234"/>
      <c r="J3" s="234"/>
      <c r="K3" s="234"/>
      <c r="L3" s="235"/>
      <c r="M3" s="64"/>
      <c r="N3" s="44" t="s">
        <v>4</v>
      </c>
      <c r="O3" s="239" t="e">
        <f>VLOOKUP(V1,bd,2,0)</f>
        <v>#N/A</v>
      </c>
      <c r="P3" s="240"/>
      <c r="Q3" s="45" t="s">
        <v>6</v>
      </c>
      <c r="R3" s="43"/>
      <c r="S3" s="241" t="e">
        <f>VLOOKUP(V1,bd,8,0)</f>
        <v>#N/A</v>
      </c>
      <c r="T3" s="242"/>
      <c r="U3" s="44" t="s">
        <v>23</v>
      </c>
      <c r="V3" s="13" t="e">
        <f>VLOOKUP(V1,bd,9,0)</f>
        <v>#N/A</v>
      </c>
    </row>
    <row r="4" spans="1:22" customFormat="1" ht="9.9499999999999993" customHeight="1" thickBot="1" x14ac:dyDescent="0.3">
      <c r="A4" s="63"/>
      <c r="B4" s="233"/>
      <c r="C4" s="234"/>
      <c r="D4" s="234"/>
      <c r="E4" s="234"/>
      <c r="F4" s="234"/>
      <c r="G4" s="234"/>
      <c r="H4" s="234"/>
      <c r="I4" s="234"/>
      <c r="J4" s="234"/>
      <c r="K4" s="234"/>
      <c r="L4" s="235"/>
      <c r="M4" s="64"/>
      <c r="N4" s="44" t="s">
        <v>30</v>
      </c>
      <c r="O4" s="41" t="e">
        <f>VLOOKUP(V1,bd,17,0)</f>
        <v>#N/A</v>
      </c>
      <c r="P4" s="41" t="e">
        <f>VLOOKUP(V1,bd,18,0)</f>
        <v>#N/A</v>
      </c>
      <c r="Q4" s="44" t="s">
        <v>8</v>
      </c>
      <c r="R4" s="43"/>
      <c r="S4" s="243" t="e">
        <f>VLOOKUP(V1,bd,19,0)</f>
        <v>#N/A</v>
      </c>
      <c r="T4" s="244"/>
      <c r="U4" s="244"/>
      <c r="V4" s="245"/>
    </row>
    <row r="5" spans="1:22" customFormat="1" ht="9.9499999999999993" customHeight="1" thickBot="1" x14ac:dyDescent="0.3">
      <c r="A5" s="63"/>
      <c r="B5" s="233"/>
      <c r="C5" s="234"/>
      <c r="D5" s="234"/>
      <c r="E5" s="234"/>
      <c r="F5" s="234"/>
      <c r="G5" s="234"/>
      <c r="H5" s="234"/>
      <c r="I5" s="234"/>
      <c r="J5" s="234"/>
      <c r="K5" s="234"/>
      <c r="L5" s="235"/>
      <c r="M5" s="64"/>
      <c r="N5" s="44" t="s">
        <v>24</v>
      </c>
      <c r="O5" s="246" t="e">
        <f>VLOOKUP(V1,bd,10,0)</f>
        <v>#N/A</v>
      </c>
      <c r="P5" s="247"/>
      <c r="Q5" s="46" t="s">
        <v>7</v>
      </c>
      <c r="R5" s="4"/>
      <c r="S5" s="41" t="e">
        <f>VLOOKUP(V1,bd,13,0)</f>
        <v>#N/A</v>
      </c>
      <c r="T5" s="44" t="s">
        <v>5</v>
      </c>
      <c r="U5" s="241" t="e">
        <f>VLOOKUP(V1,bd,20,0)</f>
        <v>#N/A</v>
      </c>
      <c r="V5" s="242"/>
    </row>
    <row r="6" spans="1:22" customFormat="1" ht="9.9499999999999993" customHeight="1" thickBot="1" x14ac:dyDescent="0.3">
      <c r="A6" s="63"/>
      <c r="B6" s="236"/>
      <c r="C6" s="237"/>
      <c r="D6" s="237"/>
      <c r="E6" s="237"/>
      <c r="F6" s="237"/>
      <c r="G6" s="237"/>
      <c r="H6" s="237"/>
      <c r="I6" s="237"/>
      <c r="J6" s="237"/>
      <c r="K6" s="237"/>
      <c r="L6" s="238"/>
      <c r="M6" s="64"/>
      <c r="N6" s="241"/>
      <c r="O6" s="248"/>
      <c r="P6" s="248"/>
      <c r="Q6" s="248"/>
      <c r="R6" s="7"/>
      <c r="S6" s="248"/>
      <c r="T6" s="248"/>
      <c r="U6" s="248"/>
      <c r="V6" s="242"/>
    </row>
    <row r="7" spans="1:22" customFormat="1" ht="9.9499999999999993" customHeight="1" thickBot="1" x14ac:dyDescent="0.3">
      <c r="A7" s="63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217" t="s">
        <v>25</v>
      </c>
      <c r="O7" s="215"/>
      <c r="P7" s="215"/>
      <c r="Q7" s="216"/>
      <c r="R7" s="65"/>
      <c r="S7" s="47" t="s">
        <v>26</v>
      </c>
      <c r="T7" s="48" t="s">
        <v>27</v>
      </c>
      <c r="U7" s="48" t="s">
        <v>28</v>
      </c>
      <c r="V7" s="48" t="s">
        <v>29</v>
      </c>
    </row>
    <row r="8" spans="1:22" customFormat="1" ht="9.9499999999999993" customHeight="1" thickBot="1" x14ac:dyDescent="0.3">
      <c r="A8" s="63"/>
      <c r="B8" s="249"/>
      <c r="C8" s="250" t="s">
        <v>31</v>
      </c>
      <c r="D8" s="251"/>
      <c r="E8" s="251"/>
      <c r="F8" s="251"/>
      <c r="G8" s="251"/>
      <c r="H8" s="251"/>
      <c r="I8" s="251"/>
      <c r="J8" s="251"/>
      <c r="K8" s="251"/>
      <c r="L8" s="252"/>
      <c r="M8" s="64"/>
      <c r="N8" s="241" t="e">
        <f>VLOOKUP(V1,bd,3,0)</f>
        <v>#N/A</v>
      </c>
      <c r="O8" s="248"/>
      <c r="P8" s="248"/>
      <c r="Q8" s="242"/>
      <c r="R8" s="6"/>
      <c r="S8" s="5" t="e">
        <f>VLOOKUP(V1,bd,4,0)</f>
        <v>#N/A</v>
      </c>
      <c r="T8" s="5" t="e">
        <f>VLOOKUP(V1,bd,5,0)</f>
        <v>#N/A</v>
      </c>
      <c r="U8" s="5" t="e">
        <f>VLOOKUP(V1,bd,7,0)</f>
        <v>#N/A</v>
      </c>
      <c r="V8" s="13" t="e">
        <f>VLOOKUP(V1,bd,6,0)</f>
        <v>#N/A</v>
      </c>
    </row>
    <row r="9" spans="1:22" customFormat="1" ht="9.9499999999999993" customHeight="1" thickBot="1" x14ac:dyDescent="0.3">
      <c r="A9" s="63"/>
      <c r="B9" s="249"/>
      <c r="C9" s="253"/>
      <c r="D9" s="254"/>
      <c r="E9" s="254"/>
      <c r="F9" s="254"/>
      <c r="G9" s="254"/>
      <c r="H9" s="254"/>
      <c r="I9" s="254"/>
      <c r="J9" s="254"/>
      <c r="K9" s="254"/>
      <c r="L9" s="255"/>
      <c r="M9" s="64"/>
      <c r="N9" s="49"/>
      <c r="O9" s="50"/>
      <c r="P9" s="50"/>
      <c r="Q9" s="50"/>
      <c r="R9" s="50"/>
      <c r="S9" s="50"/>
      <c r="T9" s="50"/>
      <c r="U9" s="50"/>
      <c r="V9" s="51"/>
    </row>
    <row r="10" spans="1:22" customFormat="1" ht="9.9499999999999993" customHeight="1" thickBot="1" x14ac:dyDescent="0.3">
      <c r="A10" s="63"/>
      <c r="B10" s="249"/>
      <c r="C10" s="115">
        <v>1</v>
      </c>
      <c r="D10" s="116">
        <v>2</v>
      </c>
      <c r="E10" s="116">
        <v>3</v>
      </c>
      <c r="F10" s="116">
        <v>4</v>
      </c>
      <c r="G10" s="116">
        <v>5</v>
      </c>
      <c r="H10" s="116">
        <v>6</v>
      </c>
      <c r="I10" s="116">
        <v>7</v>
      </c>
      <c r="J10" s="116">
        <v>8</v>
      </c>
      <c r="K10" s="116">
        <v>9</v>
      </c>
      <c r="L10" s="117">
        <v>10</v>
      </c>
      <c r="M10" s="64"/>
      <c r="N10" s="76" t="s">
        <v>9</v>
      </c>
      <c r="O10" s="77" t="s">
        <v>10</v>
      </c>
      <c r="P10" s="77" t="s">
        <v>11</v>
      </c>
      <c r="Q10" s="77" t="s">
        <v>12</v>
      </c>
      <c r="R10" s="78" t="s">
        <v>13</v>
      </c>
      <c r="S10" s="77" t="s">
        <v>14</v>
      </c>
      <c r="T10" s="77" t="s">
        <v>15</v>
      </c>
      <c r="U10" s="77" t="s">
        <v>16</v>
      </c>
      <c r="V10" s="79" t="s">
        <v>17</v>
      </c>
    </row>
    <row r="11" spans="1:22" customFormat="1" ht="9.9499999999999993" customHeight="1" x14ac:dyDescent="0.25">
      <c r="A11" s="63"/>
      <c r="B11" s="256" t="s">
        <v>3292</v>
      </c>
      <c r="C11" s="108">
        <v>1</v>
      </c>
      <c r="D11" s="112">
        <v>1</v>
      </c>
      <c r="E11" s="113">
        <v>1</v>
      </c>
      <c r="F11" s="113">
        <v>1</v>
      </c>
      <c r="G11" s="113">
        <v>1</v>
      </c>
      <c r="H11" s="113">
        <v>1</v>
      </c>
      <c r="I11" s="113">
        <v>1</v>
      </c>
      <c r="J11" s="113">
        <v>1</v>
      </c>
      <c r="K11" s="113">
        <v>1</v>
      </c>
      <c r="L11" s="114">
        <v>1</v>
      </c>
      <c r="M11" s="64"/>
      <c r="N11" s="80"/>
      <c r="O11" s="81" t="s">
        <v>18</v>
      </c>
      <c r="P11" s="82"/>
      <c r="Q11" s="83"/>
      <c r="R11" s="82"/>
      <c r="S11" s="82"/>
      <c r="T11" s="84">
        <f t="shared" ref="T11:T74" si="0">IF(P11&gt;=S11,0,"")</f>
        <v>0</v>
      </c>
      <c r="U11" s="85" t="str">
        <f t="shared" ref="U11:U74" si="1">IF(S11&lt;&gt;"",Q11,"")</f>
        <v/>
      </c>
      <c r="V11" s="86">
        <f t="shared" ref="V11:V74" ca="1" si="2">IF(U11&lt;&gt;"","pago",TODAY()-P11)</f>
        <v>43344</v>
      </c>
    </row>
    <row r="12" spans="1:22" customFormat="1" ht="9.9499999999999993" customHeight="1" x14ac:dyDescent="0.25">
      <c r="A12" s="63"/>
      <c r="B12" s="257"/>
      <c r="C12" s="109">
        <v>2</v>
      </c>
      <c r="D12" s="94">
        <v>2</v>
      </c>
      <c r="E12" s="72">
        <v>2</v>
      </c>
      <c r="F12" s="72">
        <v>2</v>
      </c>
      <c r="G12" s="72">
        <v>2</v>
      </c>
      <c r="H12" s="72">
        <v>2</v>
      </c>
      <c r="I12" s="72">
        <v>2</v>
      </c>
      <c r="J12" s="72">
        <v>2</v>
      </c>
      <c r="K12" s="72">
        <v>2</v>
      </c>
      <c r="L12" s="73">
        <v>2</v>
      </c>
      <c r="M12" s="64"/>
      <c r="N12" s="70"/>
      <c r="O12" s="1">
        <v>1</v>
      </c>
      <c r="P12" s="68"/>
      <c r="Q12" s="69"/>
      <c r="R12" s="68" t="str">
        <f t="shared" ref="R12:R51" si="3">IF(N12&lt;&gt;"",P12,"")</f>
        <v/>
      </c>
      <c r="S12" s="68"/>
      <c r="T12" s="71">
        <f t="shared" si="0"/>
        <v>0</v>
      </c>
      <c r="U12" s="2" t="str">
        <f t="shared" si="1"/>
        <v/>
      </c>
      <c r="V12" s="3">
        <f t="shared" ca="1" si="2"/>
        <v>43344</v>
      </c>
    </row>
    <row r="13" spans="1:22" customFormat="1" ht="9.9499999999999993" customHeight="1" x14ac:dyDescent="0.25">
      <c r="A13" s="63"/>
      <c r="B13" s="257"/>
      <c r="C13" s="109">
        <v>3</v>
      </c>
      <c r="D13" s="94">
        <v>3</v>
      </c>
      <c r="E13" s="72">
        <v>3</v>
      </c>
      <c r="F13" s="72">
        <v>3</v>
      </c>
      <c r="G13" s="72">
        <v>3</v>
      </c>
      <c r="H13" s="72">
        <v>3</v>
      </c>
      <c r="I13" s="72">
        <v>3</v>
      </c>
      <c r="J13" s="72">
        <v>3</v>
      </c>
      <c r="K13" s="72">
        <v>3</v>
      </c>
      <c r="L13" s="73">
        <v>3</v>
      </c>
      <c r="M13" s="64"/>
      <c r="N13" s="70"/>
      <c r="O13" s="1">
        <v>2</v>
      </c>
      <c r="P13" s="68"/>
      <c r="Q13" s="69"/>
      <c r="R13" s="68" t="str">
        <f t="shared" si="3"/>
        <v/>
      </c>
      <c r="S13" s="68"/>
      <c r="T13" s="71">
        <f t="shared" si="0"/>
        <v>0</v>
      </c>
      <c r="U13" s="2" t="str">
        <f t="shared" si="1"/>
        <v/>
      </c>
      <c r="V13" s="3">
        <f t="shared" ca="1" si="2"/>
        <v>43344</v>
      </c>
    </row>
    <row r="14" spans="1:22" customFormat="1" ht="9.9499999999999993" customHeight="1" x14ac:dyDescent="0.25">
      <c r="A14" s="63"/>
      <c r="B14" s="257"/>
      <c r="C14" s="109">
        <v>4</v>
      </c>
      <c r="D14" s="94">
        <v>4</v>
      </c>
      <c r="E14" s="72">
        <v>4</v>
      </c>
      <c r="F14" s="72">
        <v>4</v>
      </c>
      <c r="G14" s="72">
        <v>4</v>
      </c>
      <c r="H14" s="72">
        <v>4</v>
      </c>
      <c r="I14" s="72">
        <v>4</v>
      </c>
      <c r="J14" s="72">
        <v>4</v>
      </c>
      <c r="K14" s="72">
        <v>4</v>
      </c>
      <c r="L14" s="73">
        <v>4</v>
      </c>
      <c r="M14" s="64"/>
      <c r="N14" s="70"/>
      <c r="O14" s="1">
        <v>3</v>
      </c>
      <c r="P14" s="68"/>
      <c r="Q14" s="69"/>
      <c r="R14" s="68" t="str">
        <f t="shared" si="3"/>
        <v/>
      </c>
      <c r="S14" s="68"/>
      <c r="T14" s="71">
        <f t="shared" si="0"/>
        <v>0</v>
      </c>
      <c r="U14" s="2" t="str">
        <f t="shared" si="1"/>
        <v/>
      </c>
      <c r="V14" s="3">
        <f t="shared" ca="1" si="2"/>
        <v>43344</v>
      </c>
    </row>
    <row r="15" spans="1:22" customFormat="1" ht="9.9499999999999993" customHeight="1" x14ac:dyDescent="0.25">
      <c r="A15" s="63"/>
      <c r="B15" s="257"/>
      <c r="C15" s="109">
        <v>5</v>
      </c>
      <c r="D15" s="94">
        <v>5</v>
      </c>
      <c r="E15" s="72">
        <v>5</v>
      </c>
      <c r="F15" s="72">
        <v>5</v>
      </c>
      <c r="G15" s="72">
        <v>5</v>
      </c>
      <c r="H15" s="72">
        <v>5</v>
      </c>
      <c r="I15" s="72">
        <v>5</v>
      </c>
      <c r="J15" s="72">
        <v>5</v>
      </c>
      <c r="K15" s="72">
        <v>5</v>
      </c>
      <c r="L15" s="73">
        <v>5</v>
      </c>
      <c r="M15" s="64"/>
      <c r="N15" s="70"/>
      <c r="O15" s="1">
        <v>4</v>
      </c>
      <c r="P15" s="68"/>
      <c r="Q15" s="69"/>
      <c r="R15" s="68" t="str">
        <f t="shared" si="3"/>
        <v/>
      </c>
      <c r="S15" s="68"/>
      <c r="T15" s="71">
        <f t="shared" si="0"/>
        <v>0</v>
      </c>
      <c r="U15" s="2" t="str">
        <f t="shared" si="1"/>
        <v/>
      </c>
      <c r="V15" s="3">
        <f t="shared" ca="1" si="2"/>
        <v>43344</v>
      </c>
    </row>
    <row r="16" spans="1:22" customFormat="1" ht="9.9499999999999993" customHeight="1" x14ac:dyDescent="0.25">
      <c r="A16" s="63"/>
      <c r="B16" s="257"/>
      <c r="C16" s="109">
        <v>6</v>
      </c>
      <c r="D16" s="94">
        <v>6</v>
      </c>
      <c r="E16" s="72">
        <v>6</v>
      </c>
      <c r="F16" s="72">
        <v>6</v>
      </c>
      <c r="G16" s="72">
        <v>6</v>
      </c>
      <c r="H16" s="72">
        <v>6</v>
      </c>
      <c r="I16" s="72">
        <v>6</v>
      </c>
      <c r="J16" s="72">
        <v>6</v>
      </c>
      <c r="K16" s="72">
        <v>6</v>
      </c>
      <c r="L16" s="73">
        <v>6</v>
      </c>
      <c r="M16" s="64"/>
      <c r="N16" s="70"/>
      <c r="O16" s="1">
        <v>5</v>
      </c>
      <c r="P16" s="68"/>
      <c r="Q16" s="69"/>
      <c r="R16" s="68" t="str">
        <f t="shared" si="3"/>
        <v/>
      </c>
      <c r="S16" s="68"/>
      <c r="T16" s="71">
        <f t="shared" si="0"/>
        <v>0</v>
      </c>
      <c r="U16" s="2" t="str">
        <f t="shared" si="1"/>
        <v/>
      </c>
      <c r="V16" s="3">
        <f t="shared" ca="1" si="2"/>
        <v>43344</v>
      </c>
    </row>
    <row r="17" spans="1:22" customFormat="1" ht="9.9499999999999993" customHeight="1" x14ac:dyDescent="0.25">
      <c r="A17" s="63"/>
      <c r="B17" s="257"/>
      <c r="C17" s="109">
        <v>7</v>
      </c>
      <c r="D17" s="94">
        <v>7</v>
      </c>
      <c r="E17" s="72">
        <v>7</v>
      </c>
      <c r="F17" s="72">
        <v>7</v>
      </c>
      <c r="G17" s="72">
        <v>7</v>
      </c>
      <c r="H17" s="72">
        <v>7</v>
      </c>
      <c r="I17" s="72">
        <v>7</v>
      </c>
      <c r="J17" s="72">
        <v>7</v>
      </c>
      <c r="K17" s="72">
        <v>7</v>
      </c>
      <c r="L17" s="73">
        <v>7</v>
      </c>
      <c r="M17" s="64"/>
      <c r="N17" s="70"/>
      <c r="O17" s="1">
        <v>6</v>
      </c>
      <c r="P17" s="68"/>
      <c r="Q17" s="69"/>
      <c r="R17" s="68" t="str">
        <f t="shared" si="3"/>
        <v/>
      </c>
      <c r="S17" s="68"/>
      <c r="T17" s="71">
        <f t="shared" si="0"/>
        <v>0</v>
      </c>
      <c r="U17" s="2" t="str">
        <f t="shared" si="1"/>
        <v/>
      </c>
      <c r="V17" s="3">
        <f t="shared" ca="1" si="2"/>
        <v>43344</v>
      </c>
    </row>
    <row r="18" spans="1:22" customFormat="1" ht="9.9499999999999993" customHeight="1" x14ac:dyDescent="0.25">
      <c r="A18" s="63"/>
      <c r="B18" s="257"/>
      <c r="C18" s="109">
        <v>8</v>
      </c>
      <c r="D18" s="94">
        <v>8</v>
      </c>
      <c r="E18" s="72">
        <v>8</v>
      </c>
      <c r="F18" s="72">
        <v>8</v>
      </c>
      <c r="G18" s="72">
        <v>8</v>
      </c>
      <c r="H18" s="72">
        <v>8</v>
      </c>
      <c r="I18" s="72">
        <v>8</v>
      </c>
      <c r="J18" s="72">
        <v>8</v>
      </c>
      <c r="K18" s="72">
        <v>8</v>
      </c>
      <c r="L18" s="73">
        <v>8</v>
      </c>
      <c r="M18" s="64"/>
      <c r="N18" s="70"/>
      <c r="O18" s="1">
        <v>7</v>
      </c>
      <c r="P18" s="68"/>
      <c r="Q18" s="69"/>
      <c r="R18" s="68" t="str">
        <f t="shared" si="3"/>
        <v/>
      </c>
      <c r="S18" s="68"/>
      <c r="T18" s="71">
        <f t="shared" si="0"/>
        <v>0</v>
      </c>
      <c r="U18" s="2" t="str">
        <f t="shared" si="1"/>
        <v/>
      </c>
      <c r="V18" s="3">
        <f t="shared" ca="1" si="2"/>
        <v>43344</v>
      </c>
    </row>
    <row r="19" spans="1:22" customFormat="1" ht="9.9499999999999993" customHeight="1" x14ac:dyDescent="0.25">
      <c r="A19" s="63"/>
      <c r="B19" s="257"/>
      <c r="C19" s="109">
        <v>9</v>
      </c>
      <c r="D19" s="94">
        <v>9</v>
      </c>
      <c r="E19" s="72">
        <v>9</v>
      </c>
      <c r="F19" s="72">
        <v>9</v>
      </c>
      <c r="G19" s="72">
        <v>9</v>
      </c>
      <c r="H19" s="72">
        <v>9</v>
      </c>
      <c r="I19" s="72">
        <v>9</v>
      </c>
      <c r="J19" s="72">
        <v>9</v>
      </c>
      <c r="K19" s="72">
        <v>9</v>
      </c>
      <c r="L19" s="73">
        <v>9</v>
      </c>
      <c r="M19" s="64"/>
      <c r="N19" s="70"/>
      <c r="O19" s="1">
        <v>8</v>
      </c>
      <c r="P19" s="68"/>
      <c r="Q19" s="69"/>
      <c r="R19" s="68" t="str">
        <f t="shared" si="3"/>
        <v/>
      </c>
      <c r="S19" s="68"/>
      <c r="T19" s="71">
        <f t="shared" si="0"/>
        <v>0</v>
      </c>
      <c r="U19" s="2" t="str">
        <f t="shared" si="1"/>
        <v/>
      </c>
      <c r="V19" s="3">
        <f t="shared" ca="1" si="2"/>
        <v>43344</v>
      </c>
    </row>
    <row r="20" spans="1:22" customFormat="1" ht="9.9499999999999993" customHeight="1" x14ac:dyDescent="0.25">
      <c r="A20" s="63"/>
      <c r="B20" s="257"/>
      <c r="C20" s="109">
        <v>10</v>
      </c>
      <c r="D20" s="94">
        <v>10</v>
      </c>
      <c r="E20" s="72">
        <v>10</v>
      </c>
      <c r="F20" s="72">
        <v>10</v>
      </c>
      <c r="G20" s="72">
        <v>10</v>
      </c>
      <c r="H20" s="72">
        <v>10</v>
      </c>
      <c r="I20" s="72">
        <v>10</v>
      </c>
      <c r="J20" s="72">
        <v>10</v>
      </c>
      <c r="K20" s="72">
        <v>10</v>
      </c>
      <c r="L20" s="73">
        <v>10</v>
      </c>
      <c r="M20" s="64"/>
      <c r="N20" s="70"/>
      <c r="O20" s="1">
        <v>9</v>
      </c>
      <c r="P20" s="68"/>
      <c r="Q20" s="69"/>
      <c r="R20" s="68" t="str">
        <f t="shared" si="3"/>
        <v/>
      </c>
      <c r="S20" s="68"/>
      <c r="T20" s="71">
        <f t="shared" si="0"/>
        <v>0</v>
      </c>
      <c r="U20" s="2" t="str">
        <f t="shared" si="1"/>
        <v/>
      </c>
      <c r="V20" s="3">
        <f t="shared" ca="1" si="2"/>
        <v>43344</v>
      </c>
    </row>
    <row r="21" spans="1:22" customFormat="1" ht="9.9499999999999993" customHeight="1" x14ac:dyDescent="0.25">
      <c r="A21" s="63"/>
      <c r="B21" s="257"/>
      <c r="C21" s="109">
        <v>11</v>
      </c>
      <c r="D21" s="94">
        <v>11</v>
      </c>
      <c r="E21" s="72">
        <v>11</v>
      </c>
      <c r="F21" s="72">
        <v>11</v>
      </c>
      <c r="G21" s="72">
        <v>11</v>
      </c>
      <c r="H21" s="72">
        <v>11</v>
      </c>
      <c r="I21" s="72">
        <v>11</v>
      </c>
      <c r="J21" s="72">
        <v>11</v>
      </c>
      <c r="K21" s="72">
        <v>11</v>
      </c>
      <c r="L21" s="73">
        <v>11</v>
      </c>
      <c r="M21" s="64"/>
      <c r="N21" s="70"/>
      <c r="O21" s="1">
        <v>10</v>
      </c>
      <c r="P21" s="68"/>
      <c r="Q21" s="69"/>
      <c r="R21" s="68" t="str">
        <f t="shared" si="3"/>
        <v/>
      </c>
      <c r="S21" s="68"/>
      <c r="T21" s="71">
        <f t="shared" si="0"/>
        <v>0</v>
      </c>
      <c r="U21" s="2" t="str">
        <f t="shared" si="1"/>
        <v/>
      </c>
      <c r="V21" s="3">
        <f t="shared" ca="1" si="2"/>
        <v>43344</v>
      </c>
    </row>
    <row r="22" spans="1:22" customFormat="1" ht="9.9499999999999993" customHeight="1" x14ac:dyDescent="0.25">
      <c r="A22" s="63"/>
      <c r="B22" s="257"/>
      <c r="C22" s="110">
        <v>12</v>
      </c>
      <c r="D22" s="72">
        <v>12</v>
      </c>
      <c r="E22" s="72">
        <v>12</v>
      </c>
      <c r="F22" s="72">
        <v>12</v>
      </c>
      <c r="G22" s="72">
        <v>12</v>
      </c>
      <c r="H22" s="72">
        <v>12</v>
      </c>
      <c r="I22" s="72">
        <v>12</v>
      </c>
      <c r="J22" s="72">
        <v>12</v>
      </c>
      <c r="K22" s="72">
        <v>12</v>
      </c>
      <c r="L22" s="73">
        <v>12</v>
      </c>
      <c r="M22" s="64"/>
      <c r="N22" s="70"/>
      <c r="O22" s="1">
        <v>11</v>
      </c>
      <c r="P22" s="68"/>
      <c r="Q22" s="69"/>
      <c r="R22" s="68" t="str">
        <f t="shared" si="3"/>
        <v/>
      </c>
      <c r="S22" s="68"/>
      <c r="T22" s="71">
        <f t="shared" si="0"/>
        <v>0</v>
      </c>
      <c r="U22" s="2" t="str">
        <f t="shared" si="1"/>
        <v/>
      </c>
      <c r="V22" s="3">
        <f t="shared" ca="1" si="2"/>
        <v>43344</v>
      </c>
    </row>
    <row r="23" spans="1:22" customFormat="1" ht="9.9499999999999993" customHeight="1" x14ac:dyDescent="0.25">
      <c r="A23" s="63"/>
      <c r="B23" s="257"/>
      <c r="C23" s="110">
        <v>13</v>
      </c>
      <c r="D23" s="72">
        <v>13</v>
      </c>
      <c r="E23" s="72">
        <v>13</v>
      </c>
      <c r="F23" s="72">
        <v>13</v>
      </c>
      <c r="G23" s="72">
        <v>13</v>
      </c>
      <c r="H23" s="72">
        <v>13</v>
      </c>
      <c r="I23" s="72">
        <v>13</v>
      </c>
      <c r="J23" s="72">
        <v>13</v>
      </c>
      <c r="K23" s="72">
        <v>13</v>
      </c>
      <c r="L23" s="73">
        <v>13</v>
      </c>
      <c r="M23" s="64"/>
      <c r="N23" s="70"/>
      <c r="O23" s="1">
        <v>12</v>
      </c>
      <c r="P23" s="68"/>
      <c r="Q23" s="69"/>
      <c r="R23" s="68" t="str">
        <f t="shared" si="3"/>
        <v/>
      </c>
      <c r="S23" s="68"/>
      <c r="T23" s="71">
        <f t="shared" si="0"/>
        <v>0</v>
      </c>
      <c r="U23" s="2" t="str">
        <f t="shared" si="1"/>
        <v/>
      </c>
      <c r="V23" s="3">
        <f t="shared" ca="1" si="2"/>
        <v>43344</v>
      </c>
    </row>
    <row r="24" spans="1:22" customFormat="1" ht="9.9499999999999993" customHeight="1" x14ac:dyDescent="0.25">
      <c r="A24" s="63"/>
      <c r="B24" s="257"/>
      <c r="C24" s="97">
        <v>14</v>
      </c>
      <c r="D24" s="72">
        <v>14</v>
      </c>
      <c r="E24" s="72">
        <v>14</v>
      </c>
      <c r="F24" s="72">
        <v>14</v>
      </c>
      <c r="G24" s="72">
        <v>14</v>
      </c>
      <c r="H24" s="72">
        <v>14</v>
      </c>
      <c r="I24" s="72">
        <v>14</v>
      </c>
      <c r="J24" s="72">
        <v>14</v>
      </c>
      <c r="K24" s="72">
        <v>14</v>
      </c>
      <c r="L24" s="73">
        <v>14</v>
      </c>
      <c r="M24" s="64"/>
      <c r="N24" s="70"/>
      <c r="O24" s="1">
        <v>13</v>
      </c>
      <c r="P24" s="68"/>
      <c r="Q24" s="69"/>
      <c r="R24" s="68" t="str">
        <f t="shared" si="3"/>
        <v/>
      </c>
      <c r="S24" s="68"/>
      <c r="T24" s="71">
        <f t="shared" si="0"/>
        <v>0</v>
      </c>
      <c r="U24" s="2" t="str">
        <f t="shared" si="1"/>
        <v/>
      </c>
      <c r="V24" s="3">
        <f t="shared" ca="1" si="2"/>
        <v>43344</v>
      </c>
    </row>
    <row r="25" spans="1:22" customFormat="1" ht="9.9499999999999993" customHeight="1" x14ac:dyDescent="0.25">
      <c r="A25" s="63"/>
      <c r="B25" s="257"/>
      <c r="C25" s="97">
        <v>15</v>
      </c>
      <c r="D25" s="72">
        <v>15</v>
      </c>
      <c r="E25" s="72">
        <v>15</v>
      </c>
      <c r="F25" s="72">
        <v>15</v>
      </c>
      <c r="G25" s="72">
        <v>15</v>
      </c>
      <c r="H25" s="72">
        <v>15</v>
      </c>
      <c r="I25" s="72">
        <v>15</v>
      </c>
      <c r="J25" s="72">
        <v>15</v>
      </c>
      <c r="K25" s="72">
        <v>15</v>
      </c>
      <c r="L25" s="73">
        <v>15</v>
      </c>
      <c r="M25" s="64"/>
      <c r="N25" s="70"/>
      <c r="O25" s="1">
        <v>14</v>
      </c>
      <c r="P25" s="68"/>
      <c r="Q25" s="69"/>
      <c r="R25" s="68" t="str">
        <f t="shared" si="3"/>
        <v/>
      </c>
      <c r="S25" s="68"/>
      <c r="T25" s="71">
        <f t="shared" si="0"/>
        <v>0</v>
      </c>
      <c r="U25" s="2" t="str">
        <f t="shared" si="1"/>
        <v/>
      </c>
      <c r="V25" s="3">
        <f t="shared" ca="1" si="2"/>
        <v>43344</v>
      </c>
    </row>
    <row r="26" spans="1:22" customFormat="1" ht="9.9499999999999993" customHeight="1" x14ac:dyDescent="0.25">
      <c r="A26" s="63"/>
      <c r="B26" s="257"/>
      <c r="C26" s="97">
        <v>16</v>
      </c>
      <c r="D26" s="72">
        <v>16</v>
      </c>
      <c r="E26" s="72">
        <v>16</v>
      </c>
      <c r="F26" s="72">
        <v>16</v>
      </c>
      <c r="G26" s="72">
        <v>16</v>
      </c>
      <c r="H26" s="72">
        <v>16</v>
      </c>
      <c r="I26" s="72">
        <v>16</v>
      </c>
      <c r="J26" s="72">
        <v>16</v>
      </c>
      <c r="K26" s="72">
        <v>16</v>
      </c>
      <c r="L26" s="73">
        <v>16</v>
      </c>
      <c r="M26" s="64"/>
      <c r="N26" s="70"/>
      <c r="O26" s="1">
        <v>15</v>
      </c>
      <c r="P26" s="68"/>
      <c r="Q26" s="69"/>
      <c r="R26" s="68" t="str">
        <f t="shared" si="3"/>
        <v/>
      </c>
      <c r="S26" s="68"/>
      <c r="T26" s="71">
        <f t="shared" si="0"/>
        <v>0</v>
      </c>
      <c r="U26" s="2" t="str">
        <f t="shared" si="1"/>
        <v/>
      </c>
      <c r="V26" s="3">
        <f t="shared" ca="1" si="2"/>
        <v>43344</v>
      </c>
    </row>
    <row r="27" spans="1:22" customFormat="1" ht="9.9499999999999993" customHeight="1" x14ac:dyDescent="0.25">
      <c r="A27" s="63"/>
      <c r="B27" s="257"/>
      <c r="C27" s="97">
        <v>17</v>
      </c>
      <c r="D27" s="72">
        <v>17</v>
      </c>
      <c r="E27" s="72">
        <v>17</v>
      </c>
      <c r="F27" s="72">
        <v>17</v>
      </c>
      <c r="G27" s="72">
        <v>17</v>
      </c>
      <c r="H27" s="72">
        <v>17</v>
      </c>
      <c r="I27" s="72">
        <v>17</v>
      </c>
      <c r="J27" s="72">
        <v>17</v>
      </c>
      <c r="K27" s="72">
        <v>17</v>
      </c>
      <c r="L27" s="73">
        <v>17</v>
      </c>
      <c r="M27" s="64"/>
      <c r="N27" s="70"/>
      <c r="O27" s="1">
        <v>16</v>
      </c>
      <c r="P27" s="68"/>
      <c r="Q27" s="69"/>
      <c r="R27" s="68" t="str">
        <f t="shared" si="3"/>
        <v/>
      </c>
      <c r="S27" s="68"/>
      <c r="T27" s="71">
        <f t="shared" si="0"/>
        <v>0</v>
      </c>
      <c r="U27" s="2" t="str">
        <f t="shared" si="1"/>
        <v/>
      </c>
      <c r="V27" s="3">
        <f t="shared" ca="1" si="2"/>
        <v>43344</v>
      </c>
    </row>
    <row r="28" spans="1:22" customFormat="1" ht="9.9499999999999993" customHeight="1" x14ac:dyDescent="0.25">
      <c r="A28" s="63"/>
      <c r="B28" s="257"/>
      <c r="C28" s="97">
        <v>18</v>
      </c>
      <c r="D28" s="72">
        <v>18</v>
      </c>
      <c r="E28" s="72">
        <v>18</v>
      </c>
      <c r="F28" s="72">
        <v>18</v>
      </c>
      <c r="G28" s="72">
        <v>18</v>
      </c>
      <c r="H28" s="72">
        <v>18</v>
      </c>
      <c r="I28" s="72">
        <v>18</v>
      </c>
      <c r="J28" s="72">
        <v>18</v>
      </c>
      <c r="K28" s="72">
        <v>18</v>
      </c>
      <c r="L28" s="73">
        <v>18</v>
      </c>
      <c r="M28" s="64"/>
      <c r="N28" s="70"/>
      <c r="O28" s="1">
        <v>17</v>
      </c>
      <c r="P28" s="68"/>
      <c r="Q28" s="69"/>
      <c r="R28" s="68" t="str">
        <f t="shared" si="3"/>
        <v/>
      </c>
      <c r="S28" s="68"/>
      <c r="T28" s="71">
        <f t="shared" si="0"/>
        <v>0</v>
      </c>
      <c r="U28" s="2" t="str">
        <f t="shared" si="1"/>
        <v/>
      </c>
      <c r="V28" s="3">
        <f t="shared" ca="1" si="2"/>
        <v>43344</v>
      </c>
    </row>
    <row r="29" spans="1:22" customFormat="1" ht="9.9499999999999993" customHeight="1" x14ac:dyDescent="0.25">
      <c r="A29" s="63"/>
      <c r="B29" s="257"/>
      <c r="C29" s="97">
        <v>19</v>
      </c>
      <c r="D29" s="72">
        <v>19</v>
      </c>
      <c r="E29" s="72">
        <v>19</v>
      </c>
      <c r="F29" s="72">
        <v>19</v>
      </c>
      <c r="G29" s="72">
        <v>19</v>
      </c>
      <c r="H29" s="72">
        <v>19</v>
      </c>
      <c r="I29" s="72">
        <v>19</v>
      </c>
      <c r="J29" s="72">
        <v>19</v>
      </c>
      <c r="K29" s="72">
        <v>19</v>
      </c>
      <c r="L29" s="73">
        <v>19</v>
      </c>
      <c r="M29" s="64"/>
      <c r="N29" s="70"/>
      <c r="O29" s="1">
        <v>18</v>
      </c>
      <c r="P29" s="68"/>
      <c r="Q29" s="69"/>
      <c r="R29" s="68" t="str">
        <f t="shared" si="3"/>
        <v/>
      </c>
      <c r="S29" s="68"/>
      <c r="T29" s="71">
        <f t="shared" si="0"/>
        <v>0</v>
      </c>
      <c r="U29" s="2" t="str">
        <f t="shared" si="1"/>
        <v/>
      </c>
      <c r="V29" s="3">
        <f t="shared" ca="1" si="2"/>
        <v>43344</v>
      </c>
    </row>
    <row r="30" spans="1:22" customFormat="1" ht="9.9499999999999993" customHeight="1" x14ac:dyDescent="0.25">
      <c r="A30" s="63"/>
      <c r="B30" s="257"/>
      <c r="C30" s="97">
        <v>20</v>
      </c>
      <c r="D30" s="72">
        <v>20</v>
      </c>
      <c r="E30" s="72">
        <v>20</v>
      </c>
      <c r="F30" s="72">
        <v>20</v>
      </c>
      <c r="G30" s="72">
        <v>20</v>
      </c>
      <c r="H30" s="72">
        <v>20</v>
      </c>
      <c r="I30" s="72">
        <v>20</v>
      </c>
      <c r="J30" s="72">
        <v>20</v>
      </c>
      <c r="K30" s="72">
        <v>20</v>
      </c>
      <c r="L30" s="73">
        <v>20</v>
      </c>
      <c r="M30" s="64"/>
      <c r="N30" s="70"/>
      <c r="O30" s="1">
        <v>19</v>
      </c>
      <c r="P30" s="68"/>
      <c r="Q30" s="69"/>
      <c r="R30" s="68" t="str">
        <f t="shared" si="3"/>
        <v/>
      </c>
      <c r="S30" s="68"/>
      <c r="T30" s="71">
        <f t="shared" si="0"/>
        <v>0</v>
      </c>
      <c r="U30" s="2" t="str">
        <f t="shared" si="1"/>
        <v/>
      </c>
      <c r="V30" s="3">
        <f t="shared" ca="1" si="2"/>
        <v>43344</v>
      </c>
    </row>
    <row r="31" spans="1:22" customFormat="1" ht="9.9499999999999993" customHeight="1" x14ac:dyDescent="0.25">
      <c r="A31" s="63"/>
      <c r="B31" s="257"/>
      <c r="C31" s="97">
        <v>21</v>
      </c>
      <c r="D31" s="72">
        <v>21</v>
      </c>
      <c r="E31" s="72">
        <v>21</v>
      </c>
      <c r="F31" s="72">
        <v>21</v>
      </c>
      <c r="G31" s="72">
        <v>21</v>
      </c>
      <c r="H31" s="72">
        <v>21</v>
      </c>
      <c r="I31" s="72">
        <v>21</v>
      </c>
      <c r="J31" s="72">
        <v>21</v>
      </c>
      <c r="K31" s="72">
        <v>21</v>
      </c>
      <c r="L31" s="73">
        <v>21</v>
      </c>
      <c r="M31" s="64"/>
      <c r="N31" s="70"/>
      <c r="O31" s="1">
        <v>20</v>
      </c>
      <c r="P31" s="68"/>
      <c r="Q31" s="69"/>
      <c r="R31" s="68" t="str">
        <f t="shared" si="3"/>
        <v/>
      </c>
      <c r="S31" s="68"/>
      <c r="T31" s="71">
        <f t="shared" si="0"/>
        <v>0</v>
      </c>
      <c r="U31" s="2" t="str">
        <f t="shared" si="1"/>
        <v/>
      </c>
      <c r="V31" s="3">
        <f t="shared" ca="1" si="2"/>
        <v>43344</v>
      </c>
    </row>
    <row r="32" spans="1:22" customFormat="1" ht="9.9499999999999993" customHeight="1" x14ac:dyDescent="0.25">
      <c r="A32" s="63"/>
      <c r="B32" s="257"/>
      <c r="C32" s="97">
        <v>22</v>
      </c>
      <c r="D32" s="72">
        <v>22</v>
      </c>
      <c r="E32" s="72">
        <v>22</v>
      </c>
      <c r="F32" s="72">
        <v>22</v>
      </c>
      <c r="G32" s="72">
        <v>22</v>
      </c>
      <c r="H32" s="72">
        <v>22</v>
      </c>
      <c r="I32" s="72">
        <v>22</v>
      </c>
      <c r="J32" s="72">
        <v>22</v>
      </c>
      <c r="K32" s="72">
        <v>22</v>
      </c>
      <c r="L32" s="73">
        <v>22</v>
      </c>
      <c r="M32" s="64"/>
      <c r="N32" s="70"/>
      <c r="O32" s="1">
        <v>21</v>
      </c>
      <c r="P32" s="68"/>
      <c r="Q32" s="69"/>
      <c r="R32" s="68" t="str">
        <f t="shared" si="3"/>
        <v/>
      </c>
      <c r="S32" s="68"/>
      <c r="T32" s="71">
        <f t="shared" si="0"/>
        <v>0</v>
      </c>
      <c r="U32" s="2" t="str">
        <f t="shared" si="1"/>
        <v/>
      </c>
      <c r="V32" s="3">
        <f t="shared" ca="1" si="2"/>
        <v>43344</v>
      </c>
    </row>
    <row r="33" spans="1:22" customFormat="1" ht="9.9499999999999993" customHeight="1" x14ac:dyDescent="0.25">
      <c r="A33" s="63"/>
      <c r="B33" s="257"/>
      <c r="C33" s="97">
        <v>23</v>
      </c>
      <c r="D33" s="72">
        <v>23</v>
      </c>
      <c r="E33" s="72">
        <v>23</v>
      </c>
      <c r="F33" s="72">
        <v>23</v>
      </c>
      <c r="G33" s="72">
        <v>23</v>
      </c>
      <c r="H33" s="72">
        <v>23</v>
      </c>
      <c r="I33" s="72">
        <v>23</v>
      </c>
      <c r="J33" s="72">
        <v>23</v>
      </c>
      <c r="K33" s="72">
        <v>23</v>
      </c>
      <c r="L33" s="73">
        <v>23</v>
      </c>
      <c r="M33" s="64"/>
      <c r="N33" s="70"/>
      <c r="O33" s="1">
        <v>22</v>
      </c>
      <c r="P33" s="68"/>
      <c r="Q33" s="69"/>
      <c r="R33" s="68" t="str">
        <f t="shared" si="3"/>
        <v/>
      </c>
      <c r="S33" s="68"/>
      <c r="T33" s="71">
        <f t="shared" si="0"/>
        <v>0</v>
      </c>
      <c r="U33" s="2" t="str">
        <f t="shared" si="1"/>
        <v/>
      </c>
      <c r="V33" s="3">
        <f t="shared" ca="1" si="2"/>
        <v>43344</v>
      </c>
    </row>
    <row r="34" spans="1:22" customFormat="1" ht="9.9499999999999993" customHeight="1" x14ac:dyDescent="0.25">
      <c r="A34" s="63"/>
      <c r="B34" s="257"/>
      <c r="C34" s="97">
        <v>24</v>
      </c>
      <c r="D34" s="72">
        <v>24</v>
      </c>
      <c r="E34" s="72">
        <v>24</v>
      </c>
      <c r="F34" s="72">
        <v>24</v>
      </c>
      <c r="G34" s="72">
        <v>24</v>
      </c>
      <c r="H34" s="72">
        <v>24</v>
      </c>
      <c r="I34" s="72">
        <v>24</v>
      </c>
      <c r="J34" s="72">
        <v>24</v>
      </c>
      <c r="K34" s="72">
        <v>24</v>
      </c>
      <c r="L34" s="73">
        <v>24</v>
      </c>
      <c r="M34" s="64"/>
      <c r="N34" s="70"/>
      <c r="O34" s="1">
        <v>23</v>
      </c>
      <c r="P34" s="68"/>
      <c r="Q34" s="69"/>
      <c r="R34" s="68" t="str">
        <f t="shared" si="3"/>
        <v/>
      </c>
      <c r="S34" s="68"/>
      <c r="T34" s="71">
        <f t="shared" si="0"/>
        <v>0</v>
      </c>
      <c r="U34" s="2" t="str">
        <f t="shared" si="1"/>
        <v/>
      </c>
      <c r="V34" s="3">
        <f t="shared" ca="1" si="2"/>
        <v>43344</v>
      </c>
    </row>
    <row r="35" spans="1:22" customFormat="1" ht="9.9499999999999993" customHeight="1" x14ac:dyDescent="0.25">
      <c r="A35" s="63"/>
      <c r="B35" s="257"/>
      <c r="C35" s="97">
        <v>25</v>
      </c>
      <c r="D35" s="72">
        <v>25</v>
      </c>
      <c r="E35" s="72">
        <v>25</v>
      </c>
      <c r="F35" s="72">
        <v>25</v>
      </c>
      <c r="G35" s="72">
        <v>25</v>
      </c>
      <c r="H35" s="72">
        <v>25</v>
      </c>
      <c r="I35" s="72">
        <v>25</v>
      </c>
      <c r="J35" s="72">
        <v>25</v>
      </c>
      <c r="K35" s="72">
        <v>25</v>
      </c>
      <c r="L35" s="73">
        <v>25</v>
      </c>
      <c r="M35" s="64"/>
      <c r="N35" s="70"/>
      <c r="O35" s="1">
        <v>24</v>
      </c>
      <c r="P35" s="68"/>
      <c r="Q35" s="69"/>
      <c r="R35" s="68" t="str">
        <f t="shared" si="3"/>
        <v/>
      </c>
      <c r="S35" s="68"/>
      <c r="T35" s="71">
        <f t="shared" si="0"/>
        <v>0</v>
      </c>
      <c r="U35" s="2" t="str">
        <f t="shared" si="1"/>
        <v/>
      </c>
      <c r="V35" s="3">
        <f t="shared" ca="1" si="2"/>
        <v>43344</v>
      </c>
    </row>
    <row r="36" spans="1:22" customFormat="1" ht="9.9499999999999993" customHeight="1" x14ac:dyDescent="0.25">
      <c r="A36" s="63"/>
      <c r="B36" s="257"/>
      <c r="C36" s="97">
        <v>26</v>
      </c>
      <c r="D36" s="72">
        <v>26</v>
      </c>
      <c r="E36" s="72">
        <v>26</v>
      </c>
      <c r="F36" s="72">
        <v>26</v>
      </c>
      <c r="G36" s="72">
        <v>26</v>
      </c>
      <c r="H36" s="72">
        <v>26</v>
      </c>
      <c r="I36" s="72">
        <v>26</v>
      </c>
      <c r="J36" s="72">
        <v>26</v>
      </c>
      <c r="K36" s="72">
        <v>26</v>
      </c>
      <c r="L36" s="73">
        <v>26</v>
      </c>
      <c r="M36" s="64"/>
      <c r="N36" s="70"/>
      <c r="O36" s="1">
        <v>25</v>
      </c>
      <c r="P36" s="68"/>
      <c r="Q36" s="69"/>
      <c r="R36" s="68" t="str">
        <f t="shared" si="3"/>
        <v/>
      </c>
      <c r="S36" s="68"/>
      <c r="T36" s="71">
        <f t="shared" si="0"/>
        <v>0</v>
      </c>
      <c r="U36" s="2" t="str">
        <f t="shared" si="1"/>
        <v/>
      </c>
      <c r="V36" s="3">
        <f t="shared" ca="1" si="2"/>
        <v>43344</v>
      </c>
    </row>
    <row r="37" spans="1:22" customFormat="1" ht="9.9499999999999993" customHeight="1" x14ac:dyDescent="0.25">
      <c r="A37" s="63"/>
      <c r="B37" s="257"/>
      <c r="C37" s="97">
        <v>27</v>
      </c>
      <c r="D37" s="72">
        <v>27</v>
      </c>
      <c r="E37" s="72">
        <v>27</v>
      </c>
      <c r="F37" s="72">
        <v>27</v>
      </c>
      <c r="G37" s="72">
        <v>27</v>
      </c>
      <c r="H37" s="72">
        <v>27</v>
      </c>
      <c r="I37" s="72">
        <v>27</v>
      </c>
      <c r="J37" s="72">
        <v>27</v>
      </c>
      <c r="K37" s="72">
        <v>27</v>
      </c>
      <c r="L37" s="73">
        <v>27</v>
      </c>
      <c r="M37" s="64"/>
      <c r="N37" s="70"/>
      <c r="O37" s="1">
        <v>26</v>
      </c>
      <c r="P37" s="68"/>
      <c r="Q37" s="69"/>
      <c r="R37" s="68" t="str">
        <f t="shared" si="3"/>
        <v/>
      </c>
      <c r="S37" s="68"/>
      <c r="T37" s="71">
        <f t="shared" si="0"/>
        <v>0</v>
      </c>
      <c r="U37" s="2" t="str">
        <f t="shared" si="1"/>
        <v/>
      </c>
      <c r="V37" s="3">
        <f t="shared" ca="1" si="2"/>
        <v>43344</v>
      </c>
    </row>
    <row r="38" spans="1:22" customFormat="1" ht="9.9499999999999993" customHeight="1" x14ac:dyDescent="0.25">
      <c r="A38" s="63"/>
      <c r="B38" s="257"/>
      <c r="C38" s="97">
        <v>28</v>
      </c>
      <c r="D38" s="72">
        <v>28</v>
      </c>
      <c r="E38" s="72">
        <v>28</v>
      </c>
      <c r="F38" s="72">
        <v>28</v>
      </c>
      <c r="G38" s="72">
        <v>28</v>
      </c>
      <c r="H38" s="72">
        <v>28</v>
      </c>
      <c r="I38" s="72">
        <v>28</v>
      </c>
      <c r="J38" s="72">
        <v>28</v>
      </c>
      <c r="K38" s="72">
        <v>28</v>
      </c>
      <c r="L38" s="73">
        <v>28</v>
      </c>
      <c r="M38" s="64"/>
      <c r="N38" s="70"/>
      <c r="O38" s="1">
        <v>27</v>
      </c>
      <c r="P38" s="68"/>
      <c r="Q38" s="69"/>
      <c r="R38" s="68" t="str">
        <f t="shared" si="3"/>
        <v/>
      </c>
      <c r="S38" s="68"/>
      <c r="T38" s="71">
        <f t="shared" si="0"/>
        <v>0</v>
      </c>
      <c r="U38" s="2" t="str">
        <f t="shared" si="1"/>
        <v/>
      </c>
      <c r="V38" s="3">
        <f t="shared" ca="1" si="2"/>
        <v>43344</v>
      </c>
    </row>
    <row r="39" spans="1:22" customFormat="1" ht="9.9499999999999993" customHeight="1" x14ac:dyDescent="0.25">
      <c r="A39" s="63"/>
      <c r="B39" s="257"/>
      <c r="C39" s="97">
        <v>29</v>
      </c>
      <c r="D39" s="72">
        <v>29</v>
      </c>
      <c r="E39" s="72">
        <v>29</v>
      </c>
      <c r="F39" s="72">
        <v>29</v>
      </c>
      <c r="G39" s="72">
        <v>29</v>
      </c>
      <c r="H39" s="72">
        <v>29</v>
      </c>
      <c r="I39" s="72">
        <v>29</v>
      </c>
      <c r="J39" s="72">
        <v>29</v>
      </c>
      <c r="K39" s="72">
        <v>29</v>
      </c>
      <c r="L39" s="73">
        <v>29</v>
      </c>
      <c r="M39" s="64"/>
      <c r="N39" s="70"/>
      <c r="O39" s="1">
        <v>28</v>
      </c>
      <c r="P39" s="68"/>
      <c r="Q39" s="69"/>
      <c r="R39" s="68" t="str">
        <f t="shared" si="3"/>
        <v/>
      </c>
      <c r="S39" s="68"/>
      <c r="T39" s="71">
        <f t="shared" si="0"/>
        <v>0</v>
      </c>
      <c r="U39" s="2" t="str">
        <f t="shared" si="1"/>
        <v/>
      </c>
      <c r="V39" s="3">
        <f t="shared" ca="1" si="2"/>
        <v>43344</v>
      </c>
    </row>
    <row r="40" spans="1:22" customFormat="1" ht="9.9499999999999993" customHeight="1" x14ac:dyDescent="0.25">
      <c r="A40" s="63"/>
      <c r="B40" s="257"/>
      <c r="C40" s="97">
        <v>30</v>
      </c>
      <c r="D40" s="72">
        <v>30</v>
      </c>
      <c r="E40" s="72">
        <v>30</v>
      </c>
      <c r="F40" s="72">
        <v>30</v>
      </c>
      <c r="G40" s="72">
        <v>30</v>
      </c>
      <c r="H40" s="72">
        <v>30</v>
      </c>
      <c r="I40" s="72">
        <v>30</v>
      </c>
      <c r="J40" s="72">
        <v>30</v>
      </c>
      <c r="K40" s="72">
        <v>30</v>
      </c>
      <c r="L40" s="73">
        <v>30</v>
      </c>
      <c r="M40" s="64"/>
      <c r="N40" s="70"/>
      <c r="O40" s="1">
        <v>29</v>
      </c>
      <c r="P40" s="68"/>
      <c r="Q40" s="69"/>
      <c r="R40" s="68" t="str">
        <f t="shared" si="3"/>
        <v/>
      </c>
      <c r="S40" s="68"/>
      <c r="T40" s="71">
        <f t="shared" si="0"/>
        <v>0</v>
      </c>
      <c r="U40" s="2" t="str">
        <f t="shared" si="1"/>
        <v/>
      </c>
      <c r="V40" s="3">
        <f t="shared" ca="1" si="2"/>
        <v>43344</v>
      </c>
    </row>
    <row r="41" spans="1:22" customFormat="1" ht="9.9499999999999993" customHeight="1" x14ac:dyDescent="0.25">
      <c r="A41" s="63"/>
      <c r="B41" s="257"/>
      <c r="C41" s="97">
        <v>31</v>
      </c>
      <c r="D41" s="72">
        <v>31</v>
      </c>
      <c r="E41" s="72">
        <v>31</v>
      </c>
      <c r="F41" s="72">
        <v>31</v>
      </c>
      <c r="G41" s="72">
        <v>31</v>
      </c>
      <c r="H41" s="72">
        <v>31</v>
      </c>
      <c r="I41" s="72">
        <v>31</v>
      </c>
      <c r="J41" s="72">
        <v>31</v>
      </c>
      <c r="K41" s="72">
        <v>31</v>
      </c>
      <c r="L41" s="73">
        <v>31</v>
      </c>
      <c r="M41" s="64"/>
      <c r="N41" s="70"/>
      <c r="O41" s="1">
        <v>30</v>
      </c>
      <c r="P41" s="68"/>
      <c r="Q41" s="69"/>
      <c r="R41" s="68" t="str">
        <f t="shared" si="3"/>
        <v/>
      </c>
      <c r="S41" s="68"/>
      <c r="T41" s="71">
        <f t="shared" si="0"/>
        <v>0</v>
      </c>
      <c r="U41" s="2" t="str">
        <f t="shared" si="1"/>
        <v/>
      </c>
      <c r="V41" s="3">
        <f t="shared" ca="1" si="2"/>
        <v>43344</v>
      </c>
    </row>
    <row r="42" spans="1:22" customFormat="1" ht="9.9499999999999993" customHeight="1" x14ac:dyDescent="0.25">
      <c r="A42" s="63"/>
      <c r="B42" s="257"/>
      <c r="C42" s="97">
        <v>32</v>
      </c>
      <c r="D42" s="72">
        <v>32</v>
      </c>
      <c r="E42" s="72">
        <v>32</v>
      </c>
      <c r="F42" s="72">
        <v>32</v>
      </c>
      <c r="G42" s="72">
        <v>32</v>
      </c>
      <c r="H42" s="72">
        <v>32</v>
      </c>
      <c r="I42" s="72">
        <v>32</v>
      </c>
      <c r="J42" s="72">
        <v>32</v>
      </c>
      <c r="K42" s="72">
        <v>32</v>
      </c>
      <c r="L42" s="73">
        <v>32</v>
      </c>
      <c r="M42" s="64"/>
      <c r="N42" s="70"/>
      <c r="O42" s="1">
        <v>31</v>
      </c>
      <c r="P42" s="68"/>
      <c r="Q42" s="69"/>
      <c r="R42" s="68" t="str">
        <f t="shared" si="3"/>
        <v/>
      </c>
      <c r="S42" s="68"/>
      <c r="T42" s="71">
        <f t="shared" si="0"/>
        <v>0</v>
      </c>
      <c r="U42" s="2" t="str">
        <f t="shared" si="1"/>
        <v/>
      </c>
      <c r="V42" s="3">
        <f t="shared" ca="1" si="2"/>
        <v>43344</v>
      </c>
    </row>
    <row r="43" spans="1:22" customFormat="1" ht="9.9499999999999993" customHeight="1" x14ac:dyDescent="0.25">
      <c r="A43" s="63"/>
      <c r="B43" s="257"/>
      <c r="C43" s="97">
        <v>33</v>
      </c>
      <c r="D43" s="72">
        <v>33</v>
      </c>
      <c r="E43" s="72">
        <v>33</v>
      </c>
      <c r="F43" s="72">
        <v>33</v>
      </c>
      <c r="G43" s="72">
        <v>33</v>
      </c>
      <c r="H43" s="72">
        <v>33</v>
      </c>
      <c r="I43" s="72">
        <v>33</v>
      </c>
      <c r="J43" s="72">
        <v>33</v>
      </c>
      <c r="K43" s="72">
        <v>33</v>
      </c>
      <c r="L43" s="73">
        <v>33</v>
      </c>
      <c r="M43" s="64"/>
      <c r="N43" s="70"/>
      <c r="O43" s="1">
        <v>32</v>
      </c>
      <c r="P43" s="68"/>
      <c r="Q43" s="69"/>
      <c r="R43" s="68" t="str">
        <f t="shared" si="3"/>
        <v/>
      </c>
      <c r="S43" s="68"/>
      <c r="T43" s="71">
        <f t="shared" si="0"/>
        <v>0</v>
      </c>
      <c r="U43" s="2" t="str">
        <f t="shared" si="1"/>
        <v/>
      </c>
      <c r="V43" s="3">
        <f t="shared" ca="1" si="2"/>
        <v>43344</v>
      </c>
    </row>
    <row r="44" spans="1:22" customFormat="1" ht="9.9499999999999993" customHeight="1" x14ac:dyDescent="0.25">
      <c r="A44" s="63"/>
      <c r="B44" s="257"/>
      <c r="C44" s="97">
        <v>34</v>
      </c>
      <c r="D44" s="72">
        <v>34</v>
      </c>
      <c r="E44" s="72">
        <v>34</v>
      </c>
      <c r="F44" s="72">
        <v>34</v>
      </c>
      <c r="G44" s="72">
        <v>34</v>
      </c>
      <c r="H44" s="72">
        <v>34</v>
      </c>
      <c r="I44" s="72">
        <v>34</v>
      </c>
      <c r="J44" s="72">
        <v>34</v>
      </c>
      <c r="K44" s="72">
        <v>34</v>
      </c>
      <c r="L44" s="73">
        <v>34</v>
      </c>
      <c r="M44" s="64"/>
      <c r="N44" s="70"/>
      <c r="O44" s="1">
        <v>33</v>
      </c>
      <c r="P44" s="68"/>
      <c r="Q44" s="69"/>
      <c r="R44" s="68" t="str">
        <f t="shared" si="3"/>
        <v/>
      </c>
      <c r="S44" s="68"/>
      <c r="T44" s="71">
        <f t="shared" si="0"/>
        <v>0</v>
      </c>
      <c r="U44" s="2" t="str">
        <f t="shared" si="1"/>
        <v/>
      </c>
      <c r="V44" s="3">
        <f t="shared" ca="1" si="2"/>
        <v>43344</v>
      </c>
    </row>
    <row r="45" spans="1:22" customFormat="1" ht="9.9499999999999993" customHeight="1" x14ac:dyDescent="0.25">
      <c r="A45" s="63"/>
      <c r="B45" s="257"/>
      <c r="C45" s="97">
        <v>35</v>
      </c>
      <c r="D45" s="72">
        <v>35</v>
      </c>
      <c r="E45" s="72">
        <v>35</v>
      </c>
      <c r="F45" s="72">
        <v>35</v>
      </c>
      <c r="G45" s="72">
        <v>35</v>
      </c>
      <c r="H45" s="72">
        <v>35</v>
      </c>
      <c r="I45" s="72">
        <v>35</v>
      </c>
      <c r="J45" s="72">
        <v>35</v>
      </c>
      <c r="K45" s="72">
        <v>35</v>
      </c>
      <c r="L45" s="73">
        <v>35</v>
      </c>
      <c r="M45" s="64"/>
      <c r="N45" s="70"/>
      <c r="O45" s="1">
        <v>34</v>
      </c>
      <c r="P45" s="68"/>
      <c r="Q45" s="69"/>
      <c r="R45" s="68" t="str">
        <f t="shared" si="3"/>
        <v/>
      </c>
      <c r="S45" s="68"/>
      <c r="T45" s="71">
        <f t="shared" si="0"/>
        <v>0</v>
      </c>
      <c r="U45" s="2" t="str">
        <f t="shared" si="1"/>
        <v/>
      </c>
      <c r="V45" s="3">
        <f t="shared" ca="1" si="2"/>
        <v>43344</v>
      </c>
    </row>
    <row r="46" spans="1:22" customFormat="1" ht="9.9499999999999993" customHeight="1" x14ac:dyDescent="0.25">
      <c r="A46" s="63"/>
      <c r="B46" s="257"/>
      <c r="C46" s="97">
        <v>36</v>
      </c>
      <c r="D46" s="72">
        <v>36</v>
      </c>
      <c r="E46" s="72">
        <v>36</v>
      </c>
      <c r="F46" s="72">
        <v>36</v>
      </c>
      <c r="G46" s="72">
        <v>36</v>
      </c>
      <c r="H46" s="72">
        <v>36</v>
      </c>
      <c r="I46" s="72">
        <v>36</v>
      </c>
      <c r="J46" s="72">
        <v>36</v>
      </c>
      <c r="K46" s="72">
        <v>36</v>
      </c>
      <c r="L46" s="73">
        <v>36</v>
      </c>
      <c r="M46" s="64"/>
      <c r="N46" s="70"/>
      <c r="O46" s="1">
        <v>35</v>
      </c>
      <c r="P46" s="68"/>
      <c r="Q46" s="69"/>
      <c r="R46" s="68" t="str">
        <f t="shared" si="3"/>
        <v/>
      </c>
      <c r="S46" s="68"/>
      <c r="T46" s="71">
        <f t="shared" si="0"/>
        <v>0</v>
      </c>
      <c r="U46" s="2" t="str">
        <f t="shared" si="1"/>
        <v/>
      </c>
      <c r="V46" s="3">
        <f t="shared" ca="1" si="2"/>
        <v>43344</v>
      </c>
    </row>
    <row r="47" spans="1:22" customFormat="1" ht="9.9499999999999993" customHeight="1" x14ac:dyDescent="0.25">
      <c r="A47" s="63"/>
      <c r="B47" s="257"/>
      <c r="C47" s="97">
        <v>37</v>
      </c>
      <c r="D47" s="72">
        <v>37</v>
      </c>
      <c r="E47" s="72">
        <v>37</v>
      </c>
      <c r="F47" s="72">
        <v>37</v>
      </c>
      <c r="G47" s="72">
        <v>37</v>
      </c>
      <c r="H47" s="72">
        <v>37</v>
      </c>
      <c r="I47" s="72">
        <v>37</v>
      </c>
      <c r="J47" s="72">
        <v>37</v>
      </c>
      <c r="K47" s="72">
        <v>37</v>
      </c>
      <c r="L47" s="73">
        <v>37</v>
      </c>
      <c r="M47" s="64"/>
      <c r="N47" s="70"/>
      <c r="O47" s="1">
        <v>36</v>
      </c>
      <c r="P47" s="68"/>
      <c r="Q47" s="69"/>
      <c r="R47" s="68" t="str">
        <f t="shared" si="3"/>
        <v/>
      </c>
      <c r="S47" s="68"/>
      <c r="T47" s="71">
        <f t="shared" si="0"/>
        <v>0</v>
      </c>
      <c r="U47" s="2" t="str">
        <f t="shared" si="1"/>
        <v/>
      </c>
      <c r="V47" s="3">
        <f t="shared" ca="1" si="2"/>
        <v>43344</v>
      </c>
    </row>
    <row r="48" spans="1:22" customFormat="1" ht="9.9499999999999993" customHeight="1" x14ac:dyDescent="0.25">
      <c r="A48" s="63"/>
      <c r="B48" s="257"/>
      <c r="C48" s="97">
        <v>38</v>
      </c>
      <c r="D48" s="72">
        <v>38</v>
      </c>
      <c r="E48" s="72">
        <v>38</v>
      </c>
      <c r="F48" s="72">
        <v>38</v>
      </c>
      <c r="G48" s="72">
        <v>38</v>
      </c>
      <c r="H48" s="72">
        <v>38</v>
      </c>
      <c r="I48" s="72">
        <v>38</v>
      </c>
      <c r="J48" s="72">
        <v>38</v>
      </c>
      <c r="K48" s="72">
        <v>38</v>
      </c>
      <c r="L48" s="73">
        <v>38</v>
      </c>
      <c r="M48" s="64"/>
      <c r="N48" s="70"/>
      <c r="O48" s="1">
        <v>37</v>
      </c>
      <c r="P48" s="68"/>
      <c r="Q48" s="69"/>
      <c r="R48" s="68" t="str">
        <f t="shared" si="3"/>
        <v/>
      </c>
      <c r="S48" s="68"/>
      <c r="T48" s="71">
        <f t="shared" si="0"/>
        <v>0</v>
      </c>
      <c r="U48" s="2" t="str">
        <f t="shared" si="1"/>
        <v/>
      </c>
      <c r="V48" s="3">
        <f t="shared" ca="1" si="2"/>
        <v>43344</v>
      </c>
    </row>
    <row r="49" spans="1:22" customFormat="1" ht="9.9499999999999993" customHeight="1" x14ac:dyDescent="0.25">
      <c r="A49" s="63"/>
      <c r="B49" s="257"/>
      <c r="C49" s="97">
        <v>39</v>
      </c>
      <c r="D49" s="72">
        <v>39</v>
      </c>
      <c r="E49" s="72">
        <v>39</v>
      </c>
      <c r="F49" s="72">
        <v>39</v>
      </c>
      <c r="G49" s="72">
        <v>39</v>
      </c>
      <c r="H49" s="72">
        <v>39</v>
      </c>
      <c r="I49" s="72">
        <v>39</v>
      </c>
      <c r="J49" s="72">
        <v>39</v>
      </c>
      <c r="K49" s="72">
        <v>39</v>
      </c>
      <c r="L49" s="73">
        <v>39</v>
      </c>
      <c r="M49" s="64"/>
      <c r="N49" s="70"/>
      <c r="O49" s="1">
        <v>38</v>
      </c>
      <c r="P49" s="68"/>
      <c r="Q49" s="69"/>
      <c r="R49" s="68" t="str">
        <f t="shared" si="3"/>
        <v/>
      </c>
      <c r="S49" s="68"/>
      <c r="T49" s="71">
        <f t="shared" si="0"/>
        <v>0</v>
      </c>
      <c r="U49" s="2" t="str">
        <f t="shared" si="1"/>
        <v/>
      </c>
      <c r="V49" s="3">
        <f t="shared" ca="1" si="2"/>
        <v>43344</v>
      </c>
    </row>
    <row r="50" spans="1:22" customFormat="1" ht="9.9499999999999993" customHeight="1" x14ac:dyDescent="0.25">
      <c r="A50" s="63"/>
      <c r="B50" s="257"/>
      <c r="C50" s="98">
        <v>40</v>
      </c>
      <c r="D50" s="95">
        <v>40</v>
      </c>
      <c r="E50" s="95">
        <v>40</v>
      </c>
      <c r="F50" s="95">
        <v>40</v>
      </c>
      <c r="G50" s="95">
        <v>40</v>
      </c>
      <c r="H50" s="95">
        <v>40</v>
      </c>
      <c r="I50" s="95">
        <v>40</v>
      </c>
      <c r="J50" s="95">
        <v>40</v>
      </c>
      <c r="K50" s="95">
        <v>40</v>
      </c>
      <c r="L50" s="96">
        <v>40</v>
      </c>
      <c r="M50" s="64"/>
      <c r="N50" s="70"/>
      <c r="O50" s="1">
        <v>39</v>
      </c>
      <c r="P50" s="68"/>
      <c r="Q50" s="69"/>
      <c r="R50" s="68" t="str">
        <f t="shared" si="3"/>
        <v/>
      </c>
      <c r="S50" s="68"/>
      <c r="T50" s="71">
        <f t="shared" si="0"/>
        <v>0</v>
      </c>
      <c r="U50" s="2" t="str">
        <f t="shared" si="1"/>
        <v/>
      </c>
      <c r="V50" s="3">
        <f t="shared" ca="1" si="2"/>
        <v>43344</v>
      </c>
    </row>
    <row r="51" spans="1:22" customFormat="1" ht="9.75" customHeight="1" x14ac:dyDescent="0.25">
      <c r="A51" s="63"/>
      <c r="B51" s="257"/>
      <c r="C51" s="97">
        <v>41</v>
      </c>
      <c r="D51" s="72">
        <v>41</v>
      </c>
      <c r="E51" s="72">
        <v>41</v>
      </c>
      <c r="F51" s="72">
        <v>41</v>
      </c>
      <c r="G51" s="72">
        <v>41</v>
      </c>
      <c r="H51" s="72">
        <v>41</v>
      </c>
      <c r="I51" s="72">
        <v>41</v>
      </c>
      <c r="J51" s="72">
        <v>41</v>
      </c>
      <c r="K51" s="72">
        <v>41</v>
      </c>
      <c r="L51" s="73">
        <v>41</v>
      </c>
      <c r="M51" s="64"/>
      <c r="N51" s="70"/>
      <c r="O51" s="1">
        <v>40</v>
      </c>
      <c r="P51" s="68"/>
      <c r="Q51" s="69"/>
      <c r="R51" s="68" t="str">
        <f t="shared" si="3"/>
        <v/>
      </c>
      <c r="S51" s="68"/>
      <c r="T51" s="71">
        <f t="shared" si="0"/>
        <v>0</v>
      </c>
      <c r="U51" s="2" t="str">
        <f t="shared" si="1"/>
        <v/>
      </c>
      <c r="V51" s="3">
        <f t="shared" ca="1" si="2"/>
        <v>43344</v>
      </c>
    </row>
    <row r="52" spans="1:22" customFormat="1" ht="9.75" customHeight="1" x14ac:dyDescent="0.25">
      <c r="A52" s="63"/>
      <c r="B52" s="257"/>
      <c r="C52" s="97">
        <v>42</v>
      </c>
      <c r="D52" s="72">
        <v>42</v>
      </c>
      <c r="E52" s="72">
        <v>42</v>
      </c>
      <c r="F52" s="72">
        <v>42</v>
      </c>
      <c r="G52" s="72">
        <v>42</v>
      </c>
      <c r="H52" s="72">
        <v>42</v>
      </c>
      <c r="I52" s="72">
        <v>42</v>
      </c>
      <c r="J52" s="72">
        <v>42</v>
      </c>
      <c r="K52" s="72">
        <v>42</v>
      </c>
      <c r="L52" s="73">
        <v>42</v>
      </c>
      <c r="M52" s="64"/>
      <c r="N52" s="70"/>
      <c r="O52" s="1">
        <v>41</v>
      </c>
      <c r="P52" s="68"/>
      <c r="Q52" s="69"/>
      <c r="R52" s="68"/>
      <c r="S52" s="68"/>
      <c r="T52" s="71">
        <f t="shared" si="0"/>
        <v>0</v>
      </c>
      <c r="U52" s="2" t="str">
        <f t="shared" si="1"/>
        <v/>
      </c>
      <c r="V52" s="3">
        <f t="shared" ca="1" si="2"/>
        <v>43344</v>
      </c>
    </row>
    <row r="53" spans="1:22" customFormat="1" ht="9.75" customHeight="1" x14ac:dyDescent="0.25">
      <c r="A53" s="63"/>
      <c r="B53" s="257"/>
      <c r="C53" s="97">
        <v>43</v>
      </c>
      <c r="D53" s="72">
        <v>43</v>
      </c>
      <c r="E53" s="72">
        <v>43</v>
      </c>
      <c r="F53" s="72">
        <v>43</v>
      </c>
      <c r="G53" s="72">
        <v>43</v>
      </c>
      <c r="H53" s="72">
        <v>43</v>
      </c>
      <c r="I53" s="72">
        <v>43</v>
      </c>
      <c r="J53" s="72">
        <v>43</v>
      </c>
      <c r="K53" s="72">
        <v>43</v>
      </c>
      <c r="L53" s="73">
        <v>43</v>
      </c>
      <c r="M53" s="64"/>
      <c r="N53" s="70"/>
      <c r="O53" s="1">
        <v>42</v>
      </c>
      <c r="P53" s="68"/>
      <c r="Q53" s="69"/>
      <c r="R53" s="68"/>
      <c r="S53" s="68"/>
      <c r="T53" s="71">
        <f t="shared" si="0"/>
        <v>0</v>
      </c>
      <c r="U53" s="2" t="str">
        <f t="shared" si="1"/>
        <v/>
      </c>
      <c r="V53" s="3">
        <f t="shared" ca="1" si="2"/>
        <v>43344</v>
      </c>
    </row>
    <row r="54" spans="1:22" customFormat="1" ht="9.75" customHeight="1" x14ac:dyDescent="0.25">
      <c r="A54" s="63"/>
      <c r="B54" s="257"/>
      <c r="C54" s="97">
        <v>44</v>
      </c>
      <c r="D54" s="72">
        <v>44</v>
      </c>
      <c r="E54" s="72">
        <v>44</v>
      </c>
      <c r="F54" s="72">
        <v>44</v>
      </c>
      <c r="G54" s="72">
        <v>44</v>
      </c>
      <c r="H54" s="72">
        <v>44</v>
      </c>
      <c r="I54" s="72">
        <v>44</v>
      </c>
      <c r="J54" s="72">
        <v>44</v>
      </c>
      <c r="K54" s="72">
        <v>44</v>
      </c>
      <c r="L54" s="73">
        <v>44</v>
      </c>
      <c r="M54" s="64"/>
      <c r="N54" s="70"/>
      <c r="O54" s="1">
        <v>43</v>
      </c>
      <c r="P54" s="68"/>
      <c r="Q54" s="69"/>
      <c r="R54" s="68"/>
      <c r="S54" s="68"/>
      <c r="T54" s="71">
        <f t="shared" si="0"/>
        <v>0</v>
      </c>
      <c r="U54" s="2" t="str">
        <f t="shared" si="1"/>
        <v/>
      </c>
      <c r="V54" s="3">
        <f t="shared" ca="1" si="2"/>
        <v>43344</v>
      </c>
    </row>
    <row r="55" spans="1:22" customFormat="1" ht="9.75" customHeight="1" x14ac:dyDescent="0.25">
      <c r="A55" s="63"/>
      <c r="B55" s="257"/>
      <c r="C55" s="97">
        <v>45</v>
      </c>
      <c r="D55" s="72">
        <v>45</v>
      </c>
      <c r="E55" s="72">
        <v>45</v>
      </c>
      <c r="F55" s="72">
        <v>45</v>
      </c>
      <c r="G55" s="72">
        <v>45</v>
      </c>
      <c r="H55" s="72">
        <v>45</v>
      </c>
      <c r="I55" s="72">
        <v>45</v>
      </c>
      <c r="J55" s="72">
        <v>45</v>
      </c>
      <c r="K55" s="72">
        <v>45</v>
      </c>
      <c r="L55" s="73">
        <v>45</v>
      </c>
      <c r="M55" s="64"/>
      <c r="N55" s="70"/>
      <c r="O55" s="1">
        <v>44</v>
      </c>
      <c r="P55" s="68"/>
      <c r="Q55" s="69"/>
      <c r="R55" s="68"/>
      <c r="S55" s="68"/>
      <c r="T55" s="71">
        <f t="shared" si="0"/>
        <v>0</v>
      </c>
      <c r="U55" s="2" t="str">
        <f t="shared" si="1"/>
        <v/>
      </c>
      <c r="V55" s="3">
        <f t="shared" ca="1" si="2"/>
        <v>43344</v>
      </c>
    </row>
    <row r="56" spans="1:22" customFormat="1" ht="9.75" customHeight="1" x14ac:dyDescent="0.25">
      <c r="A56" s="63"/>
      <c r="B56" s="257"/>
      <c r="C56" s="97">
        <v>46</v>
      </c>
      <c r="D56" s="72">
        <v>46</v>
      </c>
      <c r="E56" s="72">
        <v>46</v>
      </c>
      <c r="F56" s="72">
        <v>46</v>
      </c>
      <c r="G56" s="72">
        <v>46</v>
      </c>
      <c r="H56" s="72">
        <v>46</v>
      </c>
      <c r="I56" s="72">
        <v>46</v>
      </c>
      <c r="J56" s="72">
        <v>46</v>
      </c>
      <c r="K56" s="72">
        <v>46</v>
      </c>
      <c r="L56" s="73">
        <v>46</v>
      </c>
      <c r="M56" s="64"/>
      <c r="N56" s="70"/>
      <c r="O56" s="1">
        <v>45</v>
      </c>
      <c r="P56" s="68"/>
      <c r="Q56" s="69"/>
      <c r="R56" s="68"/>
      <c r="S56" s="68"/>
      <c r="T56" s="71">
        <f t="shared" si="0"/>
        <v>0</v>
      </c>
      <c r="U56" s="2" t="str">
        <f t="shared" si="1"/>
        <v/>
      </c>
      <c r="V56" s="3">
        <f t="shared" ca="1" si="2"/>
        <v>43344</v>
      </c>
    </row>
    <row r="57" spans="1:22" customFormat="1" ht="9.75" customHeight="1" x14ac:dyDescent="0.25">
      <c r="A57" s="63"/>
      <c r="B57" s="257"/>
      <c r="C57" s="97">
        <v>47</v>
      </c>
      <c r="D57" s="72">
        <v>47</v>
      </c>
      <c r="E57" s="72">
        <v>47</v>
      </c>
      <c r="F57" s="72">
        <v>47</v>
      </c>
      <c r="G57" s="72">
        <v>47</v>
      </c>
      <c r="H57" s="72">
        <v>47</v>
      </c>
      <c r="I57" s="72">
        <v>47</v>
      </c>
      <c r="J57" s="72">
        <v>47</v>
      </c>
      <c r="K57" s="72">
        <v>47</v>
      </c>
      <c r="L57" s="73">
        <v>47</v>
      </c>
      <c r="M57" s="64"/>
      <c r="N57" s="70"/>
      <c r="O57" s="1">
        <v>46</v>
      </c>
      <c r="P57" s="68"/>
      <c r="Q57" s="69"/>
      <c r="R57" s="68"/>
      <c r="S57" s="68"/>
      <c r="T57" s="71">
        <f t="shared" si="0"/>
        <v>0</v>
      </c>
      <c r="U57" s="2" t="str">
        <f t="shared" si="1"/>
        <v/>
      </c>
      <c r="V57" s="3">
        <f t="shared" ca="1" si="2"/>
        <v>43344</v>
      </c>
    </row>
    <row r="58" spans="1:22" customFormat="1" ht="9.75" customHeight="1" x14ac:dyDescent="0.25">
      <c r="A58" s="63"/>
      <c r="B58" s="257"/>
      <c r="C58" s="97">
        <v>48</v>
      </c>
      <c r="D58" s="72">
        <v>48</v>
      </c>
      <c r="E58" s="72">
        <v>48</v>
      </c>
      <c r="F58" s="72">
        <v>48</v>
      </c>
      <c r="G58" s="72">
        <v>48</v>
      </c>
      <c r="H58" s="72">
        <v>48</v>
      </c>
      <c r="I58" s="72">
        <v>48</v>
      </c>
      <c r="J58" s="72">
        <v>48</v>
      </c>
      <c r="K58" s="72">
        <v>48</v>
      </c>
      <c r="L58" s="73">
        <v>48</v>
      </c>
      <c r="M58" s="64"/>
      <c r="N58" s="70"/>
      <c r="O58" s="1">
        <v>47</v>
      </c>
      <c r="P58" s="68"/>
      <c r="Q58" s="69"/>
      <c r="R58" s="68"/>
      <c r="S58" s="68"/>
      <c r="T58" s="71">
        <f t="shared" si="0"/>
        <v>0</v>
      </c>
      <c r="U58" s="2" t="str">
        <f t="shared" si="1"/>
        <v/>
      </c>
      <c r="V58" s="3">
        <f t="shared" ca="1" si="2"/>
        <v>43344</v>
      </c>
    </row>
    <row r="59" spans="1:22" customFormat="1" ht="9.75" customHeight="1" x14ac:dyDescent="0.25">
      <c r="A59" s="63"/>
      <c r="B59" s="257"/>
      <c r="C59" s="97">
        <v>49</v>
      </c>
      <c r="D59" s="72">
        <v>49</v>
      </c>
      <c r="E59" s="72">
        <v>49</v>
      </c>
      <c r="F59" s="72">
        <v>49</v>
      </c>
      <c r="G59" s="72">
        <v>49</v>
      </c>
      <c r="H59" s="72">
        <v>49</v>
      </c>
      <c r="I59" s="72">
        <v>49</v>
      </c>
      <c r="J59" s="72">
        <v>49</v>
      </c>
      <c r="K59" s="72">
        <v>49</v>
      </c>
      <c r="L59" s="73">
        <v>49</v>
      </c>
      <c r="M59" s="64"/>
      <c r="N59" s="70"/>
      <c r="O59" s="1">
        <v>48</v>
      </c>
      <c r="P59" s="68"/>
      <c r="Q59" s="69"/>
      <c r="R59" s="68"/>
      <c r="S59" s="68"/>
      <c r="T59" s="71">
        <f t="shared" si="0"/>
        <v>0</v>
      </c>
      <c r="U59" s="2" t="str">
        <f t="shared" si="1"/>
        <v/>
      </c>
      <c r="V59" s="3">
        <f t="shared" ca="1" si="2"/>
        <v>43344</v>
      </c>
    </row>
    <row r="60" spans="1:22" customFormat="1" ht="9.75" customHeight="1" x14ac:dyDescent="0.25">
      <c r="A60" s="63"/>
      <c r="B60" s="257"/>
      <c r="C60" s="97">
        <v>50</v>
      </c>
      <c r="D60" s="72">
        <v>50</v>
      </c>
      <c r="E60" s="72">
        <v>50</v>
      </c>
      <c r="F60" s="72">
        <v>50</v>
      </c>
      <c r="G60" s="72">
        <v>50</v>
      </c>
      <c r="H60" s="72">
        <v>50</v>
      </c>
      <c r="I60" s="72">
        <v>50</v>
      </c>
      <c r="J60" s="72">
        <v>50</v>
      </c>
      <c r="K60" s="72">
        <v>50</v>
      </c>
      <c r="L60" s="73">
        <v>50</v>
      </c>
      <c r="M60" s="64"/>
      <c r="N60" s="70"/>
      <c r="O60" s="1">
        <v>49</v>
      </c>
      <c r="P60" s="68"/>
      <c r="Q60" s="69"/>
      <c r="R60" s="68"/>
      <c r="S60" s="68"/>
      <c r="T60" s="71">
        <f t="shared" si="0"/>
        <v>0</v>
      </c>
      <c r="U60" s="2" t="str">
        <f t="shared" si="1"/>
        <v/>
      </c>
      <c r="V60" s="3">
        <f t="shared" ca="1" si="2"/>
        <v>43344</v>
      </c>
    </row>
    <row r="61" spans="1:22" customFormat="1" ht="9.75" customHeight="1" x14ac:dyDescent="0.25">
      <c r="A61" s="63"/>
      <c r="B61" s="257"/>
      <c r="C61" s="97">
        <v>51</v>
      </c>
      <c r="D61" s="72">
        <v>51</v>
      </c>
      <c r="E61" s="72">
        <v>51</v>
      </c>
      <c r="F61" s="72">
        <v>51</v>
      </c>
      <c r="G61" s="72">
        <v>51</v>
      </c>
      <c r="H61" s="72">
        <v>51</v>
      </c>
      <c r="I61" s="72">
        <v>51</v>
      </c>
      <c r="J61" s="72">
        <v>51</v>
      </c>
      <c r="K61" s="72">
        <v>51</v>
      </c>
      <c r="L61" s="73">
        <v>51</v>
      </c>
      <c r="M61" s="64"/>
      <c r="N61" s="70"/>
      <c r="O61" s="1">
        <v>50</v>
      </c>
      <c r="P61" s="68"/>
      <c r="Q61" s="69"/>
      <c r="R61" s="68"/>
      <c r="S61" s="68"/>
      <c r="T61" s="71">
        <f t="shared" si="0"/>
        <v>0</v>
      </c>
      <c r="U61" s="2" t="str">
        <f t="shared" si="1"/>
        <v/>
      </c>
      <c r="V61" s="3">
        <f t="shared" ca="1" si="2"/>
        <v>43344</v>
      </c>
    </row>
    <row r="62" spans="1:22" customFormat="1" ht="9.75" customHeight="1" x14ac:dyDescent="0.25">
      <c r="A62" s="63"/>
      <c r="B62" s="257"/>
      <c r="C62" s="97">
        <v>52</v>
      </c>
      <c r="D62" s="72">
        <v>52</v>
      </c>
      <c r="E62" s="72">
        <v>52</v>
      </c>
      <c r="F62" s="72">
        <v>52</v>
      </c>
      <c r="G62" s="72">
        <v>52</v>
      </c>
      <c r="H62" s="72">
        <v>52</v>
      </c>
      <c r="I62" s="72">
        <v>52</v>
      </c>
      <c r="J62" s="72">
        <v>52</v>
      </c>
      <c r="K62" s="72">
        <v>52</v>
      </c>
      <c r="L62" s="73">
        <v>52</v>
      </c>
      <c r="M62" s="64"/>
      <c r="N62" s="70"/>
      <c r="O62" s="1">
        <v>51</v>
      </c>
      <c r="P62" s="68"/>
      <c r="Q62" s="69"/>
      <c r="R62" s="68"/>
      <c r="S62" s="68"/>
      <c r="T62" s="71">
        <f t="shared" si="0"/>
        <v>0</v>
      </c>
      <c r="U62" s="2" t="str">
        <f t="shared" si="1"/>
        <v/>
      </c>
      <c r="V62" s="3">
        <f t="shared" ca="1" si="2"/>
        <v>43344</v>
      </c>
    </row>
    <row r="63" spans="1:22" customFormat="1" ht="9.75" customHeight="1" x14ac:dyDescent="0.25">
      <c r="A63" s="63"/>
      <c r="B63" s="257"/>
      <c r="C63" s="97">
        <v>53</v>
      </c>
      <c r="D63" s="72">
        <v>53</v>
      </c>
      <c r="E63" s="72">
        <v>53</v>
      </c>
      <c r="F63" s="72">
        <v>53</v>
      </c>
      <c r="G63" s="72">
        <v>53</v>
      </c>
      <c r="H63" s="72">
        <v>53</v>
      </c>
      <c r="I63" s="72">
        <v>53</v>
      </c>
      <c r="J63" s="72">
        <v>53</v>
      </c>
      <c r="K63" s="72">
        <v>53</v>
      </c>
      <c r="L63" s="73">
        <v>53</v>
      </c>
      <c r="M63" s="64"/>
      <c r="N63" s="70"/>
      <c r="O63" s="1">
        <v>52</v>
      </c>
      <c r="P63" s="68"/>
      <c r="Q63" s="69"/>
      <c r="R63" s="68"/>
      <c r="S63" s="68"/>
      <c r="T63" s="71">
        <f t="shared" si="0"/>
        <v>0</v>
      </c>
      <c r="U63" s="2" t="str">
        <f t="shared" si="1"/>
        <v/>
      </c>
      <c r="V63" s="3">
        <f t="shared" ca="1" si="2"/>
        <v>43344</v>
      </c>
    </row>
    <row r="64" spans="1:22" customFormat="1" ht="9.75" customHeight="1" x14ac:dyDescent="0.25">
      <c r="A64" s="63"/>
      <c r="B64" s="257"/>
      <c r="C64" s="97">
        <v>54</v>
      </c>
      <c r="D64" s="72">
        <v>54</v>
      </c>
      <c r="E64" s="72">
        <v>54</v>
      </c>
      <c r="F64" s="72">
        <v>54</v>
      </c>
      <c r="G64" s="72">
        <v>54</v>
      </c>
      <c r="H64" s="72">
        <v>54</v>
      </c>
      <c r="I64" s="72">
        <v>54</v>
      </c>
      <c r="J64" s="72">
        <v>54</v>
      </c>
      <c r="K64" s="72">
        <v>54</v>
      </c>
      <c r="L64" s="73">
        <v>54</v>
      </c>
      <c r="M64" s="64"/>
      <c r="N64" s="70"/>
      <c r="O64" s="1">
        <v>53</v>
      </c>
      <c r="P64" s="68"/>
      <c r="Q64" s="69"/>
      <c r="R64" s="68"/>
      <c r="S64" s="68"/>
      <c r="T64" s="71">
        <f t="shared" si="0"/>
        <v>0</v>
      </c>
      <c r="U64" s="2" t="str">
        <f t="shared" si="1"/>
        <v/>
      </c>
      <c r="V64" s="3">
        <f t="shared" ca="1" si="2"/>
        <v>43344</v>
      </c>
    </row>
    <row r="65" spans="1:22" customFormat="1" ht="9.75" customHeight="1" x14ac:dyDescent="0.25">
      <c r="A65" s="63"/>
      <c r="B65" s="257"/>
      <c r="C65" s="97">
        <v>55</v>
      </c>
      <c r="D65" s="72">
        <v>55</v>
      </c>
      <c r="E65" s="72">
        <v>55</v>
      </c>
      <c r="F65" s="72">
        <v>55</v>
      </c>
      <c r="G65" s="72">
        <v>55</v>
      </c>
      <c r="H65" s="72">
        <v>55</v>
      </c>
      <c r="I65" s="72">
        <v>55</v>
      </c>
      <c r="J65" s="72">
        <v>55</v>
      </c>
      <c r="K65" s="72">
        <v>55</v>
      </c>
      <c r="L65" s="73">
        <v>55</v>
      </c>
      <c r="M65" s="64"/>
      <c r="N65" s="70"/>
      <c r="O65" s="1">
        <v>54</v>
      </c>
      <c r="P65" s="68"/>
      <c r="Q65" s="69"/>
      <c r="R65" s="68"/>
      <c r="S65" s="68"/>
      <c r="T65" s="71">
        <f t="shared" si="0"/>
        <v>0</v>
      </c>
      <c r="U65" s="2" t="str">
        <f t="shared" si="1"/>
        <v/>
      </c>
      <c r="V65" s="3">
        <f t="shared" ca="1" si="2"/>
        <v>43344</v>
      </c>
    </row>
    <row r="66" spans="1:22" customFormat="1" ht="9.75" customHeight="1" x14ac:dyDescent="0.25">
      <c r="A66" s="63"/>
      <c r="B66" s="257"/>
      <c r="C66" s="97">
        <v>56</v>
      </c>
      <c r="D66" s="72">
        <v>56</v>
      </c>
      <c r="E66" s="72">
        <v>56</v>
      </c>
      <c r="F66" s="72">
        <v>56</v>
      </c>
      <c r="G66" s="72">
        <v>56</v>
      </c>
      <c r="H66" s="72">
        <v>56</v>
      </c>
      <c r="I66" s="72">
        <v>56</v>
      </c>
      <c r="J66" s="72">
        <v>56</v>
      </c>
      <c r="K66" s="72">
        <v>56</v>
      </c>
      <c r="L66" s="73">
        <v>56</v>
      </c>
      <c r="M66" s="64"/>
      <c r="N66" s="70"/>
      <c r="O66" s="1">
        <v>55</v>
      </c>
      <c r="P66" s="68"/>
      <c r="Q66" s="69"/>
      <c r="R66" s="68"/>
      <c r="S66" s="68"/>
      <c r="T66" s="71">
        <f t="shared" si="0"/>
        <v>0</v>
      </c>
      <c r="U66" s="2" t="str">
        <f t="shared" si="1"/>
        <v/>
      </c>
      <c r="V66" s="3">
        <f t="shared" ca="1" si="2"/>
        <v>43344</v>
      </c>
    </row>
    <row r="67" spans="1:22" customFormat="1" ht="9.75" customHeight="1" x14ac:dyDescent="0.25">
      <c r="A67" s="63"/>
      <c r="B67" s="257"/>
      <c r="C67" s="97">
        <v>57</v>
      </c>
      <c r="D67" s="72">
        <v>57</v>
      </c>
      <c r="E67" s="72">
        <v>57</v>
      </c>
      <c r="F67" s="72">
        <v>57</v>
      </c>
      <c r="G67" s="72">
        <v>57</v>
      </c>
      <c r="H67" s="72">
        <v>57</v>
      </c>
      <c r="I67" s="72">
        <v>57</v>
      </c>
      <c r="J67" s="72">
        <v>57</v>
      </c>
      <c r="K67" s="72">
        <v>57</v>
      </c>
      <c r="L67" s="73">
        <v>57</v>
      </c>
      <c r="M67" s="64"/>
      <c r="N67" s="70"/>
      <c r="O67" s="1">
        <v>56</v>
      </c>
      <c r="P67" s="68"/>
      <c r="Q67" s="69"/>
      <c r="R67" s="68"/>
      <c r="S67" s="68"/>
      <c r="T67" s="71">
        <f t="shared" si="0"/>
        <v>0</v>
      </c>
      <c r="U67" s="2" t="str">
        <f t="shared" si="1"/>
        <v/>
      </c>
      <c r="V67" s="3">
        <f t="shared" ca="1" si="2"/>
        <v>43344</v>
      </c>
    </row>
    <row r="68" spans="1:22" customFormat="1" ht="9.75" customHeight="1" x14ac:dyDescent="0.25">
      <c r="A68" s="63"/>
      <c r="B68" s="257"/>
      <c r="C68" s="97">
        <v>58</v>
      </c>
      <c r="D68" s="72">
        <v>58</v>
      </c>
      <c r="E68" s="72">
        <v>58</v>
      </c>
      <c r="F68" s="72">
        <v>58</v>
      </c>
      <c r="G68" s="72">
        <v>58</v>
      </c>
      <c r="H68" s="72">
        <v>58</v>
      </c>
      <c r="I68" s="72">
        <v>58</v>
      </c>
      <c r="J68" s="72">
        <v>58</v>
      </c>
      <c r="K68" s="72">
        <v>58</v>
      </c>
      <c r="L68" s="73">
        <v>58</v>
      </c>
      <c r="M68" s="64"/>
      <c r="N68" s="70"/>
      <c r="O68" s="1">
        <v>57</v>
      </c>
      <c r="P68" s="68"/>
      <c r="Q68" s="69"/>
      <c r="R68" s="68"/>
      <c r="S68" s="68"/>
      <c r="T68" s="71">
        <f t="shared" si="0"/>
        <v>0</v>
      </c>
      <c r="U68" s="2" t="str">
        <f t="shared" si="1"/>
        <v/>
      </c>
      <c r="V68" s="3">
        <f t="shared" ca="1" si="2"/>
        <v>43344</v>
      </c>
    </row>
    <row r="69" spans="1:22" customFormat="1" ht="9.75" customHeight="1" x14ac:dyDescent="0.25">
      <c r="A69" s="63"/>
      <c r="B69" s="257"/>
      <c r="C69" s="97">
        <v>59</v>
      </c>
      <c r="D69" s="72">
        <v>59</v>
      </c>
      <c r="E69" s="72">
        <v>59</v>
      </c>
      <c r="F69" s="72">
        <v>59</v>
      </c>
      <c r="G69" s="72">
        <v>59</v>
      </c>
      <c r="H69" s="72">
        <v>59</v>
      </c>
      <c r="I69" s="72">
        <v>59</v>
      </c>
      <c r="J69" s="72">
        <v>59</v>
      </c>
      <c r="K69" s="72">
        <v>59</v>
      </c>
      <c r="L69" s="73">
        <v>59</v>
      </c>
      <c r="M69" s="64"/>
      <c r="N69" s="70"/>
      <c r="O69" s="1">
        <v>58</v>
      </c>
      <c r="P69" s="68"/>
      <c r="Q69" s="69"/>
      <c r="R69" s="68"/>
      <c r="S69" s="68"/>
      <c r="T69" s="71">
        <f t="shared" si="0"/>
        <v>0</v>
      </c>
      <c r="U69" s="2" t="str">
        <f t="shared" si="1"/>
        <v/>
      </c>
      <c r="V69" s="3">
        <f t="shared" ca="1" si="2"/>
        <v>43344</v>
      </c>
    </row>
    <row r="70" spans="1:22" customFormat="1" ht="9.75" customHeight="1" x14ac:dyDescent="0.25">
      <c r="A70" s="63"/>
      <c r="B70" s="257"/>
      <c r="C70" s="97">
        <v>60</v>
      </c>
      <c r="D70" s="72">
        <v>60</v>
      </c>
      <c r="E70" s="72">
        <v>60</v>
      </c>
      <c r="F70" s="72">
        <v>60</v>
      </c>
      <c r="G70" s="72">
        <v>60</v>
      </c>
      <c r="H70" s="72">
        <v>60</v>
      </c>
      <c r="I70" s="72">
        <v>60</v>
      </c>
      <c r="J70" s="72">
        <v>60</v>
      </c>
      <c r="K70" s="72">
        <v>60</v>
      </c>
      <c r="L70" s="73">
        <v>60</v>
      </c>
      <c r="M70" s="64"/>
      <c r="N70" s="70"/>
      <c r="O70" s="1">
        <v>59</v>
      </c>
      <c r="P70" s="68"/>
      <c r="Q70" s="69"/>
      <c r="R70" s="68"/>
      <c r="S70" s="68"/>
      <c r="T70" s="71">
        <f t="shared" si="0"/>
        <v>0</v>
      </c>
      <c r="U70" s="2" t="str">
        <f t="shared" si="1"/>
        <v/>
      </c>
      <c r="V70" s="3">
        <f t="shared" ca="1" si="2"/>
        <v>43344</v>
      </c>
    </row>
    <row r="71" spans="1:22" customFormat="1" ht="9.75" customHeight="1" x14ac:dyDescent="0.25">
      <c r="A71" s="63"/>
      <c r="B71" s="257"/>
      <c r="C71" s="97">
        <v>61</v>
      </c>
      <c r="D71" s="72">
        <v>61</v>
      </c>
      <c r="E71" s="72">
        <v>61</v>
      </c>
      <c r="F71" s="72">
        <v>61</v>
      </c>
      <c r="G71" s="72">
        <v>61</v>
      </c>
      <c r="H71" s="72">
        <v>61</v>
      </c>
      <c r="I71" s="72">
        <v>61</v>
      </c>
      <c r="J71" s="72">
        <v>61</v>
      </c>
      <c r="K71" s="72">
        <v>61</v>
      </c>
      <c r="L71" s="73">
        <v>61</v>
      </c>
      <c r="M71" s="64"/>
      <c r="N71" s="70"/>
      <c r="O71" s="1">
        <v>60</v>
      </c>
      <c r="P71" s="68"/>
      <c r="Q71" s="69"/>
      <c r="R71" s="68"/>
      <c r="S71" s="68"/>
      <c r="T71" s="71">
        <f t="shared" si="0"/>
        <v>0</v>
      </c>
      <c r="U71" s="2" t="str">
        <f t="shared" si="1"/>
        <v/>
      </c>
      <c r="V71" s="3">
        <f t="shared" ca="1" si="2"/>
        <v>43344</v>
      </c>
    </row>
    <row r="72" spans="1:22" customFormat="1" ht="9.75" customHeight="1" x14ac:dyDescent="0.25">
      <c r="A72" s="63"/>
      <c r="B72" s="257"/>
      <c r="C72" s="97">
        <v>62</v>
      </c>
      <c r="D72" s="72">
        <v>62</v>
      </c>
      <c r="E72" s="72">
        <v>62</v>
      </c>
      <c r="F72" s="72">
        <v>62</v>
      </c>
      <c r="G72" s="72">
        <v>62</v>
      </c>
      <c r="H72" s="72">
        <v>62</v>
      </c>
      <c r="I72" s="72">
        <v>62</v>
      </c>
      <c r="J72" s="72">
        <v>62</v>
      </c>
      <c r="K72" s="72">
        <v>62</v>
      </c>
      <c r="L72" s="73">
        <v>62</v>
      </c>
      <c r="M72" s="64"/>
      <c r="N72" s="70"/>
      <c r="O72" s="1">
        <v>61</v>
      </c>
      <c r="P72" s="68"/>
      <c r="Q72" s="69"/>
      <c r="R72" s="68"/>
      <c r="S72" s="68"/>
      <c r="T72" s="71">
        <f t="shared" si="0"/>
        <v>0</v>
      </c>
      <c r="U72" s="2" t="str">
        <f t="shared" si="1"/>
        <v/>
      </c>
      <c r="V72" s="3">
        <f t="shared" ca="1" si="2"/>
        <v>43344</v>
      </c>
    </row>
    <row r="73" spans="1:22" customFormat="1" ht="9.75" customHeight="1" x14ac:dyDescent="0.25">
      <c r="A73" s="63"/>
      <c r="B73" s="257"/>
      <c r="C73" s="97">
        <v>63</v>
      </c>
      <c r="D73" s="72">
        <v>63</v>
      </c>
      <c r="E73" s="72">
        <v>63</v>
      </c>
      <c r="F73" s="72">
        <v>63</v>
      </c>
      <c r="G73" s="72">
        <v>63</v>
      </c>
      <c r="H73" s="72">
        <v>63</v>
      </c>
      <c r="I73" s="72">
        <v>63</v>
      </c>
      <c r="J73" s="72">
        <v>63</v>
      </c>
      <c r="K73" s="72">
        <v>63</v>
      </c>
      <c r="L73" s="73">
        <v>63</v>
      </c>
      <c r="M73" s="64"/>
      <c r="N73" s="70"/>
      <c r="O73" s="1">
        <v>62</v>
      </c>
      <c r="P73" s="68"/>
      <c r="Q73" s="69"/>
      <c r="R73" s="68"/>
      <c r="S73" s="68"/>
      <c r="T73" s="71">
        <f t="shared" si="0"/>
        <v>0</v>
      </c>
      <c r="U73" s="2" t="str">
        <f t="shared" si="1"/>
        <v/>
      </c>
      <c r="V73" s="3">
        <f t="shared" ca="1" si="2"/>
        <v>43344</v>
      </c>
    </row>
    <row r="74" spans="1:22" customFormat="1" ht="9.75" customHeight="1" x14ac:dyDescent="0.25">
      <c r="A74" s="63"/>
      <c r="B74" s="257"/>
      <c r="C74" s="97">
        <v>64</v>
      </c>
      <c r="D74" s="72">
        <v>64</v>
      </c>
      <c r="E74" s="72">
        <v>64</v>
      </c>
      <c r="F74" s="72">
        <v>64</v>
      </c>
      <c r="G74" s="72">
        <v>64</v>
      </c>
      <c r="H74" s="72">
        <v>64</v>
      </c>
      <c r="I74" s="72">
        <v>64</v>
      </c>
      <c r="J74" s="72">
        <v>64</v>
      </c>
      <c r="K74" s="72">
        <v>64</v>
      </c>
      <c r="L74" s="73">
        <v>64</v>
      </c>
      <c r="M74" s="64"/>
      <c r="N74" s="70"/>
      <c r="O74" s="1">
        <v>63</v>
      </c>
      <c r="P74" s="68"/>
      <c r="Q74" s="69"/>
      <c r="R74" s="68"/>
      <c r="S74" s="68"/>
      <c r="T74" s="71">
        <f t="shared" si="0"/>
        <v>0</v>
      </c>
      <c r="U74" s="2" t="str">
        <f t="shared" si="1"/>
        <v/>
      </c>
      <c r="V74" s="3">
        <f t="shared" ca="1" si="2"/>
        <v>43344</v>
      </c>
    </row>
    <row r="75" spans="1:22" customFormat="1" ht="9.75" customHeight="1" x14ac:dyDescent="0.25">
      <c r="A75" s="63"/>
      <c r="B75" s="257"/>
      <c r="C75" s="97">
        <v>65</v>
      </c>
      <c r="D75" s="72">
        <v>65</v>
      </c>
      <c r="E75" s="72">
        <v>65</v>
      </c>
      <c r="F75" s="72">
        <v>65</v>
      </c>
      <c r="G75" s="72">
        <v>65</v>
      </c>
      <c r="H75" s="72">
        <v>65</v>
      </c>
      <c r="I75" s="72">
        <v>65</v>
      </c>
      <c r="J75" s="72">
        <v>65</v>
      </c>
      <c r="K75" s="72">
        <v>65</v>
      </c>
      <c r="L75" s="73">
        <v>65</v>
      </c>
      <c r="M75" s="64"/>
      <c r="N75" s="70"/>
      <c r="O75" s="1">
        <v>64</v>
      </c>
      <c r="P75" s="68"/>
      <c r="Q75" s="69"/>
      <c r="R75" s="68"/>
      <c r="S75" s="68"/>
      <c r="T75" s="71">
        <f t="shared" ref="T75:T131" si="4">IF(P75&gt;=S75,0,"")</f>
        <v>0</v>
      </c>
      <c r="U75" s="2" t="str">
        <f t="shared" ref="U75:U131" si="5">IF(S75&lt;&gt;"",Q75,"")</f>
        <v/>
      </c>
      <c r="V75" s="3">
        <f t="shared" ref="V75:V131" ca="1" si="6">IF(U75&lt;&gt;"","pago",TODAY()-P75)</f>
        <v>43344</v>
      </c>
    </row>
    <row r="76" spans="1:22" customFormat="1" ht="9.75" customHeight="1" x14ac:dyDescent="0.25">
      <c r="A76" s="63"/>
      <c r="B76" s="257"/>
      <c r="C76" s="97">
        <v>66</v>
      </c>
      <c r="D76" s="72">
        <v>66</v>
      </c>
      <c r="E76" s="72">
        <v>66</v>
      </c>
      <c r="F76" s="72">
        <v>66</v>
      </c>
      <c r="G76" s="72">
        <v>66</v>
      </c>
      <c r="H76" s="72">
        <v>66</v>
      </c>
      <c r="I76" s="72">
        <v>66</v>
      </c>
      <c r="J76" s="72">
        <v>66</v>
      </c>
      <c r="K76" s="72">
        <v>66</v>
      </c>
      <c r="L76" s="73">
        <v>66</v>
      </c>
      <c r="M76" s="64"/>
      <c r="N76" s="70"/>
      <c r="O76" s="1">
        <v>65</v>
      </c>
      <c r="P76" s="68"/>
      <c r="Q76" s="69"/>
      <c r="R76" s="68"/>
      <c r="S76" s="68"/>
      <c r="T76" s="71">
        <f t="shared" si="4"/>
        <v>0</v>
      </c>
      <c r="U76" s="2" t="str">
        <f t="shared" si="5"/>
        <v/>
      </c>
      <c r="V76" s="3">
        <f t="shared" ca="1" si="6"/>
        <v>43344</v>
      </c>
    </row>
    <row r="77" spans="1:22" customFormat="1" ht="9.75" customHeight="1" x14ac:dyDescent="0.25">
      <c r="A77" s="63"/>
      <c r="B77" s="257"/>
      <c r="C77" s="97">
        <v>67</v>
      </c>
      <c r="D77" s="72">
        <v>67</v>
      </c>
      <c r="E77" s="72">
        <v>67</v>
      </c>
      <c r="F77" s="72">
        <v>67</v>
      </c>
      <c r="G77" s="72">
        <v>67</v>
      </c>
      <c r="H77" s="72">
        <v>67</v>
      </c>
      <c r="I77" s="72">
        <v>67</v>
      </c>
      <c r="J77" s="72">
        <v>67</v>
      </c>
      <c r="K77" s="72">
        <v>67</v>
      </c>
      <c r="L77" s="73">
        <v>67</v>
      </c>
      <c r="M77" s="64"/>
      <c r="N77" s="70"/>
      <c r="O77" s="1">
        <v>66</v>
      </c>
      <c r="P77" s="68"/>
      <c r="Q77" s="69"/>
      <c r="R77" s="68"/>
      <c r="S77" s="68"/>
      <c r="T77" s="71">
        <f t="shared" si="4"/>
        <v>0</v>
      </c>
      <c r="U77" s="2" t="str">
        <f t="shared" si="5"/>
        <v/>
      </c>
      <c r="V77" s="3">
        <f t="shared" ca="1" si="6"/>
        <v>43344</v>
      </c>
    </row>
    <row r="78" spans="1:22" customFormat="1" ht="9.75" customHeight="1" x14ac:dyDescent="0.25">
      <c r="A78" s="63"/>
      <c r="B78" s="257"/>
      <c r="C78" s="97">
        <v>68</v>
      </c>
      <c r="D78" s="72">
        <v>68</v>
      </c>
      <c r="E78" s="72">
        <v>68</v>
      </c>
      <c r="F78" s="72">
        <v>68</v>
      </c>
      <c r="G78" s="72">
        <v>68</v>
      </c>
      <c r="H78" s="72">
        <v>68</v>
      </c>
      <c r="I78" s="72">
        <v>68</v>
      </c>
      <c r="J78" s="72">
        <v>68</v>
      </c>
      <c r="K78" s="72">
        <v>68</v>
      </c>
      <c r="L78" s="73">
        <v>68</v>
      </c>
      <c r="M78" s="64"/>
      <c r="N78" s="70"/>
      <c r="O78" s="1">
        <v>67</v>
      </c>
      <c r="P78" s="68"/>
      <c r="Q78" s="69"/>
      <c r="R78" s="68"/>
      <c r="S78" s="68"/>
      <c r="T78" s="71">
        <f t="shared" si="4"/>
        <v>0</v>
      </c>
      <c r="U78" s="2" t="str">
        <f t="shared" si="5"/>
        <v/>
      </c>
      <c r="V78" s="3">
        <f t="shared" ca="1" si="6"/>
        <v>43344</v>
      </c>
    </row>
    <row r="79" spans="1:22" customFormat="1" ht="9.75" customHeight="1" x14ac:dyDescent="0.25">
      <c r="A79" s="63"/>
      <c r="B79" s="257"/>
      <c r="C79" s="97">
        <v>69</v>
      </c>
      <c r="D79" s="72">
        <v>69</v>
      </c>
      <c r="E79" s="72">
        <v>69</v>
      </c>
      <c r="F79" s="72">
        <v>69</v>
      </c>
      <c r="G79" s="72">
        <v>69</v>
      </c>
      <c r="H79" s="72">
        <v>69</v>
      </c>
      <c r="I79" s="72">
        <v>69</v>
      </c>
      <c r="J79" s="72">
        <v>69</v>
      </c>
      <c r="K79" s="72">
        <v>69</v>
      </c>
      <c r="L79" s="73">
        <v>69</v>
      </c>
      <c r="M79" s="64"/>
      <c r="N79" s="70"/>
      <c r="O79" s="1">
        <v>68</v>
      </c>
      <c r="P79" s="68"/>
      <c r="Q79" s="69"/>
      <c r="R79" s="68"/>
      <c r="S79" s="68"/>
      <c r="T79" s="71">
        <f t="shared" si="4"/>
        <v>0</v>
      </c>
      <c r="U79" s="2" t="str">
        <f t="shared" si="5"/>
        <v/>
      </c>
      <c r="V79" s="3">
        <f t="shared" ca="1" si="6"/>
        <v>43344</v>
      </c>
    </row>
    <row r="80" spans="1:22" customFormat="1" ht="9.75" customHeight="1" x14ac:dyDescent="0.25">
      <c r="A80" s="63"/>
      <c r="B80" s="257"/>
      <c r="C80" s="97">
        <v>70</v>
      </c>
      <c r="D80" s="72">
        <v>70</v>
      </c>
      <c r="E80" s="72">
        <v>70</v>
      </c>
      <c r="F80" s="72">
        <v>70</v>
      </c>
      <c r="G80" s="72">
        <v>70</v>
      </c>
      <c r="H80" s="72">
        <v>70</v>
      </c>
      <c r="I80" s="72">
        <v>70</v>
      </c>
      <c r="J80" s="72">
        <v>70</v>
      </c>
      <c r="K80" s="72">
        <v>70</v>
      </c>
      <c r="L80" s="73">
        <v>70</v>
      </c>
      <c r="M80" s="64"/>
      <c r="N80" s="70"/>
      <c r="O80" s="1">
        <v>69</v>
      </c>
      <c r="P80" s="68"/>
      <c r="Q80" s="69"/>
      <c r="R80" s="68"/>
      <c r="S80" s="68"/>
      <c r="T80" s="71">
        <f t="shared" si="4"/>
        <v>0</v>
      </c>
      <c r="U80" s="2" t="str">
        <f t="shared" si="5"/>
        <v/>
      </c>
      <c r="V80" s="3">
        <f t="shared" ca="1" si="6"/>
        <v>43344</v>
      </c>
    </row>
    <row r="81" spans="1:22" customFormat="1" ht="9.75" customHeight="1" x14ac:dyDescent="0.25">
      <c r="A81" s="63"/>
      <c r="B81" s="257"/>
      <c r="C81" s="97">
        <v>71</v>
      </c>
      <c r="D81" s="72">
        <v>71</v>
      </c>
      <c r="E81" s="72">
        <v>71</v>
      </c>
      <c r="F81" s="72">
        <v>71</v>
      </c>
      <c r="G81" s="72">
        <v>71</v>
      </c>
      <c r="H81" s="72">
        <v>71</v>
      </c>
      <c r="I81" s="72">
        <v>71</v>
      </c>
      <c r="J81" s="72">
        <v>71</v>
      </c>
      <c r="K81" s="72">
        <v>71</v>
      </c>
      <c r="L81" s="73">
        <v>71</v>
      </c>
      <c r="M81" s="64"/>
      <c r="N81" s="70"/>
      <c r="O81" s="1">
        <v>70</v>
      </c>
      <c r="P81" s="68"/>
      <c r="Q81" s="69"/>
      <c r="R81" s="68"/>
      <c r="S81" s="68"/>
      <c r="T81" s="71">
        <f t="shared" si="4"/>
        <v>0</v>
      </c>
      <c r="U81" s="2" t="str">
        <f t="shared" si="5"/>
        <v/>
      </c>
      <c r="V81" s="3">
        <f t="shared" ca="1" si="6"/>
        <v>43344</v>
      </c>
    </row>
    <row r="82" spans="1:22" customFormat="1" ht="9.75" customHeight="1" x14ac:dyDescent="0.25">
      <c r="A82" s="63"/>
      <c r="B82" s="257"/>
      <c r="C82" s="97">
        <v>72</v>
      </c>
      <c r="D82" s="72">
        <v>72</v>
      </c>
      <c r="E82" s="72">
        <v>72</v>
      </c>
      <c r="F82" s="72">
        <v>72</v>
      </c>
      <c r="G82" s="72">
        <v>72</v>
      </c>
      <c r="H82" s="72">
        <v>72</v>
      </c>
      <c r="I82" s="72">
        <v>72</v>
      </c>
      <c r="J82" s="72">
        <v>72</v>
      </c>
      <c r="K82" s="72">
        <v>72</v>
      </c>
      <c r="L82" s="73">
        <v>72</v>
      </c>
      <c r="M82" s="64"/>
      <c r="N82" s="70"/>
      <c r="O82" s="1">
        <v>71</v>
      </c>
      <c r="P82" s="68"/>
      <c r="Q82" s="69"/>
      <c r="R82" s="68"/>
      <c r="S82" s="68"/>
      <c r="T82" s="71">
        <f t="shared" si="4"/>
        <v>0</v>
      </c>
      <c r="U82" s="2" t="str">
        <f t="shared" si="5"/>
        <v/>
      </c>
      <c r="V82" s="3">
        <f t="shared" ca="1" si="6"/>
        <v>43344</v>
      </c>
    </row>
    <row r="83" spans="1:22" customFormat="1" ht="9.75" customHeight="1" x14ac:dyDescent="0.25">
      <c r="A83" s="63"/>
      <c r="B83" s="257"/>
      <c r="C83" s="97">
        <v>73</v>
      </c>
      <c r="D83" s="72">
        <v>73</v>
      </c>
      <c r="E83" s="72">
        <v>73</v>
      </c>
      <c r="F83" s="72">
        <v>73</v>
      </c>
      <c r="G83" s="72">
        <v>73</v>
      </c>
      <c r="H83" s="72">
        <v>73</v>
      </c>
      <c r="I83" s="72">
        <v>73</v>
      </c>
      <c r="J83" s="72">
        <v>73</v>
      </c>
      <c r="K83" s="72">
        <v>73</v>
      </c>
      <c r="L83" s="73">
        <v>73</v>
      </c>
      <c r="M83" s="64"/>
      <c r="N83" s="70"/>
      <c r="O83" s="1">
        <v>72</v>
      </c>
      <c r="P83" s="68"/>
      <c r="Q83" s="69"/>
      <c r="R83" s="68"/>
      <c r="S83" s="68"/>
      <c r="T83" s="71">
        <f t="shared" si="4"/>
        <v>0</v>
      </c>
      <c r="U83" s="2" t="str">
        <f t="shared" si="5"/>
        <v/>
      </c>
      <c r="V83" s="3">
        <f t="shared" ca="1" si="6"/>
        <v>43344</v>
      </c>
    </row>
    <row r="84" spans="1:22" customFormat="1" ht="9.75" customHeight="1" x14ac:dyDescent="0.25">
      <c r="A84" s="63"/>
      <c r="B84" s="257"/>
      <c r="C84" s="97">
        <v>74</v>
      </c>
      <c r="D84" s="72">
        <v>74</v>
      </c>
      <c r="E84" s="72">
        <v>74</v>
      </c>
      <c r="F84" s="72">
        <v>74</v>
      </c>
      <c r="G84" s="72">
        <v>74</v>
      </c>
      <c r="H84" s="72">
        <v>74</v>
      </c>
      <c r="I84" s="72">
        <v>74</v>
      </c>
      <c r="J84" s="72">
        <v>74</v>
      </c>
      <c r="K84" s="72">
        <v>74</v>
      </c>
      <c r="L84" s="73">
        <v>74</v>
      </c>
      <c r="M84" s="64"/>
      <c r="N84" s="70"/>
      <c r="O84" s="1">
        <v>73</v>
      </c>
      <c r="P84" s="68"/>
      <c r="Q84" s="69"/>
      <c r="R84" s="68"/>
      <c r="S84" s="68"/>
      <c r="T84" s="71">
        <f t="shared" si="4"/>
        <v>0</v>
      </c>
      <c r="U84" s="2" t="str">
        <f t="shared" si="5"/>
        <v/>
      </c>
      <c r="V84" s="3">
        <f t="shared" ca="1" si="6"/>
        <v>43344</v>
      </c>
    </row>
    <row r="85" spans="1:22" customFormat="1" ht="9.75" customHeight="1" x14ac:dyDescent="0.25">
      <c r="A85" s="63"/>
      <c r="B85" s="257"/>
      <c r="C85" s="97">
        <v>75</v>
      </c>
      <c r="D85" s="72">
        <v>75</v>
      </c>
      <c r="E85" s="72">
        <v>75</v>
      </c>
      <c r="F85" s="72">
        <v>75</v>
      </c>
      <c r="G85" s="72">
        <v>75</v>
      </c>
      <c r="H85" s="72">
        <v>75</v>
      </c>
      <c r="I85" s="72">
        <v>75</v>
      </c>
      <c r="J85" s="72">
        <v>75</v>
      </c>
      <c r="K85" s="72">
        <v>75</v>
      </c>
      <c r="L85" s="73">
        <v>75</v>
      </c>
      <c r="M85" s="64"/>
      <c r="N85" s="70"/>
      <c r="O85" s="1">
        <v>74</v>
      </c>
      <c r="P85" s="68"/>
      <c r="Q85" s="69"/>
      <c r="R85" s="68"/>
      <c r="S85" s="68"/>
      <c r="T85" s="71">
        <f t="shared" si="4"/>
        <v>0</v>
      </c>
      <c r="U85" s="2" t="str">
        <f t="shared" si="5"/>
        <v/>
      </c>
      <c r="V85" s="3">
        <f t="shared" ca="1" si="6"/>
        <v>43344</v>
      </c>
    </row>
    <row r="86" spans="1:22" customFormat="1" ht="9.75" customHeight="1" x14ac:dyDescent="0.25">
      <c r="A86" s="63"/>
      <c r="B86" s="257"/>
      <c r="C86" s="97">
        <v>76</v>
      </c>
      <c r="D86" s="72">
        <v>76</v>
      </c>
      <c r="E86" s="72">
        <v>76</v>
      </c>
      <c r="F86" s="72">
        <v>76</v>
      </c>
      <c r="G86" s="72">
        <v>76</v>
      </c>
      <c r="H86" s="72">
        <v>76</v>
      </c>
      <c r="I86" s="72">
        <v>76</v>
      </c>
      <c r="J86" s="72">
        <v>76</v>
      </c>
      <c r="K86" s="72">
        <v>76</v>
      </c>
      <c r="L86" s="73">
        <v>76</v>
      </c>
      <c r="M86" s="64"/>
      <c r="N86" s="70"/>
      <c r="O86" s="1">
        <v>75</v>
      </c>
      <c r="P86" s="68"/>
      <c r="Q86" s="69"/>
      <c r="R86" s="68"/>
      <c r="S86" s="68"/>
      <c r="T86" s="71">
        <f t="shared" si="4"/>
        <v>0</v>
      </c>
      <c r="U86" s="2" t="str">
        <f t="shared" si="5"/>
        <v/>
      </c>
      <c r="V86" s="3">
        <f t="shared" ca="1" si="6"/>
        <v>43344</v>
      </c>
    </row>
    <row r="87" spans="1:22" customFormat="1" ht="9.75" customHeight="1" x14ac:dyDescent="0.25">
      <c r="A87" s="63"/>
      <c r="B87" s="257"/>
      <c r="C87" s="97">
        <v>77</v>
      </c>
      <c r="D87" s="72">
        <v>77</v>
      </c>
      <c r="E87" s="72">
        <v>77</v>
      </c>
      <c r="F87" s="72">
        <v>77</v>
      </c>
      <c r="G87" s="72">
        <v>77</v>
      </c>
      <c r="H87" s="72">
        <v>77</v>
      </c>
      <c r="I87" s="72">
        <v>77</v>
      </c>
      <c r="J87" s="72">
        <v>77</v>
      </c>
      <c r="K87" s="72">
        <v>77</v>
      </c>
      <c r="L87" s="73">
        <v>77</v>
      </c>
      <c r="M87" s="64"/>
      <c r="N87" s="70"/>
      <c r="O87" s="1">
        <v>76</v>
      </c>
      <c r="P87" s="68"/>
      <c r="Q87" s="69"/>
      <c r="R87" s="68"/>
      <c r="S87" s="68"/>
      <c r="T87" s="71">
        <f t="shared" si="4"/>
        <v>0</v>
      </c>
      <c r="U87" s="2" t="str">
        <f t="shared" si="5"/>
        <v/>
      </c>
      <c r="V87" s="3">
        <f t="shared" ca="1" si="6"/>
        <v>43344</v>
      </c>
    </row>
    <row r="88" spans="1:22" customFormat="1" ht="9.75" customHeight="1" x14ac:dyDescent="0.25">
      <c r="A88" s="63"/>
      <c r="B88" s="257"/>
      <c r="C88" s="97">
        <v>78</v>
      </c>
      <c r="D88" s="72">
        <v>78</v>
      </c>
      <c r="E88" s="72">
        <v>78</v>
      </c>
      <c r="F88" s="72">
        <v>78</v>
      </c>
      <c r="G88" s="72">
        <v>78</v>
      </c>
      <c r="H88" s="72">
        <v>78</v>
      </c>
      <c r="I88" s="72">
        <v>78</v>
      </c>
      <c r="J88" s="72">
        <v>78</v>
      </c>
      <c r="K88" s="72">
        <v>78</v>
      </c>
      <c r="L88" s="73">
        <v>78</v>
      </c>
      <c r="M88" s="64"/>
      <c r="N88" s="70"/>
      <c r="O88" s="1">
        <v>77</v>
      </c>
      <c r="P88" s="68"/>
      <c r="Q88" s="69"/>
      <c r="R88" s="68"/>
      <c r="S88" s="68"/>
      <c r="T88" s="71">
        <f t="shared" si="4"/>
        <v>0</v>
      </c>
      <c r="U88" s="2" t="str">
        <f t="shared" si="5"/>
        <v/>
      </c>
      <c r="V88" s="3">
        <f t="shared" ca="1" si="6"/>
        <v>43344</v>
      </c>
    </row>
    <row r="89" spans="1:22" customFormat="1" ht="9.75" customHeight="1" x14ac:dyDescent="0.25">
      <c r="A89" s="63"/>
      <c r="B89" s="257"/>
      <c r="C89" s="97">
        <v>79</v>
      </c>
      <c r="D89" s="72">
        <v>79</v>
      </c>
      <c r="E89" s="72">
        <v>79</v>
      </c>
      <c r="F89" s="72">
        <v>79</v>
      </c>
      <c r="G89" s="72">
        <v>79</v>
      </c>
      <c r="H89" s="72">
        <v>79</v>
      </c>
      <c r="I89" s="72">
        <v>79</v>
      </c>
      <c r="J89" s="72">
        <v>79</v>
      </c>
      <c r="K89" s="72">
        <v>79</v>
      </c>
      <c r="L89" s="73">
        <v>79</v>
      </c>
      <c r="M89" s="64"/>
      <c r="N89" s="70"/>
      <c r="O89" s="1">
        <v>78</v>
      </c>
      <c r="P89" s="68"/>
      <c r="Q89" s="69"/>
      <c r="R89" s="68"/>
      <c r="S89" s="68"/>
      <c r="T89" s="71">
        <f t="shared" si="4"/>
        <v>0</v>
      </c>
      <c r="U89" s="2" t="str">
        <f t="shared" si="5"/>
        <v/>
      </c>
      <c r="V89" s="3">
        <f t="shared" ca="1" si="6"/>
        <v>43344</v>
      </c>
    </row>
    <row r="90" spans="1:22" customFormat="1" ht="9.75" customHeight="1" x14ac:dyDescent="0.25">
      <c r="A90" s="63"/>
      <c r="B90" s="257"/>
      <c r="C90" s="97">
        <v>80</v>
      </c>
      <c r="D90" s="72">
        <v>80</v>
      </c>
      <c r="E90" s="72">
        <v>80</v>
      </c>
      <c r="F90" s="72">
        <v>80</v>
      </c>
      <c r="G90" s="72">
        <v>80</v>
      </c>
      <c r="H90" s="72">
        <v>80</v>
      </c>
      <c r="I90" s="72">
        <v>80</v>
      </c>
      <c r="J90" s="72">
        <v>80</v>
      </c>
      <c r="K90" s="72">
        <v>80</v>
      </c>
      <c r="L90" s="73">
        <v>80</v>
      </c>
      <c r="M90" s="64"/>
      <c r="N90" s="70"/>
      <c r="O90" s="1">
        <v>79</v>
      </c>
      <c r="P90" s="68"/>
      <c r="Q90" s="69"/>
      <c r="R90" s="68"/>
      <c r="S90" s="68"/>
      <c r="T90" s="71">
        <f t="shared" si="4"/>
        <v>0</v>
      </c>
      <c r="U90" s="2" t="str">
        <f t="shared" si="5"/>
        <v/>
      </c>
      <c r="V90" s="3">
        <f t="shared" ca="1" si="6"/>
        <v>43344</v>
      </c>
    </row>
    <row r="91" spans="1:22" customFormat="1" ht="9.75" customHeight="1" x14ac:dyDescent="0.25">
      <c r="A91" s="63"/>
      <c r="B91" s="257"/>
      <c r="C91" s="97">
        <v>81</v>
      </c>
      <c r="D91" s="72">
        <v>81</v>
      </c>
      <c r="E91" s="72">
        <v>81</v>
      </c>
      <c r="F91" s="72">
        <v>81</v>
      </c>
      <c r="G91" s="72">
        <v>81</v>
      </c>
      <c r="H91" s="72">
        <v>81</v>
      </c>
      <c r="I91" s="72">
        <v>81</v>
      </c>
      <c r="J91" s="72">
        <v>81</v>
      </c>
      <c r="K91" s="72">
        <v>81</v>
      </c>
      <c r="L91" s="73">
        <v>81</v>
      </c>
      <c r="M91" s="64"/>
      <c r="N91" s="70"/>
      <c r="O91" s="1">
        <v>80</v>
      </c>
      <c r="P91" s="68"/>
      <c r="Q91" s="69"/>
      <c r="R91" s="68"/>
      <c r="S91" s="68"/>
      <c r="T91" s="71">
        <f t="shared" si="4"/>
        <v>0</v>
      </c>
      <c r="U91" s="2" t="str">
        <f t="shared" si="5"/>
        <v/>
      </c>
      <c r="V91" s="3">
        <f t="shared" ca="1" si="6"/>
        <v>43344</v>
      </c>
    </row>
    <row r="92" spans="1:22" customFormat="1" ht="9.75" customHeight="1" x14ac:dyDescent="0.25">
      <c r="A92" s="63"/>
      <c r="B92" s="257"/>
      <c r="C92" s="97">
        <v>82</v>
      </c>
      <c r="D92" s="72">
        <v>82</v>
      </c>
      <c r="E92" s="72">
        <v>82</v>
      </c>
      <c r="F92" s="72">
        <v>82</v>
      </c>
      <c r="G92" s="72">
        <v>82</v>
      </c>
      <c r="H92" s="72">
        <v>82</v>
      </c>
      <c r="I92" s="72">
        <v>82</v>
      </c>
      <c r="J92" s="72">
        <v>82</v>
      </c>
      <c r="K92" s="72">
        <v>82</v>
      </c>
      <c r="L92" s="73">
        <v>82</v>
      </c>
      <c r="M92" s="64"/>
      <c r="N92" s="70"/>
      <c r="O92" s="1">
        <v>81</v>
      </c>
      <c r="P92" s="68"/>
      <c r="Q92" s="69"/>
      <c r="R92" s="68"/>
      <c r="S92" s="68"/>
      <c r="T92" s="71">
        <f t="shared" si="4"/>
        <v>0</v>
      </c>
      <c r="U92" s="2" t="str">
        <f t="shared" si="5"/>
        <v/>
      </c>
      <c r="V92" s="3">
        <f t="shared" ca="1" si="6"/>
        <v>43344</v>
      </c>
    </row>
    <row r="93" spans="1:22" customFormat="1" ht="9.75" customHeight="1" x14ac:dyDescent="0.25">
      <c r="A93" s="63"/>
      <c r="B93" s="257"/>
      <c r="C93" s="97">
        <v>83</v>
      </c>
      <c r="D93" s="72">
        <v>83</v>
      </c>
      <c r="E93" s="72">
        <v>83</v>
      </c>
      <c r="F93" s="72">
        <v>83</v>
      </c>
      <c r="G93" s="72">
        <v>83</v>
      </c>
      <c r="H93" s="72">
        <v>83</v>
      </c>
      <c r="I93" s="72">
        <v>83</v>
      </c>
      <c r="J93" s="72">
        <v>83</v>
      </c>
      <c r="K93" s="72">
        <v>83</v>
      </c>
      <c r="L93" s="73">
        <v>83</v>
      </c>
      <c r="M93" s="64"/>
      <c r="N93" s="70"/>
      <c r="O93" s="1">
        <v>82</v>
      </c>
      <c r="P93" s="68"/>
      <c r="Q93" s="69"/>
      <c r="R93" s="68"/>
      <c r="S93" s="68"/>
      <c r="T93" s="71">
        <f t="shared" si="4"/>
        <v>0</v>
      </c>
      <c r="U93" s="2" t="str">
        <f t="shared" si="5"/>
        <v/>
      </c>
      <c r="V93" s="3">
        <f t="shared" ca="1" si="6"/>
        <v>43344</v>
      </c>
    </row>
    <row r="94" spans="1:22" customFormat="1" ht="9.75" customHeight="1" x14ac:dyDescent="0.25">
      <c r="A94" s="63"/>
      <c r="B94" s="257"/>
      <c r="C94" s="97">
        <v>84</v>
      </c>
      <c r="D94" s="72">
        <v>84</v>
      </c>
      <c r="E94" s="72">
        <v>84</v>
      </c>
      <c r="F94" s="72">
        <v>84</v>
      </c>
      <c r="G94" s="72">
        <v>84</v>
      </c>
      <c r="H94" s="72">
        <v>84</v>
      </c>
      <c r="I94" s="72">
        <v>84</v>
      </c>
      <c r="J94" s="72">
        <v>84</v>
      </c>
      <c r="K94" s="72">
        <v>84</v>
      </c>
      <c r="L94" s="73">
        <v>84</v>
      </c>
      <c r="M94" s="64"/>
      <c r="N94" s="70"/>
      <c r="O94" s="1">
        <v>83</v>
      </c>
      <c r="P94" s="68"/>
      <c r="Q94" s="69"/>
      <c r="R94" s="68"/>
      <c r="S94" s="68"/>
      <c r="T94" s="71">
        <f t="shared" si="4"/>
        <v>0</v>
      </c>
      <c r="U94" s="2" t="str">
        <f t="shared" si="5"/>
        <v/>
      </c>
      <c r="V94" s="3">
        <f t="shared" ca="1" si="6"/>
        <v>43344</v>
      </c>
    </row>
    <row r="95" spans="1:22" customFormat="1" ht="9.75" customHeight="1" x14ac:dyDescent="0.25">
      <c r="A95" s="63"/>
      <c r="B95" s="257"/>
      <c r="C95" s="97">
        <v>85</v>
      </c>
      <c r="D95" s="72">
        <v>85</v>
      </c>
      <c r="E95" s="72">
        <v>85</v>
      </c>
      <c r="F95" s="72">
        <v>85</v>
      </c>
      <c r="G95" s="72">
        <v>85</v>
      </c>
      <c r="H95" s="72">
        <v>85</v>
      </c>
      <c r="I95" s="72">
        <v>85</v>
      </c>
      <c r="J95" s="72">
        <v>85</v>
      </c>
      <c r="K95" s="72">
        <v>85</v>
      </c>
      <c r="L95" s="73">
        <v>85</v>
      </c>
      <c r="M95" s="64"/>
      <c r="N95" s="70"/>
      <c r="O95" s="1">
        <v>84</v>
      </c>
      <c r="P95" s="68"/>
      <c r="Q95" s="69"/>
      <c r="R95" s="68"/>
      <c r="S95" s="68"/>
      <c r="T95" s="71">
        <f t="shared" si="4"/>
        <v>0</v>
      </c>
      <c r="U95" s="2" t="str">
        <f t="shared" si="5"/>
        <v/>
      </c>
      <c r="V95" s="3">
        <f t="shared" ca="1" si="6"/>
        <v>43344</v>
      </c>
    </row>
    <row r="96" spans="1:22" customFormat="1" ht="9.75" customHeight="1" x14ac:dyDescent="0.25">
      <c r="A96" s="63"/>
      <c r="B96" s="257"/>
      <c r="C96" s="97">
        <v>86</v>
      </c>
      <c r="D96" s="72">
        <v>86</v>
      </c>
      <c r="E96" s="72">
        <v>86</v>
      </c>
      <c r="F96" s="72">
        <v>86</v>
      </c>
      <c r="G96" s="72">
        <v>86</v>
      </c>
      <c r="H96" s="72">
        <v>86</v>
      </c>
      <c r="I96" s="72">
        <v>86</v>
      </c>
      <c r="J96" s="72">
        <v>86</v>
      </c>
      <c r="K96" s="72">
        <v>86</v>
      </c>
      <c r="L96" s="73">
        <v>86</v>
      </c>
      <c r="M96" s="64"/>
      <c r="N96" s="70"/>
      <c r="O96" s="1">
        <v>85</v>
      </c>
      <c r="P96" s="68"/>
      <c r="Q96" s="69"/>
      <c r="R96" s="68"/>
      <c r="S96" s="68"/>
      <c r="T96" s="71">
        <f t="shared" si="4"/>
        <v>0</v>
      </c>
      <c r="U96" s="2" t="str">
        <f t="shared" si="5"/>
        <v/>
      </c>
      <c r="V96" s="3">
        <f t="shared" ca="1" si="6"/>
        <v>43344</v>
      </c>
    </row>
    <row r="97" spans="1:22" customFormat="1" ht="9.75" customHeight="1" x14ac:dyDescent="0.25">
      <c r="A97" s="63"/>
      <c r="B97" s="257"/>
      <c r="C97" s="97">
        <v>87</v>
      </c>
      <c r="D97" s="72">
        <v>87</v>
      </c>
      <c r="E97" s="72">
        <v>87</v>
      </c>
      <c r="F97" s="72">
        <v>87</v>
      </c>
      <c r="G97" s="72">
        <v>87</v>
      </c>
      <c r="H97" s="72">
        <v>87</v>
      </c>
      <c r="I97" s="72">
        <v>87</v>
      </c>
      <c r="J97" s="72">
        <v>87</v>
      </c>
      <c r="K97" s="72">
        <v>87</v>
      </c>
      <c r="L97" s="73">
        <v>87</v>
      </c>
      <c r="M97" s="64"/>
      <c r="N97" s="70"/>
      <c r="O97" s="1">
        <v>86</v>
      </c>
      <c r="P97" s="68"/>
      <c r="Q97" s="69"/>
      <c r="R97" s="68"/>
      <c r="S97" s="68"/>
      <c r="T97" s="71">
        <f t="shared" si="4"/>
        <v>0</v>
      </c>
      <c r="U97" s="2" t="str">
        <f t="shared" si="5"/>
        <v/>
      </c>
      <c r="V97" s="3">
        <f t="shared" ca="1" si="6"/>
        <v>43344</v>
      </c>
    </row>
    <row r="98" spans="1:22" customFormat="1" ht="9.75" customHeight="1" x14ac:dyDescent="0.25">
      <c r="A98" s="63"/>
      <c r="B98" s="257"/>
      <c r="C98" s="97">
        <v>88</v>
      </c>
      <c r="D98" s="72">
        <v>88</v>
      </c>
      <c r="E98" s="72">
        <v>88</v>
      </c>
      <c r="F98" s="72">
        <v>88</v>
      </c>
      <c r="G98" s="72">
        <v>88</v>
      </c>
      <c r="H98" s="72">
        <v>88</v>
      </c>
      <c r="I98" s="72">
        <v>88</v>
      </c>
      <c r="J98" s="72">
        <v>88</v>
      </c>
      <c r="K98" s="72">
        <v>88</v>
      </c>
      <c r="L98" s="73">
        <v>88</v>
      </c>
      <c r="M98" s="64"/>
      <c r="N98" s="70"/>
      <c r="O98" s="1">
        <v>87</v>
      </c>
      <c r="P98" s="68"/>
      <c r="Q98" s="69"/>
      <c r="R98" s="68"/>
      <c r="S98" s="68"/>
      <c r="T98" s="71">
        <f t="shared" si="4"/>
        <v>0</v>
      </c>
      <c r="U98" s="2" t="str">
        <f t="shared" si="5"/>
        <v/>
      </c>
      <c r="V98" s="3">
        <f t="shared" ca="1" si="6"/>
        <v>43344</v>
      </c>
    </row>
    <row r="99" spans="1:22" customFormat="1" ht="9.75" customHeight="1" x14ac:dyDescent="0.25">
      <c r="A99" s="63"/>
      <c r="B99" s="257"/>
      <c r="C99" s="97">
        <v>89</v>
      </c>
      <c r="D99" s="72">
        <v>89</v>
      </c>
      <c r="E99" s="72">
        <v>89</v>
      </c>
      <c r="F99" s="72">
        <v>89</v>
      </c>
      <c r="G99" s="72">
        <v>89</v>
      </c>
      <c r="H99" s="72">
        <v>89</v>
      </c>
      <c r="I99" s="72">
        <v>89</v>
      </c>
      <c r="J99" s="72">
        <v>89</v>
      </c>
      <c r="K99" s="72">
        <v>89</v>
      </c>
      <c r="L99" s="73">
        <v>89</v>
      </c>
      <c r="M99" s="64"/>
      <c r="N99" s="70"/>
      <c r="O99" s="1">
        <v>88</v>
      </c>
      <c r="P99" s="68"/>
      <c r="Q99" s="69"/>
      <c r="R99" s="68"/>
      <c r="S99" s="68"/>
      <c r="T99" s="71">
        <f t="shared" si="4"/>
        <v>0</v>
      </c>
      <c r="U99" s="2" t="str">
        <f t="shared" si="5"/>
        <v/>
      </c>
      <c r="V99" s="3">
        <f t="shared" ca="1" si="6"/>
        <v>43344</v>
      </c>
    </row>
    <row r="100" spans="1:22" customFormat="1" ht="9.75" customHeight="1" x14ac:dyDescent="0.25">
      <c r="A100" s="63"/>
      <c r="B100" s="257"/>
      <c r="C100" s="97">
        <v>90</v>
      </c>
      <c r="D100" s="72">
        <v>90</v>
      </c>
      <c r="E100" s="72">
        <v>90</v>
      </c>
      <c r="F100" s="72">
        <v>90</v>
      </c>
      <c r="G100" s="72">
        <v>90</v>
      </c>
      <c r="H100" s="72">
        <v>90</v>
      </c>
      <c r="I100" s="72">
        <v>90</v>
      </c>
      <c r="J100" s="72">
        <v>90</v>
      </c>
      <c r="K100" s="72">
        <v>90</v>
      </c>
      <c r="L100" s="73">
        <v>90</v>
      </c>
      <c r="M100" s="64"/>
      <c r="N100" s="70"/>
      <c r="O100" s="1">
        <v>89</v>
      </c>
      <c r="P100" s="68"/>
      <c r="Q100" s="69"/>
      <c r="R100" s="68"/>
      <c r="S100" s="68"/>
      <c r="T100" s="71">
        <f t="shared" si="4"/>
        <v>0</v>
      </c>
      <c r="U100" s="2" t="str">
        <f t="shared" si="5"/>
        <v/>
      </c>
      <c r="V100" s="3">
        <f t="shared" ca="1" si="6"/>
        <v>43344</v>
      </c>
    </row>
    <row r="101" spans="1:22" customFormat="1" ht="9.75" customHeight="1" x14ac:dyDescent="0.25">
      <c r="A101" s="63"/>
      <c r="B101" s="257"/>
      <c r="C101" s="97">
        <v>91</v>
      </c>
      <c r="D101" s="72">
        <v>91</v>
      </c>
      <c r="E101" s="72">
        <v>91</v>
      </c>
      <c r="F101" s="72">
        <v>91</v>
      </c>
      <c r="G101" s="72">
        <v>91</v>
      </c>
      <c r="H101" s="72">
        <v>91</v>
      </c>
      <c r="I101" s="72">
        <v>91</v>
      </c>
      <c r="J101" s="72">
        <v>91</v>
      </c>
      <c r="K101" s="72">
        <v>91</v>
      </c>
      <c r="L101" s="73">
        <v>91</v>
      </c>
      <c r="M101" s="64"/>
      <c r="N101" s="70"/>
      <c r="O101" s="1">
        <v>90</v>
      </c>
      <c r="P101" s="68"/>
      <c r="Q101" s="69"/>
      <c r="R101" s="68"/>
      <c r="S101" s="68"/>
      <c r="T101" s="71">
        <f t="shared" si="4"/>
        <v>0</v>
      </c>
      <c r="U101" s="2" t="str">
        <f t="shared" si="5"/>
        <v/>
      </c>
      <c r="V101" s="3">
        <f t="shared" ca="1" si="6"/>
        <v>43344</v>
      </c>
    </row>
    <row r="102" spans="1:22" customFormat="1" ht="9.75" customHeight="1" x14ac:dyDescent="0.25">
      <c r="A102" s="63"/>
      <c r="B102" s="257"/>
      <c r="C102" s="97">
        <v>92</v>
      </c>
      <c r="D102" s="72">
        <v>92</v>
      </c>
      <c r="E102" s="72">
        <v>92</v>
      </c>
      <c r="F102" s="72">
        <v>92</v>
      </c>
      <c r="G102" s="72">
        <v>92</v>
      </c>
      <c r="H102" s="72">
        <v>92</v>
      </c>
      <c r="I102" s="72">
        <v>92</v>
      </c>
      <c r="J102" s="72">
        <v>92</v>
      </c>
      <c r="K102" s="72">
        <v>92</v>
      </c>
      <c r="L102" s="73">
        <v>92</v>
      </c>
      <c r="M102" s="64"/>
      <c r="N102" s="70"/>
      <c r="O102" s="1">
        <v>91</v>
      </c>
      <c r="P102" s="68"/>
      <c r="Q102" s="69"/>
      <c r="R102" s="68"/>
      <c r="S102" s="68"/>
      <c r="T102" s="71">
        <f t="shared" si="4"/>
        <v>0</v>
      </c>
      <c r="U102" s="2" t="str">
        <f t="shared" si="5"/>
        <v/>
      </c>
      <c r="V102" s="3">
        <f t="shared" ca="1" si="6"/>
        <v>43344</v>
      </c>
    </row>
    <row r="103" spans="1:22" customFormat="1" ht="9.75" customHeight="1" x14ac:dyDescent="0.25">
      <c r="A103" s="63"/>
      <c r="B103" s="257"/>
      <c r="C103" s="97">
        <v>93</v>
      </c>
      <c r="D103" s="72">
        <v>93</v>
      </c>
      <c r="E103" s="72">
        <v>93</v>
      </c>
      <c r="F103" s="72">
        <v>93</v>
      </c>
      <c r="G103" s="72">
        <v>93</v>
      </c>
      <c r="H103" s="72">
        <v>93</v>
      </c>
      <c r="I103" s="72">
        <v>93</v>
      </c>
      <c r="J103" s="72">
        <v>93</v>
      </c>
      <c r="K103" s="72">
        <v>93</v>
      </c>
      <c r="L103" s="73">
        <v>93</v>
      </c>
      <c r="M103" s="64"/>
      <c r="N103" s="70"/>
      <c r="O103" s="1">
        <v>92</v>
      </c>
      <c r="P103" s="68"/>
      <c r="Q103" s="69"/>
      <c r="R103" s="68"/>
      <c r="S103" s="68"/>
      <c r="T103" s="71">
        <f t="shared" si="4"/>
        <v>0</v>
      </c>
      <c r="U103" s="2" t="str">
        <f t="shared" si="5"/>
        <v/>
      </c>
      <c r="V103" s="3">
        <f t="shared" ca="1" si="6"/>
        <v>43344</v>
      </c>
    </row>
    <row r="104" spans="1:22" customFormat="1" ht="9.75" customHeight="1" x14ac:dyDescent="0.25">
      <c r="A104" s="63"/>
      <c r="B104" s="257"/>
      <c r="C104" s="97">
        <v>94</v>
      </c>
      <c r="D104" s="72">
        <v>94</v>
      </c>
      <c r="E104" s="72">
        <v>94</v>
      </c>
      <c r="F104" s="72">
        <v>94</v>
      </c>
      <c r="G104" s="72">
        <v>94</v>
      </c>
      <c r="H104" s="72">
        <v>94</v>
      </c>
      <c r="I104" s="72">
        <v>94</v>
      </c>
      <c r="J104" s="72">
        <v>94</v>
      </c>
      <c r="K104" s="72">
        <v>94</v>
      </c>
      <c r="L104" s="73">
        <v>94</v>
      </c>
      <c r="M104" s="64"/>
      <c r="N104" s="70"/>
      <c r="O104" s="1">
        <v>93</v>
      </c>
      <c r="P104" s="68"/>
      <c r="Q104" s="69"/>
      <c r="R104" s="68"/>
      <c r="S104" s="68"/>
      <c r="T104" s="71">
        <f t="shared" si="4"/>
        <v>0</v>
      </c>
      <c r="U104" s="2" t="str">
        <f t="shared" si="5"/>
        <v/>
      </c>
      <c r="V104" s="3">
        <f t="shared" ca="1" si="6"/>
        <v>43344</v>
      </c>
    </row>
    <row r="105" spans="1:22" customFormat="1" ht="9.75" customHeight="1" x14ac:dyDescent="0.25">
      <c r="A105" s="63"/>
      <c r="B105" s="257"/>
      <c r="C105" s="97">
        <v>95</v>
      </c>
      <c r="D105" s="72">
        <v>95</v>
      </c>
      <c r="E105" s="72">
        <v>95</v>
      </c>
      <c r="F105" s="72">
        <v>95</v>
      </c>
      <c r="G105" s="72">
        <v>95</v>
      </c>
      <c r="H105" s="72">
        <v>95</v>
      </c>
      <c r="I105" s="72">
        <v>95</v>
      </c>
      <c r="J105" s="72">
        <v>95</v>
      </c>
      <c r="K105" s="72">
        <v>95</v>
      </c>
      <c r="L105" s="73">
        <v>95</v>
      </c>
      <c r="M105" s="64"/>
      <c r="N105" s="70"/>
      <c r="O105" s="1">
        <v>94</v>
      </c>
      <c r="P105" s="68"/>
      <c r="Q105" s="69"/>
      <c r="R105" s="68"/>
      <c r="S105" s="68"/>
      <c r="T105" s="71">
        <f t="shared" si="4"/>
        <v>0</v>
      </c>
      <c r="U105" s="2" t="str">
        <f t="shared" si="5"/>
        <v/>
      </c>
      <c r="V105" s="3">
        <f t="shared" ca="1" si="6"/>
        <v>43344</v>
      </c>
    </row>
    <row r="106" spans="1:22" customFormat="1" ht="9.75" customHeight="1" x14ac:dyDescent="0.25">
      <c r="A106" s="63"/>
      <c r="B106" s="257"/>
      <c r="C106" s="97">
        <v>96</v>
      </c>
      <c r="D106" s="72">
        <v>96</v>
      </c>
      <c r="E106" s="72">
        <v>96</v>
      </c>
      <c r="F106" s="72">
        <v>96</v>
      </c>
      <c r="G106" s="72">
        <v>96</v>
      </c>
      <c r="H106" s="72">
        <v>96</v>
      </c>
      <c r="I106" s="72">
        <v>96</v>
      </c>
      <c r="J106" s="72">
        <v>96</v>
      </c>
      <c r="K106" s="72">
        <v>96</v>
      </c>
      <c r="L106" s="73">
        <v>96</v>
      </c>
      <c r="M106" s="64"/>
      <c r="N106" s="70"/>
      <c r="O106" s="1">
        <v>95</v>
      </c>
      <c r="P106" s="68"/>
      <c r="Q106" s="69"/>
      <c r="R106" s="68"/>
      <c r="S106" s="68"/>
      <c r="T106" s="71">
        <f t="shared" si="4"/>
        <v>0</v>
      </c>
      <c r="U106" s="2" t="str">
        <f t="shared" si="5"/>
        <v/>
      </c>
      <c r="V106" s="3">
        <f t="shared" ca="1" si="6"/>
        <v>43344</v>
      </c>
    </row>
    <row r="107" spans="1:22" customFormat="1" ht="9.75" customHeight="1" x14ac:dyDescent="0.25">
      <c r="A107" s="63"/>
      <c r="B107" s="257"/>
      <c r="C107" s="97">
        <v>97</v>
      </c>
      <c r="D107" s="72">
        <v>97</v>
      </c>
      <c r="E107" s="72">
        <v>97</v>
      </c>
      <c r="F107" s="72">
        <v>97</v>
      </c>
      <c r="G107" s="72">
        <v>97</v>
      </c>
      <c r="H107" s="72">
        <v>97</v>
      </c>
      <c r="I107" s="72">
        <v>97</v>
      </c>
      <c r="J107" s="72">
        <v>97</v>
      </c>
      <c r="K107" s="72">
        <v>97</v>
      </c>
      <c r="L107" s="73">
        <v>97</v>
      </c>
      <c r="M107" s="64"/>
      <c r="N107" s="70"/>
      <c r="O107" s="1">
        <v>96</v>
      </c>
      <c r="P107" s="68"/>
      <c r="Q107" s="69"/>
      <c r="R107" s="68"/>
      <c r="S107" s="68"/>
      <c r="T107" s="71">
        <f t="shared" si="4"/>
        <v>0</v>
      </c>
      <c r="U107" s="2" t="str">
        <f t="shared" si="5"/>
        <v/>
      </c>
      <c r="V107" s="3">
        <f t="shared" ca="1" si="6"/>
        <v>43344</v>
      </c>
    </row>
    <row r="108" spans="1:22" customFormat="1" ht="9.75" customHeight="1" x14ac:dyDescent="0.25">
      <c r="A108" s="63"/>
      <c r="B108" s="257"/>
      <c r="C108" s="97">
        <v>98</v>
      </c>
      <c r="D108" s="72">
        <v>98</v>
      </c>
      <c r="E108" s="72">
        <v>98</v>
      </c>
      <c r="F108" s="72">
        <v>98</v>
      </c>
      <c r="G108" s="72">
        <v>98</v>
      </c>
      <c r="H108" s="72">
        <v>98</v>
      </c>
      <c r="I108" s="72">
        <v>98</v>
      </c>
      <c r="J108" s="72">
        <v>98</v>
      </c>
      <c r="K108" s="72">
        <v>98</v>
      </c>
      <c r="L108" s="73">
        <v>98</v>
      </c>
      <c r="M108" s="64"/>
      <c r="N108" s="70"/>
      <c r="O108" s="1">
        <v>97</v>
      </c>
      <c r="P108" s="68"/>
      <c r="Q108" s="69"/>
      <c r="R108" s="68"/>
      <c r="S108" s="68"/>
      <c r="T108" s="71">
        <f t="shared" si="4"/>
        <v>0</v>
      </c>
      <c r="U108" s="2" t="str">
        <f t="shared" si="5"/>
        <v/>
      </c>
      <c r="V108" s="3">
        <f t="shared" ca="1" si="6"/>
        <v>43344</v>
      </c>
    </row>
    <row r="109" spans="1:22" customFormat="1" ht="9.75" customHeight="1" thickBot="1" x14ac:dyDescent="0.3">
      <c r="A109" s="63"/>
      <c r="B109" s="258"/>
      <c r="C109" s="111">
        <v>99</v>
      </c>
      <c r="D109" s="74">
        <v>99</v>
      </c>
      <c r="E109" s="74">
        <v>99</v>
      </c>
      <c r="F109" s="74">
        <v>99</v>
      </c>
      <c r="G109" s="74">
        <v>99</v>
      </c>
      <c r="H109" s="74">
        <v>99</v>
      </c>
      <c r="I109" s="74">
        <v>99</v>
      </c>
      <c r="J109" s="74">
        <v>99</v>
      </c>
      <c r="K109" s="74">
        <v>99</v>
      </c>
      <c r="L109" s="75">
        <v>99</v>
      </c>
      <c r="M109" s="64"/>
      <c r="N109" s="70"/>
      <c r="O109" s="1">
        <v>98</v>
      </c>
      <c r="P109" s="68"/>
      <c r="Q109" s="69"/>
      <c r="R109" s="68"/>
      <c r="S109" s="68"/>
      <c r="T109" s="71">
        <f t="shared" si="4"/>
        <v>0</v>
      </c>
      <c r="U109" s="2" t="str">
        <f t="shared" si="5"/>
        <v/>
      </c>
      <c r="V109" s="3">
        <f t="shared" ca="1" si="6"/>
        <v>43344</v>
      </c>
    </row>
    <row r="110" spans="1:22" customFormat="1" ht="9.75" customHeight="1" x14ac:dyDescent="0.25">
      <c r="A110" s="63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70"/>
      <c r="O110" s="1">
        <v>99</v>
      </c>
      <c r="P110" s="68"/>
      <c r="Q110" s="69"/>
      <c r="R110" s="68"/>
      <c r="S110" s="68"/>
      <c r="T110" s="71">
        <f t="shared" si="4"/>
        <v>0</v>
      </c>
      <c r="U110" s="2" t="str">
        <f t="shared" si="5"/>
        <v/>
      </c>
      <c r="V110" s="3">
        <f t="shared" ca="1" si="6"/>
        <v>43344</v>
      </c>
    </row>
    <row r="111" spans="1:22" customFormat="1" ht="9.75" customHeight="1" x14ac:dyDescent="0.25">
      <c r="A111" s="63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70"/>
      <c r="O111" s="1">
        <v>100</v>
      </c>
      <c r="P111" s="68"/>
      <c r="Q111" s="69"/>
      <c r="R111" s="68"/>
      <c r="S111" s="68"/>
      <c r="T111" s="71">
        <f t="shared" si="4"/>
        <v>0</v>
      </c>
      <c r="U111" s="2" t="str">
        <f t="shared" si="5"/>
        <v/>
      </c>
      <c r="V111" s="3">
        <f t="shared" ca="1" si="6"/>
        <v>43344</v>
      </c>
    </row>
    <row r="112" spans="1:22" customFormat="1" ht="9.75" customHeight="1" x14ac:dyDescent="0.25">
      <c r="A112" s="63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70"/>
      <c r="O112" s="1">
        <v>101</v>
      </c>
      <c r="P112" s="68"/>
      <c r="Q112" s="69"/>
      <c r="R112" s="68"/>
      <c r="S112" s="68"/>
      <c r="T112" s="71">
        <f t="shared" si="4"/>
        <v>0</v>
      </c>
      <c r="U112" s="2" t="str">
        <f t="shared" si="5"/>
        <v/>
      </c>
      <c r="V112" s="3">
        <f t="shared" ca="1" si="6"/>
        <v>43344</v>
      </c>
    </row>
    <row r="113" spans="1:22" customFormat="1" ht="9.75" customHeight="1" x14ac:dyDescent="0.25">
      <c r="A113" s="63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70"/>
      <c r="O113" s="1">
        <v>102</v>
      </c>
      <c r="P113" s="68"/>
      <c r="Q113" s="69"/>
      <c r="R113" s="68"/>
      <c r="S113" s="68"/>
      <c r="T113" s="71">
        <f t="shared" si="4"/>
        <v>0</v>
      </c>
      <c r="U113" s="2" t="str">
        <f t="shared" si="5"/>
        <v/>
      </c>
      <c r="V113" s="3">
        <f t="shared" ca="1" si="6"/>
        <v>43344</v>
      </c>
    </row>
    <row r="114" spans="1:22" customFormat="1" ht="9.75" customHeight="1" x14ac:dyDescent="0.25">
      <c r="A114" s="63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70"/>
      <c r="O114" s="1">
        <v>103</v>
      </c>
      <c r="P114" s="68"/>
      <c r="Q114" s="69"/>
      <c r="R114" s="68"/>
      <c r="S114" s="68"/>
      <c r="T114" s="71">
        <f t="shared" si="4"/>
        <v>0</v>
      </c>
      <c r="U114" s="2" t="str">
        <f t="shared" si="5"/>
        <v/>
      </c>
      <c r="V114" s="3">
        <f t="shared" ca="1" si="6"/>
        <v>43344</v>
      </c>
    </row>
    <row r="115" spans="1:22" customFormat="1" ht="9.75" customHeight="1" x14ac:dyDescent="0.25">
      <c r="A115" s="63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70"/>
      <c r="O115" s="1">
        <v>104</v>
      </c>
      <c r="P115" s="68"/>
      <c r="Q115" s="69"/>
      <c r="R115" s="68"/>
      <c r="S115" s="68"/>
      <c r="T115" s="71">
        <f t="shared" si="4"/>
        <v>0</v>
      </c>
      <c r="U115" s="2" t="str">
        <f t="shared" si="5"/>
        <v/>
      </c>
      <c r="V115" s="3">
        <f t="shared" ca="1" si="6"/>
        <v>43344</v>
      </c>
    </row>
    <row r="116" spans="1:22" customFormat="1" ht="9.75" customHeight="1" x14ac:dyDescent="0.25">
      <c r="A116" s="63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70"/>
      <c r="O116" s="1">
        <v>105</v>
      </c>
      <c r="P116" s="68"/>
      <c r="Q116" s="69"/>
      <c r="R116" s="68"/>
      <c r="S116" s="68"/>
      <c r="T116" s="71">
        <f t="shared" si="4"/>
        <v>0</v>
      </c>
      <c r="U116" s="2" t="str">
        <f t="shared" si="5"/>
        <v/>
      </c>
      <c r="V116" s="3">
        <f t="shared" ca="1" si="6"/>
        <v>43344</v>
      </c>
    </row>
    <row r="117" spans="1:22" customFormat="1" ht="9.75" customHeight="1" x14ac:dyDescent="0.25">
      <c r="A117" s="63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70"/>
      <c r="O117" s="1">
        <v>106</v>
      </c>
      <c r="P117" s="68"/>
      <c r="Q117" s="69"/>
      <c r="R117" s="68"/>
      <c r="S117" s="68"/>
      <c r="T117" s="71">
        <f t="shared" si="4"/>
        <v>0</v>
      </c>
      <c r="U117" s="2" t="str">
        <f t="shared" si="5"/>
        <v/>
      </c>
      <c r="V117" s="3">
        <f t="shared" ca="1" si="6"/>
        <v>43344</v>
      </c>
    </row>
    <row r="118" spans="1:22" customFormat="1" ht="9.75" customHeight="1" x14ac:dyDescent="0.25">
      <c r="A118" s="63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70"/>
      <c r="O118" s="1">
        <v>107</v>
      </c>
      <c r="P118" s="68"/>
      <c r="Q118" s="69"/>
      <c r="R118" s="68"/>
      <c r="S118" s="68"/>
      <c r="T118" s="71">
        <f t="shared" si="4"/>
        <v>0</v>
      </c>
      <c r="U118" s="2" t="str">
        <f t="shared" si="5"/>
        <v/>
      </c>
      <c r="V118" s="3">
        <f t="shared" ca="1" si="6"/>
        <v>43344</v>
      </c>
    </row>
    <row r="119" spans="1:22" customFormat="1" ht="9.75" customHeight="1" x14ac:dyDescent="0.25">
      <c r="A119" s="63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70"/>
      <c r="O119" s="1">
        <v>108</v>
      </c>
      <c r="P119" s="68"/>
      <c r="Q119" s="69"/>
      <c r="R119" s="68"/>
      <c r="S119" s="68"/>
      <c r="T119" s="71">
        <f t="shared" si="4"/>
        <v>0</v>
      </c>
      <c r="U119" s="2" t="str">
        <f t="shared" si="5"/>
        <v/>
      </c>
      <c r="V119" s="3">
        <f t="shared" ca="1" si="6"/>
        <v>43344</v>
      </c>
    </row>
    <row r="120" spans="1:22" customFormat="1" ht="9.75" customHeight="1" x14ac:dyDescent="0.25">
      <c r="A120" s="63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70"/>
      <c r="O120" s="1">
        <v>109</v>
      </c>
      <c r="P120" s="68"/>
      <c r="Q120" s="69"/>
      <c r="R120" s="68"/>
      <c r="S120" s="68"/>
      <c r="T120" s="71">
        <f t="shared" si="4"/>
        <v>0</v>
      </c>
      <c r="U120" s="2" t="str">
        <f t="shared" si="5"/>
        <v/>
      </c>
      <c r="V120" s="3">
        <f t="shared" ca="1" si="6"/>
        <v>43344</v>
      </c>
    </row>
    <row r="121" spans="1:22" customFormat="1" ht="9.75" customHeight="1" x14ac:dyDescent="0.25">
      <c r="A121" s="63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70"/>
      <c r="O121" s="1">
        <v>110</v>
      </c>
      <c r="P121" s="68"/>
      <c r="Q121" s="69"/>
      <c r="R121" s="68"/>
      <c r="S121" s="68"/>
      <c r="T121" s="71">
        <f t="shared" si="4"/>
        <v>0</v>
      </c>
      <c r="U121" s="2" t="str">
        <f t="shared" si="5"/>
        <v/>
      </c>
      <c r="V121" s="3">
        <f t="shared" ca="1" si="6"/>
        <v>43344</v>
      </c>
    </row>
    <row r="122" spans="1:22" customFormat="1" ht="9.75" customHeight="1" x14ac:dyDescent="0.25">
      <c r="A122" s="63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70"/>
      <c r="O122" s="1">
        <v>111</v>
      </c>
      <c r="P122" s="68"/>
      <c r="Q122" s="69"/>
      <c r="R122" s="68"/>
      <c r="S122" s="68"/>
      <c r="T122" s="71">
        <f t="shared" si="4"/>
        <v>0</v>
      </c>
      <c r="U122" s="2" t="str">
        <f t="shared" si="5"/>
        <v/>
      </c>
      <c r="V122" s="3">
        <f t="shared" ca="1" si="6"/>
        <v>43344</v>
      </c>
    </row>
    <row r="123" spans="1:22" customFormat="1" ht="9.75" customHeight="1" x14ac:dyDescent="0.25">
      <c r="A123" s="63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70"/>
      <c r="O123" s="1">
        <v>112</v>
      </c>
      <c r="P123" s="68"/>
      <c r="Q123" s="69"/>
      <c r="R123" s="68"/>
      <c r="S123" s="68"/>
      <c r="T123" s="71">
        <f t="shared" si="4"/>
        <v>0</v>
      </c>
      <c r="U123" s="2" t="str">
        <f t="shared" si="5"/>
        <v/>
      </c>
      <c r="V123" s="3">
        <f t="shared" ca="1" si="6"/>
        <v>43344</v>
      </c>
    </row>
    <row r="124" spans="1:22" customFormat="1" ht="9.75" customHeight="1" x14ac:dyDescent="0.25">
      <c r="A124" s="63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70"/>
      <c r="O124" s="1">
        <v>113</v>
      </c>
      <c r="P124" s="68"/>
      <c r="Q124" s="69"/>
      <c r="R124" s="68"/>
      <c r="S124" s="68"/>
      <c r="T124" s="71">
        <f t="shared" si="4"/>
        <v>0</v>
      </c>
      <c r="U124" s="2" t="str">
        <f t="shared" si="5"/>
        <v/>
      </c>
      <c r="V124" s="3">
        <f t="shared" ca="1" si="6"/>
        <v>43344</v>
      </c>
    </row>
    <row r="125" spans="1:22" customFormat="1" ht="9.75" customHeight="1" x14ac:dyDescent="0.25">
      <c r="A125" s="63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70"/>
      <c r="O125" s="1">
        <v>114</v>
      </c>
      <c r="P125" s="68"/>
      <c r="Q125" s="69"/>
      <c r="R125" s="68"/>
      <c r="S125" s="68"/>
      <c r="T125" s="71">
        <f t="shared" si="4"/>
        <v>0</v>
      </c>
      <c r="U125" s="2" t="str">
        <f t="shared" si="5"/>
        <v/>
      </c>
      <c r="V125" s="3">
        <f t="shared" ca="1" si="6"/>
        <v>43344</v>
      </c>
    </row>
    <row r="126" spans="1:22" customFormat="1" ht="9.9499999999999993" customHeight="1" x14ac:dyDescent="0.25">
      <c r="A126" s="63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70"/>
      <c r="O126" s="1">
        <v>115</v>
      </c>
      <c r="P126" s="68"/>
      <c r="Q126" s="69"/>
      <c r="R126" s="68"/>
      <c r="S126" s="68"/>
      <c r="T126" s="71">
        <f t="shared" si="4"/>
        <v>0</v>
      </c>
      <c r="U126" s="2" t="str">
        <f t="shared" si="5"/>
        <v/>
      </c>
      <c r="V126" s="3">
        <f t="shared" ca="1" si="6"/>
        <v>43344</v>
      </c>
    </row>
    <row r="127" spans="1:22" customFormat="1" ht="9.9499999999999993" customHeight="1" x14ac:dyDescent="0.25">
      <c r="A127" s="63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70"/>
      <c r="O127" s="1">
        <v>116</v>
      </c>
      <c r="P127" s="68"/>
      <c r="Q127" s="69"/>
      <c r="R127" s="68"/>
      <c r="S127" s="68"/>
      <c r="T127" s="71">
        <f t="shared" si="4"/>
        <v>0</v>
      </c>
      <c r="U127" s="2" t="str">
        <f t="shared" si="5"/>
        <v/>
      </c>
      <c r="V127" s="3">
        <f t="shared" ca="1" si="6"/>
        <v>43344</v>
      </c>
    </row>
    <row r="128" spans="1:22" customFormat="1" ht="9.9499999999999993" customHeight="1" x14ac:dyDescent="0.25">
      <c r="A128" s="63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70"/>
      <c r="O128" s="1">
        <v>117</v>
      </c>
      <c r="P128" s="68"/>
      <c r="Q128" s="69"/>
      <c r="R128" s="68"/>
      <c r="S128" s="68"/>
      <c r="T128" s="71">
        <f t="shared" si="4"/>
        <v>0</v>
      </c>
      <c r="U128" s="2" t="str">
        <f t="shared" si="5"/>
        <v/>
      </c>
      <c r="V128" s="3">
        <f t="shared" ca="1" si="6"/>
        <v>43344</v>
      </c>
    </row>
    <row r="129" spans="1:22" customFormat="1" ht="9.9499999999999993" customHeight="1" x14ac:dyDescent="0.25">
      <c r="A129" s="63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70"/>
      <c r="O129" s="1">
        <v>118</v>
      </c>
      <c r="P129" s="68"/>
      <c r="Q129" s="69"/>
      <c r="R129" s="68"/>
      <c r="S129" s="68"/>
      <c r="T129" s="71">
        <f t="shared" si="4"/>
        <v>0</v>
      </c>
      <c r="U129" s="2" t="str">
        <f t="shared" si="5"/>
        <v/>
      </c>
      <c r="V129" s="3">
        <f t="shared" ca="1" si="6"/>
        <v>43344</v>
      </c>
    </row>
    <row r="130" spans="1:22" customFormat="1" ht="9.9499999999999993" customHeight="1" x14ac:dyDescent="0.25">
      <c r="A130" s="63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70"/>
      <c r="O130" s="1">
        <v>119</v>
      </c>
      <c r="P130" s="68"/>
      <c r="Q130" s="69"/>
      <c r="R130" s="68"/>
      <c r="S130" s="68"/>
      <c r="T130" s="71">
        <f t="shared" si="4"/>
        <v>0</v>
      </c>
      <c r="U130" s="2" t="str">
        <f t="shared" si="5"/>
        <v/>
      </c>
      <c r="V130" s="3">
        <f t="shared" ca="1" si="6"/>
        <v>43344</v>
      </c>
    </row>
    <row r="131" spans="1:22" customFormat="1" ht="9.9499999999999993" customHeight="1" thickBot="1" x14ac:dyDescent="0.3">
      <c r="A131" s="63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87"/>
      <c r="O131" s="88">
        <v>120</v>
      </c>
      <c r="P131" s="89"/>
      <c r="Q131" s="90"/>
      <c r="R131" s="89"/>
      <c r="S131" s="89"/>
      <c r="T131" s="91">
        <f t="shared" si="4"/>
        <v>0</v>
      </c>
      <c r="U131" s="92" t="str">
        <f t="shared" si="5"/>
        <v/>
      </c>
      <c r="V131" s="93">
        <f t="shared" ca="1" si="6"/>
        <v>43344</v>
      </c>
    </row>
    <row r="132" spans="1:22" customFormat="1" ht="15.75" thickBot="1" x14ac:dyDescent="0.3">
      <c r="A132" s="66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52" t="s">
        <v>19</v>
      </c>
      <c r="O132" s="53">
        <f ca="1">TODAY()</f>
        <v>43344</v>
      </c>
      <c r="P132" s="53" t="s">
        <v>20</v>
      </c>
      <c r="Q132" s="54">
        <f>SUM(Q11:Q131)-U132</f>
        <v>0</v>
      </c>
      <c r="R132" s="55">
        <f>MAX(R12:R131)</f>
        <v>0</v>
      </c>
      <c r="S132" s="56"/>
      <c r="T132" s="57" t="s">
        <v>21</v>
      </c>
      <c r="U132" s="54">
        <f>SUM(U11:U131)</f>
        <v>0</v>
      </c>
      <c r="V132" s="58">
        <f ca="1">SUMIF(V11:V131,"&gt;0")</f>
        <v>5244624</v>
      </c>
    </row>
    <row r="133" spans="1:22" ht="2.1" customHeight="1" x14ac:dyDescent="0.25"/>
  </sheetData>
  <mergeCells count="17">
    <mergeCell ref="N1:N2"/>
    <mergeCell ref="O1:T2"/>
    <mergeCell ref="U1:U2"/>
    <mergeCell ref="V1:V2"/>
    <mergeCell ref="B2:L6"/>
    <mergeCell ref="O3:P3"/>
    <mergeCell ref="S3:T3"/>
    <mergeCell ref="S4:V4"/>
    <mergeCell ref="O5:P5"/>
    <mergeCell ref="U5:V5"/>
    <mergeCell ref="B11:B109"/>
    <mergeCell ref="N6:Q6"/>
    <mergeCell ref="S6:V6"/>
    <mergeCell ref="N7:Q7"/>
    <mergeCell ref="B8:B10"/>
    <mergeCell ref="C8:L9"/>
    <mergeCell ref="N8:Q8"/>
  </mergeCells>
  <conditionalFormatting sqref="T8:V8 V3 R8">
    <cfRule type="cellIs" dxfId="120" priority="11" operator="equal">
      <formula>0</formula>
    </cfRule>
  </conditionalFormatting>
  <conditionalFormatting sqref="V10">
    <cfRule type="cellIs" dxfId="119" priority="7" operator="between">
      <formula>40000</formula>
      <formula>50000</formula>
    </cfRule>
    <cfRule type="cellIs" dxfId="118" priority="8" operator="between">
      <formula>30</formula>
      <formula>4000</formula>
    </cfRule>
    <cfRule type="containsText" dxfId="117" priority="9" operator="containsText" text="pago">
      <formula>NOT(ISERROR(SEARCH("pago",V10)))</formula>
    </cfRule>
    <cfRule type="cellIs" dxfId="116" priority="10" operator="between">
      <formula>1</formula>
      <formula>29</formula>
    </cfRule>
  </conditionalFormatting>
  <conditionalFormatting sqref="V11:V131">
    <cfRule type="cellIs" dxfId="115" priority="3" operator="between">
      <formula>40000</formula>
      <formula>50000</formula>
    </cfRule>
    <cfRule type="cellIs" dxfId="114" priority="4" operator="between">
      <formula>30</formula>
      <formula>4000</formula>
    </cfRule>
    <cfRule type="containsText" dxfId="113" priority="5" operator="containsText" text="pago">
      <formula>NOT(ISERROR(SEARCH("pago",V11)))</formula>
    </cfRule>
    <cfRule type="cellIs" dxfId="112" priority="6" operator="between">
      <formula>1</formula>
      <formula>29</formula>
    </cfRule>
  </conditionalFormatting>
  <conditionalFormatting sqref="V11:V131">
    <cfRule type="cellIs" dxfId="111" priority="2" operator="lessThan">
      <formula>0</formula>
    </cfRule>
  </conditionalFormatting>
  <conditionalFormatting sqref="T11:T131">
    <cfRule type="expression" dxfId="110" priority="1">
      <formula>S11=""</formula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Clientes!$A$3:$A$402</xm:f>
          </x14:formula1>
          <xm:sqref>V1:V2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3"/>
  <sheetViews>
    <sheetView workbookViewId="0">
      <selection sqref="A1:XFD1048576"/>
    </sheetView>
  </sheetViews>
  <sheetFormatPr defaultColWidth="0" defaultRowHeight="15" zeroHeight="1" x14ac:dyDescent="0.25"/>
  <cols>
    <col min="1" max="1" width="1.7109375" style="59" customWidth="1"/>
    <col min="2" max="12" width="2.7109375" style="59" customWidth="1"/>
    <col min="13" max="13" width="1.7109375" style="59" customWidth="1"/>
    <col min="14" max="14" width="19.140625" style="42" bestFit="1" customWidth="1"/>
    <col min="15" max="15" width="15" style="42" bestFit="1" customWidth="1"/>
    <col min="16" max="16" width="15" style="42" customWidth="1"/>
    <col min="17" max="17" width="9.28515625" style="42" bestFit="1" customWidth="1"/>
    <col min="18" max="18" width="18.7109375" style="43" hidden="1"/>
    <col min="19" max="19" width="15.5703125" style="42" bestFit="1" customWidth="1"/>
    <col min="20" max="20" width="17.85546875" style="42" customWidth="1"/>
    <col min="21" max="21" width="14.28515625" style="42" bestFit="1" customWidth="1"/>
    <col min="22" max="22" width="19" style="42" customWidth="1"/>
    <col min="23" max="23" width="1.7109375" style="59" customWidth="1"/>
    <col min="24" max="16384" width="19" style="59" hidden="1"/>
  </cols>
  <sheetData>
    <row r="1" spans="1:22" customFormat="1" ht="9.9499999999999993" customHeight="1" thickBot="1" x14ac:dyDescent="0.3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2"/>
      <c r="N1" s="222" t="str">
        <f ca="1">IF(V132&gt;5000,"Livre",IF(V132&lt;=30,"Em Dias","Atrasado"))</f>
        <v>Livre</v>
      </c>
      <c r="O1" s="224" t="s">
        <v>1</v>
      </c>
      <c r="P1" s="224"/>
      <c r="Q1" s="224"/>
      <c r="R1" s="224"/>
      <c r="S1" s="224"/>
      <c r="T1" s="224"/>
      <c r="U1" s="226" t="s">
        <v>22</v>
      </c>
      <c r="V1" s="228" t="s">
        <v>56</v>
      </c>
    </row>
    <row r="2" spans="1:22" customFormat="1" ht="9.9499999999999993" customHeight="1" thickBot="1" x14ac:dyDescent="0.3">
      <c r="A2" s="63"/>
      <c r="B2" s="230"/>
      <c r="C2" s="231"/>
      <c r="D2" s="231"/>
      <c r="E2" s="231"/>
      <c r="F2" s="231"/>
      <c r="G2" s="231"/>
      <c r="H2" s="231"/>
      <c r="I2" s="231"/>
      <c r="J2" s="231"/>
      <c r="K2" s="231"/>
      <c r="L2" s="232"/>
      <c r="M2" s="64"/>
      <c r="N2" s="223"/>
      <c r="O2" s="225"/>
      <c r="P2" s="225"/>
      <c r="Q2" s="225"/>
      <c r="R2" s="225"/>
      <c r="S2" s="225"/>
      <c r="T2" s="225"/>
      <c r="U2" s="227"/>
      <c r="V2" s="229"/>
    </row>
    <row r="3" spans="1:22" customFormat="1" ht="9.9499999999999993" customHeight="1" thickBot="1" x14ac:dyDescent="0.3">
      <c r="A3" s="63"/>
      <c r="B3" s="233"/>
      <c r="C3" s="234"/>
      <c r="D3" s="234"/>
      <c r="E3" s="234"/>
      <c r="F3" s="234"/>
      <c r="G3" s="234"/>
      <c r="H3" s="234"/>
      <c r="I3" s="234"/>
      <c r="J3" s="234"/>
      <c r="K3" s="234"/>
      <c r="L3" s="235"/>
      <c r="M3" s="64"/>
      <c r="N3" s="44" t="s">
        <v>4</v>
      </c>
      <c r="O3" s="239" t="e">
        <f>VLOOKUP(V1,bd,2,0)</f>
        <v>#N/A</v>
      </c>
      <c r="P3" s="240"/>
      <c r="Q3" s="45" t="s">
        <v>6</v>
      </c>
      <c r="R3" s="43"/>
      <c r="S3" s="241" t="e">
        <f>VLOOKUP(V1,bd,8,0)</f>
        <v>#N/A</v>
      </c>
      <c r="T3" s="242"/>
      <c r="U3" s="44" t="s">
        <v>23</v>
      </c>
      <c r="V3" s="13" t="e">
        <f>VLOOKUP(V1,bd,9,0)</f>
        <v>#N/A</v>
      </c>
    </row>
    <row r="4" spans="1:22" customFormat="1" ht="9.9499999999999993" customHeight="1" thickBot="1" x14ac:dyDescent="0.3">
      <c r="A4" s="63"/>
      <c r="B4" s="233"/>
      <c r="C4" s="234"/>
      <c r="D4" s="234"/>
      <c r="E4" s="234"/>
      <c r="F4" s="234"/>
      <c r="G4" s="234"/>
      <c r="H4" s="234"/>
      <c r="I4" s="234"/>
      <c r="J4" s="234"/>
      <c r="K4" s="234"/>
      <c r="L4" s="235"/>
      <c r="M4" s="64"/>
      <c r="N4" s="44" t="s">
        <v>30</v>
      </c>
      <c r="O4" s="41" t="e">
        <f>VLOOKUP(V1,bd,17,0)</f>
        <v>#N/A</v>
      </c>
      <c r="P4" s="41" t="e">
        <f>VLOOKUP(V1,bd,18,0)</f>
        <v>#N/A</v>
      </c>
      <c r="Q4" s="44" t="s">
        <v>8</v>
      </c>
      <c r="R4" s="43"/>
      <c r="S4" s="243" t="e">
        <f>VLOOKUP(V1,bd,19,0)</f>
        <v>#N/A</v>
      </c>
      <c r="T4" s="244"/>
      <c r="U4" s="244"/>
      <c r="V4" s="245"/>
    </row>
    <row r="5" spans="1:22" customFormat="1" ht="9.9499999999999993" customHeight="1" thickBot="1" x14ac:dyDescent="0.3">
      <c r="A5" s="63"/>
      <c r="B5" s="233"/>
      <c r="C5" s="234"/>
      <c r="D5" s="234"/>
      <c r="E5" s="234"/>
      <c r="F5" s="234"/>
      <c r="G5" s="234"/>
      <c r="H5" s="234"/>
      <c r="I5" s="234"/>
      <c r="J5" s="234"/>
      <c r="K5" s="234"/>
      <c r="L5" s="235"/>
      <c r="M5" s="64"/>
      <c r="N5" s="44" t="s">
        <v>24</v>
      </c>
      <c r="O5" s="246" t="e">
        <f>VLOOKUP(V1,bd,10,0)</f>
        <v>#N/A</v>
      </c>
      <c r="P5" s="247"/>
      <c r="Q5" s="46" t="s">
        <v>7</v>
      </c>
      <c r="R5" s="4"/>
      <c r="S5" s="41" t="e">
        <f>VLOOKUP(V1,bd,13,0)</f>
        <v>#N/A</v>
      </c>
      <c r="T5" s="44" t="s">
        <v>5</v>
      </c>
      <c r="U5" s="241" t="e">
        <f>VLOOKUP(V1,bd,20,0)</f>
        <v>#N/A</v>
      </c>
      <c r="V5" s="242"/>
    </row>
    <row r="6" spans="1:22" customFormat="1" ht="9.9499999999999993" customHeight="1" thickBot="1" x14ac:dyDescent="0.3">
      <c r="A6" s="63"/>
      <c r="B6" s="236"/>
      <c r="C6" s="237"/>
      <c r="D6" s="237"/>
      <c r="E6" s="237"/>
      <c r="F6" s="237"/>
      <c r="G6" s="237"/>
      <c r="H6" s="237"/>
      <c r="I6" s="237"/>
      <c r="J6" s="237"/>
      <c r="K6" s="237"/>
      <c r="L6" s="238"/>
      <c r="M6" s="64"/>
      <c r="N6" s="241"/>
      <c r="O6" s="248"/>
      <c r="P6" s="248"/>
      <c r="Q6" s="248"/>
      <c r="R6" s="7"/>
      <c r="S6" s="248"/>
      <c r="T6" s="248"/>
      <c r="U6" s="248"/>
      <c r="V6" s="242"/>
    </row>
    <row r="7" spans="1:22" customFormat="1" ht="9.9499999999999993" customHeight="1" thickBot="1" x14ac:dyDescent="0.3">
      <c r="A7" s="63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217" t="s">
        <v>25</v>
      </c>
      <c r="O7" s="215"/>
      <c r="P7" s="215"/>
      <c r="Q7" s="216"/>
      <c r="R7" s="65"/>
      <c r="S7" s="47" t="s">
        <v>26</v>
      </c>
      <c r="T7" s="48" t="s">
        <v>27</v>
      </c>
      <c r="U7" s="48" t="s">
        <v>28</v>
      </c>
      <c r="V7" s="48" t="s">
        <v>29</v>
      </c>
    </row>
    <row r="8" spans="1:22" customFormat="1" ht="9.9499999999999993" customHeight="1" thickBot="1" x14ac:dyDescent="0.3">
      <c r="A8" s="63"/>
      <c r="B8" s="249"/>
      <c r="C8" s="250" t="s">
        <v>31</v>
      </c>
      <c r="D8" s="251"/>
      <c r="E8" s="251"/>
      <c r="F8" s="251"/>
      <c r="G8" s="251"/>
      <c r="H8" s="251"/>
      <c r="I8" s="251"/>
      <c r="J8" s="251"/>
      <c r="K8" s="251"/>
      <c r="L8" s="252"/>
      <c r="M8" s="64"/>
      <c r="N8" s="241" t="e">
        <f>VLOOKUP(V1,bd,3,0)</f>
        <v>#N/A</v>
      </c>
      <c r="O8" s="248"/>
      <c r="P8" s="248"/>
      <c r="Q8" s="242"/>
      <c r="R8" s="6"/>
      <c r="S8" s="5" t="e">
        <f>VLOOKUP(V1,bd,4,0)</f>
        <v>#N/A</v>
      </c>
      <c r="T8" s="5" t="e">
        <f>VLOOKUP(V1,bd,5,0)</f>
        <v>#N/A</v>
      </c>
      <c r="U8" s="5" t="e">
        <f>VLOOKUP(V1,bd,7,0)</f>
        <v>#N/A</v>
      </c>
      <c r="V8" s="13" t="e">
        <f>VLOOKUP(V1,bd,6,0)</f>
        <v>#N/A</v>
      </c>
    </row>
    <row r="9" spans="1:22" customFormat="1" ht="9.9499999999999993" customHeight="1" thickBot="1" x14ac:dyDescent="0.3">
      <c r="A9" s="63"/>
      <c r="B9" s="249"/>
      <c r="C9" s="253"/>
      <c r="D9" s="254"/>
      <c r="E9" s="254"/>
      <c r="F9" s="254"/>
      <c r="G9" s="254"/>
      <c r="H9" s="254"/>
      <c r="I9" s="254"/>
      <c r="J9" s="254"/>
      <c r="K9" s="254"/>
      <c r="L9" s="255"/>
      <c r="M9" s="64"/>
      <c r="N9" s="49"/>
      <c r="O9" s="50"/>
      <c r="P9" s="50"/>
      <c r="Q9" s="50"/>
      <c r="R9" s="50"/>
      <c r="S9" s="50"/>
      <c r="T9" s="50"/>
      <c r="U9" s="50"/>
      <c r="V9" s="51"/>
    </row>
    <row r="10" spans="1:22" customFormat="1" ht="9.9499999999999993" customHeight="1" thickBot="1" x14ac:dyDescent="0.3">
      <c r="A10" s="63"/>
      <c r="B10" s="249"/>
      <c r="C10" s="115">
        <v>1</v>
      </c>
      <c r="D10" s="116">
        <v>2</v>
      </c>
      <c r="E10" s="116">
        <v>3</v>
      </c>
      <c r="F10" s="116">
        <v>4</v>
      </c>
      <c r="G10" s="116">
        <v>5</v>
      </c>
      <c r="H10" s="116">
        <v>6</v>
      </c>
      <c r="I10" s="116">
        <v>7</v>
      </c>
      <c r="J10" s="116">
        <v>8</v>
      </c>
      <c r="K10" s="116">
        <v>9</v>
      </c>
      <c r="L10" s="117">
        <v>10</v>
      </c>
      <c r="M10" s="64"/>
      <c r="N10" s="76" t="s">
        <v>9</v>
      </c>
      <c r="O10" s="77" t="s">
        <v>10</v>
      </c>
      <c r="P10" s="77" t="s">
        <v>11</v>
      </c>
      <c r="Q10" s="77" t="s">
        <v>12</v>
      </c>
      <c r="R10" s="78" t="s">
        <v>13</v>
      </c>
      <c r="S10" s="77" t="s">
        <v>14</v>
      </c>
      <c r="T10" s="77" t="s">
        <v>15</v>
      </c>
      <c r="U10" s="77" t="s">
        <v>16</v>
      </c>
      <c r="V10" s="79" t="s">
        <v>17</v>
      </c>
    </row>
    <row r="11" spans="1:22" customFormat="1" ht="9.9499999999999993" customHeight="1" x14ac:dyDescent="0.25">
      <c r="A11" s="63"/>
      <c r="B11" s="256" t="s">
        <v>3292</v>
      </c>
      <c r="C11" s="108">
        <v>1</v>
      </c>
      <c r="D11" s="112">
        <v>1</v>
      </c>
      <c r="E11" s="113">
        <v>1</v>
      </c>
      <c r="F11" s="113">
        <v>1</v>
      </c>
      <c r="G11" s="113">
        <v>1</v>
      </c>
      <c r="H11" s="113">
        <v>1</v>
      </c>
      <c r="I11" s="113">
        <v>1</v>
      </c>
      <c r="J11" s="113">
        <v>1</v>
      </c>
      <c r="K11" s="113">
        <v>1</v>
      </c>
      <c r="L11" s="114">
        <v>1</v>
      </c>
      <c r="M11" s="64"/>
      <c r="N11" s="80"/>
      <c r="O11" s="81" t="s">
        <v>18</v>
      </c>
      <c r="P11" s="82"/>
      <c r="Q11" s="83"/>
      <c r="R11" s="82"/>
      <c r="S11" s="82"/>
      <c r="T11" s="84">
        <f t="shared" ref="T11:T74" si="0">IF(P11&gt;=S11,0,"")</f>
        <v>0</v>
      </c>
      <c r="U11" s="85" t="str">
        <f t="shared" ref="U11:U74" si="1">IF(S11&lt;&gt;"",Q11,"")</f>
        <v/>
      </c>
      <c r="V11" s="86">
        <f t="shared" ref="V11:V74" ca="1" si="2">IF(U11&lt;&gt;"","pago",TODAY()-P11)</f>
        <v>43344</v>
      </c>
    </row>
    <row r="12" spans="1:22" customFormat="1" ht="9.9499999999999993" customHeight="1" x14ac:dyDescent="0.25">
      <c r="A12" s="63"/>
      <c r="B12" s="257"/>
      <c r="C12" s="109">
        <v>2</v>
      </c>
      <c r="D12" s="94">
        <v>2</v>
      </c>
      <c r="E12" s="72">
        <v>2</v>
      </c>
      <c r="F12" s="72">
        <v>2</v>
      </c>
      <c r="G12" s="72">
        <v>2</v>
      </c>
      <c r="H12" s="72">
        <v>2</v>
      </c>
      <c r="I12" s="72">
        <v>2</v>
      </c>
      <c r="J12" s="72">
        <v>2</v>
      </c>
      <c r="K12" s="72">
        <v>2</v>
      </c>
      <c r="L12" s="73">
        <v>2</v>
      </c>
      <c r="M12" s="64"/>
      <c r="N12" s="70"/>
      <c r="O12" s="1">
        <v>1</v>
      </c>
      <c r="P12" s="68"/>
      <c r="Q12" s="69"/>
      <c r="R12" s="68" t="str">
        <f t="shared" ref="R12:R51" si="3">IF(N12&lt;&gt;"",P12,"")</f>
        <v/>
      </c>
      <c r="S12" s="68"/>
      <c r="T12" s="71">
        <f t="shared" si="0"/>
        <v>0</v>
      </c>
      <c r="U12" s="2" t="str">
        <f t="shared" si="1"/>
        <v/>
      </c>
      <c r="V12" s="3">
        <f t="shared" ca="1" si="2"/>
        <v>43344</v>
      </c>
    </row>
    <row r="13" spans="1:22" customFormat="1" ht="9.9499999999999993" customHeight="1" x14ac:dyDescent="0.25">
      <c r="A13" s="63"/>
      <c r="B13" s="257"/>
      <c r="C13" s="109">
        <v>3</v>
      </c>
      <c r="D13" s="94">
        <v>3</v>
      </c>
      <c r="E13" s="72">
        <v>3</v>
      </c>
      <c r="F13" s="72">
        <v>3</v>
      </c>
      <c r="G13" s="72">
        <v>3</v>
      </c>
      <c r="H13" s="72">
        <v>3</v>
      </c>
      <c r="I13" s="72">
        <v>3</v>
      </c>
      <c r="J13" s="72">
        <v>3</v>
      </c>
      <c r="K13" s="72">
        <v>3</v>
      </c>
      <c r="L13" s="73">
        <v>3</v>
      </c>
      <c r="M13" s="64"/>
      <c r="N13" s="70"/>
      <c r="O13" s="1">
        <v>2</v>
      </c>
      <c r="P13" s="68"/>
      <c r="Q13" s="69"/>
      <c r="R13" s="68" t="str">
        <f t="shared" si="3"/>
        <v/>
      </c>
      <c r="S13" s="68"/>
      <c r="T13" s="71">
        <f t="shared" si="0"/>
        <v>0</v>
      </c>
      <c r="U13" s="2" t="str">
        <f t="shared" si="1"/>
        <v/>
      </c>
      <c r="V13" s="3">
        <f t="shared" ca="1" si="2"/>
        <v>43344</v>
      </c>
    </row>
    <row r="14" spans="1:22" customFormat="1" ht="9.9499999999999993" customHeight="1" x14ac:dyDescent="0.25">
      <c r="A14" s="63"/>
      <c r="B14" s="257"/>
      <c r="C14" s="109">
        <v>4</v>
      </c>
      <c r="D14" s="94">
        <v>4</v>
      </c>
      <c r="E14" s="72">
        <v>4</v>
      </c>
      <c r="F14" s="72">
        <v>4</v>
      </c>
      <c r="G14" s="72">
        <v>4</v>
      </c>
      <c r="H14" s="72">
        <v>4</v>
      </c>
      <c r="I14" s="72">
        <v>4</v>
      </c>
      <c r="J14" s="72">
        <v>4</v>
      </c>
      <c r="K14" s="72">
        <v>4</v>
      </c>
      <c r="L14" s="73">
        <v>4</v>
      </c>
      <c r="M14" s="64"/>
      <c r="N14" s="70"/>
      <c r="O14" s="1">
        <v>3</v>
      </c>
      <c r="P14" s="68"/>
      <c r="Q14" s="69"/>
      <c r="R14" s="68" t="str">
        <f t="shared" si="3"/>
        <v/>
      </c>
      <c r="S14" s="68"/>
      <c r="T14" s="71">
        <f t="shared" si="0"/>
        <v>0</v>
      </c>
      <c r="U14" s="2" t="str">
        <f t="shared" si="1"/>
        <v/>
      </c>
      <c r="V14" s="3">
        <f t="shared" ca="1" si="2"/>
        <v>43344</v>
      </c>
    </row>
    <row r="15" spans="1:22" customFormat="1" ht="9.9499999999999993" customHeight="1" x14ac:dyDescent="0.25">
      <c r="A15" s="63"/>
      <c r="B15" s="257"/>
      <c r="C15" s="109">
        <v>5</v>
      </c>
      <c r="D15" s="94">
        <v>5</v>
      </c>
      <c r="E15" s="72">
        <v>5</v>
      </c>
      <c r="F15" s="72">
        <v>5</v>
      </c>
      <c r="G15" s="72">
        <v>5</v>
      </c>
      <c r="H15" s="72">
        <v>5</v>
      </c>
      <c r="I15" s="72">
        <v>5</v>
      </c>
      <c r="J15" s="72">
        <v>5</v>
      </c>
      <c r="K15" s="72">
        <v>5</v>
      </c>
      <c r="L15" s="73">
        <v>5</v>
      </c>
      <c r="M15" s="64"/>
      <c r="N15" s="70"/>
      <c r="O15" s="1">
        <v>4</v>
      </c>
      <c r="P15" s="68"/>
      <c r="Q15" s="69"/>
      <c r="R15" s="68" t="str">
        <f t="shared" si="3"/>
        <v/>
      </c>
      <c r="S15" s="68"/>
      <c r="T15" s="71">
        <f t="shared" si="0"/>
        <v>0</v>
      </c>
      <c r="U15" s="2" t="str">
        <f t="shared" si="1"/>
        <v/>
      </c>
      <c r="V15" s="3">
        <f t="shared" ca="1" si="2"/>
        <v>43344</v>
      </c>
    </row>
    <row r="16" spans="1:22" customFormat="1" ht="9.9499999999999993" customHeight="1" x14ac:dyDescent="0.25">
      <c r="A16" s="63"/>
      <c r="B16" s="257"/>
      <c r="C16" s="109">
        <v>6</v>
      </c>
      <c r="D16" s="94">
        <v>6</v>
      </c>
      <c r="E16" s="72">
        <v>6</v>
      </c>
      <c r="F16" s="72">
        <v>6</v>
      </c>
      <c r="G16" s="72">
        <v>6</v>
      </c>
      <c r="H16" s="72">
        <v>6</v>
      </c>
      <c r="I16" s="72">
        <v>6</v>
      </c>
      <c r="J16" s="72">
        <v>6</v>
      </c>
      <c r="K16" s="72">
        <v>6</v>
      </c>
      <c r="L16" s="73">
        <v>6</v>
      </c>
      <c r="M16" s="64"/>
      <c r="N16" s="70"/>
      <c r="O16" s="1">
        <v>5</v>
      </c>
      <c r="P16" s="68"/>
      <c r="Q16" s="69"/>
      <c r="R16" s="68" t="str">
        <f t="shared" si="3"/>
        <v/>
      </c>
      <c r="S16" s="68"/>
      <c r="T16" s="71">
        <f t="shared" si="0"/>
        <v>0</v>
      </c>
      <c r="U16" s="2" t="str">
        <f t="shared" si="1"/>
        <v/>
      </c>
      <c r="V16" s="3">
        <f t="shared" ca="1" si="2"/>
        <v>43344</v>
      </c>
    </row>
    <row r="17" spans="1:22" customFormat="1" ht="9.9499999999999993" customHeight="1" x14ac:dyDescent="0.25">
      <c r="A17" s="63"/>
      <c r="B17" s="257"/>
      <c r="C17" s="109">
        <v>7</v>
      </c>
      <c r="D17" s="94">
        <v>7</v>
      </c>
      <c r="E17" s="72">
        <v>7</v>
      </c>
      <c r="F17" s="72">
        <v>7</v>
      </c>
      <c r="G17" s="72">
        <v>7</v>
      </c>
      <c r="H17" s="72">
        <v>7</v>
      </c>
      <c r="I17" s="72">
        <v>7</v>
      </c>
      <c r="J17" s="72">
        <v>7</v>
      </c>
      <c r="K17" s="72">
        <v>7</v>
      </c>
      <c r="L17" s="73">
        <v>7</v>
      </c>
      <c r="M17" s="64"/>
      <c r="N17" s="70"/>
      <c r="O17" s="1">
        <v>6</v>
      </c>
      <c r="P17" s="68"/>
      <c r="Q17" s="69"/>
      <c r="R17" s="68" t="str">
        <f t="shared" si="3"/>
        <v/>
      </c>
      <c r="S17" s="68"/>
      <c r="T17" s="71">
        <f t="shared" si="0"/>
        <v>0</v>
      </c>
      <c r="U17" s="2" t="str">
        <f t="shared" si="1"/>
        <v/>
      </c>
      <c r="V17" s="3">
        <f t="shared" ca="1" si="2"/>
        <v>43344</v>
      </c>
    </row>
    <row r="18" spans="1:22" customFormat="1" ht="9.9499999999999993" customHeight="1" x14ac:dyDescent="0.25">
      <c r="A18" s="63"/>
      <c r="B18" s="257"/>
      <c r="C18" s="109">
        <v>8</v>
      </c>
      <c r="D18" s="94">
        <v>8</v>
      </c>
      <c r="E18" s="72">
        <v>8</v>
      </c>
      <c r="F18" s="72">
        <v>8</v>
      </c>
      <c r="G18" s="72">
        <v>8</v>
      </c>
      <c r="H18" s="72">
        <v>8</v>
      </c>
      <c r="I18" s="72">
        <v>8</v>
      </c>
      <c r="J18" s="72">
        <v>8</v>
      </c>
      <c r="K18" s="72">
        <v>8</v>
      </c>
      <c r="L18" s="73">
        <v>8</v>
      </c>
      <c r="M18" s="64"/>
      <c r="N18" s="70"/>
      <c r="O18" s="1">
        <v>7</v>
      </c>
      <c r="P18" s="68"/>
      <c r="Q18" s="69"/>
      <c r="R18" s="68" t="str">
        <f t="shared" si="3"/>
        <v/>
      </c>
      <c r="S18" s="68"/>
      <c r="T18" s="71">
        <f t="shared" si="0"/>
        <v>0</v>
      </c>
      <c r="U18" s="2" t="str">
        <f t="shared" si="1"/>
        <v/>
      </c>
      <c r="V18" s="3">
        <f t="shared" ca="1" si="2"/>
        <v>43344</v>
      </c>
    </row>
    <row r="19" spans="1:22" customFormat="1" ht="9.9499999999999993" customHeight="1" x14ac:dyDescent="0.25">
      <c r="A19" s="63"/>
      <c r="B19" s="257"/>
      <c r="C19" s="109">
        <v>9</v>
      </c>
      <c r="D19" s="94">
        <v>9</v>
      </c>
      <c r="E19" s="72">
        <v>9</v>
      </c>
      <c r="F19" s="72">
        <v>9</v>
      </c>
      <c r="G19" s="72">
        <v>9</v>
      </c>
      <c r="H19" s="72">
        <v>9</v>
      </c>
      <c r="I19" s="72">
        <v>9</v>
      </c>
      <c r="J19" s="72">
        <v>9</v>
      </c>
      <c r="K19" s="72">
        <v>9</v>
      </c>
      <c r="L19" s="73">
        <v>9</v>
      </c>
      <c r="M19" s="64"/>
      <c r="N19" s="70"/>
      <c r="O19" s="1">
        <v>8</v>
      </c>
      <c r="P19" s="68"/>
      <c r="Q19" s="69"/>
      <c r="R19" s="68" t="str">
        <f t="shared" si="3"/>
        <v/>
      </c>
      <c r="S19" s="68"/>
      <c r="T19" s="71">
        <f t="shared" si="0"/>
        <v>0</v>
      </c>
      <c r="U19" s="2" t="str">
        <f t="shared" si="1"/>
        <v/>
      </c>
      <c r="V19" s="3">
        <f t="shared" ca="1" si="2"/>
        <v>43344</v>
      </c>
    </row>
    <row r="20" spans="1:22" customFormat="1" ht="9.9499999999999993" customHeight="1" x14ac:dyDescent="0.25">
      <c r="A20" s="63"/>
      <c r="B20" s="257"/>
      <c r="C20" s="109">
        <v>10</v>
      </c>
      <c r="D20" s="94">
        <v>10</v>
      </c>
      <c r="E20" s="72">
        <v>10</v>
      </c>
      <c r="F20" s="72">
        <v>10</v>
      </c>
      <c r="G20" s="72">
        <v>10</v>
      </c>
      <c r="H20" s="72">
        <v>10</v>
      </c>
      <c r="I20" s="72">
        <v>10</v>
      </c>
      <c r="J20" s="72">
        <v>10</v>
      </c>
      <c r="K20" s="72">
        <v>10</v>
      </c>
      <c r="L20" s="73">
        <v>10</v>
      </c>
      <c r="M20" s="64"/>
      <c r="N20" s="70"/>
      <c r="O20" s="1">
        <v>9</v>
      </c>
      <c r="P20" s="68"/>
      <c r="Q20" s="69"/>
      <c r="R20" s="68" t="str">
        <f t="shared" si="3"/>
        <v/>
      </c>
      <c r="S20" s="68"/>
      <c r="T20" s="71">
        <f t="shared" si="0"/>
        <v>0</v>
      </c>
      <c r="U20" s="2" t="str">
        <f t="shared" si="1"/>
        <v/>
      </c>
      <c r="V20" s="3">
        <f t="shared" ca="1" si="2"/>
        <v>43344</v>
      </c>
    </row>
    <row r="21" spans="1:22" customFormat="1" ht="9.9499999999999993" customHeight="1" x14ac:dyDescent="0.25">
      <c r="A21" s="63"/>
      <c r="B21" s="257"/>
      <c r="C21" s="109">
        <v>11</v>
      </c>
      <c r="D21" s="94">
        <v>11</v>
      </c>
      <c r="E21" s="72">
        <v>11</v>
      </c>
      <c r="F21" s="72">
        <v>11</v>
      </c>
      <c r="G21" s="72">
        <v>11</v>
      </c>
      <c r="H21" s="72">
        <v>11</v>
      </c>
      <c r="I21" s="72">
        <v>11</v>
      </c>
      <c r="J21" s="72">
        <v>11</v>
      </c>
      <c r="K21" s="72">
        <v>11</v>
      </c>
      <c r="L21" s="73">
        <v>11</v>
      </c>
      <c r="M21" s="64"/>
      <c r="N21" s="70"/>
      <c r="O21" s="1">
        <v>10</v>
      </c>
      <c r="P21" s="68"/>
      <c r="Q21" s="69"/>
      <c r="R21" s="68" t="str">
        <f t="shared" si="3"/>
        <v/>
      </c>
      <c r="S21" s="68"/>
      <c r="T21" s="71">
        <f t="shared" si="0"/>
        <v>0</v>
      </c>
      <c r="U21" s="2" t="str">
        <f t="shared" si="1"/>
        <v/>
      </c>
      <c r="V21" s="3">
        <f t="shared" ca="1" si="2"/>
        <v>43344</v>
      </c>
    </row>
    <row r="22" spans="1:22" customFormat="1" ht="9.9499999999999993" customHeight="1" x14ac:dyDescent="0.25">
      <c r="A22" s="63"/>
      <c r="B22" s="257"/>
      <c r="C22" s="110">
        <v>12</v>
      </c>
      <c r="D22" s="72">
        <v>12</v>
      </c>
      <c r="E22" s="72">
        <v>12</v>
      </c>
      <c r="F22" s="72">
        <v>12</v>
      </c>
      <c r="G22" s="72">
        <v>12</v>
      </c>
      <c r="H22" s="72">
        <v>12</v>
      </c>
      <c r="I22" s="72">
        <v>12</v>
      </c>
      <c r="J22" s="72">
        <v>12</v>
      </c>
      <c r="K22" s="72">
        <v>12</v>
      </c>
      <c r="L22" s="73">
        <v>12</v>
      </c>
      <c r="M22" s="64"/>
      <c r="N22" s="70"/>
      <c r="O22" s="1">
        <v>11</v>
      </c>
      <c r="P22" s="68"/>
      <c r="Q22" s="69"/>
      <c r="R22" s="68" t="str">
        <f t="shared" si="3"/>
        <v/>
      </c>
      <c r="S22" s="68"/>
      <c r="T22" s="71">
        <f t="shared" si="0"/>
        <v>0</v>
      </c>
      <c r="U22" s="2" t="str">
        <f t="shared" si="1"/>
        <v/>
      </c>
      <c r="V22" s="3">
        <f t="shared" ca="1" si="2"/>
        <v>43344</v>
      </c>
    </row>
    <row r="23" spans="1:22" customFormat="1" ht="9.9499999999999993" customHeight="1" x14ac:dyDescent="0.25">
      <c r="A23" s="63"/>
      <c r="B23" s="257"/>
      <c r="C23" s="110">
        <v>13</v>
      </c>
      <c r="D23" s="72">
        <v>13</v>
      </c>
      <c r="E23" s="72">
        <v>13</v>
      </c>
      <c r="F23" s="72">
        <v>13</v>
      </c>
      <c r="G23" s="72">
        <v>13</v>
      </c>
      <c r="H23" s="72">
        <v>13</v>
      </c>
      <c r="I23" s="72">
        <v>13</v>
      </c>
      <c r="J23" s="72">
        <v>13</v>
      </c>
      <c r="K23" s="72">
        <v>13</v>
      </c>
      <c r="L23" s="73">
        <v>13</v>
      </c>
      <c r="M23" s="64"/>
      <c r="N23" s="70"/>
      <c r="O23" s="1">
        <v>12</v>
      </c>
      <c r="P23" s="68"/>
      <c r="Q23" s="69"/>
      <c r="R23" s="68" t="str">
        <f t="shared" si="3"/>
        <v/>
      </c>
      <c r="S23" s="68"/>
      <c r="T23" s="71">
        <f t="shared" si="0"/>
        <v>0</v>
      </c>
      <c r="U23" s="2" t="str">
        <f t="shared" si="1"/>
        <v/>
      </c>
      <c r="V23" s="3">
        <f t="shared" ca="1" si="2"/>
        <v>43344</v>
      </c>
    </row>
    <row r="24" spans="1:22" customFormat="1" ht="9.9499999999999993" customHeight="1" x14ac:dyDescent="0.25">
      <c r="A24" s="63"/>
      <c r="B24" s="257"/>
      <c r="C24" s="97">
        <v>14</v>
      </c>
      <c r="D24" s="72">
        <v>14</v>
      </c>
      <c r="E24" s="72">
        <v>14</v>
      </c>
      <c r="F24" s="72">
        <v>14</v>
      </c>
      <c r="G24" s="72">
        <v>14</v>
      </c>
      <c r="H24" s="72">
        <v>14</v>
      </c>
      <c r="I24" s="72">
        <v>14</v>
      </c>
      <c r="J24" s="72">
        <v>14</v>
      </c>
      <c r="K24" s="72">
        <v>14</v>
      </c>
      <c r="L24" s="73">
        <v>14</v>
      </c>
      <c r="M24" s="64"/>
      <c r="N24" s="70"/>
      <c r="O24" s="1">
        <v>13</v>
      </c>
      <c r="P24" s="68"/>
      <c r="Q24" s="69"/>
      <c r="R24" s="68" t="str">
        <f t="shared" si="3"/>
        <v/>
      </c>
      <c r="S24" s="68"/>
      <c r="T24" s="71">
        <f t="shared" si="0"/>
        <v>0</v>
      </c>
      <c r="U24" s="2" t="str">
        <f t="shared" si="1"/>
        <v/>
      </c>
      <c r="V24" s="3">
        <f t="shared" ca="1" si="2"/>
        <v>43344</v>
      </c>
    </row>
    <row r="25" spans="1:22" customFormat="1" ht="9.9499999999999993" customHeight="1" x14ac:dyDescent="0.25">
      <c r="A25" s="63"/>
      <c r="B25" s="257"/>
      <c r="C25" s="97">
        <v>15</v>
      </c>
      <c r="D25" s="72">
        <v>15</v>
      </c>
      <c r="E25" s="72">
        <v>15</v>
      </c>
      <c r="F25" s="72">
        <v>15</v>
      </c>
      <c r="G25" s="72">
        <v>15</v>
      </c>
      <c r="H25" s="72">
        <v>15</v>
      </c>
      <c r="I25" s="72">
        <v>15</v>
      </c>
      <c r="J25" s="72">
        <v>15</v>
      </c>
      <c r="K25" s="72">
        <v>15</v>
      </c>
      <c r="L25" s="73">
        <v>15</v>
      </c>
      <c r="M25" s="64"/>
      <c r="N25" s="70"/>
      <c r="O25" s="1">
        <v>14</v>
      </c>
      <c r="P25" s="68"/>
      <c r="Q25" s="69"/>
      <c r="R25" s="68" t="str">
        <f t="shared" si="3"/>
        <v/>
      </c>
      <c r="S25" s="68"/>
      <c r="T25" s="71">
        <f t="shared" si="0"/>
        <v>0</v>
      </c>
      <c r="U25" s="2" t="str">
        <f t="shared" si="1"/>
        <v/>
      </c>
      <c r="V25" s="3">
        <f t="shared" ca="1" si="2"/>
        <v>43344</v>
      </c>
    </row>
    <row r="26" spans="1:22" customFormat="1" ht="9.9499999999999993" customHeight="1" x14ac:dyDescent="0.25">
      <c r="A26" s="63"/>
      <c r="B26" s="257"/>
      <c r="C26" s="97">
        <v>16</v>
      </c>
      <c r="D26" s="72">
        <v>16</v>
      </c>
      <c r="E26" s="72">
        <v>16</v>
      </c>
      <c r="F26" s="72">
        <v>16</v>
      </c>
      <c r="G26" s="72">
        <v>16</v>
      </c>
      <c r="H26" s="72">
        <v>16</v>
      </c>
      <c r="I26" s="72">
        <v>16</v>
      </c>
      <c r="J26" s="72">
        <v>16</v>
      </c>
      <c r="K26" s="72">
        <v>16</v>
      </c>
      <c r="L26" s="73">
        <v>16</v>
      </c>
      <c r="M26" s="64"/>
      <c r="N26" s="70"/>
      <c r="O26" s="1">
        <v>15</v>
      </c>
      <c r="P26" s="68"/>
      <c r="Q26" s="69"/>
      <c r="R26" s="68" t="str">
        <f t="shared" si="3"/>
        <v/>
      </c>
      <c r="S26" s="68"/>
      <c r="T26" s="71">
        <f t="shared" si="0"/>
        <v>0</v>
      </c>
      <c r="U26" s="2" t="str">
        <f t="shared" si="1"/>
        <v/>
      </c>
      <c r="V26" s="3">
        <f t="shared" ca="1" si="2"/>
        <v>43344</v>
      </c>
    </row>
    <row r="27" spans="1:22" customFormat="1" ht="9.9499999999999993" customHeight="1" x14ac:dyDescent="0.25">
      <c r="A27" s="63"/>
      <c r="B27" s="257"/>
      <c r="C27" s="97">
        <v>17</v>
      </c>
      <c r="D27" s="72">
        <v>17</v>
      </c>
      <c r="E27" s="72">
        <v>17</v>
      </c>
      <c r="F27" s="72">
        <v>17</v>
      </c>
      <c r="G27" s="72">
        <v>17</v>
      </c>
      <c r="H27" s="72">
        <v>17</v>
      </c>
      <c r="I27" s="72">
        <v>17</v>
      </c>
      <c r="J27" s="72">
        <v>17</v>
      </c>
      <c r="K27" s="72">
        <v>17</v>
      </c>
      <c r="L27" s="73">
        <v>17</v>
      </c>
      <c r="M27" s="64"/>
      <c r="N27" s="70"/>
      <c r="O27" s="1">
        <v>16</v>
      </c>
      <c r="P27" s="68"/>
      <c r="Q27" s="69"/>
      <c r="R27" s="68" t="str">
        <f t="shared" si="3"/>
        <v/>
      </c>
      <c r="S27" s="68"/>
      <c r="T27" s="71">
        <f t="shared" si="0"/>
        <v>0</v>
      </c>
      <c r="U27" s="2" t="str">
        <f t="shared" si="1"/>
        <v/>
      </c>
      <c r="V27" s="3">
        <f t="shared" ca="1" si="2"/>
        <v>43344</v>
      </c>
    </row>
    <row r="28" spans="1:22" customFormat="1" ht="9.9499999999999993" customHeight="1" x14ac:dyDescent="0.25">
      <c r="A28" s="63"/>
      <c r="B28" s="257"/>
      <c r="C28" s="97">
        <v>18</v>
      </c>
      <c r="D28" s="72">
        <v>18</v>
      </c>
      <c r="E28" s="72">
        <v>18</v>
      </c>
      <c r="F28" s="72">
        <v>18</v>
      </c>
      <c r="G28" s="72">
        <v>18</v>
      </c>
      <c r="H28" s="72">
        <v>18</v>
      </c>
      <c r="I28" s="72">
        <v>18</v>
      </c>
      <c r="J28" s="72">
        <v>18</v>
      </c>
      <c r="K28" s="72">
        <v>18</v>
      </c>
      <c r="L28" s="73">
        <v>18</v>
      </c>
      <c r="M28" s="64"/>
      <c r="N28" s="70"/>
      <c r="O28" s="1">
        <v>17</v>
      </c>
      <c r="P28" s="68"/>
      <c r="Q28" s="69"/>
      <c r="R28" s="68" t="str">
        <f t="shared" si="3"/>
        <v/>
      </c>
      <c r="S28" s="68"/>
      <c r="T28" s="71">
        <f t="shared" si="0"/>
        <v>0</v>
      </c>
      <c r="U28" s="2" t="str">
        <f t="shared" si="1"/>
        <v/>
      </c>
      <c r="V28" s="3">
        <f t="shared" ca="1" si="2"/>
        <v>43344</v>
      </c>
    </row>
    <row r="29" spans="1:22" customFormat="1" ht="9.9499999999999993" customHeight="1" x14ac:dyDescent="0.25">
      <c r="A29" s="63"/>
      <c r="B29" s="257"/>
      <c r="C29" s="97">
        <v>19</v>
      </c>
      <c r="D29" s="72">
        <v>19</v>
      </c>
      <c r="E29" s="72">
        <v>19</v>
      </c>
      <c r="F29" s="72">
        <v>19</v>
      </c>
      <c r="G29" s="72">
        <v>19</v>
      </c>
      <c r="H29" s="72">
        <v>19</v>
      </c>
      <c r="I29" s="72">
        <v>19</v>
      </c>
      <c r="J29" s="72">
        <v>19</v>
      </c>
      <c r="K29" s="72">
        <v>19</v>
      </c>
      <c r="L29" s="73">
        <v>19</v>
      </c>
      <c r="M29" s="64"/>
      <c r="N29" s="70"/>
      <c r="O29" s="1">
        <v>18</v>
      </c>
      <c r="P29" s="68"/>
      <c r="Q29" s="69"/>
      <c r="R29" s="68" t="str">
        <f t="shared" si="3"/>
        <v/>
      </c>
      <c r="S29" s="68"/>
      <c r="T29" s="71">
        <f t="shared" si="0"/>
        <v>0</v>
      </c>
      <c r="U29" s="2" t="str">
        <f t="shared" si="1"/>
        <v/>
      </c>
      <c r="V29" s="3">
        <f t="shared" ca="1" si="2"/>
        <v>43344</v>
      </c>
    </row>
    <row r="30" spans="1:22" customFormat="1" ht="9.9499999999999993" customHeight="1" x14ac:dyDescent="0.25">
      <c r="A30" s="63"/>
      <c r="B30" s="257"/>
      <c r="C30" s="97">
        <v>20</v>
      </c>
      <c r="D30" s="72">
        <v>20</v>
      </c>
      <c r="E30" s="72">
        <v>20</v>
      </c>
      <c r="F30" s="72">
        <v>20</v>
      </c>
      <c r="G30" s="72">
        <v>20</v>
      </c>
      <c r="H30" s="72">
        <v>20</v>
      </c>
      <c r="I30" s="72">
        <v>20</v>
      </c>
      <c r="J30" s="72">
        <v>20</v>
      </c>
      <c r="K30" s="72">
        <v>20</v>
      </c>
      <c r="L30" s="73">
        <v>20</v>
      </c>
      <c r="M30" s="64"/>
      <c r="N30" s="70"/>
      <c r="O30" s="1">
        <v>19</v>
      </c>
      <c r="P30" s="68"/>
      <c r="Q30" s="69"/>
      <c r="R30" s="68" t="str">
        <f t="shared" si="3"/>
        <v/>
      </c>
      <c r="S30" s="68"/>
      <c r="T30" s="71">
        <f t="shared" si="0"/>
        <v>0</v>
      </c>
      <c r="U30" s="2" t="str">
        <f t="shared" si="1"/>
        <v/>
      </c>
      <c r="V30" s="3">
        <f t="shared" ca="1" si="2"/>
        <v>43344</v>
      </c>
    </row>
    <row r="31" spans="1:22" customFormat="1" ht="9.9499999999999993" customHeight="1" x14ac:dyDescent="0.25">
      <c r="A31" s="63"/>
      <c r="B31" s="257"/>
      <c r="C31" s="97">
        <v>21</v>
      </c>
      <c r="D31" s="72">
        <v>21</v>
      </c>
      <c r="E31" s="72">
        <v>21</v>
      </c>
      <c r="F31" s="72">
        <v>21</v>
      </c>
      <c r="G31" s="72">
        <v>21</v>
      </c>
      <c r="H31" s="72">
        <v>21</v>
      </c>
      <c r="I31" s="72">
        <v>21</v>
      </c>
      <c r="J31" s="72">
        <v>21</v>
      </c>
      <c r="K31" s="72">
        <v>21</v>
      </c>
      <c r="L31" s="73">
        <v>21</v>
      </c>
      <c r="M31" s="64"/>
      <c r="N31" s="70"/>
      <c r="O31" s="1">
        <v>20</v>
      </c>
      <c r="P31" s="68"/>
      <c r="Q31" s="69"/>
      <c r="R31" s="68" t="str">
        <f t="shared" si="3"/>
        <v/>
      </c>
      <c r="S31" s="68"/>
      <c r="T31" s="71">
        <f t="shared" si="0"/>
        <v>0</v>
      </c>
      <c r="U31" s="2" t="str">
        <f t="shared" si="1"/>
        <v/>
      </c>
      <c r="V31" s="3">
        <f t="shared" ca="1" si="2"/>
        <v>43344</v>
      </c>
    </row>
    <row r="32" spans="1:22" customFormat="1" ht="9.9499999999999993" customHeight="1" x14ac:dyDescent="0.25">
      <c r="A32" s="63"/>
      <c r="B32" s="257"/>
      <c r="C32" s="97">
        <v>22</v>
      </c>
      <c r="D32" s="72">
        <v>22</v>
      </c>
      <c r="E32" s="72">
        <v>22</v>
      </c>
      <c r="F32" s="72">
        <v>22</v>
      </c>
      <c r="G32" s="72">
        <v>22</v>
      </c>
      <c r="H32" s="72">
        <v>22</v>
      </c>
      <c r="I32" s="72">
        <v>22</v>
      </c>
      <c r="J32" s="72">
        <v>22</v>
      </c>
      <c r="K32" s="72">
        <v>22</v>
      </c>
      <c r="L32" s="73">
        <v>22</v>
      </c>
      <c r="M32" s="64"/>
      <c r="N32" s="70"/>
      <c r="O32" s="1">
        <v>21</v>
      </c>
      <c r="P32" s="68"/>
      <c r="Q32" s="69"/>
      <c r="R32" s="68" t="str">
        <f t="shared" si="3"/>
        <v/>
      </c>
      <c r="S32" s="68"/>
      <c r="T32" s="71">
        <f t="shared" si="0"/>
        <v>0</v>
      </c>
      <c r="U32" s="2" t="str">
        <f t="shared" si="1"/>
        <v/>
      </c>
      <c r="V32" s="3">
        <f t="shared" ca="1" si="2"/>
        <v>43344</v>
      </c>
    </row>
    <row r="33" spans="1:22" customFormat="1" ht="9.9499999999999993" customHeight="1" x14ac:dyDescent="0.25">
      <c r="A33" s="63"/>
      <c r="B33" s="257"/>
      <c r="C33" s="97">
        <v>23</v>
      </c>
      <c r="D33" s="72">
        <v>23</v>
      </c>
      <c r="E33" s="72">
        <v>23</v>
      </c>
      <c r="F33" s="72">
        <v>23</v>
      </c>
      <c r="G33" s="72">
        <v>23</v>
      </c>
      <c r="H33" s="72">
        <v>23</v>
      </c>
      <c r="I33" s="72">
        <v>23</v>
      </c>
      <c r="J33" s="72">
        <v>23</v>
      </c>
      <c r="K33" s="72">
        <v>23</v>
      </c>
      <c r="L33" s="73">
        <v>23</v>
      </c>
      <c r="M33" s="64"/>
      <c r="N33" s="70"/>
      <c r="O33" s="1">
        <v>22</v>
      </c>
      <c r="P33" s="68"/>
      <c r="Q33" s="69"/>
      <c r="R33" s="68" t="str">
        <f t="shared" si="3"/>
        <v/>
      </c>
      <c r="S33" s="68"/>
      <c r="T33" s="71">
        <f t="shared" si="0"/>
        <v>0</v>
      </c>
      <c r="U33" s="2" t="str">
        <f t="shared" si="1"/>
        <v/>
      </c>
      <c r="V33" s="3">
        <f t="shared" ca="1" si="2"/>
        <v>43344</v>
      </c>
    </row>
    <row r="34" spans="1:22" customFormat="1" ht="9.9499999999999993" customHeight="1" x14ac:dyDescent="0.25">
      <c r="A34" s="63"/>
      <c r="B34" s="257"/>
      <c r="C34" s="97">
        <v>24</v>
      </c>
      <c r="D34" s="72">
        <v>24</v>
      </c>
      <c r="E34" s="72">
        <v>24</v>
      </c>
      <c r="F34" s="72">
        <v>24</v>
      </c>
      <c r="G34" s="72">
        <v>24</v>
      </c>
      <c r="H34" s="72">
        <v>24</v>
      </c>
      <c r="I34" s="72">
        <v>24</v>
      </c>
      <c r="J34" s="72">
        <v>24</v>
      </c>
      <c r="K34" s="72">
        <v>24</v>
      </c>
      <c r="L34" s="73">
        <v>24</v>
      </c>
      <c r="M34" s="64"/>
      <c r="N34" s="70"/>
      <c r="O34" s="1">
        <v>23</v>
      </c>
      <c r="P34" s="68"/>
      <c r="Q34" s="69"/>
      <c r="R34" s="68" t="str">
        <f t="shared" si="3"/>
        <v/>
      </c>
      <c r="S34" s="68"/>
      <c r="T34" s="71">
        <f t="shared" si="0"/>
        <v>0</v>
      </c>
      <c r="U34" s="2" t="str">
        <f t="shared" si="1"/>
        <v/>
      </c>
      <c r="V34" s="3">
        <f t="shared" ca="1" si="2"/>
        <v>43344</v>
      </c>
    </row>
    <row r="35" spans="1:22" customFormat="1" ht="9.9499999999999993" customHeight="1" x14ac:dyDescent="0.25">
      <c r="A35" s="63"/>
      <c r="B35" s="257"/>
      <c r="C35" s="97">
        <v>25</v>
      </c>
      <c r="D35" s="72">
        <v>25</v>
      </c>
      <c r="E35" s="72">
        <v>25</v>
      </c>
      <c r="F35" s="72">
        <v>25</v>
      </c>
      <c r="G35" s="72">
        <v>25</v>
      </c>
      <c r="H35" s="72">
        <v>25</v>
      </c>
      <c r="I35" s="72">
        <v>25</v>
      </c>
      <c r="J35" s="72">
        <v>25</v>
      </c>
      <c r="K35" s="72">
        <v>25</v>
      </c>
      <c r="L35" s="73">
        <v>25</v>
      </c>
      <c r="M35" s="64"/>
      <c r="N35" s="70"/>
      <c r="O35" s="1">
        <v>24</v>
      </c>
      <c r="P35" s="68"/>
      <c r="Q35" s="69"/>
      <c r="R35" s="68" t="str">
        <f t="shared" si="3"/>
        <v/>
      </c>
      <c r="S35" s="68"/>
      <c r="T35" s="71">
        <f t="shared" si="0"/>
        <v>0</v>
      </c>
      <c r="U35" s="2" t="str">
        <f t="shared" si="1"/>
        <v/>
      </c>
      <c r="V35" s="3">
        <f t="shared" ca="1" si="2"/>
        <v>43344</v>
      </c>
    </row>
    <row r="36" spans="1:22" customFormat="1" ht="9.9499999999999993" customHeight="1" x14ac:dyDescent="0.25">
      <c r="A36" s="63"/>
      <c r="B36" s="257"/>
      <c r="C36" s="97">
        <v>26</v>
      </c>
      <c r="D36" s="72">
        <v>26</v>
      </c>
      <c r="E36" s="72">
        <v>26</v>
      </c>
      <c r="F36" s="72">
        <v>26</v>
      </c>
      <c r="G36" s="72">
        <v>26</v>
      </c>
      <c r="H36" s="72">
        <v>26</v>
      </c>
      <c r="I36" s="72">
        <v>26</v>
      </c>
      <c r="J36" s="72">
        <v>26</v>
      </c>
      <c r="K36" s="72">
        <v>26</v>
      </c>
      <c r="L36" s="73">
        <v>26</v>
      </c>
      <c r="M36" s="64"/>
      <c r="N36" s="70"/>
      <c r="O36" s="1">
        <v>25</v>
      </c>
      <c r="P36" s="68"/>
      <c r="Q36" s="69"/>
      <c r="R36" s="68" t="str">
        <f t="shared" si="3"/>
        <v/>
      </c>
      <c r="S36" s="68"/>
      <c r="T36" s="71">
        <f t="shared" si="0"/>
        <v>0</v>
      </c>
      <c r="U36" s="2" t="str">
        <f t="shared" si="1"/>
        <v/>
      </c>
      <c r="V36" s="3">
        <f t="shared" ca="1" si="2"/>
        <v>43344</v>
      </c>
    </row>
    <row r="37" spans="1:22" customFormat="1" ht="9.9499999999999993" customHeight="1" x14ac:dyDescent="0.25">
      <c r="A37" s="63"/>
      <c r="B37" s="257"/>
      <c r="C37" s="97">
        <v>27</v>
      </c>
      <c r="D37" s="72">
        <v>27</v>
      </c>
      <c r="E37" s="72">
        <v>27</v>
      </c>
      <c r="F37" s="72">
        <v>27</v>
      </c>
      <c r="G37" s="72">
        <v>27</v>
      </c>
      <c r="H37" s="72">
        <v>27</v>
      </c>
      <c r="I37" s="72">
        <v>27</v>
      </c>
      <c r="J37" s="72">
        <v>27</v>
      </c>
      <c r="K37" s="72">
        <v>27</v>
      </c>
      <c r="L37" s="73">
        <v>27</v>
      </c>
      <c r="M37" s="64"/>
      <c r="N37" s="70"/>
      <c r="O37" s="1">
        <v>26</v>
      </c>
      <c r="P37" s="68"/>
      <c r="Q37" s="69"/>
      <c r="R37" s="68" t="str">
        <f t="shared" si="3"/>
        <v/>
      </c>
      <c r="S37" s="68"/>
      <c r="T37" s="71">
        <f t="shared" si="0"/>
        <v>0</v>
      </c>
      <c r="U37" s="2" t="str">
        <f t="shared" si="1"/>
        <v/>
      </c>
      <c r="V37" s="3">
        <f t="shared" ca="1" si="2"/>
        <v>43344</v>
      </c>
    </row>
    <row r="38" spans="1:22" customFormat="1" ht="9.9499999999999993" customHeight="1" x14ac:dyDescent="0.25">
      <c r="A38" s="63"/>
      <c r="B38" s="257"/>
      <c r="C38" s="97">
        <v>28</v>
      </c>
      <c r="D38" s="72">
        <v>28</v>
      </c>
      <c r="E38" s="72">
        <v>28</v>
      </c>
      <c r="F38" s="72">
        <v>28</v>
      </c>
      <c r="G38" s="72">
        <v>28</v>
      </c>
      <c r="H38" s="72">
        <v>28</v>
      </c>
      <c r="I38" s="72">
        <v>28</v>
      </c>
      <c r="J38" s="72">
        <v>28</v>
      </c>
      <c r="K38" s="72">
        <v>28</v>
      </c>
      <c r="L38" s="73">
        <v>28</v>
      </c>
      <c r="M38" s="64"/>
      <c r="N38" s="70"/>
      <c r="O38" s="1">
        <v>27</v>
      </c>
      <c r="P38" s="68"/>
      <c r="Q38" s="69"/>
      <c r="R38" s="68" t="str">
        <f t="shared" si="3"/>
        <v/>
      </c>
      <c r="S38" s="68"/>
      <c r="T38" s="71">
        <f t="shared" si="0"/>
        <v>0</v>
      </c>
      <c r="U38" s="2" t="str">
        <f t="shared" si="1"/>
        <v/>
      </c>
      <c r="V38" s="3">
        <f t="shared" ca="1" si="2"/>
        <v>43344</v>
      </c>
    </row>
    <row r="39" spans="1:22" customFormat="1" ht="9.9499999999999993" customHeight="1" x14ac:dyDescent="0.25">
      <c r="A39" s="63"/>
      <c r="B39" s="257"/>
      <c r="C39" s="97">
        <v>29</v>
      </c>
      <c r="D39" s="72">
        <v>29</v>
      </c>
      <c r="E39" s="72">
        <v>29</v>
      </c>
      <c r="F39" s="72">
        <v>29</v>
      </c>
      <c r="G39" s="72">
        <v>29</v>
      </c>
      <c r="H39" s="72">
        <v>29</v>
      </c>
      <c r="I39" s="72">
        <v>29</v>
      </c>
      <c r="J39" s="72">
        <v>29</v>
      </c>
      <c r="K39" s="72">
        <v>29</v>
      </c>
      <c r="L39" s="73">
        <v>29</v>
      </c>
      <c r="M39" s="64"/>
      <c r="N39" s="70"/>
      <c r="O39" s="1">
        <v>28</v>
      </c>
      <c r="P39" s="68"/>
      <c r="Q39" s="69"/>
      <c r="R39" s="68" t="str">
        <f t="shared" si="3"/>
        <v/>
      </c>
      <c r="S39" s="68"/>
      <c r="T39" s="71">
        <f t="shared" si="0"/>
        <v>0</v>
      </c>
      <c r="U39" s="2" t="str">
        <f t="shared" si="1"/>
        <v/>
      </c>
      <c r="V39" s="3">
        <f t="shared" ca="1" si="2"/>
        <v>43344</v>
      </c>
    </row>
    <row r="40" spans="1:22" customFormat="1" ht="9.9499999999999993" customHeight="1" x14ac:dyDescent="0.25">
      <c r="A40" s="63"/>
      <c r="B40" s="257"/>
      <c r="C40" s="97">
        <v>30</v>
      </c>
      <c r="D40" s="72">
        <v>30</v>
      </c>
      <c r="E40" s="72">
        <v>30</v>
      </c>
      <c r="F40" s="72">
        <v>30</v>
      </c>
      <c r="G40" s="72">
        <v>30</v>
      </c>
      <c r="H40" s="72">
        <v>30</v>
      </c>
      <c r="I40" s="72">
        <v>30</v>
      </c>
      <c r="J40" s="72">
        <v>30</v>
      </c>
      <c r="K40" s="72">
        <v>30</v>
      </c>
      <c r="L40" s="73">
        <v>30</v>
      </c>
      <c r="M40" s="64"/>
      <c r="N40" s="70"/>
      <c r="O40" s="1">
        <v>29</v>
      </c>
      <c r="P40" s="68"/>
      <c r="Q40" s="69"/>
      <c r="R40" s="68" t="str">
        <f t="shared" si="3"/>
        <v/>
      </c>
      <c r="S40" s="68"/>
      <c r="T40" s="71">
        <f t="shared" si="0"/>
        <v>0</v>
      </c>
      <c r="U40" s="2" t="str">
        <f t="shared" si="1"/>
        <v/>
      </c>
      <c r="V40" s="3">
        <f t="shared" ca="1" si="2"/>
        <v>43344</v>
      </c>
    </row>
    <row r="41" spans="1:22" customFormat="1" ht="9.9499999999999993" customHeight="1" x14ac:dyDescent="0.25">
      <c r="A41" s="63"/>
      <c r="B41" s="257"/>
      <c r="C41" s="97">
        <v>31</v>
      </c>
      <c r="D41" s="72">
        <v>31</v>
      </c>
      <c r="E41" s="72">
        <v>31</v>
      </c>
      <c r="F41" s="72">
        <v>31</v>
      </c>
      <c r="G41" s="72">
        <v>31</v>
      </c>
      <c r="H41" s="72">
        <v>31</v>
      </c>
      <c r="I41" s="72">
        <v>31</v>
      </c>
      <c r="J41" s="72">
        <v>31</v>
      </c>
      <c r="K41" s="72">
        <v>31</v>
      </c>
      <c r="L41" s="73">
        <v>31</v>
      </c>
      <c r="M41" s="64"/>
      <c r="N41" s="70"/>
      <c r="O41" s="1">
        <v>30</v>
      </c>
      <c r="P41" s="68"/>
      <c r="Q41" s="69"/>
      <c r="R41" s="68" t="str">
        <f t="shared" si="3"/>
        <v/>
      </c>
      <c r="S41" s="68"/>
      <c r="T41" s="71">
        <f t="shared" si="0"/>
        <v>0</v>
      </c>
      <c r="U41" s="2" t="str">
        <f t="shared" si="1"/>
        <v/>
      </c>
      <c r="V41" s="3">
        <f t="shared" ca="1" si="2"/>
        <v>43344</v>
      </c>
    </row>
    <row r="42" spans="1:22" customFormat="1" ht="9.9499999999999993" customHeight="1" x14ac:dyDescent="0.25">
      <c r="A42" s="63"/>
      <c r="B42" s="257"/>
      <c r="C42" s="97">
        <v>32</v>
      </c>
      <c r="D42" s="72">
        <v>32</v>
      </c>
      <c r="E42" s="72">
        <v>32</v>
      </c>
      <c r="F42" s="72">
        <v>32</v>
      </c>
      <c r="G42" s="72">
        <v>32</v>
      </c>
      <c r="H42" s="72">
        <v>32</v>
      </c>
      <c r="I42" s="72">
        <v>32</v>
      </c>
      <c r="J42" s="72">
        <v>32</v>
      </c>
      <c r="K42" s="72">
        <v>32</v>
      </c>
      <c r="L42" s="73">
        <v>32</v>
      </c>
      <c r="M42" s="64"/>
      <c r="N42" s="70"/>
      <c r="O42" s="1">
        <v>31</v>
      </c>
      <c r="P42" s="68"/>
      <c r="Q42" s="69"/>
      <c r="R42" s="68" t="str">
        <f t="shared" si="3"/>
        <v/>
      </c>
      <c r="S42" s="68"/>
      <c r="T42" s="71">
        <f t="shared" si="0"/>
        <v>0</v>
      </c>
      <c r="U42" s="2" t="str">
        <f t="shared" si="1"/>
        <v/>
      </c>
      <c r="V42" s="3">
        <f t="shared" ca="1" si="2"/>
        <v>43344</v>
      </c>
    </row>
    <row r="43" spans="1:22" customFormat="1" ht="9.9499999999999993" customHeight="1" x14ac:dyDescent="0.25">
      <c r="A43" s="63"/>
      <c r="B43" s="257"/>
      <c r="C43" s="97">
        <v>33</v>
      </c>
      <c r="D43" s="72">
        <v>33</v>
      </c>
      <c r="E43" s="72">
        <v>33</v>
      </c>
      <c r="F43" s="72">
        <v>33</v>
      </c>
      <c r="G43" s="72">
        <v>33</v>
      </c>
      <c r="H43" s="72">
        <v>33</v>
      </c>
      <c r="I43" s="72">
        <v>33</v>
      </c>
      <c r="J43" s="72">
        <v>33</v>
      </c>
      <c r="K43" s="72">
        <v>33</v>
      </c>
      <c r="L43" s="73">
        <v>33</v>
      </c>
      <c r="M43" s="64"/>
      <c r="N43" s="70"/>
      <c r="O43" s="1">
        <v>32</v>
      </c>
      <c r="P43" s="68"/>
      <c r="Q43" s="69"/>
      <c r="R43" s="68" t="str">
        <f t="shared" si="3"/>
        <v/>
      </c>
      <c r="S43" s="68"/>
      <c r="T43" s="71">
        <f t="shared" si="0"/>
        <v>0</v>
      </c>
      <c r="U43" s="2" t="str">
        <f t="shared" si="1"/>
        <v/>
      </c>
      <c r="V43" s="3">
        <f t="shared" ca="1" si="2"/>
        <v>43344</v>
      </c>
    </row>
    <row r="44" spans="1:22" customFormat="1" ht="9.9499999999999993" customHeight="1" x14ac:dyDescent="0.25">
      <c r="A44" s="63"/>
      <c r="B44" s="257"/>
      <c r="C44" s="97">
        <v>34</v>
      </c>
      <c r="D44" s="72">
        <v>34</v>
      </c>
      <c r="E44" s="72">
        <v>34</v>
      </c>
      <c r="F44" s="72">
        <v>34</v>
      </c>
      <c r="G44" s="72">
        <v>34</v>
      </c>
      <c r="H44" s="72">
        <v>34</v>
      </c>
      <c r="I44" s="72">
        <v>34</v>
      </c>
      <c r="J44" s="72">
        <v>34</v>
      </c>
      <c r="K44" s="72">
        <v>34</v>
      </c>
      <c r="L44" s="73">
        <v>34</v>
      </c>
      <c r="M44" s="64"/>
      <c r="N44" s="70"/>
      <c r="O44" s="1">
        <v>33</v>
      </c>
      <c r="P44" s="68"/>
      <c r="Q44" s="69"/>
      <c r="R44" s="68" t="str">
        <f t="shared" si="3"/>
        <v/>
      </c>
      <c r="S44" s="68"/>
      <c r="T44" s="71">
        <f t="shared" si="0"/>
        <v>0</v>
      </c>
      <c r="U44" s="2" t="str">
        <f t="shared" si="1"/>
        <v/>
      </c>
      <c r="V44" s="3">
        <f t="shared" ca="1" si="2"/>
        <v>43344</v>
      </c>
    </row>
    <row r="45" spans="1:22" customFormat="1" ht="9.9499999999999993" customHeight="1" x14ac:dyDescent="0.25">
      <c r="A45" s="63"/>
      <c r="B45" s="257"/>
      <c r="C45" s="97">
        <v>35</v>
      </c>
      <c r="D45" s="72">
        <v>35</v>
      </c>
      <c r="E45" s="72">
        <v>35</v>
      </c>
      <c r="F45" s="72">
        <v>35</v>
      </c>
      <c r="G45" s="72">
        <v>35</v>
      </c>
      <c r="H45" s="72">
        <v>35</v>
      </c>
      <c r="I45" s="72">
        <v>35</v>
      </c>
      <c r="J45" s="72">
        <v>35</v>
      </c>
      <c r="K45" s="72">
        <v>35</v>
      </c>
      <c r="L45" s="73">
        <v>35</v>
      </c>
      <c r="M45" s="64"/>
      <c r="N45" s="70"/>
      <c r="O45" s="1">
        <v>34</v>
      </c>
      <c r="P45" s="68"/>
      <c r="Q45" s="69"/>
      <c r="R45" s="68" t="str">
        <f t="shared" si="3"/>
        <v/>
      </c>
      <c r="S45" s="68"/>
      <c r="T45" s="71">
        <f t="shared" si="0"/>
        <v>0</v>
      </c>
      <c r="U45" s="2" t="str">
        <f t="shared" si="1"/>
        <v/>
      </c>
      <c r="V45" s="3">
        <f t="shared" ca="1" si="2"/>
        <v>43344</v>
      </c>
    </row>
    <row r="46" spans="1:22" customFormat="1" ht="9.9499999999999993" customHeight="1" x14ac:dyDescent="0.25">
      <c r="A46" s="63"/>
      <c r="B46" s="257"/>
      <c r="C46" s="97">
        <v>36</v>
      </c>
      <c r="D46" s="72">
        <v>36</v>
      </c>
      <c r="E46" s="72">
        <v>36</v>
      </c>
      <c r="F46" s="72">
        <v>36</v>
      </c>
      <c r="G46" s="72">
        <v>36</v>
      </c>
      <c r="H46" s="72">
        <v>36</v>
      </c>
      <c r="I46" s="72">
        <v>36</v>
      </c>
      <c r="J46" s="72">
        <v>36</v>
      </c>
      <c r="K46" s="72">
        <v>36</v>
      </c>
      <c r="L46" s="73">
        <v>36</v>
      </c>
      <c r="M46" s="64"/>
      <c r="N46" s="70"/>
      <c r="O46" s="1">
        <v>35</v>
      </c>
      <c r="P46" s="68"/>
      <c r="Q46" s="69"/>
      <c r="R46" s="68" t="str">
        <f t="shared" si="3"/>
        <v/>
      </c>
      <c r="S46" s="68"/>
      <c r="T46" s="71">
        <f t="shared" si="0"/>
        <v>0</v>
      </c>
      <c r="U46" s="2" t="str">
        <f t="shared" si="1"/>
        <v/>
      </c>
      <c r="V46" s="3">
        <f t="shared" ca="1" si="2"/>
        <v>43344</v>
      </c>
    </row>
    <row r="47" spans="1:22" customFormat="1" ht="9.9499999999999993" customHeight="1" x14ac:dyDescent="0.25">
      <c r="A47" s="63"/>
      <c r="B47" s="257"/>
      <c r="C47" s="97">
        <v>37</v>
      </c>
      <c r="D47" s="72">
        <v>37</v>
      </c>
      <c r="E47" s="72">
        <v>37</v>
      </c>
      <c r="F47" s="72">
        <v>37</v>
      </c>
      <c r="G47" s="72">
        <v>37</v>
      </c>
      <c r="H47" s="72">
        <v>37</v>
      </c>
      <c r="I47" s="72">
        <v>37</v>
      </c>
      <c r="J47" s="72">
        <v>37</v>
      </c>
      <c r="K47" s="72">
        <v>37</v>
      </c>
      <c r="L47" s="73">
        <v>37</v>
      </c>
      <c r="M47" s="64"/>
      <c r="N47" s="70"/>
      <c r="O47" s="1">
        <v>36</v>
      </c>
      <c r="P47" s="68"/>
      <c r="Q47" s="69"/>
      <c r="R47" s="68" t="str">
        <f t="shared" si="3"/>
        <v/>
      </c>
      <c r="S47" s="68"/>
      <c r="T47" s="71">
        <f t="shared" si="0"/>
        <v>0</v>
      </c>
      <c r="U47" s="2" t="str">
        <f t="shared" si="1"/>
        <v/>
      </c>
      <c r="V47" s="3">
        <f t="shared" ca="1" si="2"/>
        <v>43344</v>
      </c>
    </row>
    <row r="48" spans="1:22" customFormat="1" ht="9.9499999999999993" customHeight="1" x14ac:dyDescent="0.25">
      <c r="A48" s="63"/>
      <c r="B48" s="257"/>
      <c r="C48" s="97">
        <v>38</v>
      </c>
      <c r="D48" s="72">
        <v>38</v>
      </c>
      <c r="E48" s="72">
        <v>38</v>
      </c>
      <c r="F48" s="72">
        <v>38</v>
      </c>
      <c r="G48" s="72">
        <v>38</v>
      </c>
      <c r="H48" s="72">
        <v>38</v>
      </c>
      <c r="I48" s="72">
        <v>38</v>
      </c>
      <c r="J48" s="72">
        <v>38</v>
      </c>
      <c r="K48" s="72">
        <v>38</v>
      </c>
      <c r="L48" s="73">
        <v>38</v>
      </c>
      <c r="M48" s="64"/>
      <c r="N48" s="70"/>
      <c r="O48" s="1">
        <v>37</v>
      </c>
      <c r="P48" s="68"/>
      <c r="Q48" s="69"/>
      <c r="R48" s="68" t="str">
        <f t="shared" si="3"/>
        <v/>
      </c>
      <c r="S48" s="68"/>
      <c r="T48" s="71">
        <f t="shared" si="0"/>
        <v>0</v>
      </c>
      <c r="U48" s="2" t="str">
        <f t="shared" si="1"/>
        <v/>
      </c>
      <c r="V48" s="3">
        <f t="shared" ca="1" si="2"/>
        <v>43344</v>
      </c>
    </row>
    <row r="49" spans="1:22" customFormat="1" ht="9.9499999999999993" customHeight="1" x14ac:dyDescent="0.25">
      <c r="A49" s="63"/>
      <c r="B49" s="257"/>
      <c r="C49" s="97">
        <v>39</v>
      </c>
      <c r="D49" s="72">
        <v>39</v>
      </c>
      <c r="E49" s="72">
        <v>39</v>
      </c>
      <c r="F49" s="72">
        <v>39</v>
      </c>
      <c r="G49" s="72">
        <v>39</v>
      </c>
      <c r="H49" s="72">
        <v>39</v>
      </c>
      <c r="I49" s="72">
        <v>39</v>
      </c>
      <c r="J49" s="72">
        <v>39</v>
      </c>
      <c r="K49" s="72">
        <v>39</v>
      </c>
      <c r="L49" s="73">
        <v>39</v>
      </c>
      <c r="M49" s="64"/>
      <c r="N49" s="70"/>
      <c r="O49" s="1">
        <v>38</v>
      </c>
      <c r="P49" s="68"/>
      <c r="Q49" s="69"/>
      <c r="R49" s="68" t="str">
        <f t="shared" si="3"/>
        <v/>
      </c>
      <c r="S49" s="68"/>
      <c r="T49" s="71">
        <f t="shared" si="0"/>
        <v>0</v>
      </c>
      <c r="U49" s="2" t="str">
        <f t="shared" si="1"/>
        <v/>
      </c>
      <c r="V49" s="3">
        <f t="shared" ca="1" si="2"/>
        <v>43344</v>
      </c>
    </row>
    <row r="50" spans="1:22" customFormat="1" ht="9.9499999999999993" customHeight="1" x14ac:dyDescent="0.25">
      <c r="A50" s="63"/>
      <c r="B50" s="257"/>
      <c r="C50" s="98">
        <v>40</v>
      </c>
      <c r="D50" s="95">
        <v>40</v>
      </c>
      <c r="E50" s="95">
        <v>40</v>
      </c>
      <c r="F50" s="95">
        <v>40</v>
      </c>
      <c r="G50" s="95">
        <v>40</v>
      </c>
      <c r="H50" s="95">
        <v>40</v>
      </c>
      <c r="I50" s="95">
        <v>40</v>
      </c>
      <c r="J50" s="95">
        <v>40</v>
      </c>
      <c r="K50" s="95">
        <v>40</v>
      </c>
      <c r="L50" s="96">
        <v>40</v>
      </c>
      <c r="M50" s="64"/>
      <c r="N50" s="70"/>
      <c r="O50" s="1">
        <v>39</v>
      </c>
      <c r="P50" s="68"/>
      <c r="Q50" s="69"/>
      <c r="R50" s="68" t="str">
        <f t="shared" si="3"/>
        <v/>
      </c>
      <c r="S50" s="68"/>
      <c r="T50" s="71">
        <f t="shared" si="0"/>
        <v>0</v>
      </c>
      <c r="U50" s="2" t="str">
        <f t="shared" si="1"/>
        <v/>
      </c>
      <c r="V50" s="3">
        <f t="shared" ca="1" si="2"/>
        <v>43344</v>
      </c>
    </row>
    <row r="51" spans="1:22" customFormat="1" ht="9.75" customHeight="1" x14ac:dyDescent="0.25">
      <c r="A51" s="63"/>
      <c r="B51" s="257"/>
      <c r="C51" s="97">
        <v>41</v>
      </c>
      <c r="D51" s="72">
        <v>41</v>
      </c>
      <c r="E51" s="72">
        <v>41</v>
      </c>
      <c r="F51" s="72">
        <v>41</v>
      </c>
      <c r="G51" s="72">
        <v>41</v>
      </c>
      <c r="H51" s="72">
        <v>41</v>
      </c>
      <c r="I51" s="72">
        <v>41</v>
      </c>
      <c r="J51" s="72">
        <v>41</v>
      </c>
      <c r="K51" s="72">
        <v>41</v>
      </c>
      <c r="L51" s="73">
        <v>41</v>
      </c>
      <c r="M51" s="64"/>
      <c r="N51" s="70"/>
      <c r="O51" s="1">
        <v>40</v>
      </c>
      <c r="P51" s="68"/>
      <c r="Q51" s="69"/>
      <c r="R51" s="68" t="str">
        <f t="shared" si="3"/>
        <v/>
      </c>
      <c r="S51" s="68"/>
      <c r="T51" s="71">
        <f t="shared" si="0"/>
        <v>0</v>
      </c>
      <c r="U51" s="2" t="str">
        <f t="shared" si="1"/>
        <v/>
      </c>
      <c r="V51" s="3">
        <f t="shared" ca="1" si="2"/>
        <v>43344</v>
      </c>
    </row>
    <row r="52" spans="1:22" customFormat="1" ht="9.75" customHeight="1" x14ac:dyDescent="0.25">
      <c r="A52" s="63"/>
      <c r="B52" s="257"/>
      <c r="C52" s="97">
        <v>42</v>
      </c>
      <c r="D52" s="72">
        <v>42</v>
      </c>
      <c r="E52" s="72">
        <v>42</v>
      </c>
      <c r="F52" s="72">
        <v>42</v>
      </c>
      <c r="G52" s="72">
        <v>42</v>
      </c>
      <c r="H52" s="72">
        <v>42</v>
      </c>
      <c r="I52" s="72">
        <v>42</v>
      </c>
      <c r="J52" s="72">
        <v>42</v>
      </c>
      <c r="K52" s="72">
        <v>42</v>
      </c>
      <c r="L52" s="73">
        <v>42</v>
      </c>
      <c r="M52" s="64"/>
      <c r="N52" s="70"/>
      <c r="O52" s="1">
        <v>41</v>
      </c>
      <c r="P52" s="68"/>
      <c r="Q52" s="69"/>
      <c r="R52" s="68"/>
      <c r="S52" s="68"/>
      <c r="T52" s="71">
        <f t="shared" si="0"/>
        <v>0</v>
      </c>
      <c r="U52" s="2" t="str">
        <f t="shared" si="1"/>
        <v/>
      </c>
      <c r="V52" s="3">
        <f t="shared" ca="1" si="2"/>
        <v>43344</v>
      </c>
    </row>
    <row r="53" spans="1:22" customFormat="1" ht="9.75" customHeight="1" x14ac:dyDescent="0.25">
      <c r="A53" s="63"/>
      <c r="B53" s="257"/>
      <c r="C53" s="97">
        <v>43</v>
      </c>
      <c r="D53" s="72">
        <v>43</v>
      </c>
      <c r="E53" s="72">
        <v>43</v>
      </c>
      <c r="F53" s="72">
        <v>43</v>
      </c>
      <c r="G53" s="72">
        <v>43</v>
      </c>
      <c r="H53" s="72">
        <v>43</v>
      </c>
      <c r="I53" s="72">
        <v>43</v>
      </c>
      <c r="J53" s="72">
        <v>43</v>
      </c>
      <c r="K53" s="72">
        <v>43</v>
      </c>
      <c r="L53" s="73">
        <v>43</v>
      </c>
      <c r="M53" s="64"/>
      <c r="N53" s="70"/>
      <c r="O53" s="1">
        <v>42</v>
      </c>
      <c r="P53" s="68"/>
      <c r="Q53" s="69"/>
      <c r="R53" s="68"/>
      <c r="S53" s="68"/>
      <c r="T53" s="71">
        <f t="shared" si="0"/>
        <v>0</v>
      </c>
      <c r="U53" s="2" t="str">
        <f t="shared" si="1"/>
        <v/>
      </c>
      <c r="V53" s="3">
        <f t="shared" ca="1" si="2"/>
        <v>43344</v>
      </c>
    </row>
    <row r="54" spans="1:22" customFormat="1" ht="9.75" customHeight="1" x14ac:dyDescent="0.25">
      <c r="A54" s="63"/>
      <c r="B54" s="257"/>
      <c r="C54" s="97">
        <v>44</v>
      </c>
      <c r="D54" s="72">
        <v>44</v>
      </c>
      <c r="E54" s="72">
        <v>44</v>
      </c>
      <c r="F54" s="72">
        <v>44</v>
      </c>
      <c r="G54" s="72">
        <v>44</v>
      </c>
      <c r="H54" s="72">
        <v>44</v>
      </c>
      <c r="I54" s="72">
        <v>44</v>
      </c>
      <c r="J54" s="72">
        <v>44</v>
      </c>
      <c r="K54" s="72">
        <v>44</v>
      </c>
      <c r="L54" s="73">
        <v>44</v>
      </c>
      <c r="M54" s="64"/>
      <c r="N54" s="70"/>
      <c r="O54" s="1">
        <v>43</v>
      </c>
      <c r="P54" s="68"/>
      <c r="Q54" s="69"/>
      <c r="R54" s="68"/>
      <c r="S54" s="68"/>
      <c r="T54" s="71">
        <f t="shared" si="0"/>
        <v>0</v>
      </c>
      <c r="U54" s="2" t="str">
        <f t="shared" si="1"/>
        <v/>
      </c>
      <c r="V54" s="3">
        <f t="shared" ca="1" si="2"/>
        <v>43344</v>
      </c>
    </row>
    <row r="55" spans="1:22" customFormat="1" ht="9.75" customHeight="1" x14ac:dyDescent="0.25">
      <c r="A55" s="63"/>
      <c r="B55" s="257"/>
      <c r="C55" s="97">
        <v>45</v>
      </c>
      <c r="D55" s="72">
        <v>45</v>
      </c>
      <c r="E55" s="72">
        <v>45</v>
      </c>
      <c r="F55" s="72">
        <v>45</v>
      </c>
      <c r="G55" s="72">
        <v>45</v>
      </c>
      <c r="H55" s="72">
        <v>45</v>
      </c>
      <c r="I55" s="72">
        <v>45</v>
      </c>
      <c r="J55" s="72">
        <v>45</v>
      </c>
      <c r="K55" s="72">
        <v>45</v>
      </c>
      <c r="L55" s="73">
        <v>45</v>
      </c>
      <c r="M55" s="64"/>
      <c r="N55" s="70"/>
      <c r="O55" s="1">
        <v>44</v>
      </c>
      <c r="P55" s="68"/>
      <c r="Q55" s="69"/>
      <c r="R55" s="68"/>
      <c r="S55" s="68"/>
      <c r="T55" s="71">
        <f t="shared" si="0"/>
        <v>0</v>
      </c>
      <c r="U55" s="2" t="str">
        <f t="shared" si="1"/>
        <v/>
      </c>
      <c r="V55" s="3">
        <f t="shared" ca="1" si="2"/>
        <v>43344</v>
      </c>
    </row>
    <row r="56" spans="1:22" customFormat="1" ht="9.75" customHeight="1" x14ac:dyDescent="0.25">
      <c r="A56" s="63"/>
      <c r="B56" s="257"/>
      <c r="C56" s="97">
        <v>46</v>
      </c>
      <c r="D56" s="72">
        <v>46</v>
      </c>
      <c r="E56" s="72">
        <v>46</v>
      </c>
      <c r="F56" s="72">
        <v>46</v>
      </c>
      <c r="G56" s="72">
        <v>46</v>
      </c>
      <c r="H56" s="72">
        <v>46</v>
      </c>
      <c r="I56" s="72">
        <v>46</v>
      </c>
      <c r="J56" s="72">
        <v>46</v>
      </c>
      <c r="K56" s="72">
        <v>46</v>
      </c>
      <c r="L56" s="73">
        <v>46</v>
      </c>
      <c r="M56" s="64"/>
      <c r="N56" s="70"/>
      <c r="O56" s="1">
        <v>45</v>
      </c>
      <c r="P56" s="68"/>
      <c r="Q56" s="69"/>
      <c r="R56" s="68"/>
      <c r="S56" s="68"/>
      <c r="T56" s="71">
        <f t="shared" si="0"/>
        <v>0</v>
      </c>
      <c r="U56" s="2" t="str">
        <f t="shared" si="1"/>
        <v/>
      </c>
      <c r="V56" s="3">
        <f t="shared" ca="1" si="2"/>
        <v>43344</v>
      </c>
    </row>
    <row r="57" spans="1:22" customFormat="1" ht="9.75" customHeight="1" x14ac:dyDescent="0.25">
      <c r="A57" s="63"/>
      <c r="B57" s="257"/>
      <c r="C57" s="97">
        <v>47</v>
      </c>
      <c r="D57" s="72">
        <v>47</v>
      </c>
      <c r="E57" s="72">
        <v>47</v>
      </c>
      <c r="F57" s="72">
        <v>47</v>
      </c>
      <c r="G57" s="72">
        <v>47</v>
      </c>
      <c r="H57" s="72">
        <v>47</v>
      </c>
      <c r="I57" s="72">
        <v>47</v>
      </c>
      <c r="J57" s="72">
        <v>47</v>
      </c>
      <c r="K57" s="72">
        <v>47</v>
      </c>
      <c r="L57" s="73">
        <v>47</v>
      </c>
      <c r="M57" s="64"/>
      <c r="N57" s="70"/>
      <c r="O57" s="1">
        <v>46</v>
      </c>
      <c r="P57" s="68"/>
      <c r="Q57" s="69"/>
      <c r="R57" s="68"/>
      <c r="S57" s="68"/>
      <c r="T57" s="71">
        <f t="shared" si="0"/>
        <v>0</v>
      </c>
      <c r="U57" s="2" t="str">
        <f t="shared" si="1"/>
        <v/>
      </c>
      <c r="V57" s="3">
        <f t="shared" ca="1" si="2"/>
        <v>43344</v>
      </c>
    </row>
    <row r="58" spans="1:22" customFormat="1" ht="9.75" customHeight="1" x14ac:dyDescent="0.25">
      <c r="A58" s="63"/>
      <c r="B58" s="257"/>
      <c r="C58" s="97">
        <v>48</v>
      </c>
      <c r="D58" s="72">
        <v>48</v>
      </c>
      <c r="E58" s="72">
        <v>48</v>
      </c>
      <c r="F58" s="72">
        <v>48</v>
      </c>
      <c r="G58" s="72">
        <v>48</v>
      </c>
      <c r="H58" s="72">
        <v>48</v>
      </c>
      <c r="I58" s="72">
        <v>48</v>
      </c>
      <c r="J58" s="72">
        <v>48</v>
      </c>
      <c r="K58" s="72">
        <v>48</v>
      </c>
      <c r="L58" s="73">
        <v>48</v>
      </c>
      <c r="M58" s="64"/>
      <c r="N58" s="70"/>
      <c r="O58" s="1">
        <v>47</v>
      </c>
      <c r="P58" s="68"/>
      <c r="Q58" s="69"/>
      <c r="R58" s="68"/>
      <c r="S58" s="68"/>
      <c r="T58" s="71">
        <f t="shared" si="0"/>
        <v>0</v>
      </c>
      <c r="U58" s="2" t="str">
        <f t="shared" si="1"/>
        <v/>
      </c>
      <c r="V58" s="3">
        <f t="shared" ca="1" si="2"/>
        <v>43344</v>
      </c>
    </row>
    <row r="59" spans="1:22" customFormat="1" ht="9.75" customHeight="1" x14ac:dyDescent="0.25">
      <c r="A59" s="63"/>
      <c r="B59" s="257"/>
      <c r="C59" s="97">
        <v>49</v>
      </c>
      <c r="D59" s="72">
        <v>49</v>
      </c>
      <c r="E59" s="72">
        <v>49</v>
      </c>
      <c r="F59" s="72">
        <v>49</v>
      </c>
      <c r="G59" s="72">
        <v>49</v>
      </c>
      <c r="H59" s="72">
        <v>49</v>
      </c>
      <c r="I59" s="72">
        <v>49</v>
      </c>
      <c r="J59" s="72">
        <v>49</v>
      </c>
      <c r="K59" s="72">
        <v>49</v>
      </c>
      <c r="L59" s="73">
        <v>49</v>
      </c>
      <c r="M59" s="64"/>
      <c r="N59" s="70"/>
      <c r="O59" s="1">
        <v>48</v>
      </c>
      <c r="P59" s="68"/>
      <c r="Q59" s="69"/>
      <c r="R59" s="68"/>
      <c r="S59" s="68"/>
      <c r="T59" s="71">
        <f t="shared" si="0"/>
        <v>0</v>
      </c>
      <c r="U59" s="2" t="str">
        <f t="shared" si="1"/>
        <v/>
      </c>
      <c r="V59" s="3">
        <f t="shared" ca="1" si="2"/>
        <v>43344</v>
      </c>
    </row>
    <row r="60" spans="1:22" customFormat="1" ht="9.75" customHeight="1" x14ac:dyDescent="0.25">
      <c r="A60" s="63"/>
      <c r="B60" s="257"/>
      <c r="C60" s="97">
        <v>50</v>
      </c>
      <c r="D60" s="72">
        <v>50</v>
      </c>
      <c r="E60" s="72">
        <v>50</v>
      </c>
      <c r="F60" s="72">
        <v>50</v>
      </c>
      <c r="G60" s="72">
        <v>50</v>
      </c>
      <c r="H60" s="72">
        <v>50</v>
      </c>
      <c r="I60" s="72">
        <v>50</v>
      </c>
      <c r="J60" s="72">
        <v>50</v>
      </c>
      <c r="K60" s="72">
        <v>50</v>
      </c>
      <c r="L60" s="73">
        <v>50</v>
      </c>
      <c r="M60" s="64"/>
      <c r="N60" s="70"/>
      <c r="O60" s="1">
        <v>49</v>
      </c>
      <c r="P60" s="68"/>
      <c r="Q60" s="69"/>
      <c r="R60" s="68"/>
      <c r="S60" s="68"/>
      <c r="T60" s="71">
        <f t="shared" si="0"/>
        <v>0</v>
      </c>
      <c r="U60" s="2" t="str">
        <f t="shared" si="1"/>
        <v/>
      </c>
      <c r="V60" s="3">
        <f t="shared" ca="1" si="2"/>
        <v>43344</v>
      </c>
    </row>
    <row r="61" spans="1:22" customFormat="1" ht="9.75" customHeight="1" x14ac:dyDescent="0.25">
      <c r="A61" s="63"/>
      <c r="B61" s="257"/>
      <c r="C61" s="97">
        <v>51</v>
      </c>
      <c r="D61" s="72">
        <v>51</v>
      </c>
      <c r="E61" s="72">
        <v>51</v>
      </c>
      <c r="F61" s="72">
        <v>51</v>
      </c>
      <c r="G61" s="72">
        <v>51</v>
      </c>
      <c r="H61" s="72">
        <v>51</v>
      </c>
      <c r="I61" s="72">
        <v>51</v>
      </c>
      <c r="J61" s="72">
        <v>51</v>
      </c>
      <c r="K61" s="72">
        <v>51</v>
      </c>
      <c r="L61" s="73">
        <v>51</v>
      </c>
      <c r="M61" s="64"/>
      <c r="N61" s="70"/>
      <c r="O61" s="1">
        <v>50</v>
      </c>
      <c r="P61" s="68"/>
      <c r="Q61" s="69"/>
      <c r="R61" s="68"/>
      <c r="S61" s="68"/>
      <c r="T61" s="71">
        <f t="shared" si="0"/>
        <v>0</v>
      </c>
      <c r="U61" s="2" t="str">
        <f t="shared" si="1"/>
        <v/>
      </c>
      <c r="V61" s="3">
        <f t="shared" ca="1" si="2"/>
        <v>43344</v>
      </c>
    </row>
    <row r="62" spans="1:22" customFormat="1" ht="9.75" customHeight="1" x14ac:dyDescent="0.25">
      <c r="A62" s="63"/>
      <c r="B62" s="257"/>
      <c r="C62" s="97">
        <v>52</v>
      </c>
      <c r="D62" s="72">
        <v>52</v>
      </c>
      <c r="E62" s="72">
        <v>52</v>
      </c>
      <c r="F62" s="72">
        <v>52</v>
      </c>
      <c r="G62" s="72">
        <v>52</v>
      </c>
      <c r="H62" s="72">
        <v>52</v>
      </c>
      <c r="I62" s="72">
        <v>52</v>
      </c>
      <c r="J62" s="72">
        <v>52</v>
      </c>
      <c r="K62" s="72">
        <v>52</v>
      </c>
      <c r="L62" s="73">
        <v>52</v>
      </c>
      <c r="M62" s="64"/>
      <c r="N62" s="70"/>
      <c r="O62" s="1">
        <v>51</v>
      </c>
      <c r="P62" s="68"/>
      <c r="Q62" s="69"/>
      <c r="R62" s="68"/>
      <c r="S62" s="68"/>
      <c r="T62" s="71">
        <f t="shared" si="0"/>
        <v>0</v>
      </c>
      <c r="U62" s="2" t="str">
        <f t="shared" si="1"/>
        <v/>
      </c>
      <c r="V62" s="3">
        <f t="shared" ca="1" si="2"/>
        <v>43344</v>
      </c>
    </row>
    <row r="63" spans="1:22" customFormat="1" ht="9.75" customHeight="1" x14ac:dyDescent="0.25">
      <c r="A63" s="63"/>
      <c r="B63" s="257"/>
      <c r="C63" s="97">
        <v>53</v>
      </c>
      <c r="D63" s="72">
        <v>53</v>
      </c>
      <c r="E63" s="72">
        <v>53</v>
      </c>
      <c r="F63" s="72">
        <v>53</v>
      </c>
      <c r="G63" s="72">
        <v>53</v>
      </c>
      <c r="H63" s="72">
        <v>53</v>
      </c>
      <c r="I63" s="72">
        <v>53</v>
      </c>
      <c r="J63" s="72">
        <v>53</v>
      </c>
      <c r="K63" s="72">
        <v>53</v>
      </c>
      <c r="L63" s="73">
        <v>53</v>
      </c>
      <c r="M63" s="64"/>
      <c r="N63" s="70"/>
      <c r="O63" s="1">
        <v>52</v>
      </c>
      <c r="P63" s="68"/>
      <c r="Q63" s="69"/>
      <c r="R63" s="68"/>
      <c r="S63" s="68"/>
      <c r="T63" s="71">
        <f t="shared" si="0"/>
        <v>0</v>
      </c>
      <c r="U63" s="2" t="str">
        <f t="shared" si="1"/>
        <v/>
      </c>
      <c r="V63" s="3">
        <f t="shared" ca="1" si="2"/>
        <v>43344</v>
      </c>
    </row>
    <row r="64" spans="1:22" customFormat="1" ht="9.75" customHeight="1" x14ac:dyDescent="0.25">
      <c r="A64" s="63"/>
      <c r="B64" s="257"/>
      <c r="C64" s="97">
        <v>54</v>
      </c>
      <c r="D64" s="72">
        <v>54</v>
      </c>
      <c r="E64" s="72">
        <v>54</v>
      </c>
      <c r="F64" s="72">
        <v>54</v>
      </c>
      <c r="G64" s="72">
        <v>54</v>
      </c>
      <c r="H64" s="72">
        <v>54</v>
      </c>
      <c r="I64" s="72">
        <v>54</v>
      </c>
      <c r="J64" s="72">
        <v>54</v>
      </c>
      <c r="K64" s="72">
        <v>54</v>
      </c>
      <c r="L64" s="73">
        <v>54</v>
      </c>
      <c r="M64" s="64"/>
      <c r="N64" s="70"/>
      <c r="O64" s="1">
        <v>53</v>
      </c>
      <c r="P64" s="68"/>
      <c r="Q64" s="69"/>
      <c r="R64" s="68"/>
      <c r="S64" s="68"/>
      <c r="T64" s="71">
        <f t="shared" si="0"/>
        <v>0</v>
      </c>
      <c r="U64" s="2" t="str">
        <f t="shared" si="1"/>
        <v/>
      </c>
      <c r="V64" s="3">
        <f t="shared" ca="1" si="2"/>
        <v>43344</v>
      </c>
    </row>
    <row r="65" spans="1:22" customFormat="1" ht="9.75" customHeight="1" x14ac:dyDescent="0.25">
      <c r="A65" s="63"/>
      <c r="B65" s="257"/>
      <c r="C65" s="97">
        <v>55</v>
      </c>
      <c r="D65" s="72">
        <v>55</v>
      </c>
      <c r="E65" s="72">
        <v>55</v>
      </c>
      <c r="F65" s="72">
        <v>55</v>
      </c>
      <c r="G65" s="72">
        <v>55</v>
      </c>
      <c r="H65" s="72">
        <v>55</v>
      </c>
      <c r="I65" s="72">
        <v>55</v>
      </c>
      <c r="J65" s="72">
        <v>55</v>
      </c>
      <c r="K65" s="72">
        <v>55</v>
      </c>
      <c r="L65" s="73">
        <v>55</v>
      </c>
      <c r="M65" s="64"/>
      <c r="N65" s="70"/>
      <c r="O65" s="1">
        <v>54</v>
      </c>
      <c r="P65" s="68"/>
      <c r="Q65" s="69"/>
      <c r="R65" s="68"/>
      <c r="S65" s="68"/>
      <c r="T65" s="71">
        <f t="shared" si="0"/>
        <v>0</v>
      </c>
      <c r="U65" s="2" t="str">
        <f t="shared" si="1"/>
        <v/>
      </c>
      <c r="V65" s="3">
        <f t="shared" ca="1" si="2"/>
        <v>43344</v>
      </c>
    </row>
    <row r="66" spans="1:22" customFormat="1" ht="9.75" customHeight="1" x14ac:dyDescent="0.25">
      <c r="A66" s="63"/>
      <c r="B66" s="257"/>
      <c r="C66" s="97">
        <v>56</v>
      </c>
      <c r="D66" s="72">
        <v>56</v>
      </c>
      <c r="E66" s="72">
        <v>56</v>
      </c>
      <c r="F66" s="72">
        <v>56</v>
      </c>
      <c r="G66" s="72">
        <v>56</v>
      </c>
      <c r="H66" s="72">
        <v>56</v>
      </c>
      <c r="I66" s="72">
        <v>56</v>
      </c>
      <c r="J66" s="72">
        <v>56</v>
      </c>
      <c r="K66" s="72">
        <v>56</v>
      </c>
      <c r="L66" s="73">
        <v>56</v>
      </c>
      <c r="M66" s="64"/>
      <c r="N66" s="70"/>
      <c r="O66" s="1">
        <v>55</v>
      </c>
      <c r="P66" s="68"/>
      <c r="Q66" s="69"/>
      <c r="R66" s="68"/>
      <c r="S66" s="68"/>
      <c r="T66" s="71">
        <f t="shared" si="0"/>
        <v>0</v>
      </c>
      <c r="U66" s="2" t="str">
        <f t="shared" si="1"/>
        <v/>
      </c>
      <c r="V66" s="3">
        <f t="shared" ca="1" si="2"/>
        <v>43344</v>
      </c>
    </row>
    <row r="67" spans="1:22" customFormat="1" ht="9.75" customHeight="1" x14ac:dyDescent="0.25">
      <c r="A67" s="63"/>
      <c r="B67" s="257"/>
      <c r="C67" s="97">
        <v>57</v>
      </c>
      <c r="D67" s="72">
        <v>57</v>
      </c>
      <c r="E67" s="72">
        <v>57</v>
      </c>
      <c r="F67" s="72">
        <v>57</v>
      </c>
      <c r="G67" s="72">
        <v>57</v>
      </c>
      <c r="H67" s="72">
        <v>57</v>
      </c>
      <c r="I67" s="72">
        <v>57</v>
      </c>
      <c r="J67" s="72">
        <v>57</v>
      </c>
      <c r="K67" s="72">
        <v>57</v>
      </c>
      <c r="L67" s="73">
        <v>57</v>
      </c>
      <c r="M67" s="64"/>
      <c r="N67" s="70"/>
      <c r="O67" s="1">
        <v>56</v>
      </c>
      <c r="P67" s="68"/>
      <c r="Q67" s="69"/>
      <c r="R67" s="68"/>
      <c r="S67" s="68"/>
      <c r="T67" s="71">
        <f t="shared" si="0"/>
        <v>0</v>
      </c>
      <c r="U67" s="2" t="str">
        <f t="shared" si="1"/>
        <v/>
      </c>
      <c r="V67" s="3">
        <f t="shared" ca="1" si="2"/>
        <v>43344</v>
      </c>
    </row>
    <row r="68" spans="1:22" customFormat="1" ht="9.75" customHeight="1" x14ac:dyDescent="0.25">
      <c r="A68" s="63"/>
      <c r="B68" s="257"/>
      <c r="C68" s="97">
        <v>58</v>
      </c>
      <c r="D68" s="72">
        <v>58</v>
      </c>
      <c r="E68" s="72">
        <v>58</v>
      </c>
      <c r="F68" s="72">
        <v>58</v>
      </c>
      <c r="G68" s="72">
        <v>58</v>
      </c>
      <c r="H68" s="72">
        <v>58</v>
      </c>
      <c r="I68" s="72">
        <v>58</v>
      </c>
      <c r="J68" s="72">
        <v>58</v>
      </c>
      <c r="K68" s="72">
        <v>58</v>
      </c>
      <c r="L68" s="73">
        <v>58</v>
      </c>
      <c r="M68" s="64"/>
      <c r="N68" s="70"/>
      <c r="O68" s="1">
        <v>57</v>
      </c>
      <c r="P68" s="68"/>
      <c r="Q68" s="69"/>
      <c r="R68" s="68"/>
      <c r="S68" s="68"/>
      <c r="T68" s="71">
        <f t="shared" si="0"/>
        <v>0</v>
      </c>
      <c r="U68" s="2" t="str">
        <f t="shared" si="1"/>
        <v/>
      </c>
      <c r="V68" s="3">
        <f t="shared" ca="1" si="2"/>
        <v>43344</v>
      </c>
    </row>
    <row r="69" spans="1:22" customFormat="1" ht="9.75" customHeight="1" x14ac:dyDescent="0.25">
      <c r="A69" s="63"/>
      <c r="B69" s="257"/>
      <c r="C69" s="97">
        <v>59</v>
      </c>
      <c r="D69" s="72">
        <v>59</v>
      </c>
      <c r="E69" s="72">
        <v>59</v>
      </c>
      <c r="F69" s="72">
        <v>59</v>
      </c>
      <c r="G69" s="72">
        <v>59</v>
      </c>
      <c r="H69" s="72">
        <v>59</v>
      </c>
      <c r="I69" s="72">
        <v>59</v>
      </c>
      <c r="J69" s="72">
        <v>59</v>
      </c>
      <c r="K69" s="72">
        <v>59</v>
      </c>
      <c r="L69" s="73">
        <v>59</v>
      </c>
      <c r="M69" s="64"/>
      <c r="N69" s="70"/>
      <c r="O69" s="1">
        <v>58</v>
      </c>
      <c r="P69" s="68"/>
      <c r="Q69" s="69"/>
      <c r="R69" s="68"/>
      <c r="S69" s="68"/>
      <c r="T69" s="71">
        <f t="shared" si="0"/>
        <v>0</v>
      </c>
      <c r="U69" s="2" t="str">
        <f t="shared" si="1"/>
        <v/>
      </c>
      <c r="V69" s="3">
        <f t="shared" ca="1" si="2"/>
        <v>43344</v>
      </c>
    </row>
    <row r="70" spans="1:22" customFormat="1" ht="9.75" customHeight="1" x14ac:dyDescent="0.25">
      <c r="A70" s="63"/>
      <c r="B70" s="257"/>
      <c r="C70" s="97">
        <v>60</v>
      </c>
      <c r="D70" s="72">
        <v>60</v>
      </c>
      <c r="E70" s="72">
        <v>60</v>
      </c>
      <c r="F70" s="72">
        <v>60</v>
      </c>
      <c r="G70" s="72">
        <v>60</v>
      </c>
      <c r="H70" s="72">
        <v>60</v>
      </c>
      <c r="I70" s="72">
        <v>60</v>
      </c>
      <c r="J70" s="72">
        <v>60</v>
      </c>
      <c r="K70" s="72">
        <v>60</v>
      </c>
      <c r="L70" s="73">
        <v>60</v>
      </c>
      <c r="M70" s="64"/>
      <c r="N70" s="70"/>
      <c r="O70" s="1">
        <v>59</v>
      </c>
      <c r="P70" s="68"/>
      <c r="Q70" s="69"/>
      <c r="R70" s="68"/>
      <c r="S70" s="68"/>
      <c r="T70" s="71">
        <f t="shared" si="0"/>
        <v>0</v>
      </c>
      <c r="U70" s="2" t="str">
        <f t="shared" si="1"/>
        <v/>
      </c>
      <c r="V70" s="3">
        <f t="shared" ca="1" si="2"/>
        <v>43344</v>
      </c>
    </row>
    <row r="71" spans="1:22" customFormat="1" ht="9.75" customHeight="1" x14ac:dyDescent="0.25">
      <c r="A71" s="63"/>
      <c r="B71" s="257"/>
      <c r="C71" s="97">
        <v>61</v>
      </c>
      <c r="D71" s="72">
        <v>61</v>
      </c>
      <c r="E71" s="72">
        <v>61</v>
      </c>
      <c r="F71" s="72">
        <v>61</v>
      </c>
      <c r="G71" s="72">
        <v>61</v>
      </c>
      <c r="H71" s="72">
        <v>61</v>
      </c>
      <c r="I71" s="72">
        <v>61</v>
      </c>
      <c r="J71" s="72">
        <v>61</v>
      </c>
      <c r="K71" s="72">
        <v>61</v>
      </c>
      <c r="L71" s="73">
        <v>61</v>
      </c>
      <c r="M71" s="64"/>
      <c r="N71" s="70"/>
      <c r="O71" s="1">
        <v>60</v>
      </c>
      <c r="P71" s="68"/>
      <c r="Q71" s="69"/>
      <c r="R71" s="68"/>
      <c r="S71" s="68"/>
      <c r="T71" s="71">
        <f t="shared" si="0"/>
        <v>0</v>
      </c>
      <c r="U71" s="2" t="str">
        <f t="shared" si="1"/>
        <v/>
      </c>
      <c r="V71" s="3">
        <f t="shared" ca="1" si="2"/>
        <v>43344</v>
      </c>
    </row>
    <row r="72" spans="1:22" customFormat="1" ht="9.75" customHeight="1" x14ac:dyDescent="0.25">
      <c r="A72" s="63"/>
      <c r="B72" s="257"/>
      <c r="C72" s="97">
        <v>62</v>
      </c>
      <c r="D72" s="72">
        <v>62</v>
      </c>
      <c r="E72" s="72">
        <v>62</v>
      </c>
      <c r="F72" s="72">
        <v>62</v>
      </c>
      <c r="G72" s="72">
        <v>62</v>
      </c>
      <c r="H72" s="72">
        <v>62</v>
      </c>
      <c r="I72" s="72">
        <v>62</v>
      </c>
      <c r="J72" s="72">
        <v>62</v>
      </c>
      <c r="K72" s="72">
        <v>62</v>
      </c>
      <c r="L72" s="73">
        <v>62</v>
      </c>
      <c r="M72" s="64"/>
      <c r="N72" s="70"/>
      <c r="O72" s="1">
        <v>61</v>
      </c>
      <c r="P72" s="68"/>
      <c r="Q72" s="69"/>
      <c r="R72" s="68"/>
      <c r="S72" s="68"/>
      <c r="T72" s="71">
        <f t="shared" si="0"/>
        <v>0</v>
      </c>
      <c r="U72" s="2" t="str">
        <f t="shared" si="1"/>
        <v/>
      </c>
      <c r="V72" s="3">
        <f t="shared" ca="1" si="2"/>
        <v>43344</v>
      </c>
    </row>
    <row r="73" spans="1:22" customFormat="1" ht="9.75" customHeight="1" x14ac:dyDescent="0.25">
      <c r="A73" s="63"/>
      <c r="B73" s="257"/>
      <c r="C73" s="97">
        <v>63</v>
      </c>
      <c r="D73" s="72">
        <v>63</v>
      </c>
      <c r="E73" s="72">
        <v>63</v>
      </c>
      <c r="F73" s="72">
        <v>63</v>
      </c>
      <c r="G73" s="72">
        <v>63</v>
      </c>
      <c r="H73" s="72">
        <v>63</v>
      </c>
      <c r="I73" s="72">
        <v>63</v>
      </c>
      <c r="J73" s="72">
        <v>63</v>
      </c>
      <c r="K73" s="72">
        <v>63</v>
      </c>
      <c r="L73" s="73">
        <v>63</v>
      </c>
      <c r="M73" s="64"/>
      <c r="N73" s="70"/>
      <c r="O73" s="1">
        <v>62</v>
      </c>
      <c r="P73" s="68"/>
      <c r="Q73" s="69"/>
      <c r="R73" s="68"/>
      <c r="S73" s="68"/>
      <c r="T73" s="71">
        <f t="shared" si="0"/>
        <v>0</v>
      </c>
      <c r="U73" s="2" t="str">
        <f t="shared" si="1"/>
        <v/>
      </c>
      <c r="V73" s="3">
        <f t="shared" ca="1" si="2"/>
        <v>43344</v>
      </c>
    </row>
    <row r="74" spans="1:22" customFormat="1" ht="9.75" customHeight="1" x14ac:dyDescent="0.25">
      <c r="A74" s="63"/>
      <c r="B74" s="257"/>
      <c r="C74" s="97">
        <v>64</v>
      </c>
      <c r="D74" s="72">
        <v>64</v>
      </c>
      <c r="E74" s="72">
        <v>64</v>
      </c>
      <c r="F74" s="72">
        <v>64</v>
      </c>
      <c r="G74" s="72">
        <v>64</v>
      </c>
      <c r="H74" s="72">
        <v>64</v>
      </c>
      <c r="I74" s="72">
        <v>64</v>
      </c>
      <c r="J74" s="72">
        <v>64</v>
      </c>
      <c r="K74" s="72">
        <v>64</v>
      </c>
      <c r="L74" s="73">
        <v>64</v>
      </c>
      <c r="M74" s="64"/>
      <c r="N74" s="70"/>
      <c r="O74" s="1">
        <v>63</v>
      </c>
      <c r="P74" s="68"/>
      <c r="Q74" s="69"/>
      <c r="R74" s="68"/>
      <c r="S74" s="68"/>
      <c r="T74" s="71">
        <f t="shared" si="0"/>
        <v>0</v>
      </c>
      <c r="U74" s="2" t="str">
        <f t="shared" si="1"/>
        <v/>
      </c>
      <c r="V74" s="3">
        <f t="shared" ca="1" si="2"/>
        <v>43344</v>
      </c>
    </row>
    <row r="75" spans="1:22" customFormat="1" ht="9.75" customHeight="1" x14ac:dyDescent="0.25">
      <c r="A75" s="63"/>
      <c r="B75" s="257"/>
      <c r="C75" s="97">
        <v>65</v>
      </c>
      <c r="D75" s="72">
        <v>65</v>
      </c>
      <c r="E75" s="72">
        <v>65</v>
      </c>
      <c r="F75" s="72">
        <v>65</v>
      </c>
      <c r="G75" s="72">
        <v>65</v>
      </c>
      <c r="H75" s="72">
        <v>65</v>
      </c>
      <c r="I75" s="72">
        <v>65</v>
      </c>
      <c r="J75" s="72">
        <v>65</v>
      </c>
      <c r="K75" s="72">
        <v>65</v>
      </c>
      <c r="L75" s="73">
        <v>65</v>
      </c>
      <c r="M75" s="64"/>
      <c r="N75" s="70"/>
      <c r="O75" s="1">
        <v>64</v>
      </c>
      <c r="P75" s="68"/>
      <c r="Q75" s="69"/>
      <c r="R75" s="68"/>
      <c r="S75" s="68"/>
      <c r="T75" s="71">
        <f t="shared" ref="T75:T131" si="4">IF(P75&gt;=S75,0,"")</f>
        <v>0</v>
      </c>
      <c r="U75" s="2" t="str">
        <f t="shared" ref="U75:U131" si="5">IF(S75&lt;&gt;"",Q75,"")</f>
        <v/>
      </c>
      <c r="V75" s="3">
        <f t="shared" ref="V75:V131" ca="1" si="6">IF(U75&lt;&gt;"","pago",TODAY()-P75)</f>
        <v>43344</v>
      </c>
    </row>
    <row r="76" spans="1:22" customFormat="1" ht="9.75" customHeight="1" x14ac:dyDescent="0.25">
      <c r="A76" s="63"/>
      <c r="B76" s="257"/>
      <c r="C76" s="97">
        <v>66</v>
      </c>
      <c r="D76" s="72">
        <v>66</v>
      </c>
      <c r="E76" s="72">
        <v>66</v>
      </c>
      <c r="F76" s="72">
        <v>66</v>
      </c>
      <c r="G76" s="72">
        <v>66</v>
      </c>
      <c r="H76" s="72">
        <v>66</v>
      </c>
      <c r="I76" s="72">
        <v>66</v>
      </c>
      <c r="J76" s="72">
        <v>66</v>
      </c>
      <c r="K76" s="72">
        <v>66</v>
      </c>
      <c r="L76" s="73">
        <v>66</v>
      </c>
      <c r="M76" s="64"/>
      <c r="N76" s="70"/>
      <c r="O76" s="1">
        <v>65</v>
      </c>
      <c r="P76" s="68"/>
      <c r="Q76" s="69"/>
      <c r="R76" s="68"/>
      <c r="S76" s="68"/>
      <c r="T76" s="71">
        <f t="shared" si="4"/>
        <v>0</v>
      </c>
      <c r="U76" s="2" t="str">
        <f t="shared" si="5"/>
        <v/>
      </c>
      <c r="V76" s="3">
        <f t="shared" ca="1" si="6"/>
        <v>43344</v>
      </c>
    </row>
    <row r="77" spans="1:22" customFormat="1" ht="9.75" customHeight="1" x14ac:dyDescent="0.25">
      <c r="A77" s="63"/>
      <c r="B77" s="257"/>
      <c r="C77" s="97">
        <v>67</v>
      </c>
      <c r="D77" s="72">
        <v>67</v>
      </c>
      <c r="E77" s="72">
        <v>67</v>
      </c>
      <c r="F77" s="72">
        <v>67</v>
      </c>
      <c r="G77" s="72">
        <v>67</v>
      </c>
      <c r="H77" s="72">
        <v>67</v>
      </c>
      <c r="I77" s="72">
        <v>67</v>
      </c>
      <c r="J77" s="72">
        <v>67</v>
      </c>
      <c r="K77" s="72">
        <v>67</v>
      </c>
      <c r="L77" s="73">
        <v>67</v>
      </c>
      <c r="M77" s="64"/>
      <c r="N77" s="70"/>
      <c r="O77" s="1">
        <v>66</v>
      </c>
      <c r="P77" s="68"/>
      <c r="Q77" s="69"/>
      <c r="R77" s="68"/>
      <c r="S77" s="68"/>
      <c r="T77" s="71">
        <f t="shared" si="4"/>
        <v>0</v>
      </c>
      <c r="U77" s="2" t="str">
        <f t="shared" si="5"/>
        <v/>
      </c>
      <c r="V77" s="3">
        <f t="shared" ca="1" si="6"/>
        <v>43344</v>
      </c>
    </row>
    <row r="78" spans="1:22" customFormat="1" ht="9.75" customHeight="1" x14ac:dyDescent="0.25">
      <c r="A78" s="63"/>
      <c r="B78" s="257"/>
      <c r="C78" s="97">
        <v>68</v>
      </c>
      <c r="D78" s="72">
        <v>68</v>
      </c>
      <c r="E78" s="72">
        <v>68</v>
      </c>
      <c r="F78" s="72">
        <v>68</v>
      </c>
      <c r="G78" s="72">
        <v>68</v>
      </c>
      <c r="H78" s="72">
        <v>68</v>
      </c>
      <c r="I78" s="72">
        <v>68</v>
      </c>
      <c r="J78" s="72">
        <v>68</v>
      </c>
      <c r="K78" s="72">
        <v>68</v>
      </c>
      <c r="L78" s="73">
        <v>68</v>
      </c>
      <c r="M78" s="64"/>
      <c r="N78" s="70"/>
      <c r="O78" s="1">
        <v>67</v>
      </c>
      <c r="P78" s="68"/>
      <c r="Q78" s="69"/>
      <c r="R78" s="68"/>
      <c r="S78" s="68"/>
      <c r="T78" s="71">
        <f t="shared" si="4"/>
        <v>0</v>
      </c>
      <c r="U78" s="2" t="str">
        <f t="shared" si="5"/>
        <v/>
      </c>
      <c r="V78" s="3">
        <f t="shared" ca="1" si="6"/>
        <v>43344</v>
      </c>
    </row>
    <row r="79" spans="1:22" customFormat="1" ht="9.75" customHeight="1" x14ac:dyDescent="0.25">
      <c r="A79" s="63"/>
      <c r="B79" s="257"/>
      <c r="C79" s="97">
        <v>69</v>
      </c>
      <c r="D79" s="72">
        <v>69</v>
      </c>
      <c r="E79" s="72">
        <v>69</v>
      </c>
      <c r="F79" s="72">
        <v>69</v>
      </c>
      <c r="G79" s="72">
        <v>69</v>
      </c>
      <c r="H79" s="72">
        <v>69</v>
      </c>
      <c r="I79" s="72">
        <v>69</v>
      </c>
      <c r="J79" s="72">
        <v>69</v>
      </c>
      <c r="K79" s="72">
        <v>69</v>
      </c>
      <c r="L79" s="73">
        <v>69</v>
      </c>
      <c r="M79" s="64"/>
      <c r="N79" s="70"/>
      <c r="O79" s="1">
        <v>68</v>
      </c>
      <c r="P79" s="68"/>
      <c r="Q79" s="69"/>
      <c r="R79" s="68"/>
      <c r="S79" s="68"/>
      <c r="T79" s="71">
        <f t="shared" si="4"/>
        <v>0</v>
      </c>
      <c r="U79" s="2" t="str">
        <f t="shared" si="5"/>
        <v/>
      </c>
      <c r="V79" s="3">
        <f t="shared" ca="1" si="6"/>
        <v>43344</v>
      </c>
    </row>
    <row r="80" spans="1:22" customFormat="1" ht="9.75" customHeight="1" x14ac:dyDescent="0.25">
      <c r="A80" s="63"/>
      <c r="B80" s="257"/>
      <c r="C80" s="97">
        <v>70</v>
      </c>
      <c r="D80" s="72">
        <v>70</v>
      </c>
      <c r="E80" s="72">
        <v>70</v>
      </c>
      <c r="F80" s="72">
        <v>70</v>
      </c>
      <c r="G80" s="72">
        <v>70</v>
      </c>
      <c r="H80" s="72">
        <v>70</v>
      </c>
      <c r="I80" s="72">
        <v>70</v>
      </c>
      <c r="J80" s="72">
        <v>70</v>
      </c>
      <c r="K80" s="72">
        <v>70</v>
      </c>
      <c r="L80" s="73">
        <v>70</v>
      </c>
      <c r="M80" s="64"/>
      <c r="N80" s="70"/>
      <c r="O80" s="1">
        <v>69</v>
      </c>
      <c r="P80" s="68"/>
      <c r="Q80" s="69"/>
      <c r="R80" s="68"/>
      <c r="S80" s="68"/>
      <c r="T80" s="71">
        <f t="shared" si="4"/>
        <v>0</v>
      </c>
      <c r="U80" s="2" t="str">
        <f t="shared" si="5"/>
        <v/>
      </c>
      <c r="V80" s="3">
        <f t="shared" ca="1" si="6"/>
        <v>43344</v>
      </c>
    </row>
    <row r="81" spans="1:22" customFormat="1" ht="9.75" customHeight="1" x14ac:dyDescent="0.25">
      <c r="A81" s="63"/>
      <c r="B81" s="257"/>
      <c r="C81" s="97">
        <v>71</v>
      </c>
      <c r="D81" s="72">
        <v>71</v>
      </c>
      <c r="E81" s="72">
        <v>71</v>
      </c>
      <c r="F81" s="72">
        <v>71</v>
      </c>
      <c r="G81" s="72">
        <v>71</v>
      </c>
      <c r="H81" s="72">
        <v>71</v>
      </c>
      <c r="I81" s="72">
        <v>71</v>
      </c>
      <c r="J81" s="72">
        <v>71</v>
      </c>
      <c r="K81" s="72">
        <v>71</v>
      </c>
      <c r="L81" s="73">
        <v>71</v>
      </c>
      <c r="M81" s="64"/>
      <c r="N81" s="70"/>
      <c r="O81" s="1">
        <v>70</v>
      </c>
      <c r="P81" s="68"/>
      <c r="Q81" s="69"/>
      <c r="R81" s="68"/>
      <c r="S81" s="68"/>
      <c r="T81" s="71">
        <f t="shared" si="4"/>
        <v>0</v>
      </c>
      <c r="U81" s="2" t="str">
        <f t="shared" si="5"/>
        <v/>
      </c>
      <c r="V81" s="3">
        <f t="shared" ca="1" si="6"/>
        <v>43344</v>
      </c>
    </row>
    <row r="82" spans="1:22" customFormat="1" ht="9.75" customHeight="1" x14ac:dyDescent="0.25">
      <c r="A82" s="63"/>
      <c r="B82" s="257"/>
      <c r="C82" s="97">
        <v>72</v>
      </c>
      <c r="D82" s="72">
        <v>72</v>
      </c>
      <c r="E82" s="72">
        <v>72</v>
      </c>
      <c r="F82" s="72">
        <v>72</v>
      </c>
      <c r="G82" s="72">
        <v>72</v>
      </c>
      <c r="H82" s="72">
        <v>72</v>
      </c>
      <c r="I82" s="72">
        <v>72</v>
      </c>
      <c r="J82" s="72">
        <v>72</v>
      </c>
      <c r="K82" s="72">
        <v>72</v>
      </c>
      <c r="L82" s="73">
        <v>72</v>
      </c>
      <c r="M82" s="64"/>
      <c r="N82" s="70"/>
      <c r="O82" s="1">
        <v>71</v>
      </c>
      <c r="P82" s="68"/>
      <c r="Q82" s="69"/>
      <c r="R82" s="68"/>
      <c r="S82" s="68"/>
      <c r="T82" s="71">
        <f t="shared" si="4"/>
        <v>0</v>
      </c>
      <c r="U82" s="2" t="str">
        <f t="shared" si="5"/>
        <v/>
      </c>
      <c r="V82" s="3">
        <f t="shared" ca="1" si="6"/>
        <v>43344</v>
      </c>
    </row>
    <row r="83" spans="1:22" customFormat="1" ht="9.75" customHeight="1" x14ac:dyDescent="0.25">
      <c r="A83" s="63"/>
      <c r="B83" s="257"/>
      <c r="C83" s="97">
        <v>73</v>
      </c>
      <c r="D83" s="72">
        <v>73</v>
      </c>
      <c r="E83" s="72">
        <v>73</v>
      </c>
      <c r="F83" s="72">
        <v>73</v>
      </c>
      <c r="G83" s="72">
        <v>73</v>
      </c>
      <c r="H83" s="72">
        <v>73</v>
      </c>
      <c r="I83" s="72">
        <v>73</v>
      </c>
      <c r="J83" s="72">
        <v>73</v>
      </c>
      <c r="K83" s="72">
        <v>73</v>
      </c>
      <c r="L83" s="73">
        <v>73</v>
      </c>
      <c r="M83" s="64"/>
      <c r="N83" s="70"/>
      <c r="O83" s="1">
        <v>72</v>
      </c>
      <c r="P83" s="68"/>
      <c r="Q83" s="69"/>
      <c r="R83" s="68"/>
      <c r="S83" s="68"/>
      <c r="T83" s="71">
        <f t="shared" si="4"/>
        <v>0</v>
      </c>
      <c r="U83" s="2" t="str">
        <f t="shared" si="5"/>
        <v/>
      </c>
      <c r="V83" s="3">
        <f t="shared" ca="1" si="6"/>
        <v>43344</v>
      </c>
    </row>
    <row r="84" spans="1:22" customFormat="1" ht="9.75" customHeight="1" x14ac:dyDescent="0.25">
      <c r="A84" s="63"/>
      <c r="B84" s="257"/>
      <c r="C84" s="97">
        <v>74</v>
      </c>
      <c r="D84" s="72">
        <v>74</v>
      </c>
      <c r="E84" s="72">
        <v>74</v>
      </c>
      <c r="F84" s="72">
        <v>74</v>
      </c>
      <c r="G84" s="72">
        <v>74</v>
      </c>
      <c r="H84" s="72">
        <v>74</v>
      </c>
      <c r="I84" s="72">
        <v>74</v>
      </c>
      <c r="J84" s="72">
        <v>74</v>
      </c>
      <c r="K84" s="72">
        <v>74</v>
      </c>
      <c r="L84" s="73">
        <v>74</v>
      </c>
      <c r="M84" s="64"/>
      <c r="N84" s="70"/>
      <c r="O84" s="1">
        <v>73</v>
      </c>
      <c r="P84" s="68"/>
      <c r="Q84" s="69"/>
      <c r="R84" s="68"/>
      <c r="S84" s="68"/>
      <c r="T84" s="71">
        <f t="shared" si="4"/>
        <v>0</v>
      </c>
      <c r="U84" s="2" t="str">
        <f t="shared" si="5"/>
        <v/>
      </c>
      <c r="V84" s="3">
        <f t="shared" ca="1" si="6"/>
        <v>43344</v>
      </c>
    </row>
    <row r="85" spans="1:22" customFormat="1" ht="9.75" customHeight="1" x14ac:dyDescent="0.25">
      <c r="A85" s="63"/>
      <c r="B85" s="257"/>
      <c r="C85" s="97">
        <v>75</v>
      </c>
      <c r="D85" s="72">
        <v>75</v>
      </c>
      <c r="E85" s="72">
        <v>75</v>
      </c>
      <c r="F85" s="72">
        <v>75</v>
      </c>
      <c r="G85" s="72">
        <v>75</v>
      </c>
      <c r="H85" s="72">
        <v>75</v>
      </c>
      <c r="I85" s="72">
        <v>75</v>
      </c>
      <c r="J85" s="72">
        <v>75</v>
      </c>
      <c r="K85" s="72">
        <v>75</v>
      </c>
      <c r="L85" s="73">
        <v>75</v>
      </c>
      <c r="M85" s="64"/>
      <c r="N85" s="70"/>
      <c r="O85" s="1">
        <v>74</v>
      </c>
      <c r="P85" s="68"/>
      <c r="Q85" s="69"/>
      <c r="R85" s="68"/>
      <c r="S85" s="68"/>
      <c r="T85" s="71">
        <f t="shared" si="4"/>
        <v>0</v>
      </c>
      <c r="U85" s="2" t="str">
        <f t="shared" si="5"/>
        <v/>
      </c>
      <c r="V85" s="3">
        <f t="shared" ca="1" si="6"/>
        <v>43344</v>
      </c>
    </row>
    <row r="86" spans="1:22" customFormat="1" ht="9.75" customHeight="1" x14ac:dyDescent="0.25">
      <c r="A86" s="63"/>
      <c r="B86" s="257"/>
      <c r="C86" s="97">
        <v>76</v>
      </c>
      <c r="D86" s="72">
        <v>76</v>
      </c>
      <c r="E86" s="72">
        <v>76</v>
      </c>
      <c r="F86" s="72">
        <v>76</v>
      </c>
      <c r="G86" s="72">
        <v>76</v>
      </c>
      <c r="H86" s="72">
        <v>76</v>
      </c>
      <c r="I86" s="72">
        <v>76</v>
      </c>
      <c r="J86" s="72">
        <v>76</v>
      </c>
      <c r="K86" s="72">
        <v>76</v>
      </c>
      <c r="L86" s="73">
        <v>76</v>
      </c>
      <c r="M86" s="64"/>
      <c r="N86" s="70"/>
      <c r="O86" s="1">
        <v>75</v>
      </c>
      <c r="P86" s="68"/>
      <c r="Q86" s="69"/>
      <c r="R86" s="68"/>
      <c r="S86" s="68"/>
      <c r="T86" s="71">
        <f t="shared" si="4"/>
        <v>0</v>
      </c>
      <c r="U86" s="2" t="str">
        <f t="shared" si="5"/>
        <v/>
      </c>
      <c r="V86" s="3">
        <f t="shared" ca="1" si="6"/>
        <v>43344</v>
      </c>
    </row>
    <row r="87" spans="1:22" customFormat="1" ht="9.75" customHeight="1" x14ac:dyDescent="0.25">
      <c r="A87" s="63"/>
      <c r="B87" s="257"/>
      <c r="C87" s="97">
        <v>77</v>
      </c>
      <c r="D87" s="72">
        <v>77</v>
      </c>
      <c r="E87" s="72">
        <v>77</v>
      </c>
      <c r="F87" s="72">
        <v>77</v>
      </c>
      <c r="G87" s="72">
        <v>77</v>
      </c>
      <c r="H87" s="72">
        <v>77</v>
      </c>
      <c r="I87" s="72">
        <v>77</v>
      </c>
      <c r="J87" s="72">
        <v>77</v>
      </c>
      <c r="K87" s="72">
        <v>77</v>
      </c>
      <c r="L87" s="73">
        <v>77</v>
      </c>
      <c r="M87" s="64"/>
      <c r="N87" s="70"/>
      <c r="O87" s="1">
        <v>76</v>
      </c>
      <c r="P87" s="68"/>
      <c r="Q87" s="69"/>
      <c r="R87" s="68"/>
      <c r="S87" s="68"/>
      <c r="T87" s="71">
        <f t="shared" si="4"/>
        <v>0</v>
      </c>
      <c r="U87" s="2" t="str">
        <f t="shared" si="5"/>
        <v/>
      </c>
      <c r="V87" s="3">
        <f t="shared" ca="1" si="6"/>
        <v>43344</v>
      </c>
    </row>
    <row r="88" spans="1:22" customFormat="1" ht="9.75" customHeight="1" x14ac:dyDescent="0.25">
      <c r="A88" s="63"/>
      <c r="B88" s="257"/>
      <c r="C88" s="97">
        <v>78</v>
      </c>
      <c r="D88" s="72">
        <v>78</v>
      </c>
      <c r="E88" s="72">
        <v>78</v>
      </c>
      <c r="F88" s="72">
        <v>78</v>
      </c>
      <c r="G88" s="72">
        <v>78</v>
      </c>
      <c r="H88" s="72">
        <v>78</v>
      </c>
      <c r="I88" s="72">
        <v>78</v>
      </c>
      <c r="J88" s="72">
        <v>78</v>
      </c>
      <c r="K88" s="72">
        <v>78</v>
      </c>
      <c r="L88" s="73">
        <v>78</v>
      </c>
      <c r="M88" s="64"/>
      <c r="N88" s="70"/>
      <c r="O88" s="1">
        <v>77</v>
      </c>
      <c r="P88" s="68"/>
      <c r="Q88" s="69"/>
      <c r="R88" s="68"/>
      <c r="S88" s="68"/>
      <c r="T88" s="71">
        <f t="shared" si="4"/>
        <v>0</v>
      </c>
      <c r="U88" s="2" t="str">
        <f t="shared" si="5"/>
        <v/>
      </c>
      <c r="V88" s="3">
        <f t="shared" ca="1" si="6"/>
        <v>43344</v>
      </c>
    </row>
    <row r="89" spans="1:22" customFormat="1" ht="9.75" customHeight="1" x14ac:dyDescent="0.25">
      <c r="A89" s="63"/>
      <c r="B89" s="257"/>
      <c r="C89" s="97">
        <v>79</v>
      </c>
      <c r="D89" s="72">
        <v>79</v>
      </c>
      <c r="E89" s="72">
        <v>79</v>
      </c>
      <c r="F89" s="72">
        <v>79</v>
      </c>
      <c r="G89" s="72">
        <v>79</v>
      </c>
      <c r="H89" s="72">
        <v>79</v>
      </c>
      <c r="I89" s="72">
        <v>79</v>
      </c>
      <c r="J89" s="72">
        <v>79</v>
      </c>
      <c r="K89" s="72">
        <v>79</v>
      </c>
      <c r="L89" s="73">
        <v>79</v>
      </c>
      <c r="M89" s="64"/>
      <c r="N89" s="70"/>
      <c r="O89" s="1">
        <v>78</v>
      </c>
      <c r="P89" s="68"/>
      <c r="Q89" s="69"/>
      <c r="R89" s="68"/>
      <c r="S89" s="68"/>
      <c r="T89" s="71">
        <f t="shared" si="4"/>
        <v>0</v>
      </c>
      <c r="U89" s="2" t="str">
        <f t="shared" si="5"/>
        <v/>
      </c>
      <c r="V89" s="3">
        <f t="shared" ca="1" si="6"/>
        <v>43344</v>
      </c>
    </row>
    <row r="90" spans="1:22" customFormat="1" ht="9.75" customHeight="1" x14ac:dyDescent="0.25">
      <c r="A90" s="63"/>
      <c r="B90" s="257"/>
      <c r="C90" s="97">
        <v>80</v>
      </c>
      <c r="D90" s="72">
        <v>80</v>
      </c>
      <c r="E90" s="72">
        <v>80</v>
      </c>
      <c r="F90" s="72">
        <v>80</v>
      </c>
      <c r="G90" s="72">
        <v>80</v>
      </c>
      <c r="H90" s="72">
        <v>80</v>
      </c>
      <c r="I90" s="72">
        <v>80</v>
      </c>
      <c r="J90" s="72">
        <v>80</v>
      </c>
      <c r="K90" s="72">
        <v>80</v>
      </c>
      <c r="L90" s="73">
        <v>80</v>
      </c>
      <c r="M90" s="64"/>
      <c r="N90" s="70"/>
      <c r="O90" s="1">
        <v>79</v>
      </c>
      <c r="P90" s="68"/>
      <c r="Q90" s="69"/>
      <c r="R90" s="68"/>
      <c r="S90" s="68"/>
      <c r="T90" s="71">
        <f t="shared" si="4"/>
        <v>0</v>
      </c>
      <c r="U90" s="2" t="str">
        <f t="shared" si="5"/>
        <v/>
      </c>
      <c r="V90" s="3">
        <f t="shared" ca="1" si="6"/>
        <v>43344</v>
      </c>
    </row>
    <row r="91" spans="1:22" customFormat="1" ht="9.75" customHeight="1" x14ac:dyDescent="0.25">
      <c r="A91" s="63"/>
      <c r="B91" s="257"/>
      <c r="C91" s="97">
        <v>81</v>
      </c>
      <c r="D91" s="72">
        <v>81</v>
      </c>
      <c r="E91" s="72">
        <v>81</v>
      </c>
      <c r="F91" s="72">
        <v>81</v>
      </c>
      <c r="G91" s="72">
        <v>81</v>
      </c>
      <c r="H91" s="72">
        <v>81</v>
      </c>
      <c r="I91" s="72">
        <v>81</v>
      </c>
      <c r="J91" s="72">
        <v>81</v>
      </c>
      <c r="K91" s="72">
        <v>81</v>
      </c>
      <c r="L91" s="73">
        <v>81</v>
      </c>
      <c r="M91" s="64"/>
      <c r="N91" s="70"/>
      <c r="O91" s="1">
        <v>80</v>
      </c>
      <c r="P91" s="68"/>
      <c r="Q91" s="69"/>
      <c r="R91" s="68"/>
      <c r="S91" s="68"/>
      <c r="T91" s="71">
        <f t="shared" si="4"/>
        <v>0</v>
      </c>
      <c r="U91" s="2" t="str">
        <f t="shared" si="5"/>
        <v/>
      </c>
      <c r="V91" s="3">
        <f t="shared" ca="1" si="6"/>
        <v>43344</v>
      </c>
    </row>
    <row r="92" spans="1:22" customFormat="1" ht="9.75" customHeight="1" x14ac:dyDescent="0.25">
      <c r="A92" s="63"/>
      <c r="B92" s="257"/>
      <c r="C92" s="97">
        <v>82</v>
      </c>
      <c r="D92" s="72">
        <v>82</v>
      </c>
      <c r="E92" s="72">
        <v>82</v>
      </c>
      <c r="F92" s="72">
        <v>82</v>
      </c>
      <c r="G92" s="72">
        <v>82</v>
      </c>
      <c r="H92" s="72">
        <v>82</v>
      </c>
      <c r="I92" s="72">
        <v>82</v>
      </c>
      <c r="J92" s="72">
        <v>82</v>
      </c>
      <c r="K92" s="72">
        <v>82</v>
      </c>
      <c r="L92" s="73">
        <v>82</v>
      </c>
      <c r="M92" s="64"/>
      <c r="N92" s="70"/>
      <c r="O92" s="1">
        <v>81</v>
      </c>
      <c r="P92" s="68"/>
      <c r="Q92" s="69"/>
      <c r="R92" s="68"/>
      <c r="S92" s="68"/>
      <c r="T92" s="71">
        <f t="shared" si="4"/>
        <v>0</v>
      </c>
      <c r="U92" s="2" t="str">
        <f t="shared" si="5"/>
        <v/>
      </c>
      <c r="V92" s="3">
        <f t="shared" ca="1" si="6"/>
        <v>43344</v>
      </c>
    </row>
    <row r="93" spans="1:22" customFormat="1" ht="9.75" customHeight="1" x14ac:dyDescent="0.25">
      <c r="A93" s="63"/>
      <c r="B93" s="257"/>
      <c r="C93" s="97">
        <v>83</v>
      </c>
      <c r="D93" s="72">
        <v>83</v>
      </c>
      <c r="E93" s="72">
        <v>83</v>
      </c>
      <c r="F93" s="72">
        <v>83</v>
      </c>
      <c r="G93" s="72">
        <v>83</v>
      </c>
      <c r="H93" s="72">
        <v>83</v>
      </c>
      <c r="I93" s="72">
        <v>83</v>
      </c>
      <c r="J93" s="72">
        <v>83</v>
      </c>
      <c r="K93" s="72">
        <v>83</v>
      </c>
      <c r="L93" s="73">
        <v>83</v>
      </c>
      <c r="M93" s="64"/>
      <c r="N93" s="70"/>
      <c r="O93" s="1">
        <v>82</v>
      </c>
      <c r="P93" s="68"/>
      <c r="Q93" s="69"/>
      <c r="R93" s="68"/>
      <c r="S93" s="68"/>
      <c r="T93" s="71">
        <f t="shared" si="4"/>
        <v>0</v>
      </c>
      <c r="U93" s="2" t="str">
        <f t="shared" si="5"/>
        <v/>
      </c>
      <c r="V93" s="3">
        <f t="shared" ca="1" si="6"/>
        <v>43344</v>
      </c>
    </row>
    <row r="94" spans="1:22" customFormat="1" ht="9.75" customHeight="1" x14ac:dyDescent="0.25">
      <c r="A94" s="63"/>
      <c r="B94" s="257"/>
      <c r="C94" s="97">
        <v>84</v>
      </c>
      <c r="D94" s="72">
        <v>84</v>
      </c>
      <c r="E94" s="72">
        <v>84</v>
      </c>
      <c r="F94" s="72">
        <v>84</v>
      </c>
      <c r="G94" s="72">
        <v>84</v>
      </c>
      <c r="H94" s="72">
        <v>84</v>
      </c>
      <c r="I94" s="72">
        <v>84</v>
      </c>
      <c r="J94" s="72">
        <v>84</v>
      </c>
      <c r="K94" s="72">
        <v>84</v>
      </c>
      <c r="L94" s="73">
        <v>84</v>
      </c>
      <c r="M94" s="64"/>
      <c r="N94" s="70"/>
      <c r="O94" s="1">
        <v>83</v>
      </c>
      <c r="P94" s="68"/>
      <c r="Q94" s="69"/>
      <c r="R94" s="68"/>
      <c r="S94" s="68"/>
      <c r="T94" s="71">
        <f t="shared" si="4"/>
        <v>0</v>
      </c>
      <c r="U94" s="2" t="str">
        <f t="shared" si="5"/>
        <v/>
      </c>
      <c r="V94" s="3">
        <f t="shared" ca="1" si="6"/>
        <v>43344</v>
      </c>
    </row>
    <row r="95" spans="1:22" customFormat="1" ht="9.75" customHeight="1" x14ac:dyDescent="0.25">
      <c r="A95" s="63"/>
      <c r="B95" s="257"/>
      <c r="C95" s="97">
        <v>85</v>
      </c>
      <c r="D95" s="72">
        <v>85</v>
      </c>
      <c r="E95" s="72">
        <v>85</v>
      </c>
      <c r="F95" s="72">
        <v>85</v>
      </c>
      <c r="G95" s="72">
        <v>85</v>
      </c>
      <c r="H95" s="72">
        <v>85</v>
      </c>
      <c r="I95" s="72">
        <v>85</v>
      </c>
      <c r="J95" s="72">
        <v>85</v>
      </c>
      <c r="K95" s="72">
        <v>85</v>
      </c>
      <c r="L95" s="73">
        <v>85</v>
      </c>
      <c r="M95" s="64"/>
      <c r="N95" s="70"/>
      <c r="O95" s="1">
        <v>84</v>
      </c>
      <c r="P95" s="68"/>
      <c r="Q95" s="69"/>
      <c r="R95" s="68"/>
      <c r="S95" s="68"/>
      <c r="T95" s="71">
        <f t="shared" si="4"/>
        <v>0</v>
      </c>
      <c r="U95" s="2" t="str">
        <f t="shared" si="5"/>
        <v/>
      </c>
      <c r="V95" s="3">
        <f t="shared" ca="1" si="6"/>
        <v>43344</v>
      </c>
    </row>
    <row r="96" spans="1:22" customFormat="1" ht="9.75" customHeight="1" x14ac:dyDescent="0.25">
      <c r="A96" s="63"/>
      <c r="B96" s="257"/>
      <c r="C96" s="97">
        <v>86</v>
      </c>
      <c r="D96" s="72">
        <v>86</v>
      </c>
      <c r="E96" s="72">
        <v>86</v>
      </c>
      <c r="F96" s="72">
        <v>86</v>
      </c>
      <c r="G96" s="72">
        <v>86</v>
      </c>
      <c r="H96" s="72">
        <v>86</v>
      </c>
      <c r="I96" s="72">
        <v>86</v>
      </c>
      <c r="J96" s="72">
        <v>86</v>
      </c>
      <c r="K96" s="72">
        <v>86</v>
      </c>
      <c r="L96" s="73">
        <v>86</v>
      </c>
      <c r="M96" s="64"/>
      <c r="N96" s="70"/>
      <c r="O96" s="1">
        <v>85</v>
      </c>
      <c r="P96" s="68"/>
      <c r="Q96" s="69"/>
      <c r="R96" s="68"/>
      <c r="S96" s="68"/>
      <c r="T96" s="71">
        <f t="shared" si="4"/>
        <v>0</v>
      </c>
      <c r="U96" s="2" t="str">
        <f t="shared" si="5"/>
        <v/>
      </c>
      <c r="V96" s="3">
        <f t="shared" ca="1" si="6"/>
        <v>43344</v>
      </c>
    </row>
    <row r="97" spans="1:22" customFormat="1" ht="9.75" customHeight="1" x14ac:dyDescent="0.25">
      <c r="A97" s="63"/>
      <c r="B97" s="257"/>
      <c r="C97" s="97">
        <v>87</v>
      </c>
      <c r="D97" s="72">
        <v>87</v>
      </c>
      <c r="E97" s="72">
        <v>87</v>
      </c>
      <c r="F97" s="72">
        <v>87</v>
      </c>
      <c r="G97" s="72">
        <v>87</v>
      </c>
      <c r="H97" s="72">
        <v>87</v>
      </c>
      <c r="I97" s="72">
        <v>87</v>
      </c>
      <c r="J97" s="72">
        <v>87</v>
      </c>
      <c r="K97" s="72">
        <v>87</v>
      </c>
      <c r="L97" s="73">
        <v>87</v>
      </c>
      <c r="M97" s="64"/>
      <c r="N97" s="70"/>
      <c r="O97" s="1">
        <v>86</v>
      </c>
      <c r="P97" s="68"/>
      <c r="Q97" s="69"/>
      <c r="R97" s="68"/>
      <c r="S97" s="68"/>
      <c r="T97" s="71">
        <f t="shared" si="4"/>
        <v>0</v>
      </c>
      <c r="U97" s="2" t="str">
        <f t="shared" si="5"/>
        <v/>
      </c>
      <c r="V97" s="3">
        <f t="shared" ca="1" si="6"/>
        <v>43344</v>
      </c>
    </row>
    <row r="98" spans="1:22" customFormat="1" ht="9.75" customHeight="1" x14ac:dyDescent="0.25">
      <c r="A98" s="63"/>
      <c r="B98" s="257"/>
      <c r="C98" s="97">
        <v>88</v>
      </c>
      <c r="D98" s="72">
        <v>88</v>
      </c>
      <c r="E98" s="72">
        <v>88</v>
      </c>
      <c r="F98" s="72">
        <v>88</v>
      </c>
      <c r="G98" s="72">
        <v>88</v>
      </c>
      <c r="H98" s="72">
        <v>88</v>
      </c>
      <c r="I98" s="72">
        <v>88</v>
      </c>
      <c r="J98" s="72">
        <v>88</v>
      </c>
      <c r="K98" s="72">
        <v>88</v>
      </c>
      <c r="L98" s="73">
        <v>88</v>
      </c>
      <c r="M98" s="64"/>
      <c r="N98" s="70"/>
      <c r="O98" s="1">
        <v>87</v>
      </c>
      <c r="P98" s="68"/>
      <c r="Q98" s="69"/>
      <c r="R98" s="68"/>
      <c r="S98" s="68"/>
      <c r="T98" s="71">
        <f t="shared" si="4"/>
        <v>0</v>
      </c>
      <c r="U98" s="2" t="str">
        <f t="shared" si="5"/>
        <v/>
      </c>
      <c r="V98" s="3">
        <f t="shared" ca="1" si="6"/>
        <v>43344</v>
      </c>
    </row>
    <row r="99" spans="1:22" customFormat="1" ht="9.75" customHeight="1" x14ac:dyDescent="0.25">
      <c r="A99" s="63"/>
      <c r="B99" s="257"/>
      <c r="C99" s="97">
        <v>89</v>
      </c>
      <c r="D99" s="72">
        <v>89</v>
      </c>
      <c r="E99" s="72">
        <v>89</v>
      </c>
      <c r="F99" s="72">
        <v>89</v>
      </c>
      <c r="G99" s="72">
        <v>89</v>
      </c>
      <c r="H99" s="72">
        <v>89</v>
      </c>
      <c r="I99" s="72">
        <v>89</v>
      </c>
      <c r="J99" s="72">
        <v>89</v>
      </c>
      <c r="K99" s="72">
        <v>89</v>
      </c>
      <c r="L99" s="73">
        <v>89</v>
      </c>
      <c r="M99" s="64"/>
      <c r="N99" s="70"/>
      <c r="O99" s="1">
        <v>88</v>
      </c>
      <c r="P99" s="68"/>
      <c r="Q99" s="69"/>
      <c r="R99" s="68"/>
      <c r="S99" s="68"/>
      <c r="T99" s="71">
        <f t="shared" si="4"/>
        <v>0</v>
      </c>
      <c r="U99" s="2" t="str">
        <f t="shared" si="5"/>
        <v/>
      </c>
      <c r="V99" s="3">
        <f t="shared" ca="1" si="6"/>
        <v>43344</v>
      </c>
    </row>
    <row r="100" spans="1:22" customFormat="1" ht="9.75" customHeight="1" x14ac:dyDescent="0.25">
      <c r="A100" s="63"/>
      <c r="B100" s="257"/>
      <c r="C100" s="97">
        <v>90</v>
      </c>
      <c r="D100" s="72">
        <v>90</v>
      </c>
      <c r="E100" s="72">
        <v>90</v>
      </c>
      <c r="F100" s="72">
        <v>90</v>
      </c>
      <c r="G100" s="72">
        <v>90</v>
      </c>
      <c r="H100" s="72">
        <v>90</v>
      </c>
      <c r="I100" s="72">
        <v>90</v>
      </c>
      <c r="J100" s="72">
        <v>90</v>
      </c>
      <c r="K100" s="72">
        <v>90</v>
      </c>
      <c r="L100" s="73">
        <v>90</v>
      </c>
      <c r="M100" s="64"/>
      <c r="N100" s="70"/>
      <c r="O100" s="1">
        <v>89</v>
      </c>
      <c r="P100" s="68"/>
      <c r="Q100" s="69"/>
      <c r="R100" s="68"/>
      <c r="S100" s="68"/>
      <c r="T100" s="71">
        <f t="shared" si="4"/>
        <v>0</v>
      </c>
      <c r="U100" s="2" t="str">
        <f t="shared" si="5"/>
        <v/>
      </c>
      <c r="V100" s="3">
        <f t="shared" ca="1" si="6"/>
        <v>43344</v>
      </c>
    </row>
    <row r="101" spans="1:22" customFormat="1" ht="9.75" customHeight="1" x14ac:dyDescent="0.25">
      <c r="A101" s="63"/>
      <c r="B101" s="257"/>
      <c r="C101" s="97">
        <v>91</v>
      </c>
      <c r="D101" s="72">
        <v>91</v>
      </c>
      <c r="E101" s="72">
        <v>91</v>
      </c>
      <c r="F101" s="72">
        <v>91</v>
      </c>
      <c r="G101" s="72">
        <v>91</v>
      </c>
      <c r="H101" s="72">
        <v>91</v>
      </c>
      <c r="I101" s="72">
        <v>91</v>
      </c>
      <c r="J101" s="72">
        <v>91</v>
      </c>
      <c r="K101" s="72">
        <v>91</v>
      </c>
      <c r="L101" s="73">
        <v>91</v>
      </c>
      <c r="M101" s="64"/>
      <c r="N101" s="70"/>
      <c r="O101" s="1">
        <v>90</v>
      </c>
      <c r="P101" s="68"/>
      <c r="Q101" s="69"/>
      <c r="R101" s="68"/>
      <c r="S101" s="68"/>
      <c r="T101" s="71">
        <f t="shared" si="4"/>
        <v>0</v>
      </c>
      <c r="U101" s="2" t="str">
        <f t="shared" si="5"/>
        <v/>
      </c>
      <c r="V101" s="3">
        <f t="shared" ca="1" si="6"/>
        <v>43344</v>
      </c>
    </row>
    <row r="102" spans="1:22" customFormat="1" ht="9.75" customHeight="1" x14ac:dyDescent="0.25">
      <c r="A102" s="63"/>
      <c r="B102" s="257"/>
      <c r="C102" s="97">
        <v>92</v>
      </c>
      <c r="D102" s="72">
        <v>92</v>
      </c>
      <c r="E102" s="72">
        <v>92</v>
      </c>
      <c r="F102" s="72">
        <v>92</v>
      </c>
      <c r="G102" s="72">
        <v>92</v>
      </c>
      <c r="H102" s="72">
        <v>92</v>
      </c>
      <c r="I102" s="72">
        <v>92</v>
      </c>
      <c r="J102" s="72">
        <v>92</v>
      </c>
      <c r="K102" s="72">
        <v>92</v>
      </c>
      <c r="L102" s="73">
        <v>92</v>
      </c>
      <c r="M102" s="64"/>
      <c r="N102" s="70"/>
      <c r="O102" s="1">
        <v>91</v>
      </c>
      <c r="P102" s="68"/>
      <c r="Q102" s="69"/>
      <c r="R102" s="68"/>
      <c r="S102" s="68"/>
      <c r="T102" s="71">
        <f t="shared" si="4"/>
        <v>0</v>
      </c>
      <c r="U102" s="2" t="str">
        <f t="shared" si="5"/>
        <v/>
      </c>
      <c r="V102" s="3">
        <f t="shared" ca="1" si="6"/>
        <v>43344</v>
      </c>
    </row>
    <row r="103" spans="1:22" customFormat="1" ht="9.75" customHeight="1" x14ac:dyDescent="0.25">
      <c r="A103" s="63"/>
      <c r="B103" s="257"/>
      <c r="C103" s="97">
        <v>93</v>
      </c>
      <c r="D103" s="72">
        <v>93</v>
      </c>
      <c r="E103" s="72">
        <v>93</v>
      </c>
      <c r="F103" s="72">
        <v>93</v>
      </c>
      <c r="G103" s="72">
        <v>93</v>
      </c>
      <c r="H103" s="72">
        <v>93</v>
      </c>
      <c r="I103" s="72">
        <v>93</v>
      </c>
      <c r="J103" s="72">
        <v>93</v>
      </c>
      <c r="K103" s="72">
        <v>93</v>
      </c>
      <c r="L103" s="73">
        <v>93</v>
      </c>
      <c r="M103" s="64"/>
      <c r="N103" s="70"/>
      <c r="O103" s="1">
        <v>92</v>
      </c>
      <c r="P103" s="68"/>
      <c r="Q103" s="69"/>
      <c r="R103" s="68"/>
      <c r="S103" s="68"/>
      <c r="T103" s="71">
        <f t="shared" si="4"/>
        <v>0</v>
      </c>
      <c r="U103" s="2" t="str">
        <f t="shared" si="5"/>
        <v/>
      </c>
      <c r="V103" s="3">
        <f t="shared" ca="1" si="6"/>
        <v>43344</v>
      </c>
    </row>
    <row r="104" spans="1:22" customFormat="1" ht="9.75" customHeight="1" x14ac:dyDescent="0.25">
      <c r="A104" s="63"/>
      <c r="B104" s="257"/>
      <c r="C104" s="97">
        <v>94</v>
      </c>
      <c r="D104" s="72">
        <v>94</v>
      </c>
      <c r="E104" s="72">
        <v>94</v>
      </c>
      <c r="F104" s="72">
        <v>94</v>
      </c>
      <c r="G104" s="72">
        <v>94</v>
      </c>
      <c r="H104" s="72">
        <v>94</v>
      </c>
      <c r="I104" s="72">
        <v>94</v>
      </c>
      <c r="J104" s="72">
        <v>94</v>
      </c>
      <c r="K104" s="72">
        <v>94</v>
      </c>
      <c r="L104" s="73">
        <v>94</v>
      </c>
      <c r="M104" s="64"/>
      <c r="N104" s="70"/>
      <c r="O104" s="1">
        <v>93</v>
      </c>
      <c r="P104" s="68"/>
      <c r="Q104" s="69"/>
      <c r="R104" s="68"/>
      <c r="S104" s="68"/>
      <c r="T104" s="71">
        <f t="shared" si="4"/>
        <v>0</v>
      </c>
      <c r="U104" s="2" t="str">
        <f t="shared" si="5"/>
        <v/>
      </c>
      <c r="V104" s="3">
        <f t="shared" ca="1" si="6"/>
        <v>43344</v>
      </c>
    </row>
    <row r="105" spans="1:22" customFormat="1" ht="9.75" customHeight="1" x14ac:dyDescent="0.25">
      <c r="A105" s="63"/>
      <c r="B105" s="257"/>
      <c r="C105" s="97">
        <v>95</v>
      </c>
      <c r="D105" s="72">
        <v>95</v>
      </c>
      <c r="E105" s="72">
        <v>95</v>
      </c>
      <c r="F105" s="72">
        <v>95</v>
      </c>
      <c r="G105" s="72">
        <v>95</v>
      </c>
      <c r="H105" s="72">
        <v>95</v>
      </c>
      <c r="I105" s="72">
        <v>95</v>
      </c>
      <c r="J105" s="72">
        <v>95</v>
      </c>
      <c r="K105" s="72">
        <v>95</v>
      </c>
      <c r="L105" s="73">
        <v>95</v>
      </c>
      <c r="M105" s="64"/>
      <c r="N105" s="70"/>
      <c r="O105" s="1">
        <v>94</v>
      </c>
      <c r="P105" s="68"/>
      <c r="Q105" s="69"/>
      <c r="R105" s="68"/>
      <c r="S105" s="68"/>
      <c r="T105" s="71">
        <f t="shared" si="4"/>
        <v>0</v>
      </c>
      <c r="U105" s="2" t="str">
        <f t="shared" si="5"/>
        <v/>
      </c>
      <c r="V105" s="3">
        <f t="shared" ca="1" si="6"/>
        <v>43344</v>
      </c>
    </row>
    <row r="106" spans="1:22" customFormat="1" ht="9.75" customHeight="1" x14ac:dyDescent="0.25">
      <c r="A106" s="63"/>
      <c r="B106" s="257"/>
      <c r="C106" s="97">
        <v>96</v>
      </c>
      <c r="D106" s="72">
        <v>96</v>
      </c>
      <c r="E106" s="72">
        <v>96</v>
      </c>
      <c r="F106" s="72">
        <v>96</v>
      </c>
      <c r="G106" s="72">
        <v>96</v>
      </c>
      <c r="H106" s="72">
        <v>96</v>
      </c>
      <c r="I106" s="72">
        <v>96</v>
      </c>
      <c r="J106" s="72">
        <v>96</v>
      </c>
      <c r="K106" s="72">
        <v>96</v>
      </c>
      <c r="L106" s="73">
        <v>96</v>
      </c>
      <c r="M106" s="64"/>
      <c r="N106" s="70"/>
      <c r="O106" s="1">
        <v>95</v>
      </c>
      <c r="P106" s="68"/>
      <c r="Q106" s="69"/>
      <c r="R106" s="68"/>
      <c r="S106" s="68"/>
      <c r="T106" s="71">
        <f t="shared" si="4"/>
        <v>0</v>
      </c>
      <c r="U106" s="2" t="str">
        <f t="shared" si="5"/>
        <v/>
      </c>
      <c r="V106" s="3">
        <f t="shared" ca="1" si="6"/>
        <v>43344</v>
      </c>
    </row>
    <row r="107" spans="1:22" customFormat="1" ht="9.75" customHeight="1" x14ac:dyDescent="0.25">
      <c r="A107" s="63"/>
      <c r="B107" s="257"/>
      <c r="C107" s="97">
        <v>97</v>
      </c>
      <c r="D107" s="72">
        <v>97</v>
      </c>
      <c r="E107" s="72">
        <v>97</v>
      </c>
      <c r="F107" s="72">
        <v>97</v>
      </c>
      <c r="G107" s="72">
        <v>97</v>
      </c>
      <c r="H107" s="72">
        <v>97</v>
      </c>
      <c r="I107" s="72">
        <v>97</v>
      </c>
      <c r="J107" s="72">
        <v>97</v>
      </c>
      <c r="K107" s="72">
        <v>97</v>
      </c>
      <c r="L107" s="73">
        <v>97</v>
      </c>
      <c r="M107" s="64"/>
      <c r="N107" s="70"/>
      <c r="O107" s="1">
        <v>96</v>
      </c>
      <c r="P107" s="68"/>
      <c r="Q107" s="69"/>
      <c r="R107" s="68"/>
      <c r="S107" s="68"/>
      <c r="T107" s="71">
        <f t="shared" si="4"/>
        <v>0</v>
      </c>
      <c r="U107" s="2" t="str">
        <f t="shared" si="5"/>
        <v/>
      </c>
      <c r="V107" s="3">
        <f t="shared" ca="1" si="6"/>
        <v>43344</v>
      </c>
    </row>
    <row r="108" spans="1:22" customFormat="1" ht="9.75" customHeight="1" x14ac:dyDescent="0.25">
      <c r="A108" s="63"/>
      <c r="B108" s="257"/>
      <c r="C108" s="97">
        <v>98</v>
      </c>
      <c r="D108" s="72">
        <v>98</v>
      </c>
      <c r="E108" s="72">
        <v>98</v>
      </c>
      <c r="F108" s="72">
        <v>98</v>
      </c>
      <c r="G108" s="72">
        <v>98</v>
      </c>
      <c r="H108" s="72">
        <v>98</v>
      </c>
      <c r="I108" s="72">
        <v>98</v>
      </c>
      <c r="J108" s="72">
        <v>98</v>
      </c>
      <c r="K108" s="72">
        <v>98</v>
      </c>
      <c r="L108" s="73">
        <v>98</v>
      </c>
      <c r="M108" s="64"/>
      <c r="N108" s="70"/>
      <c r="O108" s="1">
        <v>97</v>
      </c>
      <c r="P108" s="68"/>
      <c r="Q108" s="69"/>
      <c r="R108" s="68"/>
      <c r="S108" s="68"/>
      <c r="T108" s="71">
        <f t="shared" si="4"/>
        <v>0</v>
      </c>
      <c r="U108" s="2" t="str">
        <f t="shared" si="5"/>
        <v/>
      </c>
      <c r="V108" s="3">
        <f t="shared" ca="1" si="6"/>
        <v>43344</v>
      </c>
    </row>
    <row r="109" spans="1:22" customFormat="1" ht="9.75" customHeight="1" thickBot="1" x14ac:dyDescent="0.3">
      <c r="A109" s="63"/>
      <c r="B109" s="258"/>
      <c r="C109" s="111">
        <v>99</v>
      </c>
      <c r="D109" s="74">
        <v>99</v>
      </c>
      <c r="E109" s="74">
        <v>99</v>
      </c>
      <c r="F109" s="74">
        <v>99</v>
      </c>
      <c r="G109" s="74">
        <v>99</v>
      </c>
      <c r="H109" s="74">
        <v>99</v>
      </c>
      <c r="I109" s="74">
        <v>99</v>
      </c>
      <c r="J109" s="74">
        <v>99</v>
      </c>
      <c r="K109" s="74">
        <v>99</v>
      </c>
      <c r="L109" s="75">
        <v>99</v>
      </c>
      <c r="M109" s="64"/>
      <c r="N109" s="70"/>
      <c r="O109" s="1">
        <v>98</v>
      </c>
      <c r="P109" s="68"/>
      <c r="Q109" s="69"/>
      <c r="R109" s="68"/>
      <c r="S109" s="68"/>
      <c r="T109" s="71">
        <f t="shared" si="4"/>
        <v>0</v>
      </c>
      <c r="U109" s="2" t="str">
        <f t="shared" si="5"/>
        <v/>
      </c>
      <c r="V109" s="3">
        <f t="shared" ca="1" si="6"/>
        <v>43344</v>
      </c>
    </row>
    <row r="110" spans="1:22" customFormat="1" ht="9.75" customHeight="1" x14ac:dyDescent="0.25">
      <c r="A110" s="63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70"/>
      <c r="O110" s="1">
        <v>99</v>
      </c>
      <c r="P110" s="68"/>
      <c r="Q110" s="69"/>
      <c r="R110" s="68"/>
      <c r="S110" s="68"/>
      <c r="T110" s="71">
        <f t="shared" si="4"/>
        <v>0</v>
      </c>
      <c r="U110" s="2" t="str">
        <f t="shared" si="5"/>
        <v/>
      </c>
      <c r="V110" s="3">
        <f t="shared" ca="1" si="6"/>
        <v>43344</v>
      </c>
    </row>
    <row r="111" spans="1:22" customFormat="1" ht="9.75" customHeight="1" x14ac:dyDescent="0.25">
      <c r="A111" s="63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70"/>
      <c r="O111" s="1">
        <v>100</v>
      </c>
      <c r="P111" s="68"/>
      <c r="Q111" s="69"/>
      <c r="R111" s="68"/>
      <c r="S111" s="68"/>
      <c r="T111" s="71">
        <f t="shared" si="4"/>
        <v>0</v>
      </c>
      <c r="U111" s="2" t="str">
        <f t="shared" si="5"/>
        <v/>
      </c>
      <c r="V111" s="3">
        <f t="shared" ca="1" si="6"/>
        <v>43344</v>
      </c>
    </row>
    <row r="112" spans="1:22" customFormat="1" ht="9.75" customHeight="1" x14ac:dyDescent="0.25">
      <c r="A112" s="63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70"/>
      <c r="O112" s="1">
        <v>101</v>
      </c>
      <c r="P112" s="68"/>
      <c r="Q112" s="69"/>
      <c r="R112" s="68"/>
      <c r="S112" s="68"/>
      <c r="T112" s="71">
        <f t="shared" si="4"/>
        <v>0</v>
      </c>
      <c r="U112" s="2" t="str">
        <f t="shared" si="5"/>
        <v/>
      </c>
      <c r="V112" s="3">
        <f t="shared" ca="1" si="6"/>
        <v>43344</v>
      </c>
    </row>
    <row r="113" spans="1:22" customFormat="1" ht="9.75" customHeight="1" x14ac:dyDescent="0.25">
      <c r="A113" s="63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70"/>
      <c r="O113" s="1">
        <v>102</v>
      </c>
      <c r="P113" s="68"/>
      <c r="Q113" s="69"/>
      <c r="R113" s="68"/>
      <c r="S113" s="68"/>
      <c r="T113" s="71">
        <f t="shared" si="4"/>
        <v>0</v>
      </c>
      <c r="U113" s="2" t="str">
        <f t="shared" si="5"/>
        <v/>
      </c>
      <c r="V113" s="3">
        <f t="shared" ca="1" si="6"/>
        <v>43344</v>
      </c>
    </row>
    <row r="114" spans="1:22" customFormat="1" ht="9.75" customHeight="1" x14ac:dyDescent="0.25">
      <c r="A114" s="63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70"/>
      <c r="O114" s="1">
        <v>103</v>
      </c>
      <c r="P114" s="68"/>
      <c r="Q114" s="69"/>
      <c r="R114" s="68"/>
      <c r="S114" s="68"/>
      <c r="T114" s="71">
        <f t="shared" si="4"/>
        <v>0</v>
      </c>
      <c r="U114" s="2" t="str">
        <f t="shared" si="5"/>
        <v/>
      </c>
      <c r="V114" s="3">
        <f t="shared" ca="1" si="6"/>
        <v>43344</v>
      </c>
    </row>
    <row r="115" spans="1:22" customFormat="1" ht="9.75" customHeight="1" x14ac:dyDescent="0.25">
      <c r="A115" s="63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70"/>
      <c r="O115" s="1">
        <v>104</v>
      </c>
      <c r="P115" s="68"/>
      <c r="Q115" s="69"/>
      <c r="R115" s="68"/>
      <c r="S115" s="68"/>
      <c r="T115" s="71">
        <f t="shared" si="4"/>
        <v>0</v>
      </c>
      <c r="U115" s="2" t="str">
        <f t="shared" si="5"/>
        <v/>
      </c>
      <c r="V115" s="3">
        <f t="shared" ca="1" si="6"/>
        <v>43344</v>
      </c>
    </row>
    <row r="116" spans="1:22" customFormat="1" ht="9.75" customHeight="1" x14ac:dyDescent="0.25">
      <c r="A116" s="63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70"/>
      <c r="O116" s="1">
        <v>105</v>
      </c>
      <c r="P116" s="68"/>
      <c r="Q116" s="69"/>
      <c r="R116" s="68"/>
      <c r="S116" s="68"/>
      <c r="T116" s="71">
        <f t="shared" si="4"/>
        <v>0</v>
      </c>
      <c r="U116" s="2" t="str">
        <f t="shared" si="5"/>
        <v/>
      </c>
      <c r="V116" s="3">
        <f t="shared" ca="1" si="6"/>
        <v>43344</v>
      </c>
    </row>
    <row r="117" spans="1:22" customFormat="1" ht="9.75" customHeight="1" x14ac:dyDescent="0.25">
      <c r="A117" s="63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70"/>
      <c r="O117" s="1">
        <v>106</v>
      </c>
      <c r="P117" s="68"/>
      <c r="Q117" s="69"/>
      <c r="R117" s="68"/>
      <c r="S117" s="68"/>
      <c r="T117" s="71">
        <f t="shared" si="4"/>
        <v>0</v>
      </c>
      <c r="U117" s="2" t="str">
        <f t="shared" si="5"/>
        <v/>
      </c>
      <c r="V117" s="3">
        <f t="shared" ca="1" si="6"/>
        <v>43344</v>
      </c>
    </row>
    <row r="118" spans="1:22" customFormat="1" ht="9.75" customHeight="1" x14ac:dyDescent="0.25">
      <c r="A118" s="63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70"/>
      <c r="O118" s="1">
        <v>107</v>
      </c>
      <c r="P118" s="68"/>
      <c r="Q118" s="69"/>
      <c r="R118" s="68"/>
      <c r="S118" s="68"/>
      <c r="T118" s="71">
        <f t="shared" si="4"/>
        <v>0</v>
      </c>
      <c r="U118" s="2" t="str">
        <f t="shared" si="5"/>
        <v/>
      </c>
      <c r="V118" s="3">
        <f t="shared" ca="1" si="6"/>
        <v>43344</v>
      </c>
    </row>
    <row r="119" spans="1:22" customFormat="1" ht="9.75" customHeight="1" x14ac:dyDescent="0.25">
      <c r="A119" s="63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70"/>
      <c r="O119" s="1">
        <v>108</v>
      </c>
      <c r="P119" s="68"/>
      <c r="Q119" s="69"/>
      <c r="R119" s="68"/>
      <c r="S119" s="68"/>
      <c r="T119" s="71">
        <f t="shared" si="4"/>
        <v>0</v>
      </c>
      <c r="U119" s="2" t="str">
        <f t="shared" si="5"/>
        <v/>
      </c>
      <c r="V119" s="3">
        <f t="shared" ca="1" si="6"/>
        <v>43344</v>
      </c>
    </row>
    <row r="120" spans="1:22" customFormat="1" ht="9.75" customHeight="1" x14ac:dyDescent="0.25">
      <c r="A120" s="63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70"/>
      <c r="O120" s="1">
        <v>109</v>
      </c>
      <c r="P120" s="68"/>
      <c r="Q120" s="69"/>
      <c r="R120" s="68"/>
      <c r="S120" s="68"/>
      <c r="T120" s="71">
        <f t="shared" si="4"/>
        <v>0</v>
      </c>
      <c r="U120" s="2" t="str">
        <f t="shared" si="5"/>
        <v/>
      </c>
      <c r="V120" s="3">
        <f t="shared" ca="1" si="6"/>
        <v>43344</v>
      </c>
    </row>
    <row r="121" spans="1:22" customFormat="1" ht="9.75" customHeight="1" x14ac:dyDescent="0.25">
      <c r="A121" s="63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70"/>
      <c r="O121" s="1">
        <v>110</v>
      </c>
      <c r="P121" s="68"/>
      <c r="Q121" s="69"/>
      <c r="R121" s="68"/>
      <c r="S121" s="68"/>
      <c r="T121" s="71">
        <f t="shared" si="4"/>
        <v>0</v>
      </c>
      <c r="U121" s="2" t="str">
        <f t="shared" si="5"/>
        <v/>
      </c>
      <c r="V121" s="3">
        <f t="shared" ca="1" si="6"/>
        <v>43344</v>
      </c>
    </row>
    <row r="122" spans="1:22" customFormat="1" ht="9.75" customHeight="1" x14ac:dyDescent="0.25">
      <c r="A122" s="63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70"/>
      <c r="O122" s="1">
        <v>111</v>
      </c>
      <c r="P122" s="68"/>
      <c r="Q122" s="69"/>
      <c r="R122" s="68"/>
      <c r="S122" s="68"/>
      <c r="T122" s="71">
        <f t="shared" si="4"/>
        <v>0</v>
      </c>
      <c r="U122" s="2" t="str">
        <f t="shared" si="5"/>
        <v/>
      </c>
      <c r="V122" s="3">
        <f t="shared" ca="1" si="6"/>
        <v>43344</v>
      </c>
    </row>
    <row r="123" spans="1:22" customFormat="1" ht="9.75" customHeight="1" x14ac:dyDescent="0.25">
      <c r="A123" s="63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70"/>
      <c r="O123" s="1">
        <v>112</v>
      </c>
      <c r="P123" s="68"/>
      <c r="Q123" s="69"/>
      <c r="R123" s="68"/>
      <c r="S123" s="68"/>
      <c r="T123" s="71">
        <f t="shared" si="4"/>
        <v>0</v>
      </c>
      <c r="U123" s="2" t="str">
        <f t="shared" si="5"/>
        <v/>
      </c>
      <c r="V123" s="3">
        <f t="shared" ca="1" si="6"/>
        <v>43344</v>
      </c>
    </row>
    <row r="124" spans="1:22" customFormat="1" ht="9.75" customHeight="1" x14ac:dyDescent="0.25">
      <c r="A124" s="63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70"/>
      <c r="O124" s="1">
        <v>113</v>
      </c>
      <c r="P124" s="68"/>
      <c r="Q124" s="69"/>
      <c r="R124" s="68"/>
      <c r="S124" s="68"/>
      <c r="T124" s="71">
        <f t="shared" si="4"/>
        <v>0</v>
      </c>
      <c r="U124" s="2" t="str">
        <f t="shared" si="5"/>
        <v/>
      </c>
      <c r="V124" s="3">
        <f t="shared" ca="1" si="6"/>
        <v>43344</v>
      </c>
    </row>
    <row r="125" spans="1:22" customFormat="1" ht="9.75" customHeight="1" x14ac:dyDescent="0.25">
      <c r="A125" s="63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70"/>
      <c r="O125" s="1">
        <v>114</v>
      </c>
      <c r="P125" s="68"/>
      <c r="Q125" s="69"/>
      <c r="R125" s="68"/>
      <c r="S125" s="68"/>
      <c r="T125" s="71">
        <f t="shared" si="4"/>
        <v>0</v>
      </c>
      <c r="U125" s="2" t="str">
        <f t="shared" si="5"/>
        <v/>
      </c>
      <c r="V125" s="3">
        <f t="shared" ca="1" si="6"/>
        <v>43344</v>
      </c>
    </row>
    <row r="126" spans="1:22" customFormat="1" ht="9.9499999999999993" customHeight="1" x14ac:dyDescent="0.25">
      <c r="A126" s="63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70"/>
      <c r="O126" s="1">
        <v>115</v>
      </c>
      <c r="P126" s="68"/>
      <c r="Q126" s="69"/>
      <c r="R126" s="68"/>
      <c r="S126" s="68"/>
      <c r="T126" s="71">
        <f t="shared" si="4"/>
        <v>0</v>
      </c>
      <c r="U126" s="2" t="str">
        <f t="shared" si="5"/>
        <v/>
      </c>
      <c r="V126" s="3">
        <f t="shared" ca="1" si="6"/>
        <v>43344</v>
      </c>
    </row>
    <row r="127" spans="1:22" customFormat="1" ht="9.9499999999999993" customHeight="1" x14ac:dyDescent="0.25">
      <c r="A127" s="63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70"/>
      <c r="O127" s="1">
        <v>116</v>
      </c>
      <c r="P127" s="68"/>
      <c r="Q127" s="69"/>
      <c r="R127" s="68"/>
      <c r="S127" s="68"/>
      <c r="T127" s="71">
        <f t="shared" si="4"/>
        <v>0</v>
      </c>
      <c r="U127" s="2" t="str">
        <f t="shared" si="5"/>
        <v/>
      </c>
      <c r="V127" s="3">
        <f t="shared" ca="1" si="6"/>
        <v>43344</v>
      </c>
    </row>
    <row r="128" spans="1:22" customFormat="1" ht="9.9499999999999993" customHeight="1" x14ac:dyDescent="0.25">
      <c r="A128" s="63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70"/>
      <c r="O128" s="1">
        <v>117</v>
      </c>
      <c r="P128" s="68"/>
      <c r="Q128" s="69"/>
      <c r="R128" s="68"/>
      <c r="S128" s="68"/>
      <c r="T128" s="71">
        <f t="shared" si="4"/>
        <v>0</v>
      </c>
      <c r="U128" s="2" t="str">
        <f t="shared" si="5"/>
        <v/>
      </c>
      <c r="V128" s="3">
        <f t="shared" ca="1" si="6"/>
        <v>43344</v>
      </c>
    </row>
    <row r="129" spans="1:22" customFormat="1" ht="9.9499999999999993" customHeight="1" x14ac:dyDescent="0.25">
      <c r="A129" s="63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70"/>
      <c r="O129" s="1">
        <v>118</v>
      </c>
      <c r="P129" s="68"/>
      <c r="Q129" s="69"/>
      <c r="R129" s="68"/>
      <c r="S129" s="68"/>
      <c r="T129" s="71">
        <f t="shared" si="4"/>
        <v>0</v>
      </c>
      <c r="U129" s="2" t="str">
        <f t="shared" si="5"/>
        <v/>
      </c>
      <c r="V129" s="3">
        <f t="shared" ca="1" si="6"/>
        <v>43344</v>
      </c>
    </row>
    <row r="130" spans="1:22" customFormat="1" ht="9.9499999999999993" customHeight="1" x14ac:dyDescent="0.25">
      <c r="A130" s="63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70"/>
      <c r="O130" s="1">
        <v>119</v>
      </c>
      <c r="P130" s="68"/>
      <c r="Q130" s="69"/>
      <c r="R130" s="68"/>
      <c r="S130" s="68"/>
      <c r="T130" s="71">
        <f t="shared" si="4"/>
        <v>0</v>
      </c>
      <c r="U130" s="2" t="str">
        <f t="shared" si="5"/>
        <v/>
      </c>
      <c r="V130" s="3">
        <f t="shared" ca="1" si="6"/>
        <v>43344</v>
      </c>
    </row>
    <row r="131" spans="1:22" customFormat="1" ht="9.9499999999999993" customHeight="1" thickBot="1" x14ac:dyDescent="0.3">
      <c r="A131" s="63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87"/>
      <c r="O131" s="88">
        <v>120</v>
      </c>
      <c r="P131" s="89"/>
      <c r="Q131" s="90"/>
      <c r="R131" s="89"/>
      <c r="S131" s="89"/>
      <c r="T131" s="91">
        <f t="shared" si="4"/>
        <v>0</v>
      </c>
      <c r="U131" s="92" t="str">
        <f t="shared" si="5"/>
        <v/>
      </c>
      <c r="V131" s="93">
        <f t="shared" ca="1" si="6"/>
        <v>43344</v>
      </c>
    </row>
    <row r="132" spans="1:22" customFormat="1" ht="15.75" thickBot="1" x14ac:dyDescent="0.3">
      <c r="A132" s="66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52" t="s">
        <v>19</v>
      </c>
      <c r="O132" s="53">
        <f ca="1">TODAY()</f>
        <v>43344</v>
      </c>
      <c r="P132" s="53" t="s">
        <v>20</v>
      </c>
      <c r="Q132" s="54">
        <f>SUM(Q11:Q131)-U132</f>
        <v>0</v>
      </c>
      <c r="R132" s="55">
        <f>MAX(R12:R131)</f>
        <v>0</v>
      </c>
      <c r="S132" s="56"/>
      <c r="T132" s="57" t="s">
        <v>21</v>
      </c>
      <c r="U132" s="54">
        <f>SUM(U11:U131)</f>
        <v>0</v>
      </c>
      <c r="V132" s="58">
        <f ca="1">SUMIF(V11:V131,"&gt;0")</f>
        <v>5244624</v>
      </c>
    </row>
    <row r="133" spans="1:22" ht="2.1" customHeight="1" x14ac:dyDescent="0.25"/>
  </sheetData>
  <mergeCells count="17">
    <mergeCell ref="N1:N2"/>
    <mergeCell ref="O1:T2"/>
    <mergeCell ref="U1:U2"/>
    <mergeCell ref="V1:V2"/>
    <mergeCell ref="B2:L6"/>
    <mergeCell ref="O3:P3"/>
    <mergeCell ref="S3:T3"/>
    <mergeCell ref="S4:V4"/>
    <mergeCell ref="O5:P5"/>
    <mergeCell ref="U5:V5"/>
    <mergeCell ref="B11:B109"/>
    <mergeCell ref="N6:Q6"/>
    <mergeCell ref="S6:V6"/>
    <mergeCell ref="N7:Q7"/>
    <mergeCell ref="B8:B10"/>
    <mergeCell ref="C8:L9"/>
    <mergeCell ref="N8:Q8"/>
  </mergeCells>
  <conditionalFormatting sqref="T8:V8 V3 R8">
    <cfRule type="cellIs" dxfId="109" priority="11" operator="equal">
      <formula>0</formula>
    </cfRule>
  </conditionalFormatting>
  <conditionalFormatting sqref="V10">
    <cfRule type="cellIs" dxfId="108" priority="7" operator="between">
      <formula>40000</formula>
      <formula>50000</formula>
    </cfRule>
    <cfRule type="cellIs" dxfId="107" priority="8" operator="between">
      <formula>30</formula>
      <formula>4000</formula>
    </cfRule>
    <cfRule type="containsText" dxfId="106" priority="9" operator="containsText" text="pago">
      <formula>NOT(ISERROR(SEARCH("pago",V10)))</formula>
    </cfRule>
    <cfRule type="cellIs" dxfId="105" priority="10" operator="between">
      <formula>1</formula>
      <formula>29</formula>
    </cfRule>
  </conditionalFormatting>
  <conditionalFormatting sqref="V11:V131">
    <cfRule type="cellIs" dxfId="104" priority="3" operator="between">
      <formula>40000</formula>
      <formula>50000</formula>
    </cfRule>
    <cfRule type="cellIs" dxfId="103" priority="4" operator="between">
      <formula>30</formula>
      <formula>4000</formula>
    </cfRule>
    <cfRule type="containsText" dxfId="102" priority="5" operator="containsText" text="pago">
      <formula>NOT(ISERROR(SEARCH("pago",V11)))</formula>
    </cfRule>
    <cfRule type="cellIs" dxfId="101" priority="6" operator="between">
      <formula>1</formula>
      <formula>29</formula>
    </cfRule>
  </conditionalFormatting>
  <conditionalFormatting sqref="V11:V131">
    <cfRule type="cellIs" dxfId="100" priority="2" operator="lessThan">
      <formula>0</formula>
    </cfRule>
  </conditionalFormatting>
  <conditionalFormatting sqref="T11:T131">
    <cfRule type="expression" dxfId="99" priority="1">
      <formula>S11=""</formula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Clientes!$A$3:$A$402</xm:f>
          </x14:formula1>
          <xm:sqref>V1:V2</xm:sqref>
        </x14:dataValidation>
      </x14:dataValidations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3"/>
  <sheetViews>
    <sheetView workbookViewId="0">
      <selection sqref="A1:XFD1048576"/>
    </sheetView>
  </sheetViews>
  <sheetFormatPr defaultColWidth="0" defaultRowHeight="15" zeroHeight="1" x14ac:dyDescent="0.25"/>
  <cols>
    <col min="1" max="1" width="1.7109375" style="59" customWidth="1"/>
    <col min="2" max="12" width="2.7109375" style="59" customWidth="1"/>
    <col min="13" max="13" width="1.7109375" style="59" customWidth="1"/>
    <col min="14" max="14" width="19.140625" style="42" bestFit="1" customWidth="1"/>
    <col min="15" max="15" width="15" style="42" bestFit="1" customWidth="1"/>
    <col min="16" max="16" width="15" style="42" customWidth="1"/>
    <col min="17" max="17" width="9.28515625" style="42" bestFit="1" customWidth="1"/>
    <col min="18" max="18" width="18.7109375" style="43" hidden="1"/>
    <col min="19" max="19" width="15.5703125" style="42" bestFit="1" customWidth="1"/>
    <col min="20" max="20" width="17.85546875" style="42" customWidth="1"/>
    <col min="21" max="21" width="14.28515625" style="42" bestFit="1" customWidth="1"/>
    <col min="22" max="22" width="19" style="42" customWidth="1"/>
    <col min="23" max="23" width="1.7109375" style="59" customWidth="1"/>
    <col min="24" max="16384" width="19" style="59" hidden="1"/>
  </cols>
  <sheetData>
    <row r="1" spans="1:22" customFormat="1" ht="9.9499999999999993" customHeight="1" thickBot="1" x14ac:dyDescent="0.3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2"/>
      <c r="N1" s="222" t="str">
        <f ca="1">IF(V132&gt;5000,"Livre",IF(V132&lt;=30,"Em Dias","Atrasado"))</f>
        <v>Livre</v>
      </c>
      <c r="O1" s="224" t="s">
        <v>1</v>
      </c>
      <c r="P1" s="224"/>
      <c r="Q1" s="224"/>
      <c r="R1" s="224"/>
      <c r="S1" s="224"/>
      <c r="T1" s="224"/>
      <c r="U1" s="226" t="s">
        <v>22</v>
      </c>
      <c r="V1" s="228" t="s">
        <v>56</v>
      </c>
    </row>
    <row r="2" spans="1:22" customFormat="1" ht="9.9499999999999993" customHeight="1" thickBot="1" x14ac:dyDescent="0.3">
      <c r="A2" s="63"/>
      <c r="B2" s="230"/>
      <c r="C2" s="231"/>
      <c r="D2" s="231"/>
      <c r="E2" s="231"/>
      <c r="F2" s="231"/>
      <c r="G2" s="231"/>
      <c r="H2" s="231"/>
      <c r="I2" s="231"/>
      <c r="J2" s="231"/>
      <c r="K2" s="231"/>
      <c r="L2" s="232"/>
      <c r="M2" s="64"/>
      <c r="N2" s="223"/>
      <c r="O2" s="225"/>
      <c r="P2" s="225"/>
      <c r="Q2" s="225"/>
      <c r="R2" s="225"/>
      <c r="S2" s="225"/>
      <c r="T2" s="225"/>
      <c r="U2" s="227"/>
      <c r="V2" s="229"/>
    </row>
    <row r="3" spans="1:22" customFormat="1" ht="9.9499999999999993" customHeight="1" thickBot="1" x14ac:dyDescent="0.3">
      <c r="A3" s="63"/>
      <c r="B3" s="233"/>
      <c r="C3" s="234"/>
      <c r="D3" s="234"/>
      <c r="E3" s="234"/>
      <c r="F3" s="234"/>
      <c r="G3" s="234"/>
      <c r="H3" s="234"/>
      <c r="I3" s="234"/>
      <c r="J3" s="234"/>
      <c r="K3" s="234"/>
      <c r="L3" s="235"/>
      <c r="M3" s="64"/>
      <c r="N3" s="44" t="s">
        <v>4</v>
      </c>
      <c r="O3" s="239" t="e">
        <f>VLOOKUP(V1,bd,2,0)</f>
        <v>#N/A</v>
      </c>
      <c r="P3" s="240"/>
      <c r="Q3" s="45" t="s">
        <v>6</v>
      </c>
      <c r="R3" s="43"/>
      <c r="S3" s="241" t="e">
        <f>VLOOKUP(V1,bd,8,0)</f>
        <v>#N/A</v>
      </c>
      <c r="T3" s="242"/>
      <c r="U3" s="44" t="s">
        <v>23</v>
      </c>
      <c r="V3" s="13" t="e">
        <f>VLOOKUP(V1,bd,9,0)</f>
        <v>#N/A</v>
      </c>
    </row>
    <row r="4" spans="1:22" customFormat="1" ht="9.9499999999999993" customHeight="1" thickBot="1" x14ac:dyDescent="0.3">
      <c r="A4" s="63"/>
      <c r="B4" s="233"/>
      <c r="C4" s="234"/>
      <c r="D4" s="234"/>
      <c r="E4" s="234"/>
      <c r="F4" s="234"/>
      <c r="G4" s="234"/>
      <c r="H4" s="234"/>
      <c r="I4" s="234"/>
      <c r="J4" s="234"/>
      <c r="K4" s="234"/>
      <c r="L4" s="235"/>
      <c r="M4" s="64"/>
      <c r="N4" s="44" t="s">
        <v>30</v>
      </c>
      <c r="O4" s="41" t="e">
        <f>VLOOKUP(V1,bd,17,0)</f>
        <v>#N/A</v>
      </c>
      <c r="P4" s="41" t="e">
        <f>VLOOKUP(V1,bd,18,0)</f>
        <v>#N/A</v>
      </c>
      <c r="Q4" s="44" t="s">
        <v>8</v>
      </c>
      <c r="R4" s="43"/>
      <c r="S4" s="243" t="e">
        <f>VLOOKUP(V1,bd,19,0)</f>
        <v>#N/A</v>
      </c>
      <c r="T4" s="244"/>
      <c r="U4" s="244"/>
      <c r="V4" s="245"/>
    </row>
    <row r="5" spans="1:22" customFormat="1" ht="9.9499999999999993" customHeight="1" thickBot="1" x14ac:dyDescent="0.3">
      <c r="A5" s="63"/>
      <c r="B5" s="233"/>
      <c r="C5" s="234"/>
      <c r="D5" s="234"/>
      <c r="E5" s="234"/>
      <c r="F5" s="234"/>
      <c r="G5" s="234"/>
      <c r="H5" s="234"/>
      <c r="I5" s="234"/>
      <c r="J5" s="234"/>
      <c r="K5" s="234"/>
      <c r="L5" s="235"/>
      <c r="M5" s="64"/>
      <c r="N5" s="44" t="s">
        <v>24</v>
      </c>
      <c r="O5" s="246" t="e">
        <f>VLOOKUP(V1,bd,10,0)</f>
        <v>#N/A</v>
      </c>
      <c r="P5" s="247"/>
      <c r="Q5" s="46" t="s">
        <v>7</v>
      </c>
      <c r="R5" s="4"/>
      <c r="S5" s="41" t="e">
        <f>VLOOKUP(V1,bd,13,0)</f>
        <v>#N/A</v>
      </c>
      <c r="T5" s="44" t="s">
        <v>5</v>
      </c>
      <c r="U5" s="241" t="e">
        <f>VLOOKUP(V1,bd,20,0)</f>
        <v>#N/A</v>
      </c>
      <c r="V5" s="242"/>
    </row>
    <row r="6" spans="1:22" customFormat="1" ht="9.9499999999999993" customHeight="1" thickBot="1" x14ac:dyDescent="0.3">
      <c r="A6" s="63"/>
      <c r="B6" s="236"/>
      <c r="C6" s="237"/>
      <c r="D6" s="237"/>
      <c r="E6" s="237"/>
      <c r="F6" s="237"/>
      <c r="G6" s="237"/>
      <c r="H6" s="237"/>
      <c r="I6" s="237"/>
      <c r="J6" s="237"/>
      <c r="K6" s="237"/>
      <c r="L6" s="238"/>
      <c r="M6" s="64"/>
      <c r="N6" s="241"/>
      <c r="O6" s="248"/>
      <c r="P6" s="248"/>
      <c r="Q6" s="248"/>
      <c r="R6" s="7"/>
      <c r="S6" s="248"/>
      <c r="T6" s="248"/>
      <c r="U6" s="248"/>
      <c r="V6" s="242"/>
    </row>
    <row r="7" spans="1:22" customFormat="1" ht="9.9499999999999993" customHeight="1" thickBot="1" x14ac:dyDescent="0.3">
      <c r="A7" s="63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217" t="s">
        <v>25</v>
      </c>
      <c r="O7" s="215"/>
      <c r="P7" s="215"/>
      <c r="Q7" s="216"/>
      <c r="R7" s="65"/>
      <c r="S7" s="47" t="s">
        <v>26</v>
      </c>
      <c r="T7" s="48" t="s">
        <v>27</v>
      </c>
      <c r="U7" s="48" t="s">
        <v>28</v>
      </c>
      <c r="V7" s="48" t="s">
        <v>29</v>
      </c>
    </row>
    <row r="8" spans="1:22" customFormat="1" ht="9.9499999999999993" customHeight="1" thickBot="1" x14ac:dyDescent="0.3">
      <c r="A8" s="63"/>
      <c r="B8" s="249"/>
      <c r="C8" s="250" t="s">
        <v>31</v>
      </c>
      <c r="D8" s="251"/>
      <c r="E8" s="251"/>
      <c r="F8" s="251"/>
      <c r="G8" s="251"/>
      <c r="H8" s="251"/>
      <c r="I8" s="251"/>
      <c r="J8" s="251"/>
      <c r="K8" s="251"/>
      <c r="L8" s="252"/>
      <c r="M8" s="64"/>
      <c r="N8" s="241" t="e">
        <f>VLOOKUP(V1,bd,3,0)</f>
        <v>#N/A</v>
      </c>
      <c r="O8" s="248"/>
      <c r="P8" s="248"/>
      <c r="Q8" s="242"/>
      <c r="R8" s="6"/>
      <c r="S8" s="5" t="e">
        <f>VLOOKUP(V1,bd,4,0)</f>
        <v>#N/A</v>
      </c>
      <c r="T8" s="5" t="e">
        <f>VLOOKUP(V1,bd,5,0)</f>
        <v>#N/A</v>
      </c>
      <c r="U8" s="5" t="e">
        <f>VLOOKUP(V1,bd,7,0)</f>
        <v>#N/A</v>
      </c>
      <c r="V8" s="13" t="e">
        <f>VLOOKUP(V1,bd,6,0)</f>
        <v>#N/A</v>
      </c>
    </row>
    <row r="9" spans="1:22" customFormat="1" ht="9.9499999999999993" customHeight="1" thickBot="1" x14ac:dyDescent="0.3">
      <c r="A9" s="63"/>
      <c r="B9" s="249"/>
      <c r="C9" s="253"/>
      <c r="D9" s="254"/>
      <c r="E9" s="254"/>
      <c r="F9" s="254"/>
      <c r="G9" s="254"/>
      <c r="H9" s="254"/>
      <c r="I9" s="254"/>
      <c r="J9" s="254"/>
      <c r="K9" s="254"/>
      <c r="L9" s="255"/>
      <c r="M9" s="64"/>
      <c r="N9" s="49"/>
      <c r="O9" s="50"/>
      <c r="P9" s="50"/>
      <c r="Q9" s="50"/>
      <c r="R9" s="50"/>
      <c r="S9" s="50"/>
      <c r="T9" s="50"/>
      <c r="U9" s="50"/>
      <c r="V9" s="51"/>
    </row>
    <row r="10" spans="1:22" customFormat="1" ht="9.9499999999999993" customHeight="1" thickBot="1" x14ac:dyDescent="0.3">
      <c r="A10" s="63"/>
      <c r="B10" s="249"/>
      <c r="C10" s="115">
        <v>1</v>
      </c>
      <c r="D10" s="116">
        <v>2</v>
      </c>
      <c r="E10" s="116">
        <v>3</v>
      </c>
      <c r="F10" s="116">
        <v>4</v>
      </c>
      <c r="G10" s="116">
        <v>5</v>
      </c>
      <c r="H10" s="116">
        <v>6</v>
      </c>
      <c r="I10" s="116">
        <v>7</v>
      </c>
      <c r="J10" s="116">
        <v>8</v>
      </c>
      <c r="K10" s="116">
        <v>9</v>
      </c>
      <c r="L10" s="117">
        <v>10</v>
      </c>
      <c r="M10" s="64"/>
      <c r="N10" s="76" t="s">
        <v>9</v>
      </c>
      <c r="O10" s="77" t="s">
        <v>10</v>
      </c>
      <c r="P10" s="77" t="s">
        <v>11</v>
      </c>
      <c r="Q10" s="77" t="s">
        <v>12</v>
      </c>
      <c r="R10" s="78" t="s">
        <v>13</v>
      </c>
      <c r="S10" s="77" t="s">
        <v>14</v>
      </c>
      <c r="T10" s="77" t="s">
        <v>15</v>
      </c>
      <c r="U10" s="77" t="s">
        <v>16</v>
      </c>
      <c r="V10" s="79" t="s">
        <v>17</v>
      </c>
    </row>
    <row r="11" spans="1:22" customFormat="1" ht="9.9499999999999993" customHeight="1" x14ac:dyDescent="0.25">
      <c r="A11" s="63"/>
      <c r="B11" s="256" t="s">
        <v>3292</v>
      </c>
      <c r="C11" s="108">
        <v>1</v>
      </c>
      <c r="D11" s="112">
        <v>1</v>
      </c>
      <c r="E11" s="113">
        <v>1</v>
      </c>
      <c r="F11" s="113">
        <v>1</v>
      </c>
      <c r="G11" s="113">
        <v>1</v>
      </c>
      <c r="H11" s="113">
        <v>1</v>
      </c>
      <c r="I11" s="113">
        <v>1</v>
      </c>
      <c r="J11" s="113">
        <v>1</v>
      </c>
      <c r="K11" s="113">
        <v>1</v>
      </c>
      <c r="L11" s="114">
        <v>1</v>
      </c>
      <c r="M11" s="64"/>
      <c r="N11" s="80"/>
      <c r="O11" s="81" t="s">
        <v>18</v>
      </c>
      <c r="P11" s="82"/>
      <c r="Q11" s="83"/>
      <c r="R11" s="82"/>
      <c r="S11" s="82"/>
      <c r="T11" s="84">
        <f t="shared" ref="T11:T74" si="0">IF(P11&gt;=S11,0,"")</f>
        <v>0</v>
      </c>
      <c r="U11" s="85" t="str">
        <f t="shared" ref="U11:U74" si="1">IF(S11&lt;&gt;"",Q11,"")</f>
        <v/>
      </c>
      <c r="V11" s="86">
        <f t="shared" ref="V11:V74" ca="1" si="2">IF(U11&lt;&gt;"","pago",TODAY()-P11)</f>
        <v>43344</v>
      </c>
    </row>
    <row r="12" spans="1:22" customFormat="1" ht="9.9499999999999993" customHeight="1" x14ac:dyDescent="0.25">
      <c r="A12" s="63"/>
      <c r="B12" s="257"/>
      <c r="C12" s="109">
        <v>2</v>
      </c>
      <c r="D12" s="94">
        <v>2</v>
      </c>
      <c r="E12" s="72">
        <v>2</v>
      </c>
      <c r="F12" s="72">
        <v>2</v>
      </c>
      <c r="G12" s="72">
        <v>2</v>
      </c>
      <c r="H12" s="72">
        <v>2</v>
      </c>
      <c r="I12" s="72">
        <v>2</v>
      </c>
      <c r="J12" s="72">
        <v>2</v>
      </c>
      <c r="K12" s="72">
        <v>2</v>
      </c>
      <c r="L12" s="73">
        <v>2</v>
      </c>
      <c r="M12" s="64"/>
      <c r="N12" s="70"/>
      <c r="O12" s="1">
        <v>1</v>
      </c>
      <c r="P12" s="68"/>
      <c r="Q12" s="69"/>
      <c r="R12" s="68" t="str">
        <f t="shared" ref="R12:R51" si="3">IF(N12&lt;&gt;"",P12,"")</f>
        <v/>
      </c>
      <c r="S12" s="68"/>
      <c r="T12" s="71">
        <f t="shared" si="0"/>
        <v>0</v>
      </c>
      <c r="U12" s="2" t="str">
        <f t="shared" si="1"/>
        <v/>
      </c>
      <c r="V12" s="3">
        <f t="shared" ca="1" si="2"/>
        <v>43344</v>
      </c>
    </row>
    <row r="13" spans="1:22" customFormat="1" ht="9.9499999999999993" customHeight="1" x14ac:dyDescent="0.25">
      <c r="A13" s="63"/>
      <c r="B13" s="257"/>
      <c r="C13" s="109">
        <v>3</v>
      </c>
      <c r="D13" s="94">
        <v>3</v>
      </c>
      <c r="E13" s="72">
        <v>3</v>
      </c>
      <c r="F13" s="72">
        <v>3</v>
      </c>
      <c r="G13" s="72">
        <v>3</v>
      </c>
      <c r="H13" s="72">
        <v>3</v>
      </c>
      <c r="I13" s="72">
        <v>3</v>
      </c>
      <c r="J13" s="72">
        <v>3</v>
      </c>
      <c r="K13" s="72">
        <v>3</v>
      </c>
      <c r="L13" s="73">
        <v>3</v>
      </c>
      <c r="M13" s="64"/>
      <c r="N13" s="70"/>
      <c r="O13" s="1">
        <v>2</v>
      </c>
      <c r="P13" s="68"/>
      <c r="Q13" s="69"/>
      <c r="R13" s="68" t="str">
        <f t="shared" si="3"/>
        <v/>
      </c>
      <c r="S13" s="68"/>
      <c r="T13" s="71">
        <f t="shared" si="0"/>
        <v>0</v>
      </c>
      <c r="U13" s="2" t="str">
        <f t="shared" si="1"/>
        <v/>
      </c>
      <c r="V13" s="3">
        <f t="shared" ca="1" si="2"/>
        <v>43344</v>
      </c>
    </row>
    <row r="14" spans="1:22" customFormat="1" ht="9.9499999999999993" customHeight="1" x14ac:dyDescent="0.25">
      <c r="A14" s="63"/>
      <c r="B14" s="257"/>
      <c r="C14" s="109">
        <v>4</v>
      </c>
      <c r="D14" s="94">
        <v>4</v>
      </c>
      <c r="E14" s="72">
        <v>4</v>
      </c>
      <c r="F14" s="72">
        <v>4</v>
      </c>
      <c r="G14" s="72">
        <v>4</v>
      </c>
      <c r="H14" s="72">
        <v>4</v>
      </c>
      <c r="I14" s="72">
        <v>4</v>
      </c>
      <c r="J14" s="72">
        <v>4</v>
      </c>
      <c r="K14" s="72">
        <v>4</v>
      </c>
      <c r="L14" s="73">
        <v>4</v>
      </c>
      <c r="M14" s="64"/>
      <c r="N14" s="70"/>
      <c r="O14" s="1">
        <v>3</v>
      </c>
      <c r="P14" s="68"/>
      <c r="Q14" s="69"/>
      <c r="R14" s="68" t="str">
        <f t="shared" si="3"/>
        <v/>
      </c>
      <c r="S14" s="68"/>
      <c r="T14" s="71">
        <f t="shared" si="0"/>
        <v>0</v>
      </c>
      <c r="U14" s="2" t="str">
        <f t="shared" si="1"/>
        <v/>
      </c>
      <c r="V14" s="3">
        <f t="shared" ca="1" si="2"/>
        <v>43344</v>
      </c>
    </row>
    <row r="15" spans="1:22" customFormat="1" ht="9.9499999999999993" customHeight="1" x14ac:dyDescent="0.25">
      <c r="A15" s="63"/>
      <c r="B15" s="257"/>
      <c r="C15" s="109">
        <v>5</v>
      </c>
      <c r="D15" s="94">
        <v>5</v>
      </c>
      <c r="E15" s="72">
        <v>5</v>
      </c>
      <c r="F15" s="72">
        <v>5</v>
      </c>
      <c r="G15" s="72">
        <v>5</v>
      </c>
      <c r="H15" s="72">
        <v>5</v>
      </c>
      <c r="I15" s="72">
        <v>5</v>
      </c>
      <c r="J15" s="72">
        <v>5</v>
      </c>
      <c r="K15" s="72">
        <v>5</v>
      </c>
      <c r="L15" s="73">
        <v>5</v>
      </c>
      <c r="M15" s="64"/>
      <c r="N15" s="70"/>
      <c r="O15" s="1">
        <v>4</v>
      </c>
      <c r="P15" s="68"/>
      <c r="Q15" s="69"/>
      <c r="R15" s="68" t="str">
        <f t="shared" si="3"/>
        <v/>
      </c>
      <c r="S15" s="68"/>
      <c r="T15" s="71">
        <f t="shared" si="0"/>
        <v>0</v>
      </c>
      <c r="U15" s="2" t="str">
        <f t="shared" si="1"/>
        <v/>
      </c>
      <c r="V15" s="3">
        <f t="shared" ca="1" si="2"/>
        <v>43344</v>
      </c>
    </row>
    <row r="16" spans="1:22" customFormat="1" ht="9.9499999999999993" customHeight="1" x14ac:dyDescent="0.25">
      <c r="A16" s="63"/>
      <c r="B16" s="257"/>
      <c r="C16" s="109">
        <v>6</v>
      </c>
      <c r="D16" s="94">
        <v>6</v>
      </c>
      <c r="E16" s="72">
        <v>6</v>
      </c>
      <c r="F16" s="72">
        <v>6</v>
      </c>
      <c r="G16" s="72">
        <v>6</v>
      </c>
      <c r="H16" s="72">
        <v>6</v>
      </c>
      <c r="I16" s="72">
        <v>6</v>
      </c>
      <c r="J16" s="72">
        <v>6</v>
      </c>
      <c r="K16" s="72">
        <v>6</v>
      </c>
      <c r="L16" s="73">
        <v>6</v>
      </c>
      <c r="M16" s="64"/>
      <c r="N16" s="70"/>
      <c r="O16" s="1">
        <v>5</v>
      </c>
      <c r="P16" s="68"/>
      <c r="Q16" s="69"/>
      <c r="R16" s="68" t="str">
        <f t="shared" si="3"/>
        <v/>
      </c>
      <c r="S16" s="68"/>
      <c r="T16" s="71">
        <f t="shared" si="0"/>
        <v>0</v>
      </c>
      <c r="U16" s="2" t="str">
        <f t="shared" si="1"/>
        <v/>
      </c>
      <c r="V16" s="3">
        <f t="shared" ca="1" si="2"/>
        <v>43344</v>
      </c>
    </row>
    <row r="17" spans="1:22" customFormat="1" ht="9.9499999999999993" customHeight="1" x14ac:dyDescent="0.25">
      <c r="A17" s="63"/>
      <c r="B17" s="257"/>
      <c r="C17" s="109">
        <v>7</v>
      </c>
      <c r="D17" s="94">
        <v>7</v>
      </c>
      <c r="E17" s="72">
        <v>7</v>
      </c>
      <c r="F17" s="72">
        <v>7</v>
      </c>
      <c r="G17" s="72">
        <v>7</v>
      </c>
      <c r="H17" s="72">
        <v>7</v>
      </c>
      <c r="I17" s="72">
        <v>7</v>
      </c>
      <c r="J17" s="72">
        <v>7</v>
      </c>
      <c r="K17" s="72">
        <v>7</v>
      </c>
      <c r="L17" s="73">
        <v>7</v>
      </c>
      <c r="M17" s="64"/>
      <c r="N17" s="70"/>
      <c r="O17" s="1">
        <v>6</v>
      </c>
      <c r="P17" s="68"/>
      <c r="Q17" s="69"/>
      <c r="R17" s="68" t="str">
        <f t="shared" si="3"/>
        <v/>
      </c>
      <c r="S17" s="68"/>
      <c r="T17" s="71">
        <f t="shared" si="0"/>
        <v>0</v>
      </c>
      <c r="U17" s="2" t="str">
        <f t="shared" si="1"/>
        <v/>
      </c>
      <c r="V17" s="3">
        <f t="shared" ca="1" si="2"/>
        <v>43344</v>
      </c>
    </row>
    <row r="18" spans="1:22" customFormat="1" ht="9.9499999999999993" customHeight="1" x14ac:dyDescent="0.25">
      <c r="A18" s="63"/>
      <c r="B18" s="257"/>
      <c r="C18" s="109">
        <v>8</v>
      </c>
      <c r="D18" s="94">
        <v>8</v>
      </c>
      <c r="E18" s="72">
        <v>8</v>
      </c>
      <c r="F18" s="72">
        <v>8</v>
      </c>
      <c r="G18" s="72">
        <v>8</v>
      </c>
      <c r="H18" s="72">
        <v>8</v>
      </c>
      <c r="I18" s="72">
        <v>8</v>
      </c>
      <c r="J18" s="72">
        <v>8</v>
      </c>
      <c r="K18" s="72">
        <v>8</v>
      </c>
      <c r="L18" s="73">
        <v>8</v>
      </c>
      <c r="M18" s="64"/>
      <c r="N18" s="70"/>
      <c r="O18" s="1">
        <v>7</v>
      </c>
      <c r="P18" s="68"/>
      <c r="Q18" s="69"/>
      <c r="R18" s="68" t="str">
        <f t="shared" si="3"/>
        <v/>
      </c>
      <c r="S18" s="68"/>
      <c r="T18" s="71">
        <f t="shared" si="0"/>
        <v>0</v>
      </c>
      <c r="U18" s="2" t="str">
        <f t="shared" si="1"/>
        <v/>
      </c>
      <c r="V18" s="3">
        <f t="shared" ca="1" si="2"/>
        <v>43344</v>
      </c>
    </row>
    <row r="19" spans="1:22" customFormat="1" ht="9.9499999999999993" customHeight="1" x14ac:dyDescent="0.25">
      <c r="A19" s="63"/>
      <c r="B19" s="257"/>
      <c r="C19" s="109">
        <v>9</v>
      </c>
      <c r="D19" s="94">
        <v>9</v>
      </c>
      <c r="E19" s="72">
        <v>9</v>
      </c>
      <c r="F19" s="72">
        <v>9</v>
      </c>
      <c r="G19" s="72">
        <v>9</v>
      </c>
      <c r="H19" s="72">
        <v>9</v>
      </c>
      <c r="I19" s="72">
        <v>9</v>
      </c>
      <c r="J19" s="72">
        <v>9</v>
      </c>
      <c r="K19" s="72">
        <v>9</v>
      </c>
      <c r="L19" s="73">
        <v>9</v>
      </c>
      <c r="M19" s="64"/>
      <c r="N19" s="70"/>
      <c r="O19" s="1">
        <v>8</v>
      </c>
      <c r="P19" s="68"/>
      <c r="Q19" s="69"/>
      <c r="R19" s="68" t="str">
        <f t="shared" si="3"/>
        <v/>
      </c>
      <c r="S19" s="68"/>
      <c r="T19" s="71">
        <f t="shared" si="0"/>
        <v>0</v>
      </c>
      <c r="U19" s="2" t="str">
        <f t="shared" si="1"/>
        <v/>
      </c>
      <c r="V19" s="3">
        <f t="shared" ca="1" si="2"/>
        <v>43344</v>
      </c>
    </row>
    <row r="20" spans="1:22" customFormat="1" ht="9.9499999999999993" customHeight="1" x14ac:dyDescent="0.25">
      <c r="A20" s="63"/>
      <c r="B20" s="257"/>
      <c r="C20" s="109">
        <v>10</v>
      </c>
      <c r="D20" s="94">
        <v>10</v>
      </c>
      <c r="E20" s="72">
        <v>10</v>
      </c>
      <c r="F20" s="72">
        <v>10</v>
      </c>
      <c r="G20" s="72">
        <v>10</v>
      </c>
      <c r="H20" s="72">
        <v>10</v>
      </c>
      <c r="I20" s="72">
        <v>10</v>
      </c>
      <c r="J20" s="72">
        <v>10</v>
      </c>
      <c r="K20" s="72">
        <v>10</v>
      </c>
      <c r="L20" s="73">
        <v>10</v>
      </c>
      <c r="M20" s="64"/>
      <c r="N20" s="70"/>
      <c r="O20" s="1">
        <v>9</v>
      </c>
      <c r="P20" s="68"/>
      <c r="Q20" s="69"/>
      <c r="R20" s="68" t="str">
        <f t="shared" si="3"/>
        <v/>
      </c>
      <c r="S20" s="68"/>
      <c r="T20" s="71">
        <f t="shared" si="0"/>
        <v>0</v>
      </c>
      <c r="U20" s="2" t="str">
        <f t="shared" si="1"/>
        <v/>
      </c>
      <c r="V20" s="3">
        <f t="shared" ca="1" si="2"/>
        <v>43344</v>
      </c>
    </row>
    <row r="21" spans="1:22" customFormat="1" ht="9.9499999999999993" customHeight="1" x14ac:dyDescent="0.25">
      <c r="A21" s="63"/>
      <c r="B21" s="257"/>
      <c r="C21" s="109">
        <v>11</v>
      </c>
      <c r="D21" s="94">
        <v>11</v>
      </c>
      <c r="E21" s="72">
        <v>11</v>
      </c>
      <c r="F21" s="72">
        <v>11</v>
      </c>
      <c r="G21" s="72">
        <v>11</v>
      </c>
      <c r="H21" s="72">
        <v>11</v>
      </c>
      <c r="I21" s="72">
        <v>11</v>
      </c>
      <c r="J21" s="72">
        <v>11</v>
      </c>
      <c r="K21" s="72">
        <v>11</v>
      </c>
      <c r="L21" s="73">
        <v>11</v>
      </c>
      <c r="M21" s="64"/>
      <c r="N21" s="70"/>
      <c r="O21" s="1">
        <v>10</v>
      </c>
      <c r="P21" s="68"/>
      <c r="Q21" s="69"/>
      <c r="R21" s="68" t="str">
        <f t="shared" si="3"/>
        <v/>
      </c>
      <c r="S21" s="68"/>
      <c r="T21" s="71">
        <f t="shared" si="0"/>
        <v>0</v>
      </c>
      <c r="U21" s="2" t="str">
        <f t="shared" si="1"/>
        <v/>
      </c>
      <c r="V21" s="3">
        <f t="shared" ca="1" si="2"/>
        <v>43344</v>
      </c>
    </row>
    <row r="22" spans="1:22" customFormat="1" ht="9.9499999999999993" customHeight="1" x14ac:dyDescent="0.25">
      <c r="A22" s="63"/>
      <c r="B22" s="257"/>
      <c r="C22" s="110">
        <v>12</v>
      </c>
      <c r="D22" s="72">
        <v>12</v>
      </c>
      <c r="E22" s="72">
        <v>12</v>
      </c>
      <c r="F22" s="72">
        <v>12</v>
      </c>
      <c r="G22" s="72">
        <v>12</v>
      </c>
      <c r="H22" s="72">
        <v>12</v>
      </c>
      <c r="I22" s="72">
        <v>12</v>
      </c>
      <c r="J22" s="72">
        <v>12</v>
      </c>
      <c r="K22" s="72">
        <v>12</v>
      </c>
      <c r="L22" s="73">
        <v>12</v>
      </c>
      <c r="M22" s="64"/>
      <c r="N22" s="70"/>
      <c r="O22" s="1">
        <v>11</v>
      </c>
      <c r="P22" s="68"/>
      <c r="Q22" s="69"/>
      <c r="R22" s="68" t="str">
        <f t="shared" si="3"/>
        <v/>
      </c>
      <c r="S22" s="68"/>
      <c r="T22" s="71">
        <f t="shared" si="0"/>
        <v>0</v>
      </c>
      <c r="U22" s="2" t="str">
        <f t="shared" si="1"/>
        <v/>
      </c>
      <c r="V22" s="3">
        <f t="shared" ca="1" si="2"/>
        <v>43344</v>
      </c>
    </row>
    <row r="23" spans="1:22" customFormat="1" ht="9.9499999999999993" customHeight="1" x14ac:dyDescent="0.25">
      <c r="A23" s="63"/>
      <c r="B23" s="257"/>
      <c r="C23" s="110">
        <v>13</v>
      </c>
      <c r="D23" s="72">
        <v>13</v>
      </c>
      <c r="E23" s="72">
        <v>13</v>
      </c>
      <c r="F23" s="72">
        <v>13</v>
      </c>
      <c r="G23" s="72">
        <v>13</v>
      </c>
      <c r="H23" s="72">
        <v>13</v>
      </c>
      <c r="I23" s="72">
        <v>13</v>
      </c>
      <c r="J23" s="72">
        <v>13</v>
      </c>
      <c r="K23" s="72">
        <v>13</v>
      </c>
      <c r="L23" s="73">
        <v>13</v>
      </c>
      <c r="M23" s="64"/>
      <c r="N23" s="70"/>
      <c r="O23" s="1">
        <v>12</v>
      </c>
      <c r="P23" s="68"/>
      <c r="Q23" s="69"/>
      <c r="R23" s="68" t="str">
        <f t="shared" si="3"/>
        <v/>
      </c>
      <c r="S23" s="68"/>
      <c r="T23" s="71">
        <f t="shared" si="0"/>
        <v>0</v>
      </c>
      <c r="U23" s="2" t="str">
        <f t="shared" si="1"/>
        <v/>
      </c>
      <c r="V23" s="3">
        <f t="shared" ca="1" si="2"/>
        <v>43344</v>
      </c>
    </row>
    <row r="24" spans="1:22" customFormat="1" ht="9.9499999999999993" customHeight="1" x14ac:dyDescent="0.25">
      <c r="A24" s="63"/>
      <c r="B24" s="257"/>
      <c r="C24" s="97">
        <v>14</v>
      </c>
      <c r="D24" s="72">
        <v>14</v>
      </c>
      <c r="E24" s="72">
        <v>14</v>
      </c>
      <c r="F24" s="72">
        <v>14</v>
      </c>
      <c r="G24" s="72">
        <v>14</v>
      </c>
      <c r="H24" s="72">
        <v>14</v>
      </c>
      <c r="I24" s="72">
        <v>14</v>
      </c>
      <c r="J24" s="72">
        <v>14</v>
      </c>
      <c r="K24" s="72">
        <v>14</v>
      </c>
      <c r="L24" s="73">
        <v>14</v>
      </c>
      <c r="M24" s="64"/>
      <c r="N24" s="70"/>
      <c r="O24" s="1">
        <v>13</v>
      </c>
      <c r="P24" s="68"/>
      <c r="Q24" s="69"/>
      <c r="R24" s="68" t="str">
        <f t="shared" si="3"/>
        <v/>
      </c>
      <c r="S24" s="68"/>
      <c r="T24" s="71">
        <f t="shared" si="0"/>
        <v>0</v>
      </c>
      <c r="U24" s="2" t="str">
        <f t="shared" si="1"/>
        <v/>
      </c>
      <c r="V24" s="3">
        <f t="shared" ca="1" si="2"/>
        <v>43344</v>
      </c>
    </row>
    <row r="25" spans="1:22" customFormat="1" ht="9.9499999999999993" customHeight="1" x14ac:dyDescent="0.25">
      <c r="A25" s="63"/>
      <c r="B25" s="257"/>
      <c r="C25" s="97">
        <v>15</v>
      </c>
      <c r="D25" s="72">
        <v>15</v>
      </c>
      <c r="E25" s="72">
        <v>15</v>
      </c>
      <c r="F25" s="72">
        <v>15</v>
      </c>
      <c r="G25" s="72">
        <v>15</v>
      </c>
      <c r="H25" s="72">
        <v>15</v>
      </c>
      <c r="I25" s="72">
        <v>15</v>
      </c>
      <c r="J25" s="72">
        <v>15</v>
      </c>
      <c r="K25" s="72">
        <v>15</v>
      </c>
      <c r="L25" s="73">
        <v>15</v>
      </c>
      <c r="M25" s="64"/>
      <c r="N25" s="70"/>
      <c r="O25" s="1">
        <v>14</v>
      </c>
      <c r="P25" s="68"/>
      <c r="Q25" s="69"/>
      <c r="R25" s="68" t="str">
        <f t="shared" si="3"/>
        <v/>
      </c>
      <c r="S25" s="68"/>
      <c r="T25" s="71">
        <f t="shared" si="0"/>
        <v>0</v>
      </c>
      <c r="U25" s="2" t="str">
        <f t="shared" si="1"/>
        <v/>
      </c>
      <c r="V25" s="3">
        <f t="shared" ca="1" si="2"/>
        <v>43344</v>
      </c>
    </row>
    <row r="26" spans="1:22" customFormat="1" ht="9.9499999999999993" customHeight="1" x14ac:dyDescent="0.25">
      <c r="A26" s="63"/>
      <c r="B26" s="257"/>
      <c r="C26" s="97">
        <v>16</v>
      </c>
      <c r="D26" s="72">
        <v>16</v>
      </c>
      <c r="E26" s="72">
        <v>16</v>
      </c>
      <c r="F26" s="72">
        <v>16</v>
      </c>
      <c r="G26" s="72">
        <v>16</v>
      </c>
      <c r="H26" s="72">
        <v>16</v>
      </c>
      <c r="I26" s="72">
        <v>16</v>
      </c>
      <c r="J26" s="72">
        <v>16</v>
      </c>
      <c r="K26" s="72">
        <v>16</v>
      </c>
      <c r="L26" s="73">
        <v>16</v>
      </c>
      <c r="M26" s="64"/>
      <c r="N26" s="70"/>
      <c r="O26" s="1">
        <v>15</v>
      </c>
      <c r="P26" s="68"/>
      <c r="Q26" s="69"/>
      <c r="R26" s="68" t="str">
        <f t="shared" si="3"/>
        <v/>
      </c>
      <c r="S26" s="68"/>
      <c r="T26" s="71">
        <f t="shared" si="0"/>
        <v>0</v>
      </c>
      <c r="U26" s="2" t="str">
        <f t="shared" si="1"/>
        <v/>
      </c>
      <c r="V26" s="3">
        <f t="shared" ca="1" si="2"/>
        <v>43344</v>
      </c>
    </row>
    <row r="27" spans="1:22" customFormat="1" ht="9.9499999999999993" customHeight="1" x14ac:dyDescent="0.25">
      <c r="A27" s="63"/>
      <c r="B27" s="257"/>
      <c r="C27" s="97">
        <v>17</v>
      </c>
      <c r="D27" s="72">
        <v>17</v>
      </c>
      <c r="E27" s="72">
        <v>17</v>
      </c>
      <c r="F27" s="72">
        <v>17</v>
      </c>
      <c r="G27" s="72">
        <v>17</v>
      </c>
      <c r="H27" s="72">
        <v>17</v>
      </c>
      <c r="I27" s="72">
        <v>17</v>
      </c>
      <c r="J27" s="72">
        <v>17</v>
      </c>
      <c r="K27" s="72">
        <v>17</v>
      </c>
      <c r="L27" s="73">
        <v>17</v>
      </c>
      <c r="M27" s="64"/>
      <c r="N27" s="70"/>
      <c r="O27" s="1">
        <v>16</v>
      </c>
      <c r="P27" s="68"/>
      <c r="Q27" s="69"/>
      <c r="R27" s="68" t="str">
        <f t="shared" si="3"/>
        <v/>
      </c>
      <c r="S27" s="68"/>
      <c r="T27" s="71">
        <f t="shared" si="0"/>
        <v>0</v>
      </c>
      <c r="U27" s="2" t="str">
        <f t="shared" si="1"/>
        <v/>
      </c>
      <c r="V27" s="3">
        <f t="shared" ca="1" si="2"/>
        <v>43344</v>
      </c>
    </row>
    <row r="28" spans="1:22" customFormat="1" ht="9.9499999999999993" customHeight="1" x14ac:dyDescent="0.25">
      <c r="A28" s="63"/>
      <c r="B28" s="257"/>
      <c r="C28" s="97">
        <v>18</v>
      </c>
      <c r="D28" s="72">
        <v>18</v>
      </c>
      <c r="E28" s="72">
        <v>18</v>
      </c>
      <c r="F28" s="72">
        <v>18</v>
      </c>
      <c r="G28" s="72">
        <v>18</v>
      </c>
      <c r="H28" s="72">
        <v>18</v>
      </c>
      <c r="I28" s="72">
        <v>18</v>
      </c>
      <c r="J28" s="72">
        <v>18</v>
      </c>
      <c r="K28" s="72">
        <v>18</v>
      </c>
      <c r="L28" s="73">
        <v>18</v>
      </c>
      <c r="M28" s="64"/>
      <c r="N28" s="70"/>
      <c r="O28" s="1">
        <v>17</v>
      </c>
      <c r="P28" s="68"/>
      <c r="Q28" s="69"/>
      <c r="R28" s="68" t="str">
        <f t="shared" si="3"/>
        <v/>
      </c>
      <c r="S28" s="68"/>
      <c r="T28" s="71">
        <f t="shared" si="0"/>
        <v>0</v>
      </c>
      <c r="U28" s="2" t="str">
        <f t="shared" si="1"/>
        <v/>
      </c>
      <c r="V28" s="3">
        <f t="shared" ca="1" si="2"/>
        <v>43344</v>
      </c>
    </row>
    <row r="29" spans="1:22" customFormat="1" ht="9.9499999999999993" customHeight="1" x14ac:dyDescent="0.25">
      <c r="A29" s="63"/>
      <c r="B29" s="257"/>
      <c r="C29" s="97">
        <v>19</v>
      </c>
      <c r="D29" s="72">
        <v>19</v>
      </c>
      <c r="E29" s="72">
        <v>19</v>
      </c>
      <c r="F29" s="72">
        <v>19</v>
      </c>
      <c r="G29" s="72">
        <v>19</v>
      </c>
      <c r="H29" s="72">
        <v>19</v>
      </c>
      <c r="I29" s="72">
        <v>19</v>
      </c>
      <c r="J29" s="72">
        <v>19</v>
      </c>
      <c r="K29" s="72">
        <v>19</v>
      </c>
      <c r="L29" s="73">
        <v>19</v>
      </c>
      <c r="M29" s="64"/>
      <c r="N29" s="70"/>
      <c r="O29" s="1">
        <v>18</v>
      </c>
      <c r="P29" s="68"/>
      <c r="Q29" s="69"/>
      <c r="R29" s="68" t="str">
        <f t="shared" si="3"/>
        <v/>
      </c>
      <c r="S29" s="68"/>
      <c r="T29" s="71">
        <f t="shared" si="0"/>
        <v>0</v>
      </c>
      <c r="U29" s="2" t="str">
        <f t="shared" si="1"/>
        <v/>
      </c>
      <c r="V29" s="3">
        <f t="shared" ca="1" si="2"/>
        <v>43344</v>
      </c>
    </row>
    <row r="30" spans="1:22" customFormat="1" ht="9.9499999999999993" customHeight="1" x14ac:dyDescent="0.25">
      <c r="A30" s="63"/>
      <c r="B30" s="257"/>
      <c r="C30" s="97">
        <v>20</v>
      </c>
      <c r="D30" s="72">
        <v>20</v>
      </c>
      <c r="E30" s="72">
        <v>20</v>
      </c>
      <c r="F30" s="72">
        <v>20</v>
      </c>
      <c r="G30" s="72">
        <v>20</v>
      </c>
      <c r="H30" s="72">
        <v>20</v>
      </c>
      <c r="I30" s="72">
        <v>20</v>
      </c>
      <c r="J30" s="72">
        <v>20</v>
      </c>
      <c r="K30" s="72">
        <v>20</v>
      </c>
      <c r="L30" s="73">
        <v>20</v>
      </c>
      <c r="M30" s="64"/>
      <c r="N30" s="70"/>
      <c r="O30" s="1">
        <v>19</v>
      </c>
      <c r="P30" s="68"/>
      <c r="Q30" s="69"/>
      <c r="R30" s="68" t="str">
        <f t="shared" si="3"/>
        <v/>
      </c>
      <c r="S30" s="68"/>
      <c r="T30" s="71">
        <f t="shared" si="0"/>
        <v>0</v>
      </c>
      <c r="U30" s="2" t="str">
        <f t="shared" si="1"/>
        <v/>
      </c>
      <c r="V30" s="3">
        <f t="shared" ca="1" si="2"/>
        <v>43344</v>
      </c>
    </row>
    <row r="31" spans="1:22" customFormat="1" ht="9.9499999999999993" customHeight="1" x14ac:dyDescent="0.25">
      <c r="A31" s="63"/>
      <c r="B31" s="257"/>
      <c r="C31" s="97">
        <v>21</v>
      </c>
      <c r="D31" s="72">
        <v>21</v>
      </c>
      <c r="E31" s="72">
        <v>21</v>
      </c>
      <c r="F31" s="72">
        <v>21</v>
      </c>
      <c r="G31" s="72">
        <v>21</v>
      </c>
      <c r="H31" s="72">
        <v>21</v>
      </c>
      <c r="I31" s="72">
        <v>21</v>
      </c>
      <c r="J31" s="72">
        <v>21</v>
      </c>
      <c r="K31" s="72">
        <v>21</v>
      </c>
      <c r="L31" s="73">
        <v>21</v>
      </c>
      <c r="M31" s="64"/>
      <c r="N31" s="70"/>
      <c r="O31" s="1">
        <v>20</v>
      </c>
      <c r="P31" s="68"/>
      <c r="Q31" s="69"/>
      <c r="R31" s="68" t="str">
        <f t="shared" si="3"/>
        <v/>
      </c>
      <c r="S31" s="68"/>
      <c r="T31" s="71">
        <f t="shared" si="0"/>
        <v>0</v>
      </c>
      <c r="U31" s="2" t="str">
        <f t="shared" si="1"/>
        <v/>
      </c>
      <c r="V31" s="3">
        <f t="shared" ca="1" si="2"/>
        <v>43344</v>
      </c>
    </row>
    <row r="32" spans="1:22" customFormat="1" ht="9.9499999999999993" customHeight="1" x14ac:dyDescent="0.25">
      <c r="A32" s="63"/>
      <c r="B32" s="257"/>
      <c r="C32" s="97">
        <v>22</v>
      </c>
      <c r="D32" s="72">
        <v>22</v>
      </c>
      <c r="E32" s="72">
        <v>22</v>
      </c>
      <c r="F32" s="72">
        <v>22</v>
      </c>
      <c r="G32" s="72">
        <v>22</v>
      </c>
      <c r="H32" s="72">
        <v>22</v>
      </c>
      <c r="I32" s="72">
        <v>22</v>
      </c>
      <c r="J32" s="72">
        <v>22</v>
      </c>
      <c r="K32" s="72">
        <v>22</v>
      </c>
      <c r="L32" s="73">
        <v>22</v>
      </c>
      <c r="M32" s="64"/>
      <c r="N32" s="70"/>
      <c r="O32" s="1">
        <v>21</v>
      </c>
      <c r="P32" s="68"/>
      <c r="Q32" s="69"/>
      <c r="R32" s="68" t="str">
        <f t="shared" si="3"/>
        <v/>
      </c>
      <c r="S32" s="68"/>
      <c r="T32" s="71">
        <f t="shared" si="0"/>
        <v>0</v>
      </c>
      <c r="U32" s="2" t="str">
        <f t="shared" si="1"/>
        <v/>
      </c>
      <c r="V32" s="3">
        <f t="shared" ca="1" si="2"/>
        <v>43344</v>
      </c>
    </row>
    <row r="33" spans="1:22" customFormat="1" ht="9.9499999999999993" customHeight="1" x14ac:dyDescent="0.25">
      <c r="A33" s="63"/>
      <c r="B33" s="257"/>
      <c r="C33" s="97">
        <v>23</v>
      </c>
      <c r="D33" s="72">
        <v>23</v>
      </c>
      <c r="E33" s="72">
        <v>23</v>
      </c>
      <c r="F33" s="72">
        <v>23</v>
      </c>
      <c r="G33" s="72">
        <v>23</v>
      </c>
      <c r="H33" s="72">
        <v>23</v>
      </c>
      <c r="I33" s="72">
        <v>23</v>
      </c>
      <c r="J33" s="72">
        <v>23</v>
      </c>
      <c r="K33" s="72">
        <v>23</v>
      </c>
      <c r="L33" s="73">
        <v>23</v>
      </c>
      <c r="M33" s="64"/>
      <c r="N33" s="70"/>
      <c r="O33" s="1">
        <v>22</v>
      </c>
      <c r="P33" s="68"/>
      <c r="Q33" s="69"/>
      <c r="R33" s="68" t="str">
        <f t="shared" si="3"/>
        <v/>
      </c>
      <c r="S33" s="68"/>
      <c r="T33" s="71">
        <f t="shared" si="0"/>
        <v>0</v>
      </c>
      <c r="U33" s="2" t="str">
        <f t="shared" si="1"/>
        <v/>
      </c>
      <c r="V33" s="3">
        <f t="shared" ca="1" si="2"/>
        <v>43344</v>
      </c>
    </row>
    <row r="34" spans="1:22" customFormat="1" ht="9.9499999999999993" customHeight="1" x14ac:dyDescent="0.25">
      <c r="A34" s="63"/>
      <c r="B34" s="257"/>
      <c r="C34" s="97">
        <v>24</v>
      </c>
      <c r="D34" s="72">
        <v>24</v>
      </c>
      <c r="E34" s="72">
        <v>24</v>
      </c>
      <c r="F34" s="72">
        <v>24</v>
      </c>
      <c r="G34" s="72">
        <v>24</v>
      </c>
      <c r="H34" s="72">
        <v>24</v>
      </c>
      <c r="I34" s="72">
        <v>24</v>
      </c>
      <c r="J34" s="72">
        <v>24</v>
      </c>
      <c r="K34" s="72">
        <v>24</v>
      </c>
      <c r="L34" s="73">
        <v>24</v>
      </c>
      <c r="M34" s="64"/>
      <c r="N34" s="70"/>
      <c r="O34" s="1">
        <v>23</v>
      </c>
      <c r="P34" s="68"/>
      <c r="Q34" s="69"/>
      <c r="R34" s="68" t="str">
        <f t="shared" si="3"/>
        <v/>
      </c>
      <c r="S34" s="68"/>
      <c r="T34" s="71">
        <f t="shared" si="0"/>
        <v>0</v>
      </c>
      <c r="U34" s="2" t="str">
        <f t="shared" si="1"/>
        <v/>
      </c>
      <c r="V34" s="3">
        <f t="shared" ca="1" si="2"/>
        <v>43344</v>
      </c>
    </row>
    <row r="35" spans="1:22" customFormat="1" ht="9.9499999999999993" customHeight="1" x14ac:dyDescent="0.25">
      <c r="A35" s="63"/>
      <c r="B35" s="257"/>
      <c r="C35" s="97">
        <v>25</v>
      </c>
      <c r="D35" s="72">
        <v>25</v>
      </c>
      <c r="E35" s="72">
        <v>25</v>
      </c>
      <c r="F35" s="72">
        <v>25</v>
      </c>
      <c r="G35" s="72">
        <v>25</v>
      </c>
      <c r="H35" s="72">
        <v>25</v>
      </c>
      <c r="I35" s="72">
        <v>25</v>
      </c>
      <c r="J35" s="72">
        <v>25</v>
      </c>
      <c r="K35" s="72">
        <v>25</v>
      </c>
      <c r="L35" s="73">
        <v>25</v>
      </c>
      <c r="M35" s="64"/>
      <c r="N35" s="70"/>
      <c r="O35" s="1">
        <v>24</v>
      </c>
      <c r="P35" s="68"/>
      <c r="Q35" s="69"/>
      <c r="R35" s="68" t="str">
        <f t="shared" si="3"/>
        <v/>
      </c>
      <c r="S35" s="68"/>
      <c r="T35" s="71">
        <f t="shared" si="0"/>
        <v>0</v>
      </c>
      <c r="U35" s="2" t="str">
        <f t="shared" si="1"/>
        <v/>
      </c>
      <c r="V35" s="3">
        <f t="shared" ca="1" si="2"/>
        <v>43344</v>
      </c>
    </row>
    <row r="36" spans="1:22" customFormat="1" ht="9.9499999999999993" customHeight="1" x14ac:dyDescent="0.25">
      <c r="A36" s="63"/>
      <c r="B36" s="257"/>
      <c r="C36" s="97">
        <v>26</v>
      </c>
      <c r="D36" s="72">
        <v>26</v>
      </c>
      <c r="E36" s="72">
        <v>26</v>
      </c>
      <c r="F36" s="72">
        <v>26</v>
      </c>
      <c r="G36" s="72">
        <v>26</v>
      </c>
      <c r="H36" s="72">
        <v>26</v>
      </c>
      <c r="I36" s="72">
        <v>26</v>
      </c>
      <c r="J36" s="72">
        <v>26</v>
      </c>
      <c r="K36" s="72">
        <v>26</v>
      </c>
      <c r="L36" s="73">
        <v>26</v>
      </c>
      <c r="M36" s="64"/>
      <c r="N36" s="70"/>
      <c r="O36" s="1">
        <v>25</v>
      </c>
      <c r="P36" s="68"/>
      <c r="Q36" s="69"/>
      <c r="R36" s="68" t="str">
        <f t="shared" si="3"/>
        <v/>
      </c>
      <c r="S36" s="68"/>
      <c r="T36" s="71">
        <f t="shared" si="0"/>
        <v>0</v>
      </c>
      <c r="U36" s="2" t="str">
        <f t="shared" si="1"/>
        <v/>
      </c>
      <c r="V36" s="3">
        <f t="shared" ca="1" si="2"/>
        <v>43344</v>
      </c>
    </row>
    <row r="37" spans="1:22" customFormat="1" ht="9.9499999999999993" customHeight="1" x14ac:dyDescent="0.25">
      <c r="A37" s="63"/>
      <c r="B37" s="257"/>
      <c r="C37" s="97">
        <v>27</v>
      </c>
      <c r="D37" s="72">
        <v>27</v>
      </c>
      <c r="E37" s="72">
        <v>27</v>
      </c>
      <c r="F37" s="72">
        <v>27</v>
      </c>
      <c r="G37" s="72">
        <v>27</v>
      </c>
      <c r="H37" s="72">
        <v>27</v>
      </c>
      <c r="I37" s="72">
        <v>27</v>
      </c>
      <c r="J37" s="72">
        <v>27</v>
      </c>
      <c r="K37" s="72">
        <v>27</v>
      </c>
      <c r="L37" s="73">
        <v>27</v>
      </c>
      <c r="M37" s="64"/>
      <c r="N37" s="70"/>
      <c r="O37" s="1">
        <v>26</v>
      </c>
      <c r="P37" s="68"/>
      <c r="Q37" s="69"/>
      <c r="R37" s="68" t="str">
        <f t="shared" si="3"/>
        <v/>
      </c>
      <c r="S37" s="68"/>
      <c r="T37" s="71">
        <f t="shared" si="0"/>
        <v>0</v>
      </c>
      <c r="U37" s="2" t="str">
        <f t="shared" si="1"/>
        <v/>
      </c>
      <c r="V37" s="3">
        <f t="shared" ca="1" si="2"/>
        <v>43344</v>
      </c>
    </row>
    <row r="38" spans="1:22" customFormat="1" ht="9.9499999999999993" customHeight="1" x14ac:dyDescent="0.25">
      <c r="A38" s="63"/>
      <c r="B38" s="257"/>
      <c r="C38" s="97">
        <v>28</v>
      </c>
      <c r="D38" s="72">
        <v>28</v>
      </c>
      <c r="E38" s="72">
        <v>28</v>
      </c>
      <c r="F38" s="72">
        <v>28</v>
      </c>
      <c r="G38" s="72">
        <v>28</v>
      </c>
      <c r="H38" s="72">
        <v>28</v>
      </c>
      <c r="I38" s="72">
        <v>28</v>
      </c>
      <c r="J38" s="72">
        <v>28</v>
      </c>
      <c r="K38" s="72">
        <v>28</v>
      </c>
      <c r="L38" s="73">
        <v>28</v>
      </c>
      <c r="M38" s="64"/>
      <c r="N38" s="70"/>
      <c r="O38" s="1">
        <v>27</v>
      </c>
      <c r="P38" s="68"/>
      <c r="Q38" s="69"/>
      <c r="R38" s="68" t="str">
        <f t="shared" si="3"/>
        <v/>
      </c>
      <c r="S38" s="68"/>
      <c r="T38" s="71">
        <f t="shared" si="0"/>
        <v>0</v>
      </c>
      <c r="U38" s="2" t="str">
        <f t="shared" si="1"/>
        <v/>
      </c>
      <c r="V38" s="3">
        <f t="shared" ca="1" si="2"/>
        <v>43344</v>
      </c>
    </row>
    <row r="39" spans="1:22" customFormat="1" ht="9.9499999999999993" customHeight="1" x14ac:dyDescent="0.25">
      <c r="A39" s="63"/>
      <c r="B39" s="257"/>
      <c r="C39" s="97">
        <v>29</v>
      </c>
      <c r="D39" s="72">
        <v>29</v>
      </c>
      <c r="E39" s="72">
        <v>29</v>
      </c>
      <c r="F39" s="72">
        <v>29</v>
      </c>
      <c r="G39" s="72">
        <v>29</v>
      </c>
      <c r="H39" s="72">
        <v>29</v>
      </c>
      <c r="I39" s="72">
        <v>29</v>
      </c>
      <c r="J39" s="72">
        <v>29</v>
      </c>
      <c r="K39" s="72">
        <v>29</v>
      </c>
      <c r="L39" s="73">
        <v>29</v>
      </c>
      <c r="M39" s="64"/>
      <c r="N39" s="70"/>
      <c r="O39" s="1">
        <v>28</v>
      </c>
      <c r="P39" s="68"/>
      <c r="Q39" s="69"/>
      <c r="R39" s="68" t="str">
        <f t="shared" si="3"/>
        <v/>
      </c>
      <c r="S39" s="68"/>
      <c r="T39" s="71">
        <f t="shared" si="0"/>
        <v>0</v>
      </c>
      <c r="U39" s="2" t="str">
        <f t="shared" si="1"/>
        <v/>
      </c>
      <c r="V39" s="3">
        <f t="shared" ca="1" si="2"/>
        <v>43344</v>
      </c>
    </row>
    <row r="40" spans="1:22" customFormat="1" ht="9.9499999999999993" customHeight="1" x14ac:dyDescent="0.25">
      <c r="A40" s="63"/>
      <c r="B40" s="257"/>
      <c r="C40" s="97">
        <v>30</v>
      </c>
      <c r="D40" s="72">
        <v>30</v>
      </c>
      <c r="E40" s="72">
        <v>30</v>
      </c>
      <c r="F40" s="72">
        <v>30</v>
      </c>
      <c r="G40" s="72">
        <v>30</v>
      </c>
      <c r="H40" s="72">
        <v>30</v>
      </c>
      <c r="I40" s="72">
        <v>30</v>
      </c>
      <c r="J40" s="72">
        <v>30</v>
      </c>
      <c r="K40" s="72">
        <v>30</v>
      </c>
      <c r="L40" s="73">
        <v>30</v>
      </c>
      <c r="M40" s="64"/>
      <c r="N40" s="70"/>
      <c r="O40" s="1">
        <v>29</v>
      </c>
      <c r="P40" s="68"/>
      <c r="Q40" s="69"/>
      <c r="R40" s="68" t="str">
        <f t="shared" si="3"/>
        <v/>
      </c>
      <c r="S40" s="68"/>
      <c r="T40" s="71">
        <f t="shared" si="0"/>
        <v>0</v>
      </c>
      <c r="U40" s="2" t="str">
        <f t="shared" si="1"/>
        <v/>
      </c>
      <c r="V40" s="3">
        <f t="shared" ca="1" si="2"/>
        <v>43344</v>
      </c>
    </row>
    <row r="41" spans="1:22" customFormat="1" ht="9.9499999999999993" customHeight="1" x14ac:dyDescent="0.25">
      <c r="A41" s="63"/>
      <c r="B41" s="257"/>
      <c r="C41" s="97">
        <v>31</v>
      </c>
      <c r="D41" s="72">
        <v>31</v>
      </c>
      <c r="E41" s="72">
        <v>31</v>
      </c>
      <c r="F41" s="72">
        <v>31</v>
      </c>
      <c r="G41" s="72">
        <v>31</v>
      </c>
      <c r="H41" s="72">
        <v>31</v>
      </c>
      <c r="I41" s="72">
        <v>31</v>
      </c>
      <c r="J41" s="72">
        <v>31</v>
      </c>
      <c r="K41" s="72">
        <v>31</v>
      </c>
      <c r="L41" s="73">
        <v>31</v>
      </c>
      <c r="M41" s="64"/>
      <c r="N41" s="70"/>
      <c r="O41" s="1">
        <v>30</v>
      </c>
      <c r="P41" s="68"/>
      <c r="Q41" s="69"/>
      <c r="R41" s="68" t="str">
        <f t="shared" si="3"/>
        <v/>
      </c>
      <c r="S41" s="68"/>
      <c r="T41" s="71">
        <f t="shared" si="0"/>
        <v>0</v>
      </c>
      <c r="U41" s="2" t="str">
        <f t="shared" si="1"/>
        <v/>
      </c>
      <c r="V41" s="3">
        <f t="shared" ca="1" si="2"/>
        <v>43344</v>
      </c>
    </row>
    <row r="42" spans="1:22" customFormat="1" ht="9.9499999999999993" customHeight="1" x14ac:dyDescent="0.25">
      <c r="A42" s="63"/>
      <c r="B42" s="257"/>
      <c r="C42" s="97">
        <v>32</v>
      </c>
      <c r="D42" s="72">
        <v>32</v>
      </c>
      <c r="E42" s="72">
        <v>32</v>
      </c>
      <c r="F42" s="72">
        <v>32</v>
      </c>
      <c r="G42" s="72">
        <v>32</v>
      </c>
      <c r="H42" s="72">
        <v>32</v>
      </c>
      <c r="I42" s="72">
        <v>32</v>
      </c>
      <c r="J42" s="72">
        <v>32</v>
      </c>
      <c r="K42" s="72">
        <v>32</v>
      </c>
      <c r="L42" s="73">
        <v>32</v>
      </c>
      <c r="M42" s="64"/>
      <c r="N42" s="70"/>
      <c r="O42" s="1">
        <v>31</v>
      </c>
      <c r="P42" s="68"/>
      <c r="Q42" s="69"/>
      <c r="R42" s="68" t="str">
        <f t="shared" si="3"/>
        <v/>
      </c>
      <c r="S42" s="68"/>
      <c r="T42" s="71">
        <f t="shared" si="0"/>
        <v>0</v>
      </c>
      <c r="U42" s="2" t="str">
        <f t="shared" si="1"/>
        <v/>
      </c>
      <c r="V42" s="3">
        <f t="shared" ca="1" si="2"/>
        <v>43344</v>
      </c>
    </row>
    <row r="43" spans="1:22" customFormat="1" ht="9.9499999999999993" customHeight="1" x14ac:dyDescent="0.25">
      <c r="A43" s="63"/>
      <c r="B43" s="257"/>
      <c r="C43" s="97">
        <v>33</v>
      </c>
      <c r="D43" s="72">
        <v>33</v>
      </c>
      <c r="E43" s="72">
        <v>33</v>
      </c>
      <c r="F43" s="72">
        <v>33</v>
      </c>
      <c r="G43" s="72">
        <v>33</v>
      </c>
      <c r="H43" s="72">
        <v>33</v>
      </c>
      <c r="I43" s="72">
        <v>33</v>
      </c>
      <c r="J43" s="72">
        <v>33</v>
      </c>
      <c r="K43" s="72">
        <v>33</v>
      </c>
      <c r="L43" s="73">
        <v>33</v>
      </c>
      <c r="M43" s="64"/>
      <c r="N43" s="70"/>
      <c r="O43" s="1">
        <v>32</v>
      </c>
      <c r="P43" s="68"/>
      <c r="Q43" s="69"/>
      <c r="R43" s="68" t="str">
        <f t="shared" si="3"/>
        <v/>
      </c>
      <c r="S43" s="68"/>
      <c r="T43" s="71">
        <f t="shared" si="0"/>
        <v>0</v>
      </c>
      <c r="U43" s="2" t="str">
        <f t="shared" si="1"/>
        <v/>
      </c>
      <c r="V43" s="3">
        <f t="shared" ca="1" si="2"/>
        <v>43344</v>
      </c>
    </row>
    <row r="44" spans="1:22" customFormat="1" ht="9.9499999999999993" customHeight="1" x14ac:dyDescent="0.25">
      <c r="A44" s="63"/>
      <c r="B44" s="257"/>
      <c r="C44" s="97">
        <v>34</v>
      </c>
      <c r="D44" s="72">
        <v>34</v>
      </c>
      <c r="E44" s="72">
        <v>34</v>
      </c>
      <c r="F44" s="72">
        <v>34</v>
      </c>
      <c r="G44" s="72">
        <v>34</v>
      </c>
      <c r="H44" s="72">
        <v>34</v>
      </c>
      <c r="I44" s="72">
        <v>34</v>
      </c>
      <c r="J44" s="72">
        <v>34</v>
      </c>
      <c r="K44" s="72">
        <v>34</v>
      </c>
      <c r="L44" s="73">
        <v>34</v>
      </c>
      <c r="M44" s="64"/>
      <c r="N44" s="70"/>
      <c r="O44" s="1">
        <v>33</v>
      </c>
      <c r="P44" s="68"/>
      <c r="Q44" s="69"/>
      <c r="R44" s="68" t="str">
        <f t="shared" si="3"/>
        <v/>
      </c>
      <c r="S44" s="68"/>
      <c r="T44" s="71">
        <f t="shared" si="0"/>
        <v>0</v>
      </c>
      <c r="U44" s="2" t="str">
        <f t="shared" si="1"/>
        <v/>
      </c>
      <c r="V44" s="3">
        <f t="shared" ca="1" si="2"/>
        <v>43344</v>
      </c>
    </row>
    <row r="45" spans="1:22" customFormat="1" ht="9.9499999999999993" customHeight="1" x14ac:dyDescent="0.25">
      <c r="A45" s="63"/>
      <c r="B45" s="257"/>
      <c r="C45" s="97">
        <v>35</v>
      </c>
      <c r="D45" s="72">
        <v>35</v>
      </c>
      <c r="E45" s="72">
        <v>35</v>
      </c>
      <c r="F45" s="72">
        <v>35</v>
      </c>
      <c r="G45" s="72">
        <v>35</v>
      </c>
      <c r="H45" s="72">
        <v>35</v>
      </c>
      <c r="I45" s="72">
        <v>35</v>
      </c>
      <c r="J45" s="72">
        <v>35</v>
      </c>
      <c r="K45" s="72">
        <v>35</v>
      </c>
      <c r="L45" s="73">
        <v>35</v>
      </c>
      <c r="M45" s="64"/>
      <c r="N45" s="70"/>
      <c r="O45" s="1">
        <v>34</v>
      </c>
      <c r="P45" s="68"/>
      <c r="Q45" s="69"/>
      <c r="R45" s="68" t="str">
        <f t="shared" si="3"/>
        <v/>
      </c>
      <c r="S45" s="68"/>
      <c r="T45" s="71">
        <f t="shared" si="0"/>
        <v>0</v>
      </c>
      <c r="U45" s="2" t="str">
        <f t="shared" si="1"/>
        <v/>
      </c>
      <c r="V45" s="3">
        <f t="shared" ca="1" si="2"/>
        <v>43344</v>
      </c>
    </row>
    <row r="46" spans="1:22" customFormat="1" ht="9.9499999999999993" customHeight="1" x14ac:dyDescent="0.25">
      <c r="A46" s="63"/>
      <c r="B46" s="257"/>
      <c r="C46" s="97">
        <v>36</v>
      </c>
      <c r="D46" s="72">
        <v>36</v>
      </c>
      <c r="E46" s="72">
        <v>36</v>
      </c>
      <c r="F46" s="72">
        <v>36</v>
      </c>
      <c r="G46" s="72">
        <v>36</v>
      </c>
      <c r="H46" s="72">
        <v>36</v>
      </c>
      <c r="I46" s="72">
        <v>36</v>
      </c>
      <c r="J46" s="72">
        <v>36</v>
      </c>
      <c r="K46" s="72">
        <v>36</v>
      </c>
      <c r="L46" s="73">
        <v>36</v>
      </c>
      <c r="M46" s="64"/>
      <c r="N46" s="70"/>
      <c r="O46" s="1">
        <v>35</v>
      </c>
      <c r="P46" s="68"/>
      <c r="Q46" s="69"/>
      <c r="R46" s="68" t="str">
        <f t="shared" si="3"/>
        <v/>
      </c>
      <c r="S46" s="68"/>
      <c r="T46" s="71">
        <f t="shared" si="0"/>
        <v>0</v>
      </c>
      <c r="U46" s="2" t="str">
        <f t="shared" si="1"/>
        <v/>
      </c>
      <c r="V46" s="3">
        <f t="shared" ca="1" si="2"/>
        <v>43344</v>
      </c>
    </row>
    <row r="47" spans="1:22" customFormat="1" ht="9.9499999999999993" customHeight="1" x14ac:dyDescent="0.25">
      <c r="A47" s="63"/>
      <c r="B47" s="257"/>
      <c r="C47" s="97">
        <v>37</v>
      </c>
      <c r="D47" s="72">
        <v>37</v>
      </c>
      <c r="E47" s="72">
        <v>37</v>
      </c>
      <c r="F47" s="72">
        <v>37</v>
      </c>
      <c r="G47" s="72">
        <v>37</v>
      </c>
      <c r="H47" s="72">
        <v>37</v>
      </c>
      <c r="I47" s="72">
        <v>37</v>
      </c>
      <c r="J47" s="72">
        <v>37</v>
      </c>
      <c r="K47" s="72">
        <v>37</v>
      </c>
      <c r="L47" s="73">
        <v>37</v>
      </c>
      <c r="M47" s="64"/>
      <c r="N47" s="70"/>
      <c r="O47" s="1">
        <v>36</v>
      </c>
      <c r="P47" s="68"/>
      <c r="Q47" s="69"/>
      <c r="R47" s="68" t="str">
        <f t="shared" si="3"/>
        <v/>
      </c>
      <c r="S47" s="68"/>
      <c r="T47" s="71">
        <f t="shared" si="0"/>
        <v>0</v>
      </c>
      <c r="U47" s="2" t="str">
        <f t="shared" si="1"/>
        <v/>
      </c>
      <c r="V47" s="3">
        <f t="shared" ca="1" si="2"/>
        <v>43344</v>
      </c>
    </row>
    <row r="48" spans="1:22" customFormat="1" ht="9.9499999999999993" customHeight="1" x14ac:dyDescent="0.25">
      <c r="A48" s="63"/>
      <c r="B48" s="257"/>
      <c r="C48" s="97">
        <v>38</v>
      </c>
      <c r="D48" s="72">
        <v>38</v>
      </c>
      <c r="E48" s="72">
        <v>38</v>
      </c>
      <c r="F48" s="72">
        <v>38</v>
      </c>
      <c r="G48" s="72">
        <v>38</v>
      </c>
      <c r="H48" s="72">
        <v>38</v>
      </c>
      <c r="I48" s="72">
        <v>38</v>
      </c>
      <c r="J48" s="72">
        <v>38</v>
      </c>
      <c r="K48" s="72">
        <v>38</v>
      </c>
      <c r="L48" s="73">
        <v>38</v>
      </c>
      <c r="M48" s="64"/>
      <c r="N48" s="70"/>
      <c r="O48" s="1">
        <v>37</v>
      </c>
      <c r="P48" s="68"/>
      <c r="Q48" s="69"/>
      <c r="R48" s="68" t="str">
        <f t="shared" si="3"/>
        <v/>
      </c>
      <c r="S48" s="68"/>
      <c r="T48" s="71">
        <f t="shared" si="0"/>
        <v>0</v>
      </c>
      <c r="U48" s="2" t="str">
        <f t="shared" si="1"/>
        <v/>
      </c>
      <c r="V48" s="3">
        <f t="shared" ca="1" si="2"/>
        <v>43344</v>
      </c>
    </row>
    <row r="49" spans="1:22" customFormat="1" ht="9.9499999999999993" customHeight="1" x14ac:dyDescent="0.25">
      <c r="A49" s="63"/>
      <c r="B49" s="257"/>
      <c r="C49" s="97">
        <v>39</v>
      </c>
      <c r="D49" s="72">
        <v>39</v>
      </c>
      <c r="E49" s="72">
        <v>39</v>
      </c>
      <c r="F49" s="72">
        <v>39</v>
      </c>
      <c r="G49" s="72">
        <v>39</v>
      </c>
      <c r="H49" s="72">
        <v>39</v>
      </c>
      <c r="I49" s="72">
        <v>39</v>
      </c>
      <c r="J49" s="72">
        <v>39</v>
      </c>
      <c r="K49" s="72">
        <v>39</v>
      </c>
      <c r="L49" s="73">
        <v>39</v>
      </c>
      <c r="M49" s="64"/>
      <c r="N49" s="70"/>
      <c r="O49" s="1">
        <v>38</v>
      </c>
      <c r="P49" s="68"/>
      <c r="Q49" s="69"/>
      <c r="R49" s="68" t="str">
        <f t="shared" si="3"/>
        <v/>
      </c>
      <c r="S49" s="68"/>
      <c r="T49" s="71">
        <f t="shared" si="0"/>
        <v>0</v>
      </c>
      <c r="U49" s="2" t="str">
        <f t="shared" si="1"/>
        <v/>
      </c>
      <c r="V49" s="3">
        <f t="shared" ca="1" si="2"/>
        <v>43344</v>
      </c>
    </row>
    <row r="50" spans="1:22" customFormat="1" ht="9.9499999999999993" customHeight="1" x14ac:dyDescent="0.25">
      <c r="A50" s="63"/>
      <c r="B50" s="257"/>
      <c r="C50" s="98">
        <v>40</v>
      </c>
      <c r="D50" s="95">
        <v>40</v>
      </c>
      <c r="E50" s="95">
        <v>40</v>
      </c>
      <c r="F50" s="95">
        <v>40</v>
      </c>
      <c r="G50" s="95">
        <v>40</v>
      </c>
      <c r="H50" s="95">
        <v>40</v>
      </c>
      <c r="I50" s="95">
        <v>40</v>
      </c>
      <c r="J50" s="95">
        <v>40</v>
      </c>
      <c r="K50" s="95">
        <v>40</v>
      </c>
      <c r="L50" s="96">
        <v>40</v>
      </c>
      <c r="M50" s="64"/>
      <c r="N50" s="70"/>
      <c r="O50" s="1">
        <v>39</v>
      </c>
      <c r="P50" s="68"/>
      <c r="Q50" s="69"/>
      <c r="R50" s="68" t="str">
        <f t="shared" si="3"/>
        <v/>
      </c>
      <c r="S50" s="68"/>
      <c r="T50" s="71">
        <f t="shared" si="0"/>
        <v>0</v>
      </c>
      <c r="U50" s="2" t="str">
        <f t="shared" si="1"/>
        <v/>
      </c>
      <c r="V50" s="3">
        <f t="shared" ca="1" si="2"/>
        <v>43344</v>
      </c>
    </row>
    <row r="51" spans="1:22" customFormat="1" ht="9.75" customHeight="1" x14ac:dyDescent="0.25">
      <c r="A51" s="63"/>
      <c r="B51" s="257"/>
      <c r="C51" s="97">
        <v>41</v>
      </c>
      <c r="D51" s="72">
        <v>41</v>
      </c>
      <c r="E51" s="72">
        <v>41</v>
      </c>
      <c r="F51" s="72">
        <v>41</v>
      </c>
      <c r="G51" s="72">
        <v>41</v>
      </c>
      <c r="H51" s="72">
        <v>41</v>
      </c>
      <c r="I51" s="72">
        <v>41</v>
      </c>
      <c r="J51" s="72">
        <v>41</v>
      </c>
      <c r="K51" s="72">
        <v>41</v>
      </c>
      <c r="L51" s="73">
        <v>41</v>
      </c>
      <c r="M51" s="64"/>
      <c r="N51" s="70"/>
      <c r="O51" s="1">
        <v>40</v>
      </c>
      <c r="P51" s="68"/>
      <c r="Q51" s="69"/>
      <c r="R51" s="68" t="str">
        <f t="shared" si="3"/>
        <v/>
      </c>
      <c r="S51" s="68"/>
      <c r="T51" s="71">
        <f t="shared" si="0"/>
        <v>0</v>
      </c>
      <c r="U51" s="2" t="str">
        <f t="shared" si="1"/>
        <v/>
      </c>
      <c r="V51" s="3">
        <f t="shared" ca="1" si="2"/>
        <v>43344</v>
      </c>
    </row>
    <row r="52" spans="1:22" customFormat="1" ht="9.75" customHeight="1" x14ac:dyDescent="0.25">
      <c r="A52" s="63"/>
      <c r="B52" s="257"/>
      <c r="C52" s="97">
        <v>42</v>
      </c>
      <c r="D52" s="72">
        <v>42</v>
      </c>
      <c r="E52" s="72">
        <v>42</v>
      </c>
      <c r="F52" s="72">
        <v>42</v>
      </c>
      <c r="G52" s="72">
        <v>42</v>
      </c>
      <c r="H52" s="72">
        <v>42</v>
      </c>
      <c r="I52" s="72">
        <v>42</v>
      </c>
      <c r="J52" s="72">
        <v>42</v>
      </c>
      <c r="K52" s="72">
        <v>42</v>
      </c>
      <c r="L52" s="73">
        <v>42</v>
      </c>
      <c r="M52" s="64"/>
      <c r="N52" s="70"/>
      <c r="O52" s="1">
        <v>41</v>
      </c>
      <c r="P52" s="68"/>
      <c r="Q52" s="69"/>
      <c r="R52" s="68"/>
      <c r="S52" s="68"/>
      <c r="T52" s="71">
        <f t="shared" si="0"/>
        <v>0</v>
      </c>
      <c r="U52" s="2" t="str">
        <f t="shared" si="1"/>
        <v/>
      </c>
      <c r="V52" s="3">
        <f t="shared" ca="1" si="2"/>
        <v>43344</v>
      </c>
    </row>
    <row r="53" spans="1:22" customFormat="1" ht="9.75" customHeight="1" x14ac:dyDescent="0.25">
      <c r="A53" s="63"/>
      <c r="B53" s="257"/>
      <c r="C53" s="97">
        <v>43</v>
      </c>
      <c r="D53" s="72">
        <v>43</v>
      </c>
      <c r="E53" s="72">
        <v>43</v>
      </c>
      <c r="F53" s="72">
        <v>43</v>
      </c>
      <c r="G53" s="72">
        <v>43</v>
      </c>
      <c r="H53" s="72">
        <v>43</v>
      </c>
      <c r="I53" s="72">
        <v>43</v>
      </c>
      <c r="J53" s="72">
        <v>43</v>
      </c>
      <c r="K53" s="72">
        <v>43</v>
      </c>
      <c r="L53" s="73">
        <v>43</v>
      </c>
      <c r="M53" s="64"/>
      <c r="N53" s="70"/>
      <c r="O53" s="1">
        <v>42</v>
      </c>
      <c r="P53" s="68"/>
      <c r="Q53" s="69"/>
      <c r="R53" s="68"/>
      <c r="S53" s="68"/>
      <c r="T53" s="71">
        <f t="shared" si="0"/>
        <v>0</v>
      </c>
      <c r="U53" s="2" t="str">
        <f t="shared" si="1"/>
        <v/>
      </c>
      <c r="V53" s="3">
        <f t="shared" ca="1" si="2"/>
        <v>43344</v>
      </c>
    </row>
    <row r="54" spans="1:22" customFormat="1" ht="9.75" customHeight="1" x14ac:dyDescent="0.25">
      <c r="A54" s="63"/>
      <c r="B54" s="257"/>
      <c r="C54" s="97">
        <v>44</v>
      </c>
      <c r="D54" s="72">
        <v>44</v>
      </c>
      <c r="E54" s="72">
        <v>44</v>
      </c>
      <c r="F54" s="72">
        <v>44</v>
      </c>
      <c r="G54" s="72">
        <v>44</v>
      </c>
      <c r="H54" s="72">
        <v>44</v>
      </c>
      <c r="I54" s="72">
        <v>44</v>
      </c>
      <c r="J54" s="72">
        <v>44</v>
      </c>
      <c r="K54" s="72">
        <v>44</v>
      </c>
      <c r="L54" s="73">
        <v>44</v>
      </c>
      <c r="M54" s="64"/>
      <c r="N54" s="70"/>
      <c r="O54" s="1">
        <v>43</v>
      </c>
      <c r="P54" s="68"/>
      <c r="Q54" s="69"/>
      <c r="R54" s="68"/>
      <c r="S54" s="68"/>
      <c r="T54" s="71">
        <f t="shared" si="0"/>
        <v>0</v>
      </c>
      <c r="U54" s="2" t="str">
        <f t="shared" si="1"/>
        <v/>
      </c>
      <c r="V54" s="3">
        <f t="shared" ca="1" si="2"/>
        <v>43344</v>
      </c>
    </row>
    <row r="55" spans="1:22" customFormat="1" ht="9.75" customHeight="1" x14ac:dyDescent="0.25">
      <c r="A55" s="63"/>
      <c r="B55" s="257"/>
      <c r="C55" s="97">
        <v>45</v>
      </c>
      <c r="D55" s="72">
        <v>45</v>
      </c>
      <c r="E55" s="72">
        <v>45</v>
      </c>
      <c r="F55" s="72">
        <v>45</v>
      </c>
      <c r="G55" s="72">
        <v>45</v>
      </c>
      <c r="H55" s="72">
        <v>45</v>
      </c>
      <c r="I55" s="72">
        <v>45</v>
      </c>
      <c r="J55" s="72">
        <v>45</v>
      </c>
      <c r="K55" s="72">
        <v>45</v>
      </c>
      <c r="L55" s="73">
        <v>45</v>
      </c>
      <c r="M55" s="64"/>
      <c r="N55" s="70"/>
      <c r="O55" s="1">
        <v>44</v>
      </c>
      <c r="P55" s="68"/>
      <c r="Q55" s="69"/>
      <c r="R55" s="68"/>
      <c r="S55" s="68"/>
      <c r="T55" s="71">
        <f t="shared" si="0"/>
        <v>0</v>
      </c>
      <c r="U55" s="2" t="str">
        <f t="shared" si="1"/>
        <v/>
      </c>
      <c r="V55" s="3">
        <f t="shared" ca="1" si="2"/>
        <v>43344</v>
      </c>
    </row>
    <row r="56" spans="1:22" customFormat="1" ht="9.75" customHeight="1" x14ac:dyDescent="0.25">
      <c r="A56" s="63"/>
      <c r="B56" s="257"/>
      <c r="C56" s="97">
        <v>46</v>
      </c>
      <c r="D56" s="72">
        <v>46</v>
      </c>
      <c r="E56" s="72">
        <v>46</v>
      </c>
      <c r="F56" s="72">
        <v>46</v>
      </c>
      <c r="G56" s="72">
        <v>46</v>
      </c>
      <c r="H56" s="72">
        <v>46</v>
      </c>
      <c r="I56" s="72">
        <v>46</v>
      </c>
      <c r="J56" s="72">
        <v>46</v>
      </c>
      <c r="K56" s="72">
        <v>46</v>
      </c>
      <c r="L56" s="73">
        <v>46</v>
      </c>
      <c r="M56" s="64"/>
      <c r="N56" s="70"/>
      <c r="O56" s="1">
        <v>45</v>
      </c>
      <c r="P56" s="68"/>
      <c r="Q56" s="69"/>
      <c r="R56" s="68"/>
      <c r="S56" s="68"/>
      <c r="T56" s="71">
        <f t="shared" si="0"/>
        <v>0</v>
      </c>
      <c r="U56" s="2" t="str">
        <f t="shared" si="1"/>
        <v/>
      </c>
      <c r="V56" s="3">
        <f t="shared" ca="1" si="2"/>
        <v>43344</v>
      </c>
    </row>
    <row r="57" spans="1:22" customFormat="1" ht="9.75" customHeight="1" x14ac:dyDescent="0.25">
      <c r="A57" s="63"/>
      <c r="B57" s="257"/>
      <c r="C57" s="97">
        <v>47</v>
      </c>
      <c r="D57" s="72">
        <v>47</v>
      </c>
      <c r="E57" s="72">
        <v>47</v>
      </c>
      <c r="F57" s="72">
        <v>47</v>
      </c>
      <c r="G57" s="72">
        <v>47</v>
      </c>
      <c r="H57" s="72">
        <v>47</v>
      </c>
      <c r="I57" s="72">
        <v>47</v>
      </c>
      <c r="J57" s="72">
        <v>47</v>
      </c>
      <c r="K57" s="72">
        <v>47</v>
      </c>
      <c r="L57" s="73">
        <v>47</v>
      </c>
      <c r="M57" s="64"/>
      <c r="N57" s="70"/>
      <c r="O57" s="1">
        <v>46</v>
      </c>
      <c r="P57" s="68"/>
      <c r="Q57" s="69"/>
      <c r="R57" s="68"/>
      <c r="S57" s="68"/>
      <c r="T57" s="71">
        <f t="shared" si="0"/>
        <v>0</v>
      </c>
      <c r="U57" s="2" t="str">
        <f t="shared" si="1"/>
        <v/>
      </c>
      <c r="V57" s="3">
        <f t="shared" ca="1" si="2"/>
        <v>43344</v>
      </c>
    </row>
    <row r="58" spans="1:22" customFormat="1" ht="9.75" customHeight="1" x14ac:dyDescent="0.25">
      <c r="A58" s="63"/>
      <c r="B58" s="257"/>
      <c r="C58" s="97">
        <v>48</v>
      </c>
      <c r="D58" s="72">
        <v>48</v>
      </c>
      <c r="E58" s="72">
        <v>48</v>
      </c>
      <c r="F58" s="72">
        <v>48</v>
      </c>
      <c r="G58" s="72">
        <v>48</v>
      </c>
      <c r="H58" s="72">
        <v>48</v>
      </c>
      <c r="I58" s="72">
        <v>48</v>
      </c>
      <c r="J58" s="72">
        <v>48</v>
      </c>
      <c r="K58" s="72">
        <v>48</v>
      </c>
      <c r="L58" s="73">
        <v>48</v>
      </c>
      <c r="M58" s="64"/>
      <c r="N58" s="70"/>
      <c r="O58" s="1">
        <v>47</v>
      </c>
      <c r="P58" s="68"/>
      <c r="Q58" s="69"/>
      <c r="R58" s="68"/>
      <c r="S58" s="68"/>
      <c r="T58" s="71">
        <f t="shared" si="0"/>
        <v>0</v>
      </c>
      <c r="U58" s="2" t="str">
        <f t="shared" si="1"/>
        <v/>
      </c>
      <c r="V58" s="3">
        <f t="shared" ca="1" si="2"/>
        <v>43344</v>
      </c>
    </row>
    <row r="59" spans="1:22" customFormat="1" ht="9.75" customHeight="1" x14ac:dyDescent="0.25">
      <c r="A59" s="63"/>
      <c r="B59" s="257"/>
      <c r="C59" s="97">
        <v>49</v>
      </c>
      <c r="D59" s="72">
        <v>49</v>
      </c>
      <c r="E59" s="72">
        <v>49</v>
      </c>
      <c r="F59" s="72">
        <v>49</v>
      </c>
      <c r="G59" s="72">
        <v>49</v>
      </c>
      <c r="H59" s="72">
        <v>49</v>
      </c>
      <c r="I59" s="72">
        <v>49</v>
      </c>
      <c r="J59" s="72">
        <v>49</v>
      </c>
      <c r="K59" s="72">
        <v>49</v>
      </c>
      <c r="L59" s="73">
        <v>49</v>
      </c>
      <c r="M59" s="64"/>
      <c r="N59" s="70"/>
      <c r="O59" s="1">
        <v>48</v>
      </c>
      <c r="P59" s="68"/>
      <c r="Q59" s="69"/>
      <c r="R59" s="68"/>
      <c r="S59" s="68"/>
      <c r="T59" s="71">
        <f t="shared" si="0"/>
        <v>0</v>
      </c>
      <c r="U59" s="2" t="str">
        <f t="shared" si="1"/>
        <v/>
      </c>
      <c r="V59" s="3">
        <f t="shared" ca="1" si="2"/>
        <v>43344</v>
      </c>
    </row>
    <row r="60" spans="1:22" customFormat="1" ht="9.75" customHeight="1" x14ac:dyDescent="0.25">
      <c r="A60" s="63"/>
      <c r="B60" s="257"/>
      <c r="C60" s="97">
        <v>50</v>
      </c>
      <c r="D60" s="72">
        <v>50</v>
      </c>
      <c r="E60" s="72">
        <v>50</v>
      </c>
      <c r="F60" s="72">
        <v>50</v>
      </c>
      <c r="G60" s="72">
        <v>50</v>
      </c>
      <c r="H60" s="72">
        <v>50</v>
      </c>
      <c r="I60" s="72">
        <v>50</v>
      </c>
      <c r="J60" s="72">
        <v>50</v>
      </c>
      <c r="K60" s="72">
        <v>50</v>
      </c>
      <c r="L60" s="73">
        <v>50</v>
      </c>
      <c r="M60" s="64"/>
      <c r="N60" s="70"/>
      <c r="O60" s="1">
        <v>49</v>
      </c>
      <c r="P60" s="68"/>
      <c r="Q60" s="69"/>
      <c r="R60" s="68"/>
      <c r="S60" s="68"/>
      <c r="T60" s="71">
        <f t="shared" si="0"/>
        <v>0</v>
      </c>
      <c r="U60" s="2" t="str">
        <f t="shared" si="1"/>
        <v/>
      </c>
      <c r="V60" s="3">
        <f t="shared" ca="1" si="2"/>
        <v>43344</v>
      </c>
    </row>
    <row r="61" spans="1:22" customFormat="1" ht="9.75" customHeight="1" x14ac:dyDescent="0.25">
      <c r="A61" s="63"/>
      <c r="B61" s="257"/>
      <c r="C61" s="97">
        <v>51</v>
      </c>
      <c r="D61" s="72">
        <v>51</v>
      </c>
      <c r="E61" s="72">
        <v>51</v>
      </c>
      <c r="F61" s="72">
        <v>51</v>
      </c>
      <c r="G61" s="72">
        <v>51</v>
      </c>
      <c r="H61" s="72">
        <v>51</v>
      </c>
      <c r="I61" s="72">
        <v>51</v>
      </c>
      <c r="J61" s="72">
        <v>51</v>
      </c>
      <c r="K61" s="72">
        <v>51</v>
      </c>
      <c r="L61" s="73">
        <v>51</v>
      </c>
      <c r="M61" s="64"/>
      <c r="N61" s="70"/>
      <c r="O61" s="1">
        <v>50</v>
      </c>
      <c r="P61" s="68"/>
      <c r="Q61" s="69"/>
      <c r="R61" s="68"/>
      <c r="S61" s="68"/>
      <c r="T61" s="71">
        <f t="shared" si="0"/>
        <v>0</v>
      </c>
      <c r="U61" s="2" t="str">
        <f t="shared" si="1"/>
        <v/>
      </c>
      <c r="V61" s="3">
        <f t="shared" ca="1" si="2"/>
        <v>43344</v>
      </c>
    </row>
    <row r="62" spans="1:22" customFormat="1" ht="9.75" customHeight="1" x14ac:dyDescent="0.25">
      <c r="A62" s="63"/>
      <c r="B62" s="257"/>
      <c r="C62" s="97">
        <v>52</v>
      </c>
      <c r="D62" s="72">
        <v>52</v>
      </c>
      <c r="E62" s="72">
        <v>52</v>
      </c>
      <c r="F62" s="72">
        <v>52</v>
      </c>
      <c r="G62" s="72">
        <v>52</v>
      </c>
      <c r="H62" s="72">
        <v>52</v>
      </c>
      <c r="I62" s="72">
        <v>52</v>
      </c>
      <c r="J62" s="72">
        <v>52</v>
      </c>
      <c r="K62" s="72">
        <v>52</v>
      </c>
      <c r="L62" s="73">
        <v>52</v>
      </c>
      <c r="M62" s="64"/>
      <c r="N62" s="70"/>
      <c r="O62" s="1">
        <v>51</v>
      </c>
      <c r="P62" s="68"/>
      <c r="Q62" s="69"/>
      <c r="R62" s="68"/>
      <c r="S62" s="68"/>
      <c r="T62" s="71">
        <f t="shared" si="0"/>
        <v>0</v>
      </c>
      <c r="U62" s="2" t="str">
        <f t="shared" si="1"/>
        <v/>
      </c>
      <c r="V62" s="3">
        <f t="shared" ca="1" si="2"/>
        <v>43344</v>
      </c>
    </row>
    <row r="63" spans="1:22" customFormat="1" ht="9.75" customHeight="1" x14ac:dyDescent="0.25">
      <c r="A63" s="63"/>
      <c r="B63" s="257"/>
      <c r="C63" s="97">
        <v>53</v>
      </c>
      <c r="D63" s="72">
        <v>53</v>
      </c>
      <c r="E63" s="72">
        <v>53</v>
      </c>
      <c r="F63" s="72">
        <v>53</v>
      </c>
      <c r="G63" s="72">
        <v>53</v>
      </c>
      <c r="H63" s="72">
        <v>53</v>
      </c>
      <c r="I63" s="72">
        <v>53</v>
      </c>
      <c r="J63" s="72">
        <v>53</v>
      </c>
      <c r="K63" s="72">
        <v>53</v>
      </c>
      <c r="L63" s="73">
        <v>53</v>
      </c>
      <c r="M63" s="64"/>
      <c r="N63" s="70"/>
      <c r="O63" s="1">
        <v>52</v>
      </c>
      <c r="P63" s="68"/>
      <c r="Q63" s="69"/>
      <c r="R63" s="68"/>
      <c r="S63" s="68"/>
      <c r="T63" s="71">
        <f t="shared" si="0"/>
        <v>0</v>
      </c>
      <c r="U63" s="2" t="str">
        <f t="shared" si="1"/>
        <v/>
      </c>
      <c r="V63" s="3">
        <f t="shared" ca="1" si="2"/>
        <v>43344</v>
      </c>
    </row>
    <row r="64" spans="1:22" customFormat="1" ht="9.75" customHeight="1" x14ac:dyDescent="0.25">
      <c r="A64" s="63"/>
      <c r="B64" s="257"/>
      <c r="C64" s="97">
        <v>54</v>
      </c>
      <c r="D64" s="72">
        <v>54</v>
      </c>
      <c r="E64" s="72">
        <v>54</v>
      </c>
      <c r="F64" s="72">
        <v>54</v>
      </c>
      <c r="G64" s="72">
        <v>54</v>
      </c>
      <c r="H64" s="72">
        <v>54</v>
      </c>
      <c r="I64" s="72">
        <v>54</v>
      </c>
      <c r="J64" s="72">
        <v>54</v>
      </c>
      <c r="K64" s="72">
        <v>54</v>
      </c>
      <c r="L64" s="73">
        <v>54</v>
      </c>
      <c r="M64" s="64"/>
      <c r="N64" s="70"/>
      <c r="O64" s="1">
        <v>53</v>
      </c>
      <c r="P64" s="68"/>
      <c r="Q64" s="69"/>
      <c r="R64" s="68"/>
      <c r="S64" s="68"/>
      <c r="T64" s="71">
        <f t="shared" si="0"/>
        <v>0</v>
      </c>
      <c r="U64" s="2" t="str">
        <f t="shared" si="1"/>
        <v/>
      </c>
      <c r="V64" s="3">
        <f t="shared" ca="1" si="2"/>
        <v>43344</v>
      </c>
    </row>
    <row r="65" spans="1:22" customFormat="1" ht="9.75" customHeight="1" x14ac:dyDescent="0.25">
      <c r="A65" s="63"/>
      <c r="B65" s="257"/>
      <c r="C65" s="97">
        <v>55</v>
      </c>
      <c r="D65" s="72">
        <v>55</v>
      </c>
      <c r="E65" s="72">
        <v>55</v>
      </c>
      <c r="F65" s="72">
        <v>55</v>
      </c>
      <c r="G65" s="72">
        <v>55</v>
      </c>
      <c r="H65" s="72">
        <v>55</v>
      </c>
      <c r="I65" s="72">
        <v>55</v>
      </c>
      <c r="J65" s="72">
        <v>55</v>
      </c>
      <c r="K65" s="72">
        <v>55</v>
      </c>
      <c r="L65" s="73">
        <v>55</v>
      </c>
      <c r="M65" s="64"/>
      <c r="N65" s="70"/>
      <c r="O65" s="1">
        <v>54</v>
      </c>
      <c r="P65" s="68"/>
      <c r="Q65" s="69"/>
      <c r="R65" s="68"/>
      <c r="S65" s="68"/>
      <c r="T65" s="71">
        <f t="shared" si="0"/>
        <v>0</v>
      </c>
      <c r="U65" s="2" t="str">
        <f t="shared" si="1"/>
        <v/>
      </c>
      <c r="V65" s="3">
        <f t="shared" ca="1" si="2"/>
        <v>43344</v>
      </c>
    </row>
    <row r="66" spans="1:22" customFormat="1" ht="9.75" customHeight="1" x14ac:dyDescent="0.25">
      <c r="A66" s="63"/>
      <c r="B66" s="257"/>
      <c r="C66" s="97">
        <v>56</v>
      </c>
      <c r="D66" s="72">
        <v>56</v>
      </c>
      <c r="E66" s="72">
        <v>56</v>
      </c>
      <c r="F66" s="72">
        <v>56</v>
      </c>
      <c r="G66" s="72">
        <v>56</v>
      </c>
      <c r="H66" s="72">
        <v>56</v>
      </c>
      <c r="I66" s="72">
        <v>56</v>
      </c>
      <c r="J66" s="72">
        <v>56</v>
      </c>
      <c r="K66" s="72">
        <v>56</v>
      </c>
      <c r="L66" s="73">
        <v>56</v>
      </c>
      <c r="M66" s="64"/>
      <c r="N66" s="70"/>
      <c r="O66" s="1">
        <v>55</v>
      </c>
      <c r="P66" s="68"/>
      <c r="Q66" s="69"/>
      <c r="R66" s="68"/>
      <c r="S66" s="68"/>
      <c r="T66" s="71">
        <f t="shared" si="0"/>
        <v>0</v>
      </c>
      <c r="U66" s="2" t="str">
        <f t="shared" si="1"/>
        <v/>
      </c>
      <c r="V66" s="3">
        <f t="shared" ca="1" si="2"/>
        <v>43344</v>
      </c>
    </row>
    <row r="67" spans="1:22" customFormat="1" ht="9.75" customHeight="1" x14ac:dyDescent="0.25">
      <c r="A67" s="63"/>
      <c r="B67" s="257"/>
      <c r="C67" s="97">
        <v>57</v>
      </c>
      <c r="D67" s="72">
        <v>57</v>
      </c>
      <c r="E67" s="72">
        <v>57</v>
      </c>
      <c r="F67" s="72">
        <v>57</v>
      </c>
      <c r="G67" s="72">
        <v>57</v>
      </c>
      <c r="H67" s="72">
        <v>57</v>
      </c>
      <c r="I67" s="72">
        <v>57</v>
      </c>
      <c r="J67" s="72">
        <v>57</v>
      </c>
      <c r="K67" s="72">
        <v>57</v>
      </c>
      <c r="L67" s="73">
        <v>57</v>
      </c>
      <c r="M67" s="64"/>
      <c r="N67" s="70"/>
      <c r="O67" s="1">
        <v>56</v>
      </c>
      <c r="P67" s="68"/>
      <c r="Q67" s="69"/>
      <c r="R67" s="68"/>
      <c r="S67" s="68"/>
      <c r="T67" s="71">
        <f t="shared" si="0"/>
        <v>0</v>
      </c>
      <c r="U67" s="2" t="str">
        <f t="shared" si="1"/>
        <v/>
      </c>
      <c r="V67" s="3">
        <f t="shared" ca="1" si="2"/>
        <v>43344</v>
      </c>
    </row>
    <row r="68" spans="1:22" customFormat="1" ht="9.75" customHeight="1" x14ac:dyDescent="0.25">
      <c r="A68" s="63"/>
      <c r="B68" s="257"/>
      <c r="C68" s="97">
        <v>58</v>
      </c>
      <c r="D68" s="72">
        <v>58</v>
      </c>
      <c r="E68" s="72">
        <v>58</v>
      </c>
      <c r="F68" s="72">
        <v>58</v>
      </c>
      <c r="G68" s="72">
        <v>58</v>
      </c>
      <c r="H68" s="72">
        <v>58</v>
      </c>
      <c r="I68" s="72">
        <v>58</v>
      </c>
      <c r="J68" s="72">
        <v>58</v>
      </c>
      <c r="K68" s="72">
        <v>58</v>
      </c>
      <c r="L68" s="73">
        <v>58</v>
      </c>
      <c r="M68" s="64"/>
      <c r="N68" s="70"/>
      <c r="O68" s="1">
        <v>57</v>
      </c>
      <c r="P68" s="68"/>
      <c r="Q68" s="69"/>
      <c r="R68" s="68"/>
      <c r="S68" s="68"/>
      <c r="T68" s="71">
        <f t="shared" si="0"/>
        <v>0</v>
      </c>
      <c r="U68" s="2" t="str">
        <f t="shared" si="1"/>
        <v/>
      </c>
      <c r="V68" s="3">
        <f t="shared" ca="1" si="2"/>
        <v>43344</v>
      </c>
    </row>
    <row r="69" spans="1:22" customFormat="1" ht="9.75" customHeight="1" x14ac:dyDescent="0.25">
      <c r="A69" s="63"/>
      <c r="B69" s="257"/>
      <c r="C69" s="97">
        <v>59</v>
      </c>
      <c r="D69" s="72">
        <v>59</v>
      </c>
      <c r="E69" s="72">
        <v>59</v>
      </c>
      <c r="F69" s="72">
        <v>59</v>
      </c>
      <c r="G69" s="72">
        <v>59</v>
      </c>
      <c r="H69" s="72">
        <v>59</v>
      </c>
      <c r="I69" s="72">
        <v>59</v>
      </c>
      <c r="J69" s="72">
        <v>59</v>
      </c>
      <c r="K69" s="72">
        <v>59</v>
      </c>
      <c r="L69" s="73">
        <v>59</v>
      </c>
      <c r="M69" s="64"/>
      <c r="N69" s="70"/>
      <c r="O69" s="1">
        <v>58</v>
      </c>
      <c r="P69" s="68"/>
      <c r="Q69" s="69"/>
      <c r="R69" s="68"/>
      <c r="S69" s="68"/>
      <c r="T69" s="71">
        <f t="shared" si="0"/>
        <v>0</v>
      </c>
      <c r="U69" s="2" t="str">
        <f t="shared" si="1"/>
        <v/>
      </c>
      <c r="V69" s="3">
        <f t="shared" ca="1" si="2"/>
        <v>43344</v>
      </c>
    </row>
    <row r="70" spans="1:22" customFormat="1" ht="9.75" customHeight="1" x14ac:dyDescent="0.25">
      <c r="A70" s="63"/>
      <c r="B70" s="257"/>
      <c r="C70" s="97">
        <v>60</v>
      </c>
      <c r="D70" s="72">
        <v>60</v>
      </c>
      <c r="E70" s="72">
        <v>60</v>
      </c>
      <c r="F70" s="72">
        <v>60</v>
      </c>
      <c r="G70" s="72">
        <v>60</v>
      </c>
      <c r="H70" s="72">
        <v>60</v>
      </c>
      <c r="I70" s="72">
        <v>60</v>
      </c>
      <c r="J70" s="72">
        <v>60</v>
      </c>
      <c r="K70" s="72">
        <v>60</v>
      </c>
      <c r="L70" s="73">
        <v>60</v>
      </c>
      <c r="M70" s="64"/>
      <c r="N70" s="70"/>
      <c r="O70" s="1">
        <v>59</v>
      </c>
      <c r="P70" s="68"/>
      <c r="Q70" s="69"/>
      <c r="R70" s="68"/>
      <c r="S70" s="68"/>
      <c r="T70" s="71">
        <f t="shared" si="0"/>
        <v>0</v>
      </c>
      <c r="U70" s="2" t="str">
        <f t="shared" si="1"/>
        <v/>
      </c>
      <c r="V70" s="3">
        <f t="shared" ca="1" si="2"/>
        <v>43344</v>
      </c>
    </row>
    <row r="71" spans="1:22" customFormat="1" ht="9.75" customHeight="1" x14ac:dyDescent="0.25">
      <c r="A71" s="63"/>
      <c r="B71" s="257"/>
      <c r="C71" s="97">
        <v>61</v>
      </c>
      <c r="D71" s="72">
        <v>61</v>
      </c>
      <c r="E71" s="72">
        <v>61</v>
      </c>
      <c r="F71" s="72">
        <v>61</v>
      </c>
      <c r="G71" s="72">
        <v>61</v>
      </c>
      <c r="H71" s="72">
        <v>61</v>
      </c>
      <c r="I71" s="72">
        <v>61</v>
      </c>
      <c r="J71" s="72">
        <v>61</v>
      </c>
      <c r="K71" s="72">
        <v>61</v>
      </c>
      <c r="L71" s="73">
        <v>61</v>
      </c>
      <c r="M71" s="64"/>
      <c r="N71" s="70"/>
      <c r="O71" s="1">
        <v>60</v>
      </c>
      <c r="P71" s="68"/>
      <c r="Q71" s="69"/>
      <c r="R71" s="68"/>
      <c r="S71" s="68"/>
      <c r="T71" s="71">
        <f t="shared" si="0"/>
        <v>0</v>
      </c>
      <c r="U71" s="2" t="str">
        <f t="shared" si="1"/>
        <v/>
      </c>
      <c r="V71" s="3">
        <f t="shared" ca="1" si="2"/>
        <v>43344</v>
      </c>
    </row>
    <row r="72" spans="1:22" customFormat="1" ht="9.75" customHeight="1" x14ac:dyDescent="0.25">
      <c r="A72" s="63"/>
      <c r="B72" s="257"/>
      <c r="C72" s="97">
        <v>62</v>
      </c>
      <c r="D72" s="72">
        <v>62</v>
      </c>
      <c r="E72" s="72">
        <v>62</v>
      </c>
      <c r="F72" s="72">
        <v>62</v>
      </c>
      <c r="G72" s="72">
        <v>62</v>
      </c>
      <c r="H72" s="72">
        <v>62</v>
      </c>
      <c r="I72" s="72">
        <v>62</v>
      </c>
      <c r="J72" s="72">
        <v>62</v>
      </c>
      <c r="K72" s="72">
        <v>62</v>
      </c>
      <c r="L72" s="73">
        <v>62</v>
      </c>
      <c r="M72" s="64"/>
      <c r="N72" s="70"/>
      <c r="O72" s="1">
        <v>61</v>
      </c>
      <c r="P72" s="68"/>
      <c r="Q72" s="69"/>
      <c r="R72" s="68"/>
      <c r="S72" s="68"/>
      <c r="T72" s="71">
        <f t="shared" si="0"/>
        <v>0</v>
      </c>
      <c r="U72" s="2" t="str">
        <f t="shared" si="1"/>
        <v/>
      </c>
      <c r="V72" s="3">
        <f t="shared" ca="1" si="2"/>
        <v>43344</v>
      </c>
    </row>
    <row r="73" spans="1:22" customFormat="1" ht="9.75" customHeight="1" x14ac:dyDescent="0.25">
      <c r="A73" s="63"/>
      <c r="B73" s="257"/>
      <c r="C73" s="97">
        <v>63</v>
      </c>
      <c r="D73" s="72">
        <v>63</v>
      </c>
      <c r="E73" s="72">
        <v>63</v>
      </c>
      <c r="F73" s="72">
        <v>63</v>
      </c>
      <c r="G73" s="72">
        <v>63</v>
      </c>
      <c r="H73" s="72">
        <v>63</v>
      </c>
      <c r="I73" s="72">
        <v>63</v>
      </c>
      <c r="J73" s="72">
        <v>63</v>
      </c>
      <c r="K73" s="72">
        <v>63</v>
      </c>
      <c r="L73" s="73">
        <v>63</v>
      </c>
      <c r="M73" s="64"/>
      <c r="N73" s="70"/>
      <c r="O73" s="1">
        <v>62</v>
      </c>
      <c r="P73" s="68"/>
      <c r="Q73" s="69"/>
      <c r="R73" s="68"/>
      <c r="S73" s="68"/>
      <c r="T73" s="71">
        <f t="shared" si="0"/>
        <v>0</v>
      </c>
      <c r="U73" s="2" t="str">
        <f t="shared" si="1"/>
        <v/>
      </c>
      <c r="V73" s="3">
        <f t="shared" ca="1" si="2"/>
        <v>43344</v>
      </c>
    </row>
    <row r="74" spans="1:22" customFormat="1" ht="9.75" customHeight="1" x14ac:dyDescent="0.25">
      <c r="A74" s="63"/>
      <c r="B74" s="257"/>
      <c r="C74" s="97">
        <v>64</v>
      </c>
      <c r="D74" s="72">
        <v>64</v>
      </c>
      <c r="E74" s="72">
        <v>64</v>
      </c>
      <c r="F74" s="72">
        <v>64</v>
      </c>
      <c r="G74" s="72">
        <v>64</v>
      </c>
      <c r="H74" s="72">
        <v>64</v>
      </c>
      <c r="I74" s="72">
        <v>64</v>
      </c>
      <c r="J74" s="72">
        <v>64</v>
      </c>
      <c r="K74" s="72">
        <v>64</v>
      </c>
      <c r="L74" s="73">
        <v>64</v>
      </c>
      <c r="M74" s="64"/>
      <c r="N74" s="70"/>
      <c r="O74" s="1">
        <v>63</v>
      </c>
      <c r="P74" s="68"/>
      <c r="Q74" s="69"/>
      <c r="R74" s="68"/>
      <c r="S74" s="68"/>
      <c r="T74" s="71">
        <f t="shared" si="0"/>
        <v>0</v>
      </c>
      <c r="U74" s="2" t="str">
        <f t="shared" si="1"/>
        <v/>
      </c>
      <c r="V74" s="3">
        <f t="shared" ca="1" si="2"/>
        <v>43344</v>
      </c>
    </row>
    <row r="75" spans="1:22" customFormat="1" ht="9.75" customHeight="1" x14ac:dyDescent="0.25">
      <c r="A75" s="63"/>
      <c r="B75" s="257"/>
      <c r="C75" s="97">
        <v>65</v>
      </c>
      <c r="D75" s="72">
        <v>65</v>
      </c>
      <c r="E75" s="72">
        <v>65</v>
      </c>
      <c r="F75" s="72">
        <v>65</v>
      </c>
      <c r="G75" s="72">
        <v>65</v>
      </c>
      <c r="H75" s="72">
        <v>65</v>
      </c>
      <c r="I75" s="72">
        <v>65</v>
      </c>
      <c r="J75" s="72">
        <v>65</v>
      </c>
      <c r="K75" s="72">
        <v>65</v>
      </c>
      <c r="L75" s="73">
        <v>65</v>
      </c>
      <c r="M75" s="64"/>
      <c r="N75" s="70"/>
      <c r="O75" s="1">
        <v>64</v>
      </c>
      <c r="P75" s="68"/>
      <c r="Q75" s="69"/>
      <c r="R75" s="68"/>
      <c r="S75" s="68"/>
      <c r="T75" s="71">
        <f t="shared" ref="T75:T131" si="4">IF(P75&gt;=S75,0,"")</f>
        <v>0</v>
      </c>
      <c r="U75" s="2" t="str">
        <f t="shared" ref="U75:U131" si="5">IF(S75&lt;&gt;"",Q75,"")</f>
        <v/>
      </c>
      <c r="V75" s="3">
        <f t="shared" ref="V75:V131" ca="1" si="6">IF(U75&lt;&gt;"","pago",TODAY()-P75)</f>
        <v>43344</v>
      </c>
    </row>
    <row r="76" spans="1:22" customFormat="1" ht="9.75" customHeight="1" x14ac:dyDescent="0.25">
      <c r="A76" s="63"/>
      <c r="B76" s="257"/>
      <c r="C76" s="97">
        <v>66</v>
      </c>
      <c r="D76" s="72">
        <v>66</v>
      </c>
      <c r="E76" s="72">
        <v>66</v>
      </c>
      <c r="F76" s="72">
        <v>66</v>
      </c>
      <c r="G76" s="72">
        <v>66</v>
      </c>
      <c r="H76" s="72">
        <v>66</v>
      </c>
      <c r="I76" s="72">
        <v>66</v>
      </c>
      <c r="J76" s="72">
        <v>66</v>
      </c>
      <c r="K76" s="72">
        <v>66</v>
      </c>
      <c r="L76" s="73">
        <v>66</v>
      </c>
      <c r="M76" s="64"/>
      <c r="N76" s="70"/>
      <c r="O76" s="1">
        <v>65</v>
      </c>
      <c r="P76" s="68"/>
      <c r="Q76" s="69"/>
      <c r="R76" s="68"/>
      <c r="S76" s="68"/>
      <c r="T76" s="71">
        <f t="shared" si="4"/>
        <v>0</v>
      </c>
      <c r="U76" s="2" t="str">
        <f t="shared" si="5"/>
        <v/>
      </c>
      <c r="V76" s="3">
        <f t="shared" ca="1" si="6"/>
        <v>43344</v>
      </c>
    </row>
    <row r="77" spans="1:22" customFormat="1" ht="9.75" customHeight="1" x14ac:dyDescent="0.25">
      <c r="A77" s="63"/>
      <c r="B77" s="257"/>
      <c r="C77" s="97">
        <v>67</v>
      </c>
      <c r="D77" s="72">
        <v>67</v>
      </c>
      <c r="E77" s="72">
        <v>67</v>
      </c>
      <c r="F77" s="72">
        <v>67</v>
      </c>
      <c r="G77" s="72">
        <v>67</v>
      </c>
      <c r="H77" s="72">
        <v>67</v>
      </c>
      <c r="I77" s="72">
        <v>67</v>
      </c>
      <c r="J77" s="72">
        <v>67</v>
      </c>
      <c r="K77" s="72">
        <v>67</v>
      </c>
      <c r="L77" s="73">
        <v>67</v>
      </c>
      <c r="M77" s="64"/>
      <c r="N77" s="70"/>
      <c r="O77" s="1">
        <v>66</v>
      </c>
      <c r="P77" s="68"/>
      <c r="Q77" s="69"/>
      <c r="R77" s="68"/>
      <c r="S77" s="68"/>
      <c r="T77" s="71">
        <f t="shared" si="4"/>
        <v>0</v>
      </c>
      <c r="U77" s="2" t="str">
        <f t="shared" si="5"/>
        <v/>
      </c>
      <c r="V77" s="3">
        <f t="shared" ca="1" si="6"/>
        <v>43344</v>
      </c>
    </row>
    <row r="78" spans="1:22" customFormat="1" ht="9.75" customHeight="1" x14ac:dyDescent="0.25">
      <c r="A78" s="63"/>
      <c r="B78" s="257"/>
      <c r="C78" s="97">
        <v>68</v>
      </c>
      <c r="D78" s="72">
        <v>68</v>
      </c>
      <c r="E78" s="72">
        <v>68</v>
      </c>
      <c r="F78" s="72">
        <v>68</v>
      </c>
      <c r="G78" s="72">
        <v>68</v>
      </c>
      <c r="H78" s="72">
        <v>68</v>
      </c>
      <c r="I78" s="72">
        <v>68</v>
      </c>
      <c r="J78" s="72">
        <v>68</v>
      </c>
      <c r="K78" s="72">
        <v>68</v>
      </c>
      <c r="L78" s="73">
        <v>68</v>
      </c>
      <c r="M78" s="64"/>
      <c r="N78" s="70"/>
      <c r="O78" s="1">
        <v>67</v>
      </c>
      <c r="P78" s="68"/>
      <c r="Q78" s="69"/>
      <c r="R78" s="68"/>
      <c r="S78" s="68"/>
      <c r="T78" s="71">
        <f t="shared" si="4"/>
        <v>0</v>
      </c>
      <c r="U78" s="2" t="str">
        <f t="shared" si="5"/>
        <v/>
      </c>
      <c r="V78" s="3">
        <f t="shared" ca="1" si="6"/>
        <v>43344</v>
      </c>
    </row>
    <row r="79" spans="1:22" customFormat="1" ht="9.75" customHeight="1" x14ac:dyDescent="0.25">
      <c r="A79" s="63"/>
      <c r="B79" s="257"/>
      <c r="C79" s="97">
        <v>69</v>
      </c>
      <c r="D79" s="72">
        <v>69</v>
      </c>
      <c r="E79" s="72">
        <v>69</v>
      </c>
      <c r="F79" s="72">
        <v>69</v>
      </c>
      <c r="G79" s="72">
        <v>69</v>
      </c>
      <c r="H79" s="72">
        <v>69</v>
      </c>
      <c r="I79" s="72">
        <v>69</v>
      </c>
      <c r="J79" s="72">
        <v>69</v>
      </c>
      <c r="K79" s="72">
        <v>69</v>
      </c>
      <c r="L79" s="73">
        <v>69</v>
      </c>
      <c r="M79" s="64"/>
      <c r="N79" s="70"/>
      <c r="O79" s="1">
        <v>68</v>
      </c>
      <c r="P79" s="68"/>
      <c r="Q79" s="69"/>
      <c r="R79" s="68"/>
      <c r="S79" s="68"/>
      <c r="T79" s="71">
        <f t="shared" si="4"/>
        <v>0</v>
      </c>
      <c r="U79" s="2" t="str">
        <f t="shared" si="5"/>
        <v/>
      </c>
      <c r="V79" s="3">
        <f t="shared" ca="1" si="6"/>
        <v>43344</v>
      </c>
    </row>
    <row r="80" spans="1:22" customFormat="1" ht="9.75" customHeight="1" x14ac:dyDescent="0.25">
      <c r="A80" s="63"/>
      <c r="B80" s="257"/>
      <c r="C80" s="97">
        <v>70</v>
      </c>
      <c r="D80" s="72">
        <v>70</v>
      </c>
      <c r="E80" s="72">
        <v>70</v>
      </c>
      <c r="F80" s="72">
        <v>70</v>
      </c>
      <c r="G80" s="72">
        <v>70</v>
      </c>
      <c r="H80" s="72">
        <v>70</v>
      </c>
      <c r="I80" s="72">
        <v>70</v>
      </c>
      <c r="J80" s="72">
        <v>70</v>
      </c>
      <c r="K80" s="72">
        <v>70</v>
      </c>
      <c r="L80" s="73">
        <v>70</v>
      </c>
      <c r="M80" s="64"/>
      <c r="N80" s="70"/>
      <c r="O80" s="1">
        <v>69</v>
      </c>
      <c r="P80" s="68"/>
      <c r="Q80" s="69"/>
      <c r="R80" s="68"/>
      <c r="S80" s="68"/>
      <c r="T80" s="71">
        <f t="shared" si="4"/>
        <v>0</v>
      </c>
      <c r="U80" s="2" t="str">
        <f t="shared" si="5"/>
        <v/>
      </c>
      <c r="V80" s="3">
        <f t="shared" ca="1" si="6"/>
        <v>43344</v>
      </c>
    </row>
    <row r="81" spans="1:22" customFormat="1" ht="9.75" customHeight="1" x14ac:dyDescent="0.25">
      <c r="A81" s="63"/>
      <c r="B81" s="257"/>
      <c r="C81" s="97">
        <v>71</v>
      </c>
      <c r="D81" s="72">
        <v>71</v>
      </c>
      <c r="E81" s="72">
        <v>71</v>
      </c>
      <c r="F81" s="72">
        <v>71</v>
      </c>
      <c r="G81" s="72">
        <v>71</v>
      </c>
      <c r="H81" s="72">
        <v>71</v>
      </c>
      <c r="I81" s="72">
        <v>71</v>
      </c>
      <c r="J81" s="72">
        <v>71</v>
      </c>
      <c r="K81" s="72">
        <v>71</v>
      </c>
      <c r="L81" s="73">
        <v>71</v>
      </c>
      <c r="M81" s="64"/>
      <c r="N81" s="70"/>
      <c r="O81" s="1">
        <v>70</v>
      </c>
      <c r="P81" s="68"/>
      <c r="Q81" s="69"/>
      <c r="R81" s="68"/>
      <c r="S81" s="68"/>
      <c r="T81" s="71">
        <f t="shared" si="4"/>
        <v>0</v>
      </c>
      <c r="U81" s="2" t="str">
        <f t="shared" si="5"/>
        <v/>
      </c>
      <c r="V81" s="3">
        <f t="shared" ca="1" si="6"/>
        <v>43344</v>
      </c>
    </row>
    <row r="82" spans="1:22" customFormat="1" ht="9.75" customHeight="1" x14ac:dyDescent="0.25">
      <c r="A82" s="63"/>
      <c r="B82" s="257"/>
      <c r="C82" s="97">
        <v>72</v>
      </c>
      <c r="D82" s="72">
        <v>72</v>
      </c>
      <c r="E82" s="72">
        <v>72</v>
      </c>
      <c r="F82" s="72">
        <v>72</v>
      </c>
      <c r="G82" s="72">
        <v>72</v>
      </c>
      <c r="H82" s="72">
        <v>72</v>
      </c>
      <c r="I82" s="72">
        <v>72</v>
      </c>
      <c r="J82" s="72">
        <v>72</v>
      </c>
      <c r="K82" s="72">
        <v>72</v>
      </c>
      <c r="L82" s="73">
        <v>72</v>
      </c>
      <c r="M82" s="64"/>
      <c r="N82" s="70"/>
      <c r="O82" s="1">
        <v>71</v>
      </c>
      <c r="P82" s="68"/>
      <c r="Q82" s="69"/>
      <c r="R82" s="68"/>
      <c r="S82" s="68"/>
      <c r="T82" s="71">
        <f t="shared" si="4"/>
        <v>0</v>
      </c>
      <c r="U82" s="2" t="str">
        <f t="shared" si="5"/>
        <v/>
      </c>
      <c r="V82" s="3">
        <f t="shared" ca="1" si="6"/>
        <v>43344</v>
      </c>
    </row>
    <row r="83" spans="1:22" customFormat="1" ht="9.75" customHeight="1" x14ac:dyDescent="0.25">
      <c r="A83" s="63"/>
      <c r="B83" s="257"/>
      <c r="C83" s="97">
        <v>73</v>
      </c>
      <c r="D83" s="72">
        <v>73</v>
      </c>
      <c r="E83" s="72">
        <v>73</v>
      </c>
      <c r="F83" s="72">
        <v>73</v>
      </c>
      <c r="G83" s="72">
        <v>73</v>
      </c>
      <c r="H83" s="72">
        <v>73</v>
      </c>
      <c r="I83" s="72">
        <v>73</v>
      </c>
      <c r="J83" s="72">
        <v>73</v>
      </c>
      <c r="K83" s="72">
        <v>73</v>
      </c>
      <c r="L83" s="73">
        <v>73</v>
      </c>
      <c r="M83" s="64"/>
      <c r="N83" s="70"/>
      <c r="O83" s="1">
        <v>72</v>
      </c>
      <c r="P83" s="68"/>
      <c r="Q83" s="69"/>
      <c r="R83" s="68"/>
      <c r="S83" s="68"/>
      <c r="T83" s="71">
        <f t="shared" si="4"/>
        <v>0</v>
      </c>
      <c r="U83" s="2" t="str">
        <f t="shared" si="5"/>
        <v/>
      </c>
      <c r="V83" s="3">
        <f t="shared" ca="1" si="6"/>
        <v>43344</v>
      </c>
    </row>
    <row r="84" spans="1:22" customFormat="1" ht="9.75" customHeight="1" x14ac:dyDescent="0.25">
      <c r="A84" s="63"/>
      <c r="B84" s="257"/>
      <c r="C84" s="97">
        <v>74</v>
      </c>
      <c r="D84" s="72">
        <v>74</v>
      </c>
      <c r="E84" s="72">
        <v>74</v>
      </c>
      <c r="F84" s="72">
        <v>74</v>
      </c>
      <c r="G84" s="72">
        <v>74</v>
      </c>
      <c r="H84" s="72">
        <v>74</v>
      </c>
      <c r="I84" s="72">
        <v>74</v>
      </c>
      <c r="J84" s="72">
        <v>74</v>
      </c>
      <c r="K84" s="72">
        <v>74</v>
      </c>
      <c r="L84" s="73">
        <v>74</v>
      </c>
      <c r="M84" s="64"/>
      <c r="N84" s="70"/>
      <c r="O84" s="1">
        <v>73</v>
      </c>
      <c r="P84" s="68"/>
      <c r="Q84" s="69"/>
      <c r="R84" s="68"/>
      <c r="S84" s="68"/>
      <c r="T84" s="71">
        <f t="shared" si="4"/>
        <v>0</v>
      </c>
      <c r="U84" s="2" t="str">
        <f t="shared" si="5"/>
        <v/>
      </c>
      <c r="V84" s="3">
        <f t="shared" ca="1" si="6"/>
        <v>43344</v>
      </c>
    </row>
    <row r="85" spans="1:22" customFormat="1" ht="9.75" customHeight="1" x14ac:dyDescent="0.25">
      <c r="A85" s="63"/>
      <c r="B85" s="257"/>
      <c r="C85" s="97">
        <v>75</v>
      </c>
      <c r="D85" s="72">
        <v>75</v>
      </c>
      <c r="E85" s="72">
        <v>75</v>
      </c>
      <c r="F85" s="72">
        <v>75</v>
      </c>
      <c r="G85" s="72">
        <v>75</v>
      </c>
      <c r="H85" s="72">
        <v>75</v>
      </c>
      <c r="I85" s="72">
        <v>75</v>
      </c>
      <c r="J85" s="72">
        <v>75</v>
      </c>
      <c r="K85" s="72">
        <v>75</v>
      </c>
      <c r="L85" s="73">
        <v>75</v>
      </c>
      <c r="M85" s="64"/>
      <c r="N85" s="70"/>
      <c r="O85" s="1">
        <v>74</v>
      </c>
      <c r="P85" s="68"/>
      <c r="Q85" s="69"/>
      <c r="R85" s="68"/>
      <c r="S85" s="68"/>
      <c r="T85" s="71">
        <f t="shared" si="4"/>
        <v>0</v>
      </c>
      <c r="U85" s="2" t="str">
        <f t="shared" si="5"/>
        <v/>
      </c>
      <c r="V85" s="3">
        <f t="shared" ca="1" si="6"/>
        <v>43344</v>
      </c>
    </row>
    <row r="86" spans="1:22" customFormat="1" ht="9.75" customHeight="1" x14ac:dyDescent="0.25">
      <c r="A86" s="63"/>
      <c r="B86" s="257"/>
      <c r="C86" s="97">
        <v>76</v>
      </c>
      <c r="D86" s="72">
        <v>76</v>
      </c>
      <c r="E86" s="72">
        <v>76</v>
      </c>
      <c r="F86" s="72">
        <v>76</v>
      </c>
      <c r="G86" s="72">
        <v>76</v>
      </c>
      <c r="H86" s="72">
        <v>76</v>
      </c>
      <c r="I86" s="72">
        <v>76</v>
      </c>
      <c r="J86" s="72">
        <v>76</v>
      </c>
      <c r="K86" s="72">
        <v>76</v>
      </c>
      <c r="L86" s="73">
        <v>76</v>
      </c>
      <c r="M86" s="64"/>
      <c r="N86" s="70"/>
      <c r="O86" s="1">
        <v>75</v>
      </c>
      <c r="P86" s="68"/>
      <c r="Q86" s="69"/>
      <c r="R86" s="68"/>
      <c r="S86" s="68"/>
      <c r="T86" s="71">
        <f t="shared" si="4"/>
        <v>0</v>
      </c>
      <c r="U86" s="2" t="str">
        <f t="shared" si="5"/>
        <v/>
      </c>
      <c r="V86" s="3">
        <f t="shared" ca="1" si="6"/>
        <v>43344</v>
      </c>
    </row>
    <row r="87" spans="1:22" customFormat="1" ht="9.75" customHeight="1" x14ac:dyDescent="0.25">
      <c r="A87" s="63"/>
      <c r="B87" s="257"/>
      <c r="C87" s="97">
        <v>77</v>
      </c>
      <c r="D87" s="72">
        <v>77</v>
      </c>
      <c r="E87" s="72">
        <v>77</v>
      </c>
      <c r="F87" s="72">
        <v>77</v>
      </c>
      <c r="G87" s="72">
        <v>77</v>
      </c>
      <c r="H87" s="72">
        <v>77</v>
      </c>
      <c r="I87" s="72">
        <v>77</v>
      </c>
      <c r="J87" s="72">
        <v>77</v>
      </c>
      <c r="K87" s="72">
        <v>77</v>
      </c>
      <c r="L87" s="73">
        <v>77</v>
      </c>
      <c r="M87" s="64"/>
      <c r="N87" s="70"/>
      <c r="O87" s="1">
        <v>76</v>
      </c>
      <c r="P87" s="68"/>
      <c r="Q87" s="69"/>
      <c r="R87" s="68"/>
      <c r="S87" s="68"/>
      <c r="T87" s="71">
        <f t="shared" si="4"/>
        <v>0</v>
      </c>
      <c r="U87" s="2" t="str">
        <f t="shared" si="5"/>
        <v/>
      </c>
      <c r="V87" s="3">
        <f t="shared" ca="1" si="6"/>
        <v>43344</v>
      </c>
    </row>
    <row r="88" spans="1:22" customFormat="1" ht="9.75" customHeight="1" x14ac:dyDescent="0.25">
      <c r="A88" s="63"/>
      <c r="B88" s="257"/>
      <c r="C88" s="97">
        <v>78</v>
      </c>
      <c r="D88" s="72">
        <v>78</v>
      </c>
      <c r="E88" s="72">
        <v>78</v>
      </c>
      <c r="F88" s="72">
        <v>78</v>
      </c>
      <c r="G88" s="72">
        <v>78</v>
      </c>
      <c r="H88" s="72">
        <v>78</v>
      </c>
      <c r="I88" s="72">
        <v>78</v>
      </c>
      <c r="J88" s="72">
        <v>78</v>
      </c>
      <c r="K88" s="72">
        <v>78</v>
      </c>
      <c r="L88" s="73">
        <v>78</v>
      </c>
      <c r="M88" s="64"/>
      <c r="N88" s="70"/>
      <c r="O88" s="1">
        <v>77</v>
      </c>
      <c r="P88" s="68"/>
      <c r="Q88" s="69"/>
      <c r="R88" s="68"/>
      <c r="S88" s="68"/>
      <c r="T88" s="71">
        <f t="shared" si="4"/>
        <v>0</v>
      </c>
      <c r="U88" s="2" t="str">
        <f t="shared" si="5"/>
        <v/>
      </c>
      <c r="V88" s="3">
        <f t="shared" ca="1" si="6"/>
        <v>43344</v>
      </c>
    </row>
    <row r="89" spans="1:22" customFormat="1" ht="9.75" customHeight="1" x14ac:dyDescent="0.25">
      <c r="A89" s="63"/>
      <c r="B89" s="257"/>
      <c r="C89" s="97">
        <v>79</v>
      </c>
      <c r="D89" s="72">
        <v>79</v>
      </c>
      <c r="E89" s="72">
        <v>79</v>
      </c>
      <c r="F89" s="72">
        <v>79</v>
      </c>
      <c r="G89" s="72">
        <v>79</v>
      </c>
      <c r="H89" s="72">
        <v>79</v>
      </c>
      <c r="I89" s="72">
        <v>79</v>
      </c>
      <c r="J89" s="72">
        <v>79</v>
      </c>
      <c r="K89" s="72">
        <v>79</v>
      </c>
      <c r="L89" s="73">
        <v>79</v>
      </c>
      <c r="M89" s="64"/>
      <c r="N89" s="70"/>
      <c r="O89" s="1">
        <v>78</v>
      </c>
      <c r="P89" s="68"/>
      <c r="Q89" s="69"/>
      <c r="R89" s="68"/>
      <c r="S89" s="68"/>
      <c r="T89" s="71">
        <f t="shared" si="4"/>
        <v>0</v>
      </c>
      <c r="U89" s="2" t="str">
        <f t="shared" si="5"/>
        <v/>
      </c>
      <c r="V89" s="3">
        <f t="shared" ca="1" si="6"/>
        <v>43344</v>
      </c>
    </row>
    <row r="90" spans="1:22" customFormat="1" ht="9.75" customHeight="1" x14ac:dyDescent="0.25">
      <c r="A90" s="63"/>
      <c r="B90" s="257"/>
      <c r="C90" s="97">
        <v>80</v>
      </c>
      <c r="D90" s="72">
        <v>80</v>
      </c>
      <c r="E90" s="72">
        <v>80</v>
      </c>
      <c r="F90" s="72">
        <v>80</v>
      </c>
      <c r="G90" s="72">
        <v>80</v>
      </c>
      <c r="H90" s="72">
        <v>80</v>
      </c>
      <c r="I90" s="72">
        <v>80</v>
      </c>
      <c r="J90" s="72">
        <v>80</v>
      </c>
      <c r="K90" s="72">
        <v>80</v>
      </c>
      <c r="L90" s="73">
        <v>80</v>
      </c>
      <c r="M90" s="64"/>
      <c r="N90" s="70"/>
      <c r="O90" s="1">
        <v>79</v>
      </c>
      <c r="P90" s="68"/>
      <c r="Q90" s="69"/>
      <c r="R90" s="68"/>
      <c r="S90" s="68"/>
      <c r="T90" s="71">
        <f t="shared" si="4"/>
        <v>0</v>
      </c>
      <c r="U90" s="2" t="str">
        <f t="shared" si="5"/>
        <v/>
      </c>
      <c r="V90" s="3">
        <f t="shared" ca="1" si="6"/>
        <v>43344</v>
      </c>
    </row>
    <row r="91" spans="1:22" customFormat="1" ht="9.75" customHeight="1" x14ac:dyDescent="0.25">
      <c r="A91" s="63"/>
      <c r="B91" s="257"/>
      <c r="C91" s="97">
        <v>81</v>
      </c>
      <c r="D91" s="72">
        <v>81</v>
      </c>
      <c r="E91" s="72">
        <v>81</v>
      </c>
      <c r="F91" s="72">
        <v>81</v>
      </c>
      <c r="G91" s="72">
        <v>81</v>
      </c>
      <c r="H91" s="72">
        <v>81</v>
      </c>
      <c r="I91" s="72">
        <v>81</v>
      </c>
      <c r="J91" s="72">
        <v>81</v>
      </c>
      <c r="K91" s="72">
        <v>81</v>
      </c>
      <c r="L91" s="73">
        <v>81</v>
      </c>
      <c r="M91" s="64"/>
      <c r="N91" s="70"/>
      <c r="O91" s="1">
        <v>80</v>
      </c>
      <c r="P91" s="68"/>
      <c r="Q91" s="69"/>
      <c r="R91" s="68"/>
      <c r="S91" s="68"/>
      <c r="T91" s="71">
        <f t="shared" si="4"/>
        <v>0</v>
      </c>
      <c r="U91" s="2" t="str">
        <f t="shared" si="5"/>
        <v/>
      </c>
      <c r="V91" s="3">
        <f t="shared" ca="1" si="6"/>
        <v>43344</v>
      </c>
    </row>
    <row r="92" spans="1:22" customFormat="1" ht="9.75" customHeight="1" x14ac:dyDescent="0.25">
      <c r="A92" s="63"/>
      <c r="B92" s="257"/>
      <c r="C92" s="97">
        <v>82</v>
      </c>
      <c r="D92" s="72">
        <v>82</v>
      </c>
      <c r="E92" s="72">
        <v>82</v>
      </c>
      <c r="F92" s="72">
        <v>82</v>
      </c>
      <c r="G92" s="72">
        <v>82</v>
      </c>
      <c r="H92" s="72">
        <v>82</v>
      </c>
      <c r="I92" s="72">
        <v>82</v>
      </c>
      <c r="J92" s="72">
        <v>82</v>
      </c>
      <c r="K92" s="72">
        <v>82</v>
      </c>
      <c r="L92" s="73">
        <v>82</v>
      </c>
      <c r="M92" s="64"/>
      <c r="N92" s="70"/>
      <c r="O92" s="1">
        <v>81</v>
      </c>
      <c r="P92" s="68"/>
      <c r="Q92" s="69"/>
      <c r="R92" s="68"/>
      <c r="S92" s="68"/>
      <c r="T92" s="71">
        <f t="shared" si="4"/>
        <v>0</v>
      </c>
      <c r="U92" s="2" t="str">
        <f t="shared" si="5"/>
        <v/>
      </c>
      <c r="V92" s="3">
        <f t="shared" ca="1" si="6"/>
        <v>43344</v>
      </c>
    </row>
    <row r="93" spans="1:22" customFormat="1" ht="9.75" customHeight="1" x14ac:dyDescent="0.25">
      <c r="A93" s="63"/>
      <c r="B93" s="257"/>
      <c r="C93" s="97">
        <v>83</v>
      </c>
      <c r="D93" s="72">
        <v>83</v>
      </c>
      <c r="E93" s="72">
        <v>83</v>
      </c>
      <c r="F93" s="72">
        <v>83</v>
      </c>
      <c r="G93" s="72">
        <v>83</v>
      </c>
      <c r="H93" s="72">
        <v>83</v>
      </c>
      <c r="I93" s="72">
        <v>83</v>
      </c>
      <c r="J93" s="72">
        <v>83</v>
      </c>
      <c r="K93" s="72">
        <v>83</v>
      </c>
      <c r="L93" s="73">
        <v>83</v>
      </c>
      <c r="M93" s="64"/>
      <c r="N93" s="70"/>
      <c r="O93" s="1">
        <v>82</v>
      </c>
      <c r="P93" s="68"/>
      <c r="Q93" s="69"/>
      <c r="R93" s="68"/>
      <c r="S93" s="68"/>
      <c r="T93" s="71">
        <f t="shared" si="4"/>
        <v>0</v>
      </c>
      <c r="U93" s="2" t="str">
        <f t="shared" si="5"/>
        <v/>
      </c>
      <c r="V93" s="3">
        <f t="shared" ca="1" si="6"/>
        <v>43344</v>
      </c>
    </row>
    <row r="94" spans="1:22" customFormat="1" ht="9.75" customHeight="1" x14ac:dyDescent="0.25">
      <c r="A94" s="63"/>
      <c r="B94" s="257"/>
      <c r="C94" s="97">
        <v>84</v>
      </c>
      <c r="D94" s="72">
        <v>84</v>
      </c>
      <c r="E94" s="72">
        <v>84</v>
      </c>
      <c r="F94" s="72">
        <v>84</v>
      </c>
      <c r="G94" s="72">
        <v>84</v>
      </c>
      <c r="H94" s="72">
        <v>84</v>
      </c>
      <c r="I94" s="72">
        <v>84</v>
      </c>
      <c r="J94" s="72">
        <v>84</v>
      </c>
      <c r="K94" s="72">
        <v>84</v>
      </c>
      <c r="L94" s="73">
        <v>84</v>
      </c>
      <c r="M94" s="64"/>
      <c r="N94" s="70"/>
      <c r="O94" s="1">
        <v>83</v>
      </c>
      <c r="P94" s="68"/>
      <c r="Q94" s="69"/>
      <c r="R94" s="68"/>
      <c r="S94" s="68"/>
      <c r="T94" s="71">
        <f t="shared" si="4"/>
        <v>0</v>
      </c>
      <c r="U94" s="2" t="str">
        <f t="shared" si="5"/>
        <v/>
      </c>
      <c r="V94" s="3">
        <f t="shared" ca="1" si="6"/>
        <v>43344</v>
      </c>
    </row>
    <row r="95" spans="1:22" customFormat="1" ht="9.75" customHeight="1" x14ac:dyDescent="0.25">
      <c r="A95" s="63"/>
      <c r="B95" s="257"/>
      <c r="C95" s="97">
        <v>85</v>
      </c>
      <c r="D95" s="72">
        <v>85</v>
      </c>
      <c r="E95" s="72">
        <v>85</v>
      </c>
      <c r="F95" s="72">
        <v>85</v>
      </c>
      <c r="G95" s="72">
        <v>85</v>
      </c>
      <c r="H95" s="72">
        <v>85</v>
      </c>
      <c r="I95" s="72">
        <v>85</v>
      </c>
      <c r="J95" s="72">
        <v>85</v>
      </c>
      <c r="K95" s="72">
        <v>85</v>
      </c>
      <c r="L95" s="73">
        <v>85</v>
      </c>
      <c r="M95" s="64"/>
      <c r="N95" s="70"/>
      <c r="O95" s="1">
        <v>84</v>
      </c>
      <c r="P95" s="68"/>
      <c r="Q95" s="69"/>
      <c r="R95" s="68"/>
      <c r="S95" s="68"/>
      <c r="T95" s="71">
        <f t="shared" si="4"/>
        <v>0</v>
      </c>
      <c r="U95" s="2" t="str">
        <f t="shared" si="5"/>
        <v/>
      </c>
      <c r="V95" s="3">
        <f t="shared" ca="1" si="6"/>
        <v>43344</v>
      </c>
    </row>
    <row r="96" spans="1:22" customFormat="1" ht="9.75" customHeight="1" x14ac:dyDescent="0.25">
      <c r="A96" s="63"/>
      <c r="B96" s="257"/>
      <c r="C96" s="97">
        <v>86</v>
      </c>
      <c r="D96" s="72">
        <v>86</v>
      </c>
      <c r="E96" s="72">
        <v>86</v>
      </c>
      <c r="F96" s="72">
        <v>86</v>
      </c>
      <c r="G96" s="72">
        <v>86</v>
      </c>
      <c r="H96" s="72">
        <v>86</v>
      </c>
      <c r="I96" s="72">
        <v>86</v>
      </c>
      <c r="J96" s="72">
        <v>86</v>
      </c>
      <c r="K96" s="72">
        <v>86</v>
      </c>
      <c r="L96" s="73">
        <v>86</v>
      </c>
      <c r="M96" s="64"/>
      <c r="N96" s="70"/>
      <c r="O96" s="1">
        <v>85</v>
      </c>
      <c r="P96" s="68"/>
      <c r="Q96" s="69"/>
      <c r="R96" s="68"/>
      <c r="S96" s="68"/>
      <c r="T96" s="71">
        <f t="shared" si="4"/>
        <v>0</v>
      </c>
      <c r="U96" s="2" t="str">
        <f t="shared" si="5"/>
        <v/>
      </c>
      <c r="V96" s="3">
        <f t="shared" ca="1" si="6"/>
        <v>43344</v>
      </c>
    </row>
    <row r="97" spans="1:22" customFormat="1" ht="9.75" customHeight="1" x14ac:dyDescent="0.25">
      <c r="A97" s="63"/>
      <c r="B97" s="257"/>
      <c r="C97" s="97">
        <v>87</v>
      </c>
      <c r="D97" s="72">
        <v>87</v>
      </c>
      <c r="E97" s="72">
        <v>87</v>
      </c>
      <c r="F97" s="72">
        <v>87</v>
      </c>
      <c r="G97" s="72">
        <v>87</v>
      </c>
      <c r="H97" s="72">
        <v>87</v>
      </c>
      <c r="I97" s="72">
        <v>87</v>
      </c>
      <c r="J97" s="72">
        <v>87</v>
      </c>
      <c r="K97" s="72">
        <v>87</v>
      </c>
      <c r="L97" s="73">
        <v>87</v>
      </c>
      <c r="M97" s="64"/>
      <c r="N97" s="70"/>
      <c r="O97" s="1">
        <v>86</v>
      </c>
      <c r="P97" s="68"/>
      <c r="Q97" s="69"/>
      <c r="R97" s="68"/>
      <c r="S97" s="68"/>
      <c r="T97" s="71">
        <f t="shared" si="4"/>
        <v>0</v>
      </c>
      <c r="U97" s="2" t="str">
        <f t="shared" si="5"/>
        <v/>
      </c>
      <c r="V97" s="3">
        <f t="shared" ca="1" si="6"/>
        <v>43344</v>
      </c>
    </row>
    <row r="98" spans="1:22" customFormat="1" ht="9.75" customHeight="1" x14ac:dyDescent="0.25">
      <c r="A98" s="63"/>
      <c r="B98" s="257"/>
      <c r="C98" s="97">
        <v>88</v>
      </c>
      <c r="D98" s="72">
        <v>88</v>
      </c>
      <c r="E98" s="72">
        <v>88</v>
      </c>
      <c r="F98" s="72">
        <v>88</v>
      </c>
      <c r="G98" s="72">
        <v>88</v>
      </c>
      <c r="H98" s="72">
        <v>88</v>
      </c>
      <c r="I98" s="72">
        <v>88</v>
      </c>
      <c r="J98" s="72">
        <v>88</v>
      </c>
      <c r="K98" s="72">
        <v>88</v>
      </c>
      <c r="L98" s="73">
        <v>88</v>
      </c>
      <c r="M98" s="64"/>
      <c r="N98" s="70"/>
      <c r="O98" s="1">
        <v>87</v>
      </c>
      <c r="P98" s="68"/>
      <c r="Q98" s="69"/>
      <c r="R98" s="68"/>
      <c r="S98" s="68"/>
      <c r="T98" s="71">
        <f t="shared" si="4"/>
        <v>0</v>
      </c>
      <c r="U98" s="2" t="str">
        <f t="shared" si="5"/>
        <v/>
      </c>
      <c r="V98" s="3">
        <f t="shared" ca="1" si="6"/>
        <v>43344</v>
      </c>
    </row>
    <row r="99" spans="1:22" customFormat="1" ht="9.75" customHeight="1" x14ac:dyDescent="0.25">
      <c r="A99" s="63"/>
      <c r="B99" s="257"/>
      <c r="C99" s="97">
        <v>89</v>
      </c>
      <c r="D99" s="72">
        <v>89</v>
      </c>
      <c r="E99" s="72">
        <v>89</v>
      </c>
      <c r="F99" s="72">
        <v>89</v>
      </c>
      <c r="G99" s="72">
        <v>89</v>
      </c>
      <c r="H99" s="72">
        <v>89</v>
      </c>
      <c r="I99" s="72">
        <v>89</v>
      </c>
      <c r="J99" s="72">
        <v>89</v>
      </c>
      <c r="K99" s="72">
        <v>89</v>
      </c>
      <c r="L99" s="73">
        <v>89</v>
      </c>
      <c r="M99" s="64"/>
      <c r="N99" s="70"/>
      <c r="O99" s="1">
        <v>88</v>
      </c>
      <c r="P99" s="68"/>
      <c r="Q99" s="69"/>
      <c r="R99" s="68"/>
      <c r="S99" s="68"/>
      <c r="T99" s="71">
        <f t="shared" si="4"/>
        <v>0</v>
      </c>
      <c r="U99" s="2" t="str">
        <f t="shared" si="5"/>
        <v/>
      </c>
      <c r="V99" s="3">
        <f t="shared" ca="1" si="6"/>
        <v>43344</v>
      </c>
    </row>
    <row r="100" spans="1:22" customFormat="1" ht="9.75" customHeight="1" x14ac:dyDescent="0.25">
      <c r="A100" s="63"/>
      <c r="B100" s="257"/>
      <c r="C100" s="97">
        <v>90</v>
      </c>
      <c r="D100" s="72">
        <v>90</v>
      </c>
      <c r="E100" s="72">
        <v>90</v>
      </c>
      <c r="F100" s="72">
        <v>90</v>
      </c>
      <c r="G100" s="72">
        <v>90</v>
      </c>
      <c r="H100" s="72">
        <v>90</v>
      </c>
      <c r="I100" s="72">
        <v>90</v>
      </c>
      <c r="J100" s="72">
        <v>90</v>
      </c>
      <c r="K100" s="72">
        <v>90</v>
      </c>
      <c r="L100" s="73">
        <v>90</v>
      </c>
      <c r="M100" s="64"/>
      <c r="N100" s="70"/>
      <c r="O100" s="1">
        <v>89</v>
      </c>
      <c r="P100" s="68"/>
      <c r="Q100" s="69"/>
      <c r="R100" s="68"/>
      <c r="S100" s="68"/>
      <c r="T100" s="71">
        <f t="shared" si="4"/>
        <v>0</v>
      </c>
      <c r="U100" s="2" t="str">
        <f t="shared" si="5"/>
        <v/>
      </c>
      <c r="V100" s="3">
        <f t="shared" ca="1" si="6"/>
        <v>43344</v>
      </c>
    </row>
    <row r="101" spans="1:22" customFormat="1" ht="9.75" customHeight="1" x14ac:dyDescent="0.25">
      <c r="A101" s="63"/>
      <c r="B101" s="257"/>
      <c r="C101" s="97">
        <v>91</v>
      </c>
      <c r="D101" s="72">
        <v>91</v>
      </c>
      <c r="E101" s="72">
        <v>91</v>
      </c>
      <c r="F101" s="72">
        <v>91</v>
      </c>
      <c r="G101" s="72">
        <v>91</v>
      </c>
      <c r="H101" s="72">
        <v>91</v>
      </c>
      <c r="I101" s="72">
        <v>91</v>
      </c>
      <c r="J101" s="72">
        <v>91</v>
      </c>
      <c r="K101" s="72">
        <v>91</v>
      </c>
      <c r="L101" s="73">
        <v>91</v>
      </c>
      <c r="M101" s="64"/>
      <c r="N101" s="70"/>
      <c r="O101" s="1">
        <v>90</v>
      </c>
      <c r="P101" s="68"/>
      <c r="Q101" s="69"/>
      <c r="R101" s="68"/>
      <c r="S101" s="68"/>
      <c r="T101" s="71">
        <f t="shared" si="4"/>
        <v>0</v>
      </c>
      <c r="U101" s="2" t="str">
        <f t="shared" si="5"/>
        <v/>
      </c>
      <c r="V101" s="3">
        <f t="shared" ca="1" si="6"/>
        <v>43344</v>
      </c>
    </row>
    <row r="102" spans="1:22" customFormat="1" ht="9.75" customHeight="1" x14ac:dyDescent="0.25">
      <c r="A102" s="63"/>
      <c r="B102" s="257"/>
      <c r="C102" s="97">
        <v>92</v>
      </c>
      <c r="D102" s="72">
        <v>92</v>
      </c>
      <c r="E102" s="72">
        <v>92</v>
      </c>
      <c r="F102" s="72">
        <v>92</v>
      </c>
      <c r="G102" s="72">
        <v>92</v>
      </c>
      <c r="H102" s="72">
        <v>92</v>
      </c>
      <c r="I102" s="72">
        <v>92</v>
      </c>
      <c r="J102" s="72">
        <v>92</v>
      </c>
      <c r="K102" s="72">
        <v>92</v>
      </c>
      <c r="L102" s="73">
        <v>92</v>
      </c>
      <c r="M102" s="64"/>
      <c r="N102" s="70"/>
      <c r="O102" s="1">
        <v>91</v>
      </c>
      <c r="P102" s="68"/>
      <c r="Q102" s="69"/>
      <c r="R102" s="68"/>
      <c r="S102" s="68"/>
      <c r="T102" s="71">
        <f t="shared" si="4"/>
        <v>0</v>
      </c>
      <c r="U102" s="2" t="str">
        <f t="shared" si="5"/>
        <v/>
      </c>
      <c r="V102" s="3">
        <f t="shared" ca="1" si="6"/>
        <v>43344</v>
      </c>
    </row>
    <row r="103" spans="1:22" customFormat="1" ht="9.75" customHeight="1" x14ac:dyDescent="0.25">
      <c r="A103" s="63"/>
      <c r="B103" s="257"/>
      <c r="C103" s="97">
        <v>93</v>
      </c>
      <c r="D103" s="72">
        <v>93</v>
      </c>
      <c r="E103" s="72">
        <v>93</v>
      </c>
      <c r="F103" s="72">
        <v>93</v>
      </c>
      <c r="G103" s="72">
        <v>93</v>
      </c>
      <c r="H103" s="72">
        <v>93</v>
      </c>
      <c r="I103" s="72">
        <v>93</v>
      </c>
      <c r="J103" s="72">
        <v>93</v>
      </c>
      <c r="K103" s="72">
        <v>93</v>
      </c>
      <c r="L103" s="73">
        <v>93</v>
      </c>
      <c r="M103" s="64"/>
      <c r="N103" s="70"/>
      <c r="O103" s="1">
        <v>92</v>
      </c>
      <c r="P103" s="68"/>
      <c r="Q103" s="69"/>
      <c r="R103" s="68"/>
      <c r="S103" s="68"/>
      <c r="T103" s="71">
        <f t="shared" si="4"/>
        <v>0</v>
      </c>
      <c r="U103" s="2" t="str">
        <f t="shared" si="5"/>
        <v/>
      </c>
      <c r="V103" s="3">
        <f t="shared" ca="1" si="6"/>
        <v>43344</v>
      </c>
    </row>
    <row r="104" spans="1:22" customFormat="1" ht="9.75" customHeight="1" x14ac:dyDescent="0.25">
      <c r="A104" s="63"/>
      <c r="B104" s="257"/>
      <c r="C104" s="97">
        <v>94</v>
      </c>
      <c r="D104" s="72">
        <v>94</v>
      </c>
      <c r="E104" s="72">
        <v>94</v>
      </c>
      <c r="F104" s="72">
        <v>94</v>
      </c>
      <c r="G104" s="72">
        <v>94</v>
      </c>
      <c r="H104" s="72">
        <v>94</v>
      </c>
      <c r="I104" s="72">
        <v>94</v>
      </c>
      <c r="J104" s="72">
        <v>94</v>
      </c>
      <c r="K104" s="72">
        <v>94</v>
      </c>
      <c r="L104" s="73">
        <v>94</v>
      </c>
      <c r="M104" s="64"/>
      <c r="N104" s="70"/>
      <c r="O104" s="1">
        <v>93</v>
      </c>
      <c r="P104" s="68"/>
      <c r="Q104" s="69"/>
      <c r="R104" s="68"/>
      <c r="S104" s="68"/>
      <c r="T104" s="71">
        <f t="shared" si="4"/>
        <v>0</v>
      </c>
      <c r="U104" s="2" t="str">
        <f t="shared" si="5"/>
        <v/>
      </c>
      <c r="V104" s="3">
        <f t="shared" ca="1" si="6"/>
        <v>43344</v>
      </c>
    </row>
    <row r="105" spans="1:22" customFormat="1" ht="9.75" customHeight="1" x14ac:dyDescent="0.25">
      <c r="A105" s="63"/>
      <c r="B105" s="257"/>
      <c r="C105" s="97">
        <v>95</v>
      </c>
      <c r="D105" s="72">
        <v>95</v>
      </c>
      <c r="E105" s="72">
        <v>95</v>
      </c>
      <c r="F105" s="72">
        <v>95</v>
      </c>
      <c r="G105" s="72">
        <v>95</v>
      </c>
      <c r="H105" s="72">
        <v>95</v>
      </c>
      <c r="I105" s="72">
        <v>95</v>
      </c>
      <c r="J105" s="72">
        <v>95</v>
      </c>
      <c r="K105" s="72">
        <v>95</v>
      </c>
      <c r="L105" s="73">
        <v>95</v>
      </c>
      <c r="M105" s="64"/>
      <c r="N105" s="70"/>
      <c r="O105" s="1">
        <v>94</v>
      </c>
      <c r="P105" s="68"/>
      <c r="Q105" s="69"/>
      <c r="R105" s="68"/>
      <c r="S105" s="68"/>
      <c r="T105" s="71">
        <f t="shared" si="4"/>
        <v>0</v>
      </c>
      <c r="U105" s="2" t="str">
        <f t="shared" si="5"/>
        <v/>
      </c>
      <c r="V105" s="3">
        <f t="shared" ca="1" si="6"/>
        <v>43344</v>
      </c>
    </row>
    <row r="106" spans="1:22" customFormat="1" ht="9.75" customHeight="1" x14ac:dyDescent="0.25">
      <c r="A106" s="63"/>
      <c r="B106" s="257"/>
      <c r="C106" s="97">
        <v>96</v>
      </c>
      <c r="D106" s="72">
        <v>96</v>
      </c>
      <c r="E106" s="72">
        <v>96</v>
      </c>
      <c r="F106" s="72">
        <v>96</v>
      </c>
      <c r="G106" s="72">
        <v>96</v>
      </c>
      <c r="H106" s="72">
        <v>96</v>
      </c>
      <c r="I106" s="72">
        <v>96</v>
      </c>
      <c r="J106" s="72">
        <v>96</v>
      </c>
      <c r="K106" s="72">
        <v>96</v>
      </c>
      <c r="L106" s="73">
        <v>96</v>
      </c>
      <c r="M106" s="64"/>
      <c r="N106" s="70"/>
      <c r="O106" s="1">
        <v>95</v>
      </c>
      <c r="P106" s="68"/>
      <c r="Q106" s="69"/>
      <c r="R106" s="68"/>
      <c r="S106" s="68"/>
      <c r="T106" s="71">
        <f t="shared" si="4"/>
        <v>0</v>
      </c>
      <c r="U106" s="2" t="str">
        <f t="shared" si="5"/>
        <v/>
      </c>
      <c r="V106" s="3">
        <f t="shared" ca="1" si="6"/>
        <v>43344</v>
      </c>
    </row>
    <row r="107" spans="1:22" customFormat="1" ht="9.75" customHeight="1" x14ac:dyDescent="0.25">
      <c r="A107" s="63"/>
      <c r="B107" s="257"/>
      <c r="C107" s="97">
        <v>97</v>
      </c>
      <c r="D107" s="72">
        <v>97</v>
      </c>
      <c r="E107" s="72">
        <v>97</v>
      </c>
      <c r="F107" s="72">
        <v>97</v>
      </c>
      <c r="G107" s="72">
        <v>97</v>
      </c>
      <c r="H107" s="72">
        <v>97</v>
      </c>
      <c r="I107" s="72">
        <v>97</v>
      </c>
      <c r="J107" s="72">
        <v>97</v>
      </c>
      <c r="K107" s="72">
        <v>97</v>
      </c>
      <c r="L107" s="73">
        <v>97</v>
      </c>
      <c r="M107" s="64"/>
      <c r="N107" s="70"/>
      <c r="O107" s="1">
        <v>96</v>
      </c>
      <c r="P107" s="68"/>
      <c r="Q107" s="69"/>
      <c r="R107" s="68"/>
      <c r="S107" s="68"/>
      <c r="T107" s="71">
        <f t="shared" si="4"/>
        <v>0</v>
      </c>
      <c r="U107" s="2" t="str">
        <f t="shared" si="5"/>
        <v/>
      </c>
      <c r="V107" s="3">
        <f t="shared" ca="1" si="6"/>
        <v>43344</v>
      </c>
    </row>
    <row r="108" spans="1:22" customFormat="1" ht="9.75" customHeight="1" x14ac:dyDescent="0.25">
      <c r="A108" s="63"/>
      <c r="B108" s="257"/>
      <c r="C108" s="97">
        <v>98</v>
      </c>
      <c r="D108" s="72">
        <v>98</v>
      </c>
      <c r="E108" s="72">
        <v>98</v>
      </c>
      <c r="F108" s="72">
        <v>98</v>
      </c>
      <c r="G108" s="72">
        <v>98</v>
      </c>
      <c r="H108" s="72">
        <v>98</v>
      </c>
      <c r="I108" s="72">
        <v>98</v>
      </c>
      <c r="J108" s="72">
        <v>98</v>
      </c>
      <c r="K108" s="72">
        <v>98</v>
      </c>
      <c r="L108" s="73">
        <v>98</v>
      </c>
      <c r="M108" s="64"/>
      <c r="N108" s="70"/>
      <c r="O108" s="1">
        <v>97</v>
      </c>
      <c r="P108" s="68"/>
      <c r="Q108" s="69"/>
      <c r="R108" s="68"/>
      <c r="S108" s="68"/>
      <c r="T108" s="71">
        <f t="shared" si="4"/>
        <v>0</v>
      </c>
      <c r="U108" s="2" t="str">
        <f t="shared" si="5"/>
        <v/>
      </c>
      <c r="V108" s="3">
        <f t="shared" ca="1" si="6"/>
        <v>43344</v>
      </c>
    </row>
    <row r="109" spans="1:22" customFormat="1" ht="9.75" customHeight="1" thickBot="1" x14ac:dyDescent="0.3">
      <c r="A109" s="63"/>
      <c r="B109" s="258"/>
      <c r="C109" s="111">
        <v>99</v>
      </c>
      <c r="D109" s="74">
        <v>99</v>
      </c>
      <c r="E109" s="74">
        <v>99</v>
      </c>
      <c r="F109" s="74">
        <v>99</v>
      </c>
      <c r="G109" s="74">
        <v>99</v>
      </c>
      <c r="H109" s="74">
        <v>99</v>
      </c>
      <c r="I109" s="74">
        <v>99</v>
      </c>
      <c r="J109" s="74">
        <v>99</v>
      </c>
      <c r="K109" s="74">
        <v>99</v>
      </c>
      <c r="L109" s="75">
        <v>99</v>
      </c>
      <c r="M109" s="64"/>
      <c r="N109" s="70"/>
      <c r="O109" s="1">
        <v>98</v>
      </c>
      <c r="P109" s="68"/>
      <c r="Q109" s="69"/>
      <c r="R109" s="68"/>
      <c r="S109" s="68"/>
      <c r="T109" s="71">
        <f t="shared" si="4"/>
        <v>0</v>
      </c>
      <c r="U109" s="2" t="str">
        <f t="shared" si="5"/>
        <v/>
      </c>
      <c r="V109" s="3">
        <f t="shared" ca="1" si="6"/>
        <v>43344</v>
      </c>
    </row>
    <row r="110" spans="1:22" customFormat="1" ht="9.75" customHeight="1" x14ac:dyDescent="0.25">
      <c r="A110" s="63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70"/>
      <c r="O110" s="1">
        <v>99</v>
      </c>
      <c r="P110" s="68"/>
      <c r="Q110" s="69"/>
      <c r="R110" s="68"/>
      <c r="S110" s="68"/>
      <c r="T110" s="71">
        <f t="shared" si="4"/>
        <v>0</v>
      </c>
      <c r="U110" s="2" t="str">
        <f t="shared" si="5"/>
        <v/>
      </c>
      <c r="V110" s="3">
        <f t="shared" ca="1" si="6"/>
        <v>43344</v>
      </c>
    </row>
    <row r="111" spans="1:22" customFormat="1" ht="9.75" customHeight="1" x14ac:dyDescent="0.25">
      <c r="A111" s="63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70"/>
      <c r="O111" s="1">
        <v>100</v>
      </c>
      <c r="P111" s="68"/>
      <c r="Q111" s="69"/>
      <c r="R111" s="68"/>
      <c r="S111" s="68"/>
      <c r="T111" s="71">
        <f t="shared" si="4"/>
        <v>0</v>
      </c>
      <c r="U111" s="2" t="str">
        <f t="shared" si="5"/>
        <v/>
      </c>
      <c r="V111" s="3">
        <f t="shared" ca="1" si="6"/>
        <v>43344</v>
      </c>
    </row>
    <row r="112" spans="1:22" customFormat="1" ht="9.75" customHeight="1" x14ac:dyDescent="0.25">
      <c r="A112" s="63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70"/>
      <c r="O112" s="1">
        <v>101</v>
      </c>
      <c r="P112" s="68"/>
      <c r="Q112" s="69"/>
      <c r="R112" s="68"/>
      <c r="S112" s="68"/>
      <c r="T112" s="71">
        <f t="shared" si="4"/>
        <v>0</v>
      </c>
      <c r="U112" s="2" t="str">
        <f t="shared" si="5"/>
        <v/>
      </c>
      <c r="V112" s="3">
        <f t="shared" ca="1" si="6"/>
        <v>43344</v>
      </c>
    </row>
    <row r="113" spans="1:22" customFormat="1" ht="9.75" customHeight="1" x14ac:dyDescent="0.25">
      <c r="A113" s="63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70"/>
      <c r="O113" s="1">
        <v>102</v>
      </c>
      <c r="P113" s="68"/>
      <c r="Q113" s="69"/>
      <c r="R113" s="68"/>
      <c r="S113" s="68"/>
      <c r="T113" s="71">
        <f t="shared" si="4"/>
        <v>0</v>
      </c>
      <c r="U113" s="2" t="str">
        <f t="shared" si="5"/>
        <v/>
      </c>
      <c r="V113" s="3">
        <f t="shared" ca="1" si="6"/>
        <v>43344</v>
      </c>
    </row>
    <row r="114" spans="1:22" customFormat="1" ht="9.75" customHeight="1" x14ac:dyDescent="0.25">
      <c r="A114" s="63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70"/>
      <c r="O114" s="1">
        <v>103</v>
      </c>
      <c r="P114" s="68"/>
      <c r="Q114" s="69"/>
      <c r="R114" s="68"/>
      <c r="S114" s="68"/>
      <c r="T114" s="71">
        <f t="shared" si="4"/>
        <v>0</v>
      </c>
      <c r="U114" s="2" t="str">
        <f t="shared" si="5"/>
        <v/>
      </c>
      <c r="V114" s="3">
        <f t="shared" ca="1" si="6"/>
        <v>43344</v>
      </c>
    </row>
    <row r="115" spans="1:22" customFormat="1" ht="9.75" customHeight="1" x14ac:dyDescent="0.25">
      <c r="A115" s="63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70"/>
      <c r="O115" s="1">
        <v>104</v>
      </c>
      <c r="P115" s="68"/>
      <c r="Q115" s="69"/>
      <c r="R115" s="68"/>
      <c r="S115" s="68"/>
      <c r="T115" s="71">
        <f t="shared" si="4"/>
        <v>0</v>
      </c>
      <c r="U115" s="2" t="str">
        <f t="shared" si="5"/>
        <v/>
      </c>
      <c r="V115" s="3">
        <f t="shared" ca="1" si="6"/>
        <v>43344</v>
      </c>
    </row>
    <row r="116" spans="1:22" customFormat="1" ht="9.75" customHeight="1" x14ac:dyDescent="0.25">
      <c r="A116" s="63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70"/>
      <c r="O116" s="1">
        <v>105</v>
      </c>
      <c r="P116" s="68"/>
      <c r="Q116" s="69"/>
      <c r="R116" s="68"/>
      <c r="S116" s="68"/>
      <c r="T116" s="71">
        <f t="shared" si="4"/>
        <v>0</v>
      </c>
      <c r="U116" s="2" t="str">
        <f t="shared" si="5"/>
        <v/>
      </c>
      <c r="V116" s="3">
        <f t="shared" ca="1" si="6"/>
        <v>43344</v>
      </c>
    </row>
    <row r="117" spans="1:22" customFormat="1" ht="9.75" customHeight="1" x14ac:dyDescent="0.25">
      <c r="A117" s="63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70"/>
      <c r="O117" s="1">
        <v>106</v>
      </c>
      <c r="P117" s="68"/>
      <c r="Q117" s="69"/>
      <c r="R117" s="68"/>
      <c r="S117" s="68"/>
      <c r="T117" s="71">
        <f t="shared" si="4"/>
        <v>0</v>
      </c>
      <c r="U117" s="2" t="str">
        <f t="shared" si="5"/>
        <v/>
      </c>
      <c r="V117" s="3">
        <f t="shared" ca="1" si="6"/>
        <v>43344</v>
      </c>
    </row>
    <row r="118" spans="1:22" customFormat="1" ht="9.75" customHeight="1" x14ac:dyDescent="0.25">
      <c r="A118" s="63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70"/>
      <c r="O118" s="1">
        <v>107</v>
      </c>
      <c r="P118" s="68"/>
      <c r="Q118" s="69"/>
      <c r="R118" s="68"/>
      <c r="S118" s="68"/>
      <c r="T118" s="71">
        <f t="shared" si="4"/>
        <v>0</v>
      </c>
      <c r="U118" s="2" t="str">
        <f t="shared" si="5"/>
        <v/>
      </c>
      <c r="V118" s="3">
        <f t="shared" ca="1" si="6"/>
        <v>43344</v>
      </c>
    </row>
    <row r="119" spans="1:22" customFormat="1" ht="9.75" customHeight="1" x14ac:dyDescent="0.25">
      <c r="A119" s="63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70"/>
      <c r="O119" s="1">
        <v>108</v>
      </c>
      <c r="P119" s="68"/>
      <c r="Q119" s="69"/>
      <c r="R119" s="68"/>
      <c r="S119" s="68"/>
      <c r="T119" s="71">
        <f t="shared" si="4"/>
        <v>0</v>
      </c>
      <c r="U119" s="2" t="str">
        <f t="shared" si="5"/>
        <v/>
      </c>
      <c r="V119" s="3">
        <f t="shared" ca="1" si="6"/>
        <v>43344</v>
      </c>
    </row>
    <row r="120" spans="1:22" customFormat="1" ht="9.75" customHeight="1" x14ac:dyDescent="0.25">
      <c r="A120" s="63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70"/>
      <c r="O120" s="1">
        <v>109</v>
      </c>
      <c r="P120" s="68"/>
      <c r="Q120" s="69"/>
      <c r="R120" s="68"/>
      <c r="S120" s="68"/>
      <c r="T120" s="71">
        <f t="shared" si="4"/>
        <v>0</v>
      </c>
      <c r="U120" s="2" t="str">
        <f t="shared" si="5"/>
        <v/>
      </c>
      <c r="V120" s="3">
        <f t="shared" ca="1" si="6"/>
        <v>43344</v>
      </c>
    </row>
    <row r="121" spans="1:22" customFormat="1" ht="9.75" customHeight="1" x14ac:dyDescent="0.25">
      <c r="A121" s="63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70"/>
      <c r="O121" s="1">
        <v>110</v>
      </c>
      <c r="P121" s="68"/>
      <c r="Q121" s="69"/>
      <c r="R121" s="68"/>
      <c r="S121" s="68"/>
      <c r="T121" s="71">
        <f t="shared" si="4"/>
        <v>0</v>
      </c>
      <c r="U121" s="2" t="str">
        <f t="shared" si="5"/>
        <v/>
      </c>
      <c r="V121" s="3">
        <f t="shared" ca="1" si="6"/>
        <v>43344</v>
      </c>
    </row>
    <row r="122" spans="1:22" customFormat="1" ht="9.75" customHeight="1" x14ac:dyDescent="0.25">
      <c r="A122" s="63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70"/>
      <c r="O122" s="1">
        <v>111</v>
      </c>
      <c r="P122" s="68"/>
      <c r="Q122" s="69"/>
      <c r="R122" s="68"/>
      <c r="S122" s="68"/>
      <c r="T122" s="71">
        <f t="shared" si="4"/>
        <v>0</v>
      </c>
      <c r="U122" s="2" t="str">
        <f t="shared" si="5"/>
        <v/>
      </c>
      <c r="V122" s="3">
        <f t="shared" ca="1" si="6"/>
        <v>43344</v>
      </c>
    </row>
    <row r="123" spans="1:22" customFormat="1" ht="9.75" customHeight="1" x14ac:dyDescent="0.25">
      <c r="A123" s="63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70"/>
      <c r="O123" s="1">
        <v>112</v>
      </c>
      <c r="P123" s="68"/>
      <c r="Q123" s="69"/>
      <c r="R123" s="68"/>
      <c r="S123" s="68"/>
      <c r="T123" s="71">
        <f t="shared" si="4"/>
        <v>0</v>
      </c>
      <c r="U123" s="2" t="str">
        <f t="shared" si="5"/>
        <v/>
      </c>
      <c r="V123" s="3">
        <f t="shared" ca="1" si="6"/>
        <v>43344</v>
      </c>
    </row>
    <row r="124" spans="1:22" customFormat="1" ht="9.75" customHeight="1" x14ac:dyDescent="0.25">
      <c r="A124" s="63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70"/>
      <c r="O124" s="1">
        <v>113</v>
      </c>
      <c r="P124" s="68"/>
      <c r="Q124" s="69"/>
      <c r="R124" s="68"/>
      <c r="S124" s="68"/>
      <c r="T124" s="71">
        <f t="shared" si="4"/>
        <v>0</v>
      </c>
      <c r="U124" s="2" t="str">
        <f t="shared" si="5"/>
        <v/>
      </c>
      <c r="V124" s="3">
        <f t="shared" ca="1" si="6"/>
        <v>43344</v>
      </c>
    </row>
    <row r="125" spans="1:22" customFormat="1" ht="9.75" customHeight="1" x14ac:dyDescent="0.25">
      <c r="A125" s="63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70"/>
      <c r="O125" s="1">
        <v>114</v>
      </c>
      <c r="P125" s="68"/>
      <c r="Q125" s="69"/>
      <c r="R125" s="68"/>
      <c r="S125" s="68"/>
      <c r="T125" s="71">
        <f t="shared" si="4"/>
        <v>0</v>
      </c>
      <c r="U125" s="2" t="str">
        <f t="shared" si="5"/>
        <v/>
      </c>
      <c r="V125" s="3">
        <f t="shared" ca="1" si="6"/>
        <v>43344</v>
      </c>
    </row>
    <row r="126" spans="1:22" customFormat="1" ht="9.9499999999999993" customHeight="1" x14ac:dyDescent="0.25">
      <c r="A126" s="63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70"/>
      <c r="O126" s="1">
        <v>115</v>
      </c>
      <c r="P126" s="68"/>
      <c r="Q126" s="69"/>
      <c r="R126" s="68"/>
      <c r="S126" s="68"/>
      <c r="T126" s="71">
        <f t="shared" si="4"/>
        <v>0</v>
      </c>
      <c r="U126" s="2" t="str">
        <f t="shared" si="5"/>
        <v/>
      </c>
      <c r="V126" s="3">
        <f t="shared" ca="1" si="6"/>
        <v>43344</v>
      </c>
    </row>
    <row r="127" spans="1:22" customFormat="1" ht="9.9499999999999993" customHeight="1" x14ac:dyDescent="0.25">
      <c r="A127" s="63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70"/>
      <c r="O127" s="1">
        <v>116</v>
      </c>
      <c r="P127" s="68"/>
      <c r="Q127" s="69"/>
      <c r="R127" s="68"/>
      <c r="S127" s="68"/>
      <c r="T127" s="71">
        <f t="shared" si="4"/>
        <v>0</v>
      </c>
      <c r="U127" s="2" t="str">
        <f t="shared" si="5"/>
        <v/>
      </c>
      <c r="V127" s="3">
        <f t="shared" ca="1" si="6"/>
        <v>43344</v>
      </c>
    </row>
    <row r="128" spans="1:22" customFormat="1" ht="9.9499999999999993" customHeight="1" x14ac:dyDescent="0.25">
      <c r="A128" s="63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70"/>
      <c r="O128" s="1">
        <v>117</v>
      </c>
      <c r="P128" s="68"/>
      <c r="Q128" s="69"/>
      <c r="R128" s="68"/>
      <c r="S128" s="68"/>
      <c r="T128" s="71">
        <f t="shared" si="4"/>
        <v>0</v>
      </c>
      <c r="U128" s="2" t="str">
        <f t="shared" si="5"/>
        <v/>
      </c>
      <c r="V128" s="3">
        <f t="shared" ca="1" si="6"/>
        <v>43344</v>
      </c>
    </row>
    <row r="129" spans="1:22" customFormat="1" ht="9.9499999999999993" customHeight="1" x14ac:dyDescent="0.25">
      <c r="A129" s="63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70"/>
      <c r="O129" s="1">
        <v>118</v>
      </c>
      <c r="P129" s="68"/>
      <c r="Q129" s="69"/>
      <c r="R129" s="68"/>
      <c r="S129" s="68"/>
      <c r="T129" s="71">
        <f t="shared" si="4"/>
        <v>0</v>
      </c>
      <c r="U129" s="2" t="str">
        <f t="shared" si="5"/>
        <v/>
      </c>
      <c r="V129" s="3">
        <f t="shared" ca="1" si="6"/>
        <v>43344</v>
      </c>
    </row>
    <row r="130" spans="1:22" customFormat="1" ht="9.9499999999999993" customHeight="1" x14ac:dyDescent="0.25">
      <c r="A130" s="63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70"/>
      <c r="O130" s="1">
        <v>119</v>
      </c>
      <c r="P130" s="68"/>
      <c r="Q130" s="69"/>
      <c r="R130" s="68"/>
      <c r="S130" s="68"/>
      <c r="T130" s="71">
        <f t="shared" si="4"/>
        <v>0</v>
      </c>
      <c r="U130" s="2" t="str">
        <f t="shared" si="5"/>
        <v/>
      </c>
      <c r="V130" s="3">
        <f t="shared" ca="1" si="6"/>
        <v>43344</v>
      </c>
    </row>
    <row r="131" spans="1:22" customFormat="1" ht="9.9499999999999993" customHeight="1" thickBot="1" x14ac:dyDescent="0.3">
      <c r="A131" s="63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87"/>
      <c r="O131" s="88">
        <v>120</v>
      </c>
      <c r="P131" s="89"/>
      <c r="Q131" s="90"/>
      <c r="R131" s="89"/>
      <c r="S131" s="89"/>
      <c r="T131" s="91">
        <f t="shared" si="4"/>
        <v>0</v>
      </c>
      <c r="U131" s="92" t="str">
        <f t="shared" si="5"/>
        <v/>
      </c>
      <c r="V131" s="93">
        <f t="shared" ca="1" si="6"/>
        <v>43344</v>
      </c>
    </row>
    <row r="132" spans="1:22" customFormat="1" ht="15.75" thickBot="1" x14ac:dyDescent="0.3">
      <c r="A132" s="66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52" t="s">
        <v>19</v>
      </c>
      <c r="O132" s="53">
        <f ca="1">TODAY()</f>
        <v>43344</v>
      </c>
      <c r="P132" s="53" t="s">
        <v>20</v>
      </c>
      <c r="Q132" s="54">
        <f>SUM(Q11:Q131)-U132</f>
        <v>0</v>
      </c>
      <c r="R132" s="55">
        <f>MAX(R12:R131)</f>
        <v>0</v>
      </c>
      <c r="S132" s="56"/>
      <c r="T132" s="57" t="s">
        <v>21</v>
      </c>
      <c r="U132" s="54">
        <f>SUM(U11:U131)</f>
        <v>0</v>
      </c>
      <c r="V132" s="58">
        <f ca="1">SUMIF(V11:V131,"&gt;0")</f>
        <v>5244624</v>
      </c>
    </row>
    <row r="133" spans="1:22" ht="2.1" customHeight="1" x14ac:dyDescent="0.25"/>
  </sheetData>
  <mergeCells count="17">
    <mergeCell ref="N1:N2"/>
    <mergeCell ref="O1:T2"/>
    <mergeCell ref="U1:U2"/>
    <mergeCell ref="V1:V2"/>
    <mergeCell ref="B2:L6"/>
    <mergeCell ref="O3:P3"/>
    <mergeCell ref="S3:T3"/>
    <mergeCell ref="S4:V4"/>
    <mergeCell ref="O5:P5"/>
    <mergeCell ref="U5:V5"/>
    <mergeCell ref="B11:B109"/>
    <mergeCell ref="N6:Q6"/>
    <mergeCell ref="S6:V6"/>
    <mergeCell ref="N7:Q7"/>
    <mergeCell ref="B8:B10"/>
    <mergeCell ref="C8:L9"/>
    <mergeCell ref="N8:Q8"/>
  </mergeCells>
  <conditionalFormatting sqref="T8:V8 V3 R8">
    <cfRule type="cellIs" dxfId="98" priority="11" operator="equal">
      <formula>0</formula>
    </cfRule>
  </conditionalFormatting>
  <conditionalFormatting sqref="V10">
    <cfRule type="cellIs" dxfId="97" priority="7" operator="between">
      <formula>40000</formula>
      <formula>50000</formula>
    </cfRule>
    <cfRule type="cellIs" dxfId="96" priority="8" operator="between">
      <formula>30</formula>
      <formula>4000</formula>
    </cfRule>
    <cfRule type="containsText" dxfId="95" priority="9" operator="containsText" text="pago">
      <formula>NOT(ISERROR(SEARCH("pago",V10)))</formula>
    </cfRule>
    <cfRule type="cellIs" dxfId="94" priority="10" operator="between">
      <formula>1</formula>
      <formula>29</formula>
    </cfRule>
  </conditionalFormatting>
  <conditionalFormatting sqref="V11:V131">
    <cfRule type="cellIs" dxfId="93" priority="3" operator="between">
      <formula>40000</formula>
      <formula>50000</formula>
    </cfRule>
    <cfRule type="cellIs" dxfId="92" priority="4" operator="between">
      <formula>30</formula>
      <formula>4000</formula>
    </cfRule>
    <cfRule type="containsText" dxfId="91" priority="5" operator="containsText" text="pago">
      <formula>NOT(ISERROR(SEARCH("pago",V11)))</formula>
    </cfRule>
    <cfRule type="cellIs" dxfId="90" priority="6" operator="between">
      <formula>1</formula>
      <formula>29</formula>
    </cfRule>
  </conditionalFormatting>
  <conditionalFormatting sqref="V11:V131">
    <cfRule type="cellIs" dxfId="89" priority="2" operator="lessThan">
      <formula>0</formula>
    </cfRule>
  </conditionalFormatting>
  <conditionalFormatting sqref="T11:T131">
    <cfRule type="expression" dxfId="88" priority="1">
      <formula>S11=""</formula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Clientes!$A$3:$A$402</xm:f>
          </x14:formula1>
          <xm:sqref>V1:V2</xm:sqref>
        </x14:dataValidation>
      </x14:dataValidations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3"/>
  <sheetViews>
    <sheetView workbookViewId="0">
      <selection sqref="A1:XFD1048576"/>
    </sheetView>
  </sheetViews>
  <sheetFormatPr defaultColWidth="0" defaultRowHeight="15" zeroHeight="1" x14ac:dyDescent="0.25"/>
  <cols>
    <col min="1" max="1" width="1.7109375" style="59" customWidth="1"/>
    <col min="2" max="12" width="2.7109375" style="59" customWidth="1"/>
    <col min="13" max="13" width="1.7109375" style="59" customWidth="1"/>
    <col min="14" max="14" width="19.140625" style="42" bestFit="1" customWidth="1"/>
    <col min="15" max="15" width="15" style="42" bestFit="1" customWidth="1"/>
    <col min="16" max="16" width="15" style="42" customWidth="1"/>
    <col min="17" max="17" width="9.28515625" style="42" bestFit="1" customWidth="1"/>
    <col min="18" max="18" width="18.7109375" style="43" hidden="1"/>
    <col min="19" max="19" width="15.5703125" style="42" bestFit="1" customWidth="1"/>
    <col min="20" max="20" width="17.85546875" style="42" customWidth="1"/>
    <col min="21" max="21" width="14.28515625" style="42" bestFit="1" customWidth="1"/>
    <col min="22" max="22" width="19" style="42" customWidth="1"/>
    <col min="23" max="23" width="1.7109375" style="59" customWidth="1"/>
    <col min="24" max="16384" width="19" style="59" hidden="1"/>
  </cols>
  <sheetData>
    <row r="1" spans="1:22" customFormat="1" ht="9.9499999999999993" customHeight="1" thickBot="1" x14ac:dyDescent="0.3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2"/>
      <c r="N1" s="222" t="str">
        <f ca="1">IF(V132&gt;5000,"Livre",IF(V132&lt;=30,"Em Dias","Atrasado"))</f>
        <v>Livre</v>
      </c>
      <c r="O1" s="224" t="s">
        <v>1</v>
      </c>
      <c r="P1" s="224"/>
      <c r="Q1" s="224"/>
      <c r="R1" s="224"/>
      <c r="S1" s="224"/>
      <c r="T1" s="224"/>
      <c r="U1" s="226" t="s">
        <v>22</v>
      </c>
      <c r="V1" s="228" t="s">
        <v>56</v>
      </c>
    </row>
    <row r="2" spans="1:22" customFormat="1" ht="9.9499999999999993" customHeight="1" thickBot="1" x14ac:dyDescent="0.3">
      <c r="A2" s="63"/>
      <c r="B2" s="230"/>
      <c r="C2" s="231"/>
      <c r="D2" s="231"/>
      <c r="E2" s="231"/>
      <c r="F2" s="231"/>
      <c r="G2" s="231"/>
      <c r="H2" s="231"/>
      <c r="I2" s="231"/>
      <c r="J2" s="231"/>
      <c r="K2" s="231"/>
      <c r="L2" s="232"/>
      <c r="M2" s="64"/>
      <c r="N2" s="223"/>
      <c r="O2" s="225"/>
      <c r="P2" s="225"/>
      <c r="Q2" s="225"/>
      <c r="R2" s="225"/>
      <c r="S2" s="225"/>
      <c r="T2" s="225"/>
      <c r="U2" s="227"/>
      <c r="V2" s="229"/>
    </row>
    <row r="3" spans="1:22" customFormat="1" ht="9.9499999999999993" customHeight="1" thickBot="1" x14ac:dyDescent="0.3">
      <c r="A3" s="63"/>
      <c r="B3" s="233"/>
      <c r="C3" s="234"/>
      <c r="D3" s="234"/>
      <c r="E3" s="234"/>
      <c r="F3" s="234"/>
      <c r="G3" s="234"/>
      <c r="H3" s="234"/>
      <c r="I3" s="234"/>
      <c r="J3" s="234"/>
      <c r="K3" s="234"/>
      <c r="L3" s="235"/>
      <c r="M3" s="64"/>
      <c r="N3" s="44" t="s">
        <v>4</v>
      </c>
      <c r="O3" s="239" t="e">
        <f>VLOOKUP(V1,bd,2,0)</f>
        <v>#N/A</v>
      </c>
      <c r="P3" s="240"/>
      <c r="Q3" s="45" t="s">
        <v>6</v>
      </c>
      <c r="R3" s="43"/>
      <c r="S3" s="241" t="e">
        <f>VLOOKUP(V1,bd,8,0)</f>
        <v>#N/A</v>
      </c>
      <c r="T3" s="242"/>
      <c r="U3" s="44" t="s">
        <v>23</v>
      </c>
      <c r="V3" s="13" t="e">
        <f>VLOOKUP(V1,bd,9,0)</f>
        <v>#N/A</v>
      </c>
    </row>
    <row r="4" spans="1:22" customFormat="1" ht="9.9499999999999993" customHeight="1" thickBot="1" x14ac:dyDescent="0.3">
      <c r="A4" s="63"/>
      <c r="B4" s="233"/>
      <c r="C4" s="234"/>
      <c r="D4" s="234"/>
      <c r="E4" s="234"/>
      <c r="F4" s="234"/>
      <c r="G4" s="234"/>
      <c r="H4" s="234"/>
      <c r="I4" s="234"/>
      <c r="J4" s="234"/>
      <c r="K4" s="234"/>
      <c r="L4" s="235"/>
      <c r="M4" s="64"/>
      <c r="N4" s="44" t="s">
        <v>30</v>
      </c>
      <c r="O4" s="41" t="e">
        <f>VLOOKUP(V1,bd,17,0)</f>
        <v>#N/A</v>
      </c>
      <c r="P4" s="41" t="e">
        <f>VLOOKUP(V1,bd,18,0)</f>
        <v>#N/A</v>
      </c>
      <c r="Q4" s="44" t="s">
        <v>8</v>
      </c>
      <c r="R4" s="43"/>
      <c r="S4" s="243" t="e">
        <f>VLOOKUP(V1,bd,19,0)</f>
        <v>#N/A</v>
      </c>
      <c r="T4" s="244"/>
      <c r="U4" s="244"/>
      <c r="V4" s="245"/>
    </row>
    <row r="5" spans="1:22" customFormat="1" ht="9.9499999999999993" customHeight="1" thickBot="1" x14ac:dyDescent="0.3">
      <c r="A5" s="63"/>
      <c r="B5" s="233"/>
      <c r="C5" s="234"/>
      <c r="D5" s="234"/>
      <c r="E5" s="234"/>
      <c r="F5" s="234"/>
      <c r="G5" s="234"/>
      <c r="H5" s="234"/>
      <c r="I5" s="234"/>
      <c r="J5" s="234"/>
      <c r="K5" s="234"/>
      <c r="L5" s="235"/>
      <c r="M5" s="64"/>
      <c r="N5" s="44" t="s">
        <v>24</v>
      </c>
      <c r="O5" s="246" t="e">
        <f>VLOOKUP(V1,bd,10,0)</f>
        <v>#N/A</v>
      </c>
      <c r="P5" s="247"/>
      <c r="Q5" s="46" t="s">
        <v>7</v>
      </c>
      <c r="R5" s="4"/>
      <c r="S5" s="41" t="e">
        <f>VLOOKUP(V1,bd,13,0)</f>
        <v>#N/A</v>
      </c>
      <c r="T5" s="44" t="s">
        <v>5</v>
      </c>
      <c r="U5" s="241" t="e">
        <f>VLOOKUP(V1,bd,20,0)</f>
        <v>#N/A</v>
      </c>
      <c r="V5" s="242"/>
    </row>
    <row r="6" spans="1:22" customFormat="1" ht="9.9499999999999993" customHeight="1" thickBot="1" x14ac:dyDescent="0.3">
      <c r="A6" s="63"/>
      <c r="B6" s="236"/>
      <c r="C6" s="237"/>
      <c r="D6" s="237"/>
      <c r="E6" s="237"/>
      <c r="F6" s="237"/>
      <c r="G6" s="237"/>
      <c r="H6" s="237"/>
      <c r="I6" s="237"/>
      <c r="J6" s="237"/>
      <c r="K6" s="237"/>
      <c r="L6" s="238"/>
      <c r="M6" s="64"/>
      <c r="N6" s="241"/>
      <c r="O6" s="248"/>
      <c r="P6" s="248"/>
      <c r="Q6" s="248"/>
      <c r="R6" s="7"/>
      <c r="S6" s="248"/>
      <c r="T6" s="248"/>
      <c r="U6" s="248"/>
      <c r="V6" s="242"/>
    </row>
    <row r="7" spans="1:22" customFormat="1" ht="9.9499999999999993" customHeight="1" thickBot="1" x14ac:dyDescent="0.3">
      <c r="A7" s="63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217" t="s">
        <v>25</v>
      </c>
      <c r="O7" s="215"/>
      <c r="P7" s="215"/>
      <c r="Q7" s="216"/>
      <c r="R7" s="65"/>
      <c r="S7" s="47" t="s">
        <v>26</v>
      </c>
      <c r="T7" s="48" t="s">
        <v>27</v>
      </c>
      <c r="U7" s="48" t="s">
        <v>28</v>
      </c>
      <c r="V7" s="48" t="s">
        <v>29</v>
      </c>
    </row>
    <row r="8" spans="1:22" customFormat="1" ht="9.9499999999999993" customHeight="1" thickBot="1" x14ac:dyDescent="0.3">
      <c r="A8" s="63"/>
      <c r="B8" s="249"/>
      <c r="C8" s="250" t="s">
        <v>31</v>
      </c>
      <c r="D8" s="251"/>
      <c r="E8" s="251"/>
      <c r="F8" s="251"/>
      <c r="G8" s="251"/>
      <c r="H8" s="251"/>
      <c r="I8" s="251"/>
      <c r="J8" s="251"/>
      <c r="K8" s="251"/>
      <c r="L8" s="252"/>
      <c r="M8" s="64"/>
      <c r="N8" s="241" t="e">
        <f>VLOOKUP(V1,bd,3,0)</f>
        <v>#N/A</v>
      </c>
      <c r="O8" s="248"/>
      <c r="P8" s="248"/>
      <c r="Q8" s="242"/>
      <c r="R8" s="6"/>
      <c r="S8" s="5" t="e">
        <f>VLOOKUP(V1,bd,4,0)</f>
        <v>#N/A</v>
      </c>
      <c r="T8" s="5" t="e">
        <f>VLOOKUP(V1,bd,5,0)</f>
        <v>#N/A</v>
      </c>
      <c r="U8" s="5" t="e">
        <f>VLOOKUP(V1,bd,7,0)</f>
        <v>#N/A</v>
      </c>
      <c r="V8" s="13" t="e">
        <f>VLOOKUP(V1,bd,6,0)</f>
        <v>#N/A</v>
      </c>
    </row>
    <row r="9" spans="1:22" customFormat="1" ht="9.9499999999999993" customHeight="1" thickBot="1" x14ac:dyDescent="0.3">
      <c r="A9" s="63"/>
      <c r="B9" s="249"/>
      <c r="C9" s="253"/>
      <c r="D9" s="254"/>
      <c r="E9" s="254"/>
      <c r="F9" s="254"/>
      <c r="G9" s="254"/>
      <c r="H9" s="254"/>
      <c r="I9" s="254"/>
      <c r="J9" s="254"/>
      <c r="K9" s="254"/>
      <c r="L9" s="255"/>
      <c r="M9" s="64"/>
      <c r="N9" s="49"/>
      <c r="O9" s="50"/>
      <c r="P9" s="50"/>
      <c r="Q9" s="50"/>
      <c r="R9" s="50"/>
      <c r="S9" s="50"/>
      <c r="T9" s="50"/>
      <c r="U9" s="50"/>
      <c r="V9" s="51"/>
    </row>
    <row r="10" spans="1:22" customFormat="1" ht="9.9499999999999993" customHeight="1" thickBot="1" x14ac:dyDescent="0.3">
      <c r="A10" s="63"/>
      <c r="B10" s="249"/>
      <c r="C10" s="115">
        <v>1</v>
      </c>
      <c r="D10" s="116">
        <v>2</v>
      </c>
      <c r="E10" s="116">
        <v>3</v>
      </c>
      <c r="F10" s="116">
        <v>4</v>
      </c>
      <c r="G10" s="116">
        <v>5</v>
      </c>
      <c r="H10" s="116">
        <v>6</v>
      </c>
      <c r="I10" s="116">
        <v>7</v>
      </c>
      <c r="J10" s="116">
        <v>8</v>
      </c>
      <c r="K10" s="116">
        <v>9</v>
      </c>
      <c r="L10" s="117">
        <v>10</v>
      </c>
      <c r="M10" s="64"/>
      <c r="N10" s="76" t="s">
        <v>9</v>
      </c>
      <c r="O10" s="77" t="s">
        <v>10</v>
      </c>
      <c r="P10" s="77" t="s">
        <v>11</v>
      </c>
      <c r="Q10" s="77" t="s">
        <v>12</v>
      </c>
      <c r="R10" s="78" t="s">
        <v>13</v>
      </c>
      <c r="S10" s="77" t="s">
        <v>14</v>
      </c>
      <c r="T10" s="77" t="s">
        <v>15</v>
      </c>
      <c r="U10" s="77" t="s">
        <v>16</v>
      </c>
      <c r="V10" s="79" t="s">
        <v>17</v>
      </c>
    </row>
    <row r="11" spans="1:22" customFormat="1" ht="9.9499999999999993" customHeight="1" x14ac:dyDescent="0.25">
      <c r="A11" s="63"/>
      <c r="B11" s="256" t="s">
        <v>3292</v>
      </c>
      <c r="C11" s="108">
        <v>1</v>
      </c>
      <c r="D11" s="112">
        <v>1</v>
      </c>
      <c r="E11" s="113">
        <v>1</v>
      </c>
      <c r="F11" s="113">
        <v>1</v>
      </c>
      <c r="G11" s="113">
        <v>1</v>
      </c>
      <c r="H11" s="113">
        <v>1</v>
      </c>
      <c r="I11" s="113">
        <v>1</v>
      </c>
      <c r="J11" s="113">
        <v>1</v>
      </c>
      <c r="K11" s="113">
        <v>1</v>
      </c>
      <c r="L11" s="114">
        <v>1</v>
      </c>
      <c r="M11" s="64"/>
      <c r="N11" s="80"/>
      <c r="O11" s="81" t="s">
        <v>18</v>
      </c>
      <c r="P11" s="82"/>
      <c r="Q11" s="83"/>
      <c r="R11" s="82"/>
      <c r="S11" s="82"/>
      <c r="T11" s="84">
        <f t="shared" ref="T11:T74" si="0">IF(P11&gt;=S11,0,"")</f>
        <v>0</v>
      </c>
      <c r="U11" s="85" t="str">
        <f t="shared" ref="U11:U74" si="1">IF(S11&lt;&gt;"",Q11,"")</f>
        <v/>
      </c>
      <c r="V11" s="86">
        <f t="shared" ref="V11:V74" ca="1" si="2">IF(U11&lt;&gt;"","pago",TODAY()-P11)</f>
        <v>43344</v>
      </c>
    </row>
    <row r="12" spans="1:22" customFormat="1" ht="9.9499999999999993" customHeight="1" x14ac:dyDescent="0.25">
      <c r="A12" s="63"/>
      <c r="B12" s="257"/>
      <c r="C12" s="109">
        <v>2</v>
      </c>
      <c r="D12" s="94">
        <v>2</v>
      </c>
      <c r="E12" s="72">
        <v>2</v>
      </c>
      <c r="F12" s="72">
        <v>2</v>
      </c>
      <c r="G12" s="72">
        <v>2</v>
      </c>
      <c r="H12" s="72">
        <v>2</v>
      </c>
      <c r="I12" s="72">
        <v>2</v>
      </c>
      <c r="J12" s="72">
        <v>2</v>
      </c>
      <c r="K12" s="72">
        <v>2</v>
      </c>
      <c r="L12" s="73">
        <v>2</v>
      </c>
      <c r="M12" s="64"/>
      <c r="N12" s="70"/>
      <c r="O12" s="1">
        <v>1</v>
      </c>
      <c r="P12" s="68"/>
      <c r="Q12" s="69"/>
      <c r="R12" s="68" t="str">
        <f t="shared" ref="R12:R51" si="3">IF(N12&lt;&gt;"",P12,"")</f>
        <v/>
      </c>
      <c r="S12" s="68"/>
      <c r="T12" s="71">
        <f t="shared" si="0"/>
        <v>0</v>
      </c>
      <c r="U12" s="2" t="str">
        <f t="shared" si="1"/>
        <v/>
      </c>
      <c r="V12" s="3">
        <f t="shared" ca="1" si="2"/>
        <v>43344</v>
      </c>
    </row>
    <row r="13" spans="1:22" customFormat="1" ht="9.9499999999999993" customHeight="1" x14ac:dyDescent="0.25">
      <c r="A13" s="63"/>
      <c r="B13" s="257"/>
      <c r="C13" s="109">
        <v>3</v>
      </c>
      <c r="D13" s="94">
        <v>3</v>
      </c>
      <c r="E13" s="72">
        <v>3</v>
      </c>
      <c r="F13" s="72">
        <v>3</v>
      </c>
      <c r="G13" s="72">
        <v>3</v>
      </c>
      <c r="H13" s="72">
        <v>3</v>
      </c>
      <c r="I13" s="72">
        <v>3</v>
      </c>
      <c r="J13" s="72">
        <v>3</v>
      </c>
      <c r="K13" s="72">
        <v>3</v>
      </c>
      <c r="L13" s="73">
        <v>3</v>
      </c>
      <c r="M13" s="64"/>
      <c r="N13" s="70"/>
      <c r="O13" s="1">
        <v>2</v>
      </c>
      <c r="P13" s="68"/>
      <c r="Q13" s="69"/>
      <c r="R13" s="68" t="str">
        <f t="shared" si="3"/>
        <v/>
      </c>
      <c r="S13" s="68"/>
      <c r="T13" s="71">
        <f t="shared" si="0"/>
        <v>0</v>
      </c>
      <c r="U13" s="2" t="str">
        <f t="shared" si="1"/>
        <v/>
      </c>
      <c r="V13" s="3">
        <f t="shared" ca="1" si="2"/>
        <v>43344</v>
      </c>
    </row>
    <row r="14" spans="1:22" customFormat="1" ht="9.9499999999999993" customHeight="1" x14ac:dyDescent="0.25">
      <c r="A14" s="63"/>
      <c r="B14" s="257"/>
      <c r="C14" s="109">
        <v>4</v>
      </c>
      <c r="D14" s="94">
        <v>4</v>
      </c>
      <c r="E14" s="72">
        <v>4</v>
      </c>
      <c r="F14" s="72">
        <v>4</v>
      </c>
      <c r="G14" s="72">
        <v>4</v>
      </c>
      <c r="H14" s="72">
        <v>4</v>
      </c>
      <c r="I14" s="72">
        <v>4</v>
      </c>
      <c r="J14" s="72">
        <v>4</v>
      </c>
      <c r="K14" s="72">
        <v>4</v>
      </c>
      <c r="L14" s="73">
        <v>4</v>
      </c>
      <c r="M14" s="64"/>
      <c r="N14" s="70"/>
      <c r="O14" s="1">
        <v>3</v>
      </c>
      <c r="P14" s="68"/>
      <c r="Q14" s="69"/>
      <c r="R14" s="68" t="str">
        <f t="shared" si="3"/>
        <v/>
      </c>
      <c r="S14" s="68"/>
      <c r="T14" s="71">
        <f t="shared" si="0"/>
        <v>0</v>
      </c>
      <c r="U14" s="2" t="str">
        <f t="shared" si="1"/>
        <v/>
      </c>
      <c r="V14" s="3">
        <f t="shared" ca="1" si="2"/>
        <v>43344</v>
      </c>
    </row>
    <row r="15" spans="1:22" customFormat="1" ht="9.9499999999999993" customHeight="1" x14ac:dyDescent="0.25">
      <c r="A15" s="63"/>
      <c r="B15" s="257"/>
      <c r="C15" s="109">
        <v>5</v>
      </c>
      <c r="D15" s="94">
        <v>5</v>
      </c>
      <c r="E15" s="72">
        <v>5</v>
      </c>
      <c r="F15" s="72">
        <v>5</v>
      </c>
      <c r="G15" s="72">
        <v>5</v>
      </c>
      <c r="H15" s="72">
        <v>5</v>
      </c>
      <c r="I15" s="72">
        <v>5</v>
      </c>
      <c r="J15" s="72">
        <v>5</v>
      </c>
      <c r="K15" s="72">
        <v>5</v>
      </c>
      <c r="L15" s="73">
        <v>5</v>
      </c>
      <c r="M15" s="64"/>
      <c r="N15" s="70"/>
      <c r="O15" s="1">
        <v>4</v>
      </c>
      <c r="P15" s="68"/>
      <c r="Q15" s="69"/>
      <c r="R15" s="68" t="str">
        <f t="shared" si="3"/>
        <v/>
      </c>
      <c r="S15" s="68"/>
      <c r="T15" s="71">
        <f t="shared" si="0"/>
        <v>0</v>
      </c>
      <c r="U15" s="2" t="str">
        <f t="shared" si="1"/>
        <v/>
      </c>
      <c r="V15" s="3">
        <f t="shared" ca="1" si="2"/>
        <v>43344</v>
      </c>
    </row>
    <row r="16" spans="1:22" customFormat="1" ht="9.9499999999999993" customHeight="1" x14ac:dyDescent="0.25">
      <c r="A16" s="63"/>
      <c r="B16" s="257"/>
      <c r="C16" s="109">
        <v>6</v>
      </c>
      <c r="D16" s="94">
        <v>6</v>
      </c>
      <c r="E16" s="72">
        <v>6</v>
      </c>
      <c r="F16" s="72">
        <v>6</v>
      </c>
      <c r="G16" s="72">
        <v>6</v>
      </c>
      <c r="H16" s="72">
        <v>6</v>
      </c>
      <c r="I16" s="72">
        <v>6</v>
      </c>
      <c r="J16" s="72">
        <v>6</v>
      </c>
      <c r="K16" s="72">
        <v>6</v>
      </c>
      <c r="L16" s="73">
        <v>6</v>
      </c>
      <c r="M16" s="64"/>
      <c r="N16" s="70"/>
      <c r="O16" s="1">
        <v>5</v>
      </c>
      <c r="P16" s="68"/>
      <c r="Q16" s="69"/>
      <c r="R16" s="68" t="str">
        <f t="shared" si="3"/>
        <v/>
      </c>
      <c r="S16" s="68"/>
      <c r="T16" s="71">
        <f t="shared" si="0"/>
        <v>0</v>
      </c>
      <c r="U16" s="2" t="str">
        <f t="shared" si="1"/>
        <v/>
      </c>
      <c r="V16" s="3">
        <f t="shared" ca="1" si="2"/>
        <v>43344</v>
      </c>
    </row>
    <row r="17" spans="1:22" customFormat="1" ht="9.9499999999999993" customHeight="1" x14ac:dyDescent="0.25">
      <c r="A17" s="63"/>
      <c r="B17" s="257"/>
      <c r="C17" s="109">
        <v>7</v>
      </c>
      <c r="D17" s="94">
        <v>7</v>
      </c>
      <c r="E17" s="72">
        <v>7</v>
      </c>
      <c r="F17" s="72">
        <v>7</v>
      </c>
      <c r="G17" s="72">
        <v>7</v>
      </c>
      <c r="H17" s="72">
        <v>7</v>
      </c>
      <c r="I17" s="72">
        <v>7</v>
      </c>
      <c r="J17" s="72">
        <v>7</v>
      </c>
      <c r="K17" s="72">
        <v>7</v>
      </c>
      <c r="L17" s="73">
        <v>7</v>
      </c>
      <c r="M17" s="64"/>
      <c r="N17" s="70"/>
      <c r="O17" s="1">
        <v>6</v>
      </c>
      <c r="P17" s="68"/>
      <c r="Q17" s="69"/>
      <c r="R17" s="68" t="str">
        <f t="shared" si="3"/>
        <v/>
      </c>
      <c r="S17" s="68"/>
      <c r="T17" s="71">
        <f t="shared" si="0"/>
        <v>0</v>
      </c>
      <c r="U17" s="2" t="str">
        <f t="shared" si="1"/>
        <v/>
      </c>
      <c r="V17" s="3">
        <f t="shared" ca="1" si="2"/>
        <v>43344</v>
      </c>
    </row>
    <row r="18" spans="1:22" customFormat="1" ht="9.9499999999999993" customHeight="1" x14ac:dyDescent="0.25">
      <c r="A18" s="63"/>
      <c r="B18" s="257"/>
      <c r="C18" s="109">
        <v>8</v>
      </c>
      <c r="D18" s="94">
        <v>8</v>
      </c>
      <c r="E18" s="72">
        <v>8</v>
      </c>
      <c r="F18" s="72">
        <v>8</v>
      </c>
      <c r="G18" s="72">
        <v>8</v>
      </c>
      <c r="H18" s="72">
        <v>8</v>
      </c>
      <c r="I18" s="72">
        <v>8</v>
      </c>
      <c r="J18" s="72">
        <v>8</v>
      </c>
      <c r="K18" s="72">
        <v>8</v>
      </c>
      <c r="L18" s="73">
        <v>8</v>
      </c>
      <c r="M18" s="64"/>
      <c r="N18" s="70"/>
      <c r="O18" s="1">
        <v>7</v>
      </c>
      <c r="P18" s="68"/>
      <c r="Q18" s="69"/>
      <c r="R18" s="68" t="str">
        <f t="shared" si="3"/>
        <v/>
      </c>
      <c r="S18" s="68"/>
      <c r="T18" s="71">
        <f t="shared" si="0"/>
        <v>0</v>
      </c>
      <c r="U18" s="2" t="str">
        <f t="shared" si="1"/>
        <v/>
      </c>
      <c r="V18" s="3">
        <f t="shared" ca="1" si="2"/>
        <v>43344</v>
      </c>
    </row>
    <row r="19" spans="1:22" customFormat="1" ht="9.9499999999999993" customHeight="1" x14ac:dyDescent="0.25">
      <c r="A19" s="63"/>
      <c r="B19" s="257"/>
      <c r="C19" s="109">
        <v>9</v>
      </c>
      <c r="D19" s="94">
        <v>9</v>
      </c>
      <c r="E19" s="72">
        <v>9</v>
      </c>
      <c r="F19" s="72">
        <v>9</v>
      </c>
      <c r="G19" s="72">
        <v>9</v>
      </c>
      <c r="H19" s="72">
        <v>9</v>
      </c>
      <c r="I19" s="72">
        <v>9</v>
      </c>
      <c r="J19" s="72">
        <v>9</v>
      </c>
      <c r="K19" s="72">
        <v>9</v>
      </c>
      <c r="L19" s="73">
        <v>9</v>
      </c>
      <c r="M19" s="64"/>
      <c r="N19" s="70"/>
      <c r="O19" s="1">
        <v>8</v>
      </c>
      <c r="P19" s="68"/>
      <c r="Q19" s="69"/>
      <c r="R19" s="68" t="str">
        <f t="shared" si="3"/>
        <v/>
      </c>
      <c r="S19" s="68"/>
      <c r="T19" s="71">
        <f t="shared" si="0"/>
        <v>0</v>
      </c>
      <c r="U19" s="2" t="str">
        <f t="shared" si="1"/>
        <v/>
      </c>
      <c r="V19" s="3">
        <f t="shared" ca="1" si="2"/>
        <v>43344</v>
      </c>
    </row>
    <row r="20" spans="1:22" customFormat="1" ht="9.9499999999999993" customHeight="1" x14ac:dyDescent="0.25">
      <c r="A20" s="63"/>
      <c r="B20" s="257"/>
      <c r="C20" s="109">
        <v>10</v>
      </c>
      <c r="D20" s="94">
        <v>10</v>
      </c>
      <c r="E20" s="72">
        <v>10</v>
      </c>
      <c r="F20" s="72">
        <v>10</v>
      </c>
      <c r="G20" s="72">
        <v>10</v>
      </c>
      <c r="H20" s="72">
        <v>10</v>
      </c>
      <c r="I20" s="72">
        <v>10</v>
      </c>
      <c r="J20" s="72">
        <v>10</v>
      </c>
      <c r="K20" s="72">
        <v>10</v>
      </c>
      <c r="L20" s="73">
        <v>10</v>
      </c>
      <c r="M20" s="64"/>
      <c r="N20" s="70"/>
      <c r="O20" s="1">
        <v>9</v>
      </c>
      <c r="P20" s="68"/>
      <c r="Q20" s="69"/>
      <c r="R20" s="68" t="str">
        <f t="shared" si="3"/>
        <v/>
      </c>
      <c r="S20" s="68"/>
      <c r="T20" s="71">
        <f t="shared" si="0"/>
        <v>0</v>
      </c>
      <c r="U20" s="2" t="str">
        <f t="shared" si="1"/>
        <v/>
      </c>
      <c r="V20" s="3">
        <f t="shared" ca="1" si="2"/>
        <v>43344</v>
      </c>
    </row>
    <row r="21" spans="1:22" customFormat="1" ht="9.9499999999999993" customHeight="1" x14ac:dyDescent="0.25">
      <c r="A21" s="63"/>
      <c r="B21" s="257"/>
      <c r="C21" s="109">
        <v>11</v>
      </c>
      <c r="D21" s="94">
        <v>11</v>
      </c>
      <c r="E21" s="72">
        <v>11</v>
      </c>
      <c r="F21" s="72">
        <v>11</v>
      </c>
      <c r="G21" s="72">
        <v>11</v>
      </c>
      <c r="H21" s="72">
        <v>11</v>
      </c>
      <c r="I21" s="72">
        <v>11</v>
      </c>
      <c r="J21" s="72">
        <v>11</v>
      </c>
      <c r="K21" s="72">
        <v>11</v>
      </c>
      <c r="L21" s="73">
        <v>11</v>
      </c>
      <c r="M21" s="64"/>
      <c r="N21" s="70"/>
      <c r="O21" s="1">
        <v>10</v>
      </c>
      <c r="P21" s="68"/>
      <c r="Q21" s="69"/>
      <c r="R21" s="68" t="str">
        <f t="shared" si="3"/>
        <v/>
      </c>
      <c r="S21" s="68"/>
      <c r="T21" s="71">
        <f t="shared" si="0"/>
        <v>0</v>
      </c>
      <c r="U21" s="2" t="str">
        <f t="shared" si="1"/>
        <v/>
      </c>
      <c r="V21" s="3">
        <f t="shared" ca="1" si="2"/>
        <v>43344</v>
      </c>
    </row>
    <row r="22" spans="1:22" customFormat="1" ht="9.9499999999999993" customHeight="1" x14ac:dyDescent="0.25">
      <c r="A22" s="63"/>
      <c r="B22" s="257"/>
      <c r="C22" s="110">
        <v>12</v>
      </c>
      <c r="D22" s="72">
        <v>12</v>
      </c>
      <c r="E22" s="72">
        <v>12</v>
      </c>
      <c r="F22" s="72">
        <v>12</v>
      </c>
      <c r="G22" s="72">
        <v>12</v>
      </c>
      <c r="H22" s="72">
        <v>12</v>
      </c>
      <c r="I22" s="72">
        <v>12</v>
      </c>
      <c r="J22" s="72">
        <v>12</v>
      </c>
      <c r="K22" s="72">
        <v>12</v>
      </c>
      <c r="L22" s="73">
        <v>12</v>
      </c>
      <c r="M22" s="64"/>
      <c r="N22" s="70"/>
      <c r="O22" s="1">
        <v>11</v>
      </c>
      <c r="P22" s="68"/>
      <c r="Q22" s="69"/>
      <c r="R22" s="68" t="str">
        <f t="shared" si="3"/>
        <v/>
      </c>
      <c r="S22" s="68"/>
      <c r="T22" s="71">
        <f t="shared" si="0"/>
        <v>0</v>
      </c>
      <c r="U22" s="2" t="str">
        <f t="shared" si="1"/>
        <v/>
      </c>
      <c r="V22" s="3">
        <f t="shared" ca="1" si="2"/>
        <v>43344</v>
      </c>
    </row>
    <row r="23" spans="1:22" customFormat="1" ht="9.9499999999999993" customHeight="1" x14ac:dyDescent="0.25">
      <c r="A23" s="63"/>
      <c r="B23" s="257"/>
      <c r="C23" s="110">
        <v>13</v>
      </c>
      <c r="D23" s="72">
        <v>13</v>
      </c>
      <c r="E23" s="72">
        <v>13</v>
      </c>
      <c r="F23" s="72">
        <v>13</v>
      </c>
      <c r="G23" s="72">
        <v>13</v>
      </c>
      <c r="H23" s="72">
        <v>13</v>
      </c>
      <c r="I23" s="72">
        <v>13</v>
      </c>
      <c r="J23" s="72">
        <v>13</v>
      </c>
      <c r="K23" s="72">
        <v>13</v>
      </c>
      <c r="L23" s="73">
        <v>13</v>
      </c>
      <c r="M23" s="64"/>
      <c r="N23" s="70"/>
      <c r="O23" s="1">
        <v>12</v>
      </c>
      <c r="P23" s="68"/>
      <c r="Q23" s="69"/>
      <c r="R23" s="68" t="str">
        <f t="shared" si="3"/>
        <v/>
      </c>
      <c r="S23" s="68"/>
      <c r="T23" s="71">
        <f t="shared" si="0"/>
        <v>0</v>
      </c>
      <c r="U23" s="2" t="str">
        <f t="shared" si="1"/>
        <v/>
      </c>
      <c r="V23" s="3">
        <f t="shared" ca="1" si="2"/>
        <v>43344</v>
      </c>
    </row>
    <row r="24" spans="1:22" customFormat="1" ht="9.9499999999999993" customHeight="1" x14ac:dyDescent="0.25">
      <c r="A24" s="63"/>
      <c r="B24" s="257"/>
      <c r="C24" s="97">
        <v>14</v>
      </c>
      <c r="D24" s="72">
        <v>14</v>
      </c>
      <c r="E24" s="72">
        <v>14</v>
      </c>
      <c r="F24" s="72">
        <v>14</v>
      </c>
      <c r="G24" s="72">
        <v>14</v>
      </c>
      <c r="H24" s="72">
        <v>14</v>
      </c>
      <c r="I24" s="72">
        <v>14</v>
      </c>
      <c r="J24" s="72">
        <v>14</v>
      </c>
      <c r="K24" s="72">
        <v>14</v>
      </c>
      <c r="L24" s="73">
        <v>14</v>
      </c>
      <c r="M24" s="64"/>
      <c r="N24" s="70"/>
      <c r="O24" s="1">
        <v>13</v>
      </c>
      <c r="P24" s="68"/>
      <c r="Q24" s="69"/>
      <c r="R24" s="68" t="str">
        <f t="shared" si="3"/>
        <v/>
      </c>
      <c r="S24" s="68"/>
      <c r="T24" s="71">
        <f t="shared" si="0"/>
        <v>0</v>
      </c>
      <c r="U24" s="2" t="str">
        <f t="shared" si="1"/>
        <v/>
      </c>
      <c r="V24" s="3">
        <f t="shared" ca="1" si="2"/>
        <v>43344</v>
      </c>
    </row>
    <row r="25" spans="1:22" customFormat="1" ht="9.9499999999999993" customHeight="1" x14ac:dyDescent="0.25">
      <c r="A25" s="63"/>
      <c r="B25" s="257"/>
      <c r="C25" s="97">
        <v>15</v>
      </c>
      <c r="D25" s="72">
        <v>15</v>
      </c>
      <c r="E25" s="72">
        <v>15</v>
      </c>
      <c r="F25" s="72">
        <v>15</v>
      </c>
      <c r="G25" s="72">
        <v>15</v>
      </c>
      <c r="H25" s="72">
        <v>15</v>
      </c>
      <c r="I25" s="72">
        <v>15</v>
      </c>
      <c r="J25" s="72">
        <v>15</v>
      </c>
      <c r="K25" s="72">
        <v>15</v>
      </c>
      <c r="L25" s="73">
        <v>15</v>
      </c>
      <c r="M25" s="64"/>
      <c r="N25" s="70"/>
      <c r="O25" s="1">
        <v>14</v>
      </c>
      <c r="P25" s="68"/>
      <c r="Q25" s="69"/>
      <c r="R25" s="68" t="str">
        <f t="shared" si="3"/>
        <v/>
      </c>
      <c r="S25" s="68"/>
      <c r="T25" s="71">
        <f t="shared" si="0"/>
        <v>0</v>
      </c>
      <c r="U25" s="2" t="str">
        <f t="shared" si="1"/>
        <v/>
      </c>
      <c r="V25" s="3">
        <f t="shared" ca="1" si="2"/>
        <v>43344</v>
      </c>
    </row>
    <row r="26" spans="1:22" customFormat="1" ht="9.9499999999999993" customHeight="1" x14ac:dyDescent="0.25">
      <c r="A26" s="63"/>
      <c r="B26" s="257"/>
      <c r="C26" s="97">
        <v>16</v>
      </c>
      <c r="D26" s="72">
        <v>16</v>
      </c>
      <c r="E26" s="72">
        <v>16</v>
      </c>
      <c r="F26" s="72">
        <v>16</v>
      </c>
      <c r="G26" s="72">
        <v>16</v>
      </c>
      <c r="H26" s="72">
        <v>16</v>
      </c>
      <c r="I26" s="72">
        <v>16</v>
      </c>
      <c r="J26" s="72">
        <v>16</v>
      </c>
      <c r="K26" s="72">
        <v>16</v>
      </c>
      <c r="L26" s="73">
        <v>16</v>
      </c>
      <c r="M26" s="64"/>
      <c r="N26" s="70"/>
      <c r="O26" s="1">
        <v>15</v>
      </c>
      <c r="P26" s="68"/>
      <c r="Q26" s="69"/>
      <c r="R26" s="68" t="str">
        <f t="shared" si="3"/>
        <v/>
      </c>
      <c r="S26" s="68"/>
      <c r="T26" s="71">
        <f t="shared" si="0"/>
        <v>0</v>
      </c>
      <c r="U26" s="2" t="str">
        <f t="shared" si="1"/>
        <v/>
      </c>
      <c r="V26" s="3">
        <f t="shared" ca="1" si="2"/>
        <v>43344</v>
      </c>
    </row>
    <row r="27" spans="1:22" customFormat="1" ht="9.9499999999999993" customHeight="1" x14ac:dyDescent="0.25">
      <c r="A27" s="63"/>
      <c r="B27" s="257"/>
      <c r="C27" s="97">
        <v>17</v>
      </c>
      <c r="D27" s="72">
        <v>17</v>
      </c>
      <c r="E27" s="72">
        <v>17</v>
      </c>
      <c r="F27" s="72">
        <v>17</v>
      </c>
      <c r="G27" s="72">
        <v>17</v>
      </c>
      <c r="H27" s="72">
        <v>17</v>
      </c>
      <c r="I27" s="72">
        <v>17</v>
      </c>
      <c r="J27" s="72">
        <v>17</v>
      </c>
      <c r="K27" s="72">
        <v>17</v>
      </c>
      <c r="L27" s="73">
        <v>17</v>
      </c>
      <c r="M27" s="64"/>
      <c r="N27" s="70"/>
      <c r="O27" s="1">
        <v>16</v>
      </c>
      <c r="P27" s="68"/>
      <c r="Q27" s="69"/>
      <c r="R27" s="68" t="str">
        <f t="shared" si="3"/>
        <v/>
      </c>
      <c r="S27" s="68"/>
      <c r="T27" s="71">
        <f t="shared" si="0"/>
        <v>0</v>
      </c>
      <c r="U27" s="2" t="str">
        <f t="shared" si="1"/>
        <v/>
      </c>
      <c r="V27" s="3">
        <f t="shared" ca="1" si="2"/>
        <v>43344</v>
      </c>
    </row>
    <row r="28" spans="1:22" customFormat="1" ht="9.9499999999999993" customHeight="1" x14ac:dyDescent="0.25">
      <c r="A28" s="63"/>
      <c r="B28" s="257"/>
      <c r="C28" s="97">
        <v>18</v>
      </c>
      <c r="D28" s="72">
        <v>18</v>
      </c>
      <c r="E28" s="72">
        <v>18</v>
      </c>
      <c r="F28" s="72">
        <v>18</v>
      </c>
      <c r="G28" s="72">
        <v>18</v>
      </c>
      <c r="H28" s="72">
        <v>18</v>
      </c>
      <c r="I28" s="72">
        <v>18</v>
      </c>
      <c r="J28" s="72">
        <v>18</v>
      </c>
      <c r="K28" s="72">
        <v>18</v>
      </c>
      <c r="L28" s="73">
        <v>18</v>
      </c>
      <c r="M28" s="64"/>
      <c r="N28" s="70"/>
      <c r="O28" s="1">
        <v>17</v>
      </c>
      <c r="P28" s="68"/>
      <c r="Q28" s="69"/>
      <c r="R28" s="68" t="str">
        <f t="shared" si="3"/>
        <v/>
      </c>
      <c r="S28" s="68"/>
      <c r="T28" s="71">
        <f t="shared" si="0"/>
        <v>0</v>
      </c>
      <c r="U28" s="2" t="str">
        <f t="shared" si="1"/>
        <v/>
      </c>
      <c r="V28" s="3">
        <f t="shared" ca="1" si="2"/>
        <v>43344</v>
      </c>
    </row>
    <row r="29" spans="1:22" customFormat="1" ht="9.9499999999999993" customHeight="1" x14ac:dyDescent="0.25">
      <c r="A29" s="63"/>
      <c r="B29" s="257"/>
      <c r="C29" s="97">
        <v>19</v>
      </c>
      <c r="D29" s="72">
        <v>19</v>
      </c>
      <c r="E29" s="72">
        <v>19</v>
      </c>
      <c r="F29" s="72">
        <v>19</v>
      </c>
      <c r="G29" s="72">
        <v>19</v>
      </c>
      <c r="H29" s="72">
        <v>19</v>
      </c>
      <c r="I29" s="72">
        <v>19</v>
      </c>
      <c r="J29" s="72">
        <v>19</v>
      </c>
      <c r="K29" s="72">
        <v>19</v>
      </c>
      <c r="L29" s="73">
        <v>19</v>
      </c>
      <c r="M29" s="64"/>
      <c r="N29" s="70"/>
      <c r="O29" s="1">
        <v>18</v>
      </c>
      <c r="P29" s="68"/>
      <c r="Q29" s="69"/>
      <c r="R29" s="68" t="str">
        <f t="shared" si="3"/>
        <v/>
      </c>
      <c r="S29" s="68"/>
      <c r="T29" s="71">
        <f t="shared" si="0"/>
        <v>0</v>
      </c>
      <c r="U29" s="2" t="str">
        <f t="shared" si="1"/>
        <v/>
      </c>
      <c r="V29" s="3">
        <f t="shared" ca="1" si="2"/>
        <v>43344</v>
      </c>
    </row>
    <row r="30" spans="1:22" customFormat="1" ht="9.9499999999999993" customHeight="1" x14ac:dyDescent="0.25">
      <c r="A30" s="63"/>
      <c r="B30" s="257"/>
      <c r="C30" s="97">
        <v>20</v>
      </c>
      <c r="D30" s="72">
        <v>20</v>
      </c>
      <c r="E30" s="72">
        <v>20</v>
      </c>
      <c r="F30" s="72">
        <v>20</v>
      </c>
      <c r="G30" s="72">
        <v>20</v>
      </c>
      <c r="H30" s="72">
        <v>20</v>
      </c>
      <c r="I30" s="72">
        <v>20</v>
      </c>
      <c r="J30" s="72">
        <v>20</v>
      </c>
      <c r="K30" s="72">
        <v>20</v>
      </c>
      <c r="L30" s="73">
        <v>20</v>
      </c>
      <c r="M30" s="64"/>
      <c r="N30" s="70"/>
      <c r="O30" s="1">
        <v>19</v>
      </c>
      <c r="P30" s="68"/>
      <c r="Q30" s="69"/>
      <c r="R30" s="68" t="str">
        <f t="shared" si="3"/>
        <v/>
      </c>
      <c r="S30" s="68"/>
      <c r="T30" s="71">
        <f t="shared" si="0"/>
        <v>0</v>
      </c>
      <c r="U30" s="2" t="str">
        <f t="shared" si="1"/>
        <v/>
      </c>
      <c r="V30" s="3">
        <f t="shared" ca="1" si="2"/>
        <v>43344</v>
      </c>
    </row>
    <row r="31" spans="1:22" customFormat="1" ht="9.9499999999999993" customHeight="1" x14ac:dyDescent="0.25">
      <c r="A31" s="63"/>
      <c r="B31" s="257"/>
      <c r="C31" s="97">
        <v>21</v>
      </c>
      <c r="D31" s="72">
        <v>21</v>
      </c>
      <c r="E31" s="72">
        <v>21</v>
      </c>
      <c r="F31" s="72">
        <v>21</v>
      </c>
      <c r="G31" s="72">
        <v>21</v>
      </c>
      <c r="H31" s="72">
        <v>21</v>
      </c>
      <c r="I31" s="72">
        <v>21</v>
      </c>
      <c r="J31" s="72">
        <v>21</v>
      </c>
      <c r="K31" s="72">
        <v>21</v>
      </c>
      <c r="L31" s="73">
        <v>21</v>
      </c>
      <c r="M31" s="64"/>
      <c r="N31" s="70"/>
      <c r="O31" s="1">
        <v>20</v>
      </c>
      <c r="P31" s="68"/>
      <c r="Q31" s="69"/>
      <c r="R31" s="68" t="str">
        <f t="shared" si="3"/>
        <v/>
      </c>
      <c r="S31" s="68"/>
      <c r="T31" s="71">
        <f t="shared" si="0"/>
        <v>0</v>
      </c>
      <c r="U31" s="2" t="str">
        <f t="shared" si="1"/>
        <v/>
      </c>
      <c r="V31" s="3">
        <f t="shared" ca="1" si="2"/>
        <v>43344</v>
      </c>
    </row>
    <row r="32" spans="1:22" customFormat="1" ht="9.9499999999999993" customHeight="1" x14ac:dyDescent="0.25">
      <c r="A32" s="63"/>
      <c r="B32" s="257"/>
      <c r="C32" s="97">
        <v>22</v>
      </c>
      <c r="D32" s="72">
        <v>22</v>
      </c>
      <c r="E32" s="72">
        <v>22</v>
      </c>
      <c r="F32" s="72">
        <v>22</v>
      </c>
      <c r="G32" s="72">
        <v>22</v>
      </c>
      <c r="H32" s="72">
        <v>22</v>
      </c>
      <c r="I32" s="72">
        <v>22</v>
      </c>
      <c r="J32" s="72">
        <v>22</v>
      </c>
      <c r="K32" s="72">
        <v>22</v>
      </c>
      <c r="L32" s="73">
        <v>22</v>
      </c>
      <c r="M32" s="64"/>
      <c r="N32" s="70"/>
      <c r="O32" s="1">
        <v>21</v>
      </c>
      <c r="P32" s="68"/>
      <c r="Q32" s="69"/>
      <c r="R32" s="68" t="str">
        <f t="shared" si="3"/>
        <v/>
      </c>
      <c r="S32" s="68"/>
      <c r="T32" s="71">
        <f t="shared" si="0"/>
        <v>0</v>
      </c>
      <c r="U32" s="2" t="str">
        <f t="shared" si="1"/>
        <v/>
      </c>
      <c r="V32" s="3">
        <f t="shared" ca="1" si="2"/>
        <v>43344</v>
      </c>
    </row>
    <row r="33" spans="1:22" customFormat="1" ht="9.9499999999999993" customHeight="1" x14ac:dyDescent="0.25">
      <c r="A33" s="63"/>
      <c r="B33" s="257"/>
      <c r="C33" s="97">
        <v>23</v>
      </c>
      <c r="D33" s="72">
        <v>23</v>
      </c>
      <c r="E33" s="72">
        <v>23</v>
      </c>
      <c r="F33" s="72">
        <v>23</v>
      </c>
      <c r="G33" s="72">
        <v>23</v>
      </c>
      <c r="H33" s="72">
        <v>23</v>
      </c>
      <c r="I33" s="72">
        <v>23</v>
      </c>
      <c r="J33" s="72">
        <v>23</v>
      </c>
      <c r="K33" s="72">
        <v>23</v>
      </c>
      <c r="L33" s="73">
        <v>23</v>
      </c>
      <c r="M33" s="64"/>
      <c r="N33" s="70"/>
      <c r="O33" s="1">
        <v>22</v>
      </c>
      <c r="P33" s="68"/>
      <c r="Q33" s="69"/>
      <c r="R33" s="68" t="str">
        <f t="shared" si="3"/>
        <v/>
      </c>
      <c r="S33" s="68"/>
      <c r="T33" s="71">
        <f t="shared" si="0"/>
        <v>0</v>
      </c>
      <c r="U33" s="2" t="str">
        <f t="shared" si="1"/>
        <v/>
      </c>
      <c r="V33" s="3">
        <f t="shared" ca="1" si="2"/>
        <v>43344</v>
      </c>
    </row>
    <row r="34" spans="1:22" customFormat="1" ht="9.9499999999999993" customHeight="1" x14ac:dyDescent="0.25">
      <c r="A34" s="63"/>
      <c r="B34" s="257"/>
      <c r="C34" s="97">
        <v>24</v>
      </c>
      <c r="D34" s="72">
        <v>24</v>
      </c>
      <c r="E34" s="72">
        <v>24</v>
      </c>
      <c r="F34" s="72">
        <v>24</v>
      </c>
      <c r="G34" s="72">
        <v>24</v>
      </c>
      <c r="H34" s="72">
        <v>24</v>
      </c>
      <c r="I34" s="72">
        <v>24</v>
      </c>
      <c r="J34" s="72">
        <v>24</v>
      </c>
      <c r="K34" s="72">
        <v>24</v>
      </c>
      <c r="L34" s="73">
        <v>24</v>
      </c>
      <c r="M34" s="64"/>
      <c r="N34" s="70"/>
      <c r="O34" s="1">
        <v>23</v>
      </c>
      <c r="P34" s="68"/>
      <c r="Q34" s="69"/>
      <c r="R34" s="68" t="str">
        <f t="shared" si="3"/>
        <v/>
      </c>
      <c r="S34" s="68"/>
      <c r="T34" s="71">
        <f t="shared" si="0"/>
        <v>0</v>
      </c>
      <c r="U34" s="2" t="str">
        <f t="shared" si="1"/>
        <v/>
      </c>
      <c r="V34" s="3">
        <f t="shared" ca="1" si="2"/>
        <v>43344</v>
      </c>
    </row>
    <row r="35" spans="1:22" customFormat="1" ht="9.9499999999999993" customHeight="1" x14ac:dyDescent="0.25">
      <c r="A35" s="63"/>
      <c r="B35" s="257"/>
      <c r="C35" s="97">
        <v>25</v>
      </c>
      <c r="D35" s="72">
        <v>25</v>
      </c>
      <c r="E35" s="72">
        <v>25</v>
      </c>
      <c r="F35" s="72">
        <v>25</v>
      </c>
      <c r="G35" s="72">
        <v>25</v>
      </c>
      <c r="H35" s="72">
        <v>25</v>
      </c>
      <c r="I35" s="72">
        <v>25</v>
      </c>
      <c r="J35" s="72">
        <v>25</v>
      </c>
      <c r="K35" s="72">
        <v>25</v>
      </c>
      <c r="L35" s="73">
        <v>25</v>
      </c>
      <c r="M35" s="64"/>
      <c r="N35" s="70"/>
      <c r="O35" s="1">
        <v>24</v>
      </c>
      <c r="P35" s="68"/>
      <c r="Q35" s="69"/>
      <c r="R35" s="68" t="str">
        <f t="shared" si="3"/>
        <v/>
      </c>
      <c r="S35" s="68"/>
      <c r="T35" s="71">
        <f t="shared" si="0"/>
        <v>0</v>
      </c>
      <c r="U35" s="2" t="str">
        <f t="shared" si="1"/>
        <v/>
      </c>
      <c r="V35" s="3">
        <f t="shared" ca="1" si="2"/>
        <v>43344</v>
      </c>
    </row>
    <row r="36" spans="1:22" customFormat="1" ht="9.9499999999999993" customHeight="1" x14ac:dyDescent="0.25">
      <c r="A36" s="63"/>
      <c r="B36" s="257"/>
      <c r="C36" s="97">
        <v>26</v>
      </c>
      <c r="D36" s="72">
        <v>26</v>
      </c>
      <c r="E36" s="72">
        <v>26</v>
      </c>
      <c r="F36" s="72">
        <v>26</v>
      </c>
      <c r="G36" s="72">
        <v>26</v>
      </c>
      <c r="H36" s="72">
        <v>26</v>
      </c>
      <c r="I36" s="72">
        <v>26</v>
      </c>
      <c r="J36" s="72">
        <v>26</v>
      </c>
      <c r="K36" s="72">
        <v>26</v>
      </c>
      <c r="L36" s="73">
        <v>26</v>
      </c>
      <c r="M36" s="64"/>
      <c r="N36" s="70"/>
      <c r="O36" s="1">
        <v>25</v>
      </c>
      <c r="P36" s="68"/>
      <c r="Q36" s="69"/>
      <c r="R36" s="68" t="str">
        <f t="shared" si="3"/>
        <v/>
      </c>
      <c r="S36" s="68"/>
      <c r="T36" s="71">
        <f t="shared" si="0"/>
        <v>0</v>
      </c>
      <c r="U36" s="2" t="str">
        <f t="shared" si="1"/>
        <v/>
      </c>
      <c r="V36" s="3">
        <f t="shared" ca="1" si="2"/>
        <v>43344</v>
      </c>
    </row>
    <row r="37" spans="1:22" customFormat="1" ht="9.9499999999999993" customHeight="1" x14ac:dyDescent="0.25">
      <c r="A37" s="63"/>
      <c r="B37" s="257"/>
      <c r="C37" s="97">
        <v>27</v>
      </c>
      <c r="D37" s="72">
        <v>27</v>
      </c>
      <c r="E37" s="72">
        <v>27</v>
      </c>
      <c r="F37" s="72">
        <v>27</v>
      </c>
      <c r="G37" s="72">
        <v>27</v>
      </c>
      <c r="H37" s="72">
        <v>27</v>
      </c>
      <c r="I37" s="72">
        <v>27</v>
      </c>
      <c r="J37" s="72">
        <v>27</v>
      </c>
      <c r="K37" s="72">
        <v>27</v>
      </c>
      <c r="L37" s="73">
        <v>27</v>
      </c>
      <c r="M37" s="64"/>
      <c r="N37" s="70"/>
      <c r="O37" s="1">
        <v>26</v>
      </c>
      <c r="P37" s="68"/>
      <c r="Q37" s="69"/>
      <c r="R37" s="68" t="str">
        <f t="shared" si="3"/>
        <v/>
      </c>
      <c r="S37" s="68"/>
      <c r="T37" s="71">
        <f t="shared" si="0"/>
        <v>0</v>
      </c>
      <c r="U37" s="2" t="str">
        <f t="shared" si="1"/>
        <v/>
      </c>
      <c r="V37" s="3">
        <f t="shared" ca="1" si="2"/>
        <v>43344</v>
      </c>
    </row>
    <row r="38" spans="1:22" customFormat="1" ht="9.9499999999999993" customHeight="1" x14ac:dyDescent="0.25">
      <c r="A38" s="63"/>
      <c r="B38" s="257"/>
      <c r="C38" s="97">
        <v>28</v>
      </c>
      <c r="D38" s="72">
        <v>28</v>
      </c>
      <c r="E38" s="72">
        <v>28</v>
      </c>
      <c r="F38" s="72">
        <v>28</v>
      </c>
      <c r="G38" s="72">
        <v>28</v>
      </c>
      <c r="H38" s="72">
        <v>28</v>
      </c>
      <c r="I38" s="72">
        <v>28</v>
      </c>
      <c r="J38" s="72">
        <v>28</v>
      </c>
      <c r="K38" s="72">
        <v>28</v>
      </c>
      <c r="L38" s="73">
        <v>28</v>
      </c>
      <c r="M38" s="64"/>
      <c r="N38" s="70"/>
      <c r="O38" s="1">
        <v>27</v>
      </c>
      <c r="P38" s="68"/>
      <c r="Q38" s="69"/>
      <c r="R38" s="68" t="str">
        <f t="shared" si="3"/>
        <v/>
      </c>
      <c r="S38" s="68"/>
      <c r="T38" s="71">
        <f t="shared" si="0"/>
        <v>0</v>
      </c>
      <c r="U38" s="2" t="str">
        <f t="shared" si="1"/>
        <v/>
      </c>
      <c r="V38" s="3">
        <f t="shared" ca="1" si="2"/>
        <v>43344</v>
      </c>
    </row>
    <row r="39" spans="1:22" customFormat="1" ht="9.9499999999999993" customHeight="1" x14ac:dyDescent="0.25">
      <c r="A39" s="63"/>
      <c r="B39" s="257"/>
      <c r="C39" s="97">
        <v>29</v>
      </c>
      <c r="D39" s="72">
        <v>29</v>
      </c>
      <c r="E39" s="72">
        <v>29</v>
      </c>
      <c r="F39" s="72">
        <v>29</v>
      </c>
      <c r="G39" s="72">
        <v>29</v>
      </c>
      <c r="H39" s="72">
        <v>29</v>
      </c>
      <c r="I39" s="72">
        <v>29</v>
      </c>
      <c r="J39" s="72">
        <v>29</v>
      </c>
      <c r="K39" s="72">
        <v>29</v>
      </c>
      <c r="L39" s="73">
        <v>29</v>
      </c>
      <c r="M39" s="64"/>
      <c r="N39" s="70"/>
      <c r="O39" s="1">
        <v>28</v>
      </c>
      <c r="P39" s="68"/>
      <c r="Q39" s="69"/>
      <c r="R39" s="68" t="str">
        <f t="shared" si="3"/>
        <v/>
      </c>
      <c r="S39" s="68"/>
      <c r="T39" s="71">
        <f t="shared" si="0"/>
        <v>0</v>
      </c>
      <c r="U39" s="2" t="str">
        <f t="shared" si="1"/>
        <v/>
      </c>
      <c r="V39" s="3">
        <f t="shared" ca="1" si="2"/>
        <v>43344</v>
      </c>
    </row>
    <row r="40" spans="1:22" customFormat="1" ht="9.9499999999999993" customHeight="1" x14ac:dyDescent="0.25">
      <c r="A40" s="63"/>
      <c r="B40" s="257"/>
      <c r="C40" s="97">
        <v>30</v>
      </c>
      <c r="D40" s="72">
        <v>30</v>
      </c>
      <c r="E40" s="72">
        <v>30</v>
      </c>
      <c r="F40" s="72">
        <v>30</v>
      </c>
      <c r="G40" s="72">
        <v>30</v>
      </c>
      <c r="H40" s="72">
        <v>30</v>
      </c>
      <c r="I40" s="72">
        <v>30</v>
      </c>
      <c r="J40" s="72">
        <v>30</v>
      </c>
      <c r="K40" s="72">
        <v>30</v>
      </c>
      <c r="L40" s="73">
        <v>30</v>
      </c>
      <c r="M40" s="64"/>
      <c r="N40" s="70"/>
      <c r="O40" s="1">
        <v>29</v>
      </c>
      <c r="P40" s="68"/>
      <c r="Q40" s="69"/>
      <c r="R40" s="68" t="str">
        <f t="shared" si="3"/>
        <v/>
      </c>
      <c r="S40" s="68"/>
      <c r="T40" s="71">
        <f t="shared" si="0"/>
        <v>0</v>
      </c>
      <c r="U40" s="2" t="str">
        <f t="shared" si="1"/>
        <v/>
      </c>
      <c r="V40" s="3">
        <f t="shared" ca="1" si="2"/>
        <v>43344</v>
      </c>
    </row>
    <row r="41" spans="1:22" customFormat="1" ht="9.9499999999999993" customHeight="1" x14ac:dyDescent="0.25">
      <c r="A41" s="63"/>
      <c r="B41" s="257"/>
      <c r="C41" s="97">
        <v>31</v>
      </c>
      <c r="D41" s="72">
        <v>31</v>
      </c>
      <c r="E41" s="72">
        <v>31</v>
      </c>
      <c r="F41" s="72">
        <v>31</v>
      </c>
      <c r="G41" s="72">
        <v>31</v>
      </c>
      <c r="H41" s="72">
        <v>31</v>
      </c>
      <c r="I41" s="72">
        <v>31</v>
      </c>
      <c r="J41" s="72">
        <v>31</v>
      </c>
      <c r="K41" s="72">
        <v>31</v>
      </c>
      <c r="L41" s="73">
        <v>31</v>
      </c>
      <c r="M41" s="64"/>
      <c r="N41" s="70"/>
      <c r="O41" s="1">
        <v>30</v>
      </c>
      <c r="P41" s="68"/>
      <c r="Q41" s="69"/>
      <c r="R41" s="68" t="str">
        <f t="shared" si="3"/>
        <v/>
      </c>
      <c r="S41" s="68"/>
      <c r="T41" s="71">
        <f t="shared" si="0"/>
        <v>0</v>
      </c>
      <c r="U41" s="2" t="str">
        <f t="shared" si="1"/>
        <v/>
      </c>
      <c r="V41" s="3">
        <f t="shared" ca="1" si="2"/>
        <v>43344</v>
      </c>
    </row>
    <row r="42" spans="1:22" customFormat="1" ht="9.9499999999999993" customHeight="1" x14ac:dyDescent="0.25">
      <c r="A42" s="63"/>
      <c r="B42" s="257"/>
      <c r="C42" s="97">
        <v>32</v>
      </c>
      <c r="D42" s="72">
        <v>32</v>
      </c>
      <c r="E42" s="72">
        <v>32</v>
      </c>
      <c r="F42" s="72">
        <v>32</v>
      </c>
      <c r="G42" s="72">
        <v>32</v>
      </c>
      <c r="H42" s="72">
        <v>32</v>
      </c>
      <c r="I42" s="72">
        <v>32</v>
      </c>
      <c r="J42" s="72">
        <v>32</v>
      </c>
      <c r="K42" s="72">
        <v>32</v>
      </c>
      <c r="L42" s="73">
        <v>32</v>
      </c>
      <c r="M42" s="64"/>
      <c r="N42" s="70"/>
      <c r="O42" s="1">
        <v>31</v>
      </c>
      <c r="P42" s="68"/>
      <c r="Q42" s="69"/>
      <c r="R42" s="68" t="str">
        <f t="shared" si="3"/>
        <v/>
      </c>
      <c r="S42" s="68"/>
      <c r="T42" s="71">
        <f t="shared" si="0"/>
        <v>0</v>
      </c>
      <c r="U42" s="2" t="str">
        <f t="shared" si="1"/>
        <v/>
      </c>
      <c r="V42" s="3">
        <f t="shared" ca="1" si="2"/>
        <v>43344</v>
      </c>
    </row>
    <row r="43" spans="1:22" customFormat="1" ht="9.9499999999999993" customHeight="1" x14ac:dyDescent="0.25">
      <c r="A43" s="63"/>
      <c r="B43" s="257"/>
      <c r="C43" s="97">
        <v>33</v>
      </c>
      <c r="D43" s="72">
        <v>33</v>
      </c>
      <c r="E43" s="72">
        <v>33</v>
      </c>
      <c r="F43" s="72">
        <v>33</v>
      </c>
      <c r="G43" s="72">
        <v>33</v>
      </c>
      <c r="H43" s="72">
        <v>33</v>
      </c>
      <c r="I43" s="72">
        <v>33</v>
      </c>
      <c r="J43" s="72">
        <v>33</v>
      </c>
      <c r="K43" s="72">
        <v>33</v>
      </c>
      <c r="L43" s="73">
        <v>33</v>
      </c>
      <c r="M43" s="64"/>
      <c r="N43" s="70"/>
      <c r="O43" s="1">
        <v>32</v>
      </c>
      <c r="P43" s="68"/>
      <c r="Q43" s="69"/>
      <c r="R43" s="68" t="str">
        <f t="shared" si="3"/>
        <v/>
      </c>
      <c r="S43" s="68"/>
      <c r="T43" s="71">
        <f t="shared" si="0"/>
        <v>0</v>
      </c>
      <c r="U43" s="2" t="str">
        <f t="shared" si="1"/>
        <v/>
      </c>
      <c r="V43" s="3">
        <f t="shared" ca="1" si="2"/>
        <v>43344</v>
      </c>
    </row>
    <row r="44" spans="1:22" customFormat="1" ht="9.9499999999999993" customHeight="1" x14ac:dyDescent="0.25">
      <c r="A44" s="63"/>
      <c r="B44" s="257"/>
      <c r="C44" s="97">
        <v>34</v>
      </c>
      <c r="D44" s="72">
        <v>34</v>
      </c>
      <c r="E44" s="72">
        <v>34</v>
      </c>
      <c r="F44" s="72">
        <v>34</v>
      </c>
      <c r="G44" s="72">
        <v>34</v>
      </c>
      <c r="H44" s="72">
        <v>34</v>
      </c>
      <c r="I44" s="72">
        <v>34</v>
      </c>
      <c r="J44" s="72">
        <v>34</v>
      </c>
      <c r="K44" s="72">
        <v>34</v>
      </c>
      <c r="L44" s="73">
        <v>34</v>
      </c>
      <c r="M44" s="64"/>
      <c r="N44" s="70"/>
      <c r="O44" s="1">
        <v>33</v>
      </c>
      <c r="P44" s="68"/>
      <c r="Q44" s="69"/>
      <c r="R44" s="68" t="str">
        <f t="shared" si="3"/>
        <v/>
      </c>
      <c r="S44" s="68"/>
      <c r="T44" s="71">
        <f t="shared" si="0"/>
        <v>0</v>
      </c>
      <c r="U44" s="2" t="str">
        <f t="shared" si="1"/>
        <v/>
      </c>
      <c r="V44" s="3">
        <f t="shared" ca="1" si="2"/>
        <v>43344</v>
      </c>
    </row>
    <row r="45" spans="1:22" customFormat="1" ht="9.9499999999999993" customHeight="1" x14ac:dyDescent="0.25">
      <c r="A45" s="63"/>
      <c r="B45" s="257"/>
      <c r="C45" s="97">
        <v>35</v>
      </c>
      <c r="D45" s="72">
        <v>35</v>
      </c>
      <c r="E45" s="72">
        <v>35</v>
      </c>
      <c r="F45" s="72">
        <v>35</v>
      </c>
      <c r="G45" s="72">
        <v>35</v>
      </c>
      <c r="H45" s="72">
        <v>35</v>
      </c>
      <c r="I45" s="72">
        <v>35</v>
      </c>
      <c r="J45" s="72">
        <v>35</v>
      </c>
      <c r="K45" s="72">
        <v>35</v>
      </c>
      <c r="L45" s="73">
        <v>35</v>
      </c>
      <c r="M45" s="64"/>
      <c r="N45" s="70"/>
      <c r="O45" s="1">
        <v>34</v>
      </c>
      <c r="P45" s="68"/>
      <c r="Q45" s="69"/>
      <c r="R45" s="68" t="str">
        <f t="shared" si="3"/>
        <v/>
      </c>
      <c r="S45" s="68"/>
      <c r="T45" s="71">
        <f t="shared" si="0"/>
        <v>0</v>
      </c>
      <c r="U45" s="2" t="str">
        <f t="shared" si="1"/>
        <v/>
      </c>
      <c r="V45" s="3">
        <f t="shared" ca="1" si="2"/>
        <v>43344</v>
      </c>
    </row>
    <row r="46" spans="1:22" customFormat="1" ht="9.9499999999999993" customHeight="1" x14ac:dyDescent="0.25">
      <c r="A46" s="63"/>
      <c r="B46" s="257"/>
      <c r="C46" s="97">
        <v>36</v>
      </c>
      <c r="D46" s="72">
        <v>36</v>
      </c>
      <c r="E46" s="72">
        <v>36</v>
      </c>
      <c r="F46" s="72">
        <v>36</v>
      </c>
      <c r="G46" s="72">
        <v>36</v>
      </c>
      <c r="H46" s="72">
        <v>36</v>
      </c>
      <c r="I46" s="72">
        <v>36</v>
      </c>
      <c r="J46" s="72">
        <v>36</v>
      </c>
      <c r="K46" s="72">
        <v>36</v>
      </c>
      <c r="L46" s="73">
        <v>36</v>
      </c>
      <c r="M46" s="64"/>
      <c r="N46" s="70"/>
      <c r="O46" s="1">
        <v>35</v>
      </c>
      <c r="P46" s="68"/>
      <c r="Q46" s="69"/>
      <c r="R46" s="68" t="str">
        <f t="shared" si="3"/>
        <v/>
      </c>
      <c r="S46" s="68"/>
      <c r="T46" s="71">
        <f t="shared" si="0"/>
        <v>0</v>
      </c>
      <c r="U46" s="2" t="str">
        <f t="shared" si="1"/>
        <v/>
      </c>
      <c r="V46" s="3">
        <f t="shared" ca="1" si="2"/>
        <v>43344</v>
      </c>
    </row>
    <row r="47" spans="1:22" customFormat="1" ht="9.9499999999999993" customHeight="1" x14ac:dyDescent="0.25">
      <c r="A47" s="63"/>
      <c r="B47" s="257"/>
      <c r="C47" s="97">
        <v>37</v>
      </c>
      <c r="D47" s="72">
        <v>37</v>
      </c>
      <c r="E47" s="72">
        <v>37</v>
      </c>
      <c r="F47" s="72">
        <v>37</v>
      </c>
      <c r="G47" s="72">
        <v>37</v>
      </c>
      <c r="H47" s="72">
        <v>37</v>
      </c>
      <c r="I47" s="72">
        <v>37</v>
      </c>
      <c r="J47" s="72">
        <v>37</v>
      </c>
      <c r="K47" s="72">
        <v>37</v>
      </c>
      <c r="L47" s="73">
        <v>37</v>
      </c>
      <c r="M47" s="64"/>
      <c r="N47" s="70"/>
      <c r="O47" s="1">
        <v>36</v>
      </c>
      <c r="P47" s="68"/>
      <c r="Q47" s="69"/>
      <c r="R47" s="68" t="str">
        <f t="shared" si="3"/>
        <v/>
      </c>
      <c r="S47" s="68"/>
      <c r="T47" s="71">
        <f t="shared" si="0"/>
        <v>0</v>
      </c>
      <c r="U47" s="2" t="str">
        <f t="shared" si="1"/>
        <v/>
      </c>
      <c r="V47" s="3">
        <f t="shared" ca="1" si="2"/>
        <v>43344</v>
      </c>
    </row>
    <row r="48" spans="1:22" customFormat="1" ht="9.9499999999999993" customHeight="1" x14ac:dyDescent="0.25">
      <c r="A48" s="63"/>
      <c r="B48" s="257"/>
      <c r="C48" s="97">
        <v>38</v>
      </c>
      <c r="D48" s="72">
        <v>38</v>
      </c>
      <c r="E48" s="72">
        <v>38</v>
      </c>
      <c r="F48" s="72">
        <v>38</v>
      </c>
      <c r="G48" s="72">
        <v>38</v>
      </c>
      <c r="H48" s="72">
        <v>38</v>
      </c>
      <c r="I48" s="72">
        <v>38</v>
      </c>
      <c r="J48" s="72">
        <v>38</v>
      </c>
      <c r="K48" s="72">
        <v>38</v>
      </c>
      <c r="L48" s="73">
        <v>38</v>
      </c>
      <c r="M48" s="64"/>
      <c r="N48" s="70"/>
      <c r="O48" s="1">
        <v>37</v>
      </c>
      <c r="P48" s="68"/>
      <c r="Q48" s="69"/>
      <c r="R48" s="68" t="str">
        <f t="shared" si="3"/>
        <v/>
      </c>
      <c r="S48" s="68"/>
      <c r="T48" s="71">
        <f t="shared" si="0"/>
        <v>0</v>
      </c>
      <c r="U48" s="2" t="str">
        <f t="shared" si="1"/>
        <v/>
      </c>
      <c r="V48" s="3">
        <f t="shared" ca="1" si="2"/>
        <v>43344</v>
      </c>
    </row>
    <row r="49" spans="1:22" customFormat="1" ht="9.9499999999999993" customHeight="1" x14ac:dyDescent="0.25">
      <c r="A49" s="63"/>
      <c r="B49" s="257"/>
      <c r="C49" s="97">
        <v>39</v>
      </c>
      <c r="D49" s="72">
        <v>39</v>
      </c>
      <c r="E49" s="72">
        <v>39</v>
      </c>
      <c r="F49" s="72">
        <v>39</v>
      </c>
      <c r="G49" s="72">
        <v>39</v>
      </c>
      <c r="H49" s="72">
        <v>39</v>
      </c>
      <c r="I49" s="72">
        <v>39</v>
      </c>
      <c r="J49" s="72">
        <v>39</v>
      </c>
      <c r="K49" s="72">
        <v>39</v>
      </c>
      <c r="L49" s="73">
        <v>39</v>
      </c>
      <c r="M49" s="64"/>
      <c r="N49" s="70"/>
      <c r="O49" s="1">
        <v>38</v>
      </c>
      <c r="P49" s="68"/>
      <c r="Q49" s="69"/>
      <c r="R49" s="68" t="str">
        <f t="shared" si="3"/>
        <v/>
      </c>
      <c r="S49" s="68"/>
      <c r="T49" s="71">
        <f t="shared" si="0"/>
        <v>0</v>
      </c>
      <c r="U49" s="2" t="str">
        <f t="shared" si="1"/>
        <v/>
      </c>
      <c r="V49" s="3">
        <f t="shared" ca="1" si="2"/>
        <v>43344</v>
      </c>
    </row>
    <row r="50" spans="1:22" customFormat="1" ht="9.9499999999999993" customHeight="1" x14ac:dyDescent="0.25">
      <c r="A50" s="63"/>
      <c r="B50" s="257"/>
      <c r="C50" s="98">
        <v>40</v>
      </c>
      <c r="D50" s="95">
        <v>40</v>
      </c>
      <c r="E50" s="95">
        <v>40</v>
      </c>
      <c r="F50" s="95">
        <v>40</v>
      </c>
      <c r="G50" s="95">
        <v>40</v>
      </c>
      <c r="H50" s="95">
        <v>40</v>
      </c>
      <c r="I50" s="95">
        <v>40</v>
      </c>
      <c r="J50" s="95">
        <v>40</v>
      </c>
      <c r="K50" s="95">
        <v>40</v>
      </c>
      <c r="L50" s="96">
        <v>40</v>
      </c>
      <c r="M50" s="64"/>
      <c r="N50" s="70"/>
      <c r="O50" s="1">
        <v>39</v>
      </c>
      <c r="P50" s="68"/>
      <c r="Q50" s="69"/>
      <c r="R50" s="68" t="str">
        <f t="shared" si="3"/>
        <v/>
      </c>
      <c r="S50" s="68"/>
      <c r="T50" s="71">
        <f t="shared" si="0"/>
        <v>0</v>
      </c>
      <c r="U50" s="2" t="str">
        <f t="shared" si="1"/>
        <v/>
      </c>
      <c r="V50" s="3">
        <f t="shared" ca="1" si="2"/>
        <v>43344</v>
      </c>
    </row>
    <row r="51" spans="1:22" customFormat="1" ht="9.75" customHeight="1" x14ac:dyDescent="0.25">
      <c r="A51" s="63"/>
      <c r="B51" s="257"/>
      <c r="C51" s="97">
        <v>41</v>
      </c>
      <c r="D51" s="72">
        <v>41</v>
      </c>
      <c r="E51" s="72">
        <v>41</v>
      </c>
      <c r="F51" s="72">
        <v>41</v>
      </c>
      <c r="G51" s="72">
        <v>41</v>
      </c>
      <c r="H51" s="72">
        <v>41</v>
      </c>
      <c r="I51" s="72">
        <v>41</v>
      </c>
      <c r="J51" s="72">
        <v>41</v>
      </c>
      <c r="K51" s="72">
        <v>41</v>
      </c>
      <c r="L51" s="73">
        <v>41</v>
      </c>
      <c r="M51" s="64"/>
      <c r="N51" s="70"/>
      <c r="O51" s="1">
        <v>40</v>
      </c>
      <c r="P51" s="68"/>
      <c r="Q51" s="69"/>
      <c r="R51" s="68" t="str">
        <f t="shared" si="3"/>
        <v/>
      </c>
      <c r="S51" s="68"/>
      <c r="T51" s="71">
        <f t="shared" si="0"/>
        <v>0</v>
      </c>
      <c r="U51" s="2" t="str">
        <f t="shared" si="1"/>
        <v/>
      </c>
      <c r="V51" s="3">
        <f t="shared" ca="1" si="2"/>
        <v>43344</v>
      </c>
    </row>
    <row r="52" spans="1:22" customFormat="1" ht="9.75" customHeight="1" x14ac:dyDescent="0.25">
      <c r="A52" s="63"/>
      <c r="B52" s="257"/>
      <c r="C52" s="97">
        <v>42</v>
      </c>
      <c r="D52" s="72">
        <v>42</v>
      </c>
      <c r="E52" s="72">
        <v>42</v>
      </c>
      <c r="F52" s="72">
        <v>42</v>
      </c>
      <c r="G52" s="72">
        <v>42</v>
      </c>
      <c r="H52" s="72">
        <v>42</v>
      </c>
      <c r="I52" s="72">
        <v>42</v>
      </c>
      <c r="J52" s="72">
        <v>42</v>
      </c>
      <c r="K52" s="72">
        <v>42</v>
      </c>
      <c r="L52" s="73">
        <v>42</v>
      </c>
      <c r="M52" s="64"/>
      <c r="N52" s="70"/>
      <c r="O52" s="1">
        <v>41</v>
      </c>
      <c r="P52" s="68"/>
      <c r="Q52" s="69"/>
      <c r="R52" s="68"/>
      <c r="S52" s="68"/>
      <c r="T52" s="71">
        <f t="shared" si="0"/>
        <v>0</v>
      </c>
      <c r="U52" s="2" t="str">
        <f t="shared" si="1"/>
        <v/>
      </c>
      <c r="V52" s="3">
        <f t="shared" ca="1" si="2"/>
        <v>43344</v>
      </c>
    </row>
    <row r="53" spans="1:22" customFormat="1" ht="9.75" customHeight="1" x14ac:dyDescent="0.25">
      <c r="A53" s="63"/>
      <c r="B53" s="257"/>
      <c r="C53" s="97">
        <v>43</v>
      </c>
      <c r="D53" s="72">
        <v>43</v>
      </c>
      <c r="E53" s="72">
        <v>43</v>
      </c>
      <c r="F53" s="72">
        <v>43</v>
      </c>
      <c r="G53" s="72">
        <v>43</v>
      </c>
      <c r="H53" s="72">
        <v>43</v>
      </c>
      <c r="I53" s="72">
        <v>43</v>
      </c>
      <c r="J53" s="72">
        <v>43</v>
      </c>
      <c r="K53" s="72">
        <v>43</v>
      </c>
      <c r="L53" s="73">
        <v>43</v>
      </c>
      <c r="M53" s="64"/>
      <c r="N53" s="70"/>
      <c r="O53" s="1">
        <v>42</v>
      </c>
      <c r="P53" s="68"/>
      <c r="Q53" s="69"/>
      <c r="R53" s="68"/>
      <c r="S53" s="68"/>
      <c r="T53" s="71">
        <f t="shared" si="0"/>
        <v>0</v>
      </c>
      <c r="U53" s="2" t="str">
        <f t="shared" si="1"/>
        <v/>
      </c>
      <c r="V53" s="3">
        <f t="shared" ca="1" si="2"/>
        <v>43344</v>
      </c>
    </row>
    <row r="54" spans="1:22" customFormat="1" ht="9.75" customHeight="1" x14ac:dyDescent="0.25">
      <c r="A54" s="63"/>
      <c r="B54" s="257"/>
      <c r="C54" s="97">
        <v>44</v>
      </c>
      <c r="D54" s="72">
        <v>44</v>
      </c>
      <c r="E54" s="72">
        <v>44</v>
      </c>
      <c r="F54" s="72">
        <v>44</v>
      </c>
      <c r="G54" s="72">
        <v>44</v>
      </c>
      <c r="H54" s="72">
        <v>44</v>
      </c>
      <c r="I54" s="72">
        <v>44</v>
      </c>
      <c r="J54" s="72">
        <v>44</v>
      </c>
      <c r="K54" s="72">
        <v>44</v>
      </c>
      <c r="L54" s="73">
        <v>44</v>
      </c>
      <c r="M54" s="64"/>
      <c r="N54" s="70"/>
      <c r="O54" s="1">
        <v>43</v>
      </c>
      <c r="P54" s="68"/>
      <c r="Q54" s="69"/>
      <c r="R54" s="68"/>
      <c r="S54" s="68"/>
      <c r="T54" s="71">
        <f t="shared" si="0"/>
        <v>0</v>
      </c>
      <c r="U54" s="2" t="str">
        <f t="shared" si="1"/>
        <v/>
      </c>
      <c r="V54" s="3">
        <f t="shared" ca="1" si="2"/>
        <v>43344</v>
      </c>
    </row>
    <row r="55" spans="1:22" customFormat="1" ht="9.75" customHeight="1" x14ac:dyDescent="0.25">
      <c r="A55" s="63"/>
      <c r="B55" s="257"/>
      <c r="C55" s="97">
        <v>45</v>
      </c>
      <c r="D55" s="72">
        <v>45</v>
      </c>
      <c r="E55" s="72">
        <v>45</v>
      </c>
      <c r="F55" s="72">
        <v>45</v>
      </c>
      <c r="G55" s="72">
        <v>45</v>
      </c>
      <c r="H55" s="72">
        <v>45</v>
      </c>
      <c r="I55" s="72">
        <v>45</v>
      </c>
      <c r="J55" s="72">
        <v>45</v>
      </c>
      <c r="K55" s="72">
        <v>45</v>
      </c>
      <c r="L55" s="73">
        <v>45</v>
      </c>
      <c r="M55" s="64"/>
      <c r="N55" s="70"/>
      <c r="O55" s="1">
        <v>44</v>
      </c>
      <c r="P55" s="68"/>
      <c r="Q55" s="69"/>
      <c r="R55" s="68"/>
      <c r="S55" s="68"/>
      <c r="T55" s="71">
        <f t="shared" si="0"/>
        <v>0</v>
      </c>
      <c r="U55" s="2" t="str">
        <f t="shared" si="1"/>
        <v/>
      </c>
      <c r="V55" s="3">
        <f t="shared" ca="1" si="2"/>
        <v>43344</v>
      </c>
    </row>
    <row r="56" spans="1:22" customFormat="1" ht="9.75" customHeight="1" x14ac:dyDescent="0.25">
      <c r="A56" s="63"/>
      <c r="B56" s="257"/>
      <c r="C56" s="97">
        <v>46</v>
      </c>
      <c r="D56" s="72">
        <v>46</v>
      </c>
      <c r="E56" s="72">
        <v>46</v>
      </c>
      <c r="F56" s="72">
        <v>46</v>
      </c>
      <c r="G56" s="72">
        <v>46</v>
      </c>
      <c r="H56" s="72">
        <v>46</v>
      </c>
      <c r="I56" s="72">
        <v>46</v>
      </c>
      <c r="J56" s="72">
        <v>46</v>
      </c>
      <c r="K56" s="72">
        <v>46</v>
      </c>
      <c r="L56" s="73">
        <v>46</v>
      </c>
      <c r="M56" s="64"/>
      <c r="N56" s="70"/>
      <c r="O56" s="1">
        <v>45</v>
      </c>
      <c r="P56" s="68"/>
      <c r="Q56" s="69"/>
      <c r="R56" s="68"/>
      <c r="S56" s="68"/>
      <c r="T56" s="71">
        <f t="shared" si="0"/>
        <v>0</v>
      </c>
      <c r="U56" s="2" t="str">
        <f t="shared" si="1"/>
        <v/>
      </c>
      <c r="V56" s="3">
        <f t="shared" ca="1" si="2"/>
        <v>43344</v>
      </c>
    </row>
    <row r="57" spans="1:22" customFormat="1" ht="9.75" customHeight="1" x14ac:dyDescent="0.25">
      <c r="A57" s="63"/>
      <c r="B57" s="257"/>
      <c r="C57" s="97">
        <v>47</v>
      </c>
      <c r="D57" s="72">
        <v>47</v>
      </c>
      <c r="E57" s="72">
        <v>47</v>
      </c>
      <c r="F57" s="72">
        <v>47</v>
      </c>
      <c r="G57" s="72">
        <v>47</v>
      </c>
      <c r="H57" s="72">
        <v>47</v>
      </c>
      <c r="I57" s="72">
        <v>47</v>
      </c>
      <c r="J57" s="72">
        <v>47</v>
      </c>
      <c r="K57" s="72">
        <v>47</v>
      </c>
      <c r="L57" s="73">
        <v>47</v>
      </c>
      <c r="M57" s="64"/>
      <c r="N57" s="70"/>
      <c r="O57" s="1">
        <v>46</v>
      </c>
      <c r="P57" s="68"/>
      <c r="Q57" s="69"/>
      <c r="R57" s="68"/>
      <c r="S57" s="68"/>
      <c r="T57" s="71">
        <f t="shared" si="0"/>
        <v>0</v>
      </c>
      <c r="U57" s="2" t="str">
        <f t="shared" si="1"/>
        <v/>
      </c>
      <c r="V57" s="3">
        <f t="shared" ca="1" si="2"/>
        <v>43344</v>
      </c>
    </row>
    <row r="58" spans="1:22" customFormat="1" ht="9.75" customHeight="1" x14ac:dyDescent="0.25">
      <c r="A58" s="63"/>
      <c r="B58" s="257"/>
      <c r="C58" s="97">
        <v>48</v>
      </c>
      <c r="D58" s="72">
        <v>48</v>
      </c>
      <c r="E58" s="72">
        <v>48</v>
      </c>
      <c r="F58" s="72">
        <v>48</v>
      </c>
      <c r="G58" s="72">
        <v>48</v>
      </c>
      <c r="H58" s="72">
        <v>48</v>
      </c>
      <c r="I58" s="72">
        <v>48</v>
      </c>
      <c r="J58" s="72">
        <v>48</v>
      </c>
      <c r="K58" s="72">
        <v>48</v>
      </c>
      <c r="L58" s="73">
        <v>48</v>
      </c>
      <c r="M58" s="64"/>
      <c r="N58" s="70"/>
      <c r="O58" s="1">
        <v>47</v>
      </c>
      <c r="P58" s="68"/>
      <c r="Q58" s="69"/>
      <c r="R58" s="68"/>
      <c r="S58" s="68"/>
      <c r="T58" s="71">
        <f t="shared" si="0"/>
        <v>0</v>
      </c>
      <c r="U58" s="2" t="str">
        <f t="shared" si="1"/>
        <v/>
      </c>
      <c r="V58" s="3">
        <f t="shared" ca="1" si="2"/>
        <v>43344</v>
      </c>
    </row>
    <row r="59" spans="1:22" customFormat="1" ht="9.75" customHeight="1" x14ac:dyDescent="0.25">
      <c r="A59" s="63"/>
      <c r="B59" s="257"/>
      <c r="C59" s="97">
        <v>49</v>
      </c>
      <c r="D59" s="72">
        <v>49</v>
      </c>
      <c r="E59" s="72">
        <v>49</v>
      </c>
      <c r="F59" s="72">
        <v>49</v>
      </c>
      <c r="G59" s="72">
        <v>49</v>
      </c>
      <c r="H59" s="72">
        <v>49</v>
      </c>
      <c r="I59" s="72">
        <v>49</v>
      </c>
      <c r="J59" s="72">
        <v>49</v>
      </c>
      <c r="K59" s="72">
        <v>49</v>
      </c>
      <c r="L59" s="73">
        <v>49</v>
      </c>
      <c r="M59" s="64"/>
      <c r="N59" s="70"/>
      <c r="O59" s="1">
        <v>48</v>
      </c>
      <c r="P59" s="68"/>
      <c r="Q59" s="69"/>
      <c r="R59" s="68"/>
      <c r="S59" s="68"/>
      <c r="T59" s="71">
        <f t="shared" si="0"/>
        <v>0</v>
      </c>
      <c r="U59" s="2" t="str">
        <f t="shared" si="1"/>
        <v/>
      </c>
      <c r="V59" s="3">
        <f t="shared" ca="1" si="2"/>
        <v>43344</v>
      </c>
    </row>
    <row r="60" spans="1:22" customFormat="1" ht="9.75" customHeight="1" x14ac:dyDescent="0.25">
      <c r="A60" s="63"/>
      <c r="B60" s="257"/>
      <c r="C60" s="97">
        <v>50</v>
      </c>
      <c r="D60" s="72">
        <v>50</v>
      </c>
      <c r="E60" s="72">
        <v>50</v>
      </c>
      <c r="F60" s="72">
        <v>50</v>
      </c>
      <c r="G60" s="72">
        <v>50</v>
      </c>
      <c r="H60" s="72">
        <v>50</v>
      </c>
      <c r="I60" s="72">
        <v>50</v>
      </c>
      <c r="J60" s="72">
        <v>50</v>
      </c>
      <c r="K60" s="72">
        <v>50</v>
      </c>
      <c r="L60" s="73">
        <v>50</v>
      </c>
      <c r="M60" s="64"/>
      <c r="N60" s="70"/>
      <c r="O60" s="1">
        <v>49</v>
      </c>
      <c r="P60" s="68"/>
      <c r="Q60" s="69"/>
      <c r="R60" s="68"/>
      <c r="S60" s="68"/>
      <c r="T60" s="71">
        <f t="shared" si="0"/>
        <v>0</v>
      </c>
      <c r="U60" s="2" t="str">
        <f t="shared" si="1"/>
        <v/>
      </c>
      <c r="V60" s="3">
        <f t="shared" ca="1" si="2"/>
        <v>43344</v>
      </c>
    </row>
    <row r="61" spans="1:22" customFormat="1" ht="9.75" customHeight="1" x14ac:dyDescent="0.25">
      <c r="A61" s="63"/>
      <c r="B61" s="257"/>
      <c r="C61" s="97">
        <v>51</v>
      </c>
      <c r="D61" s="72">
        <v>51</v>
      </c>
      <c r="E61" s="72">
        <v>51</v>
      </c>
      <c r="F61" s="72">
        <v>51</v>
      </c>
      <c r="G61" s="72">
        <v>51</v>
      </c>
      <c r="H61" s="72">
        <v>51</v>
      </c>
      <c r="I61" s="72">
        <v>51</v>
      </c>
      <c r="J61" s="72">
        <v>51</v>
      </c>
      <c r="K61" s="72">
        <v>51</v>
      </c>
      <c r="L61" s="73">
        <v>51</v>
      </c>
      <c r="M61" s="64"/>
      <c r="N61" s="70"/>
      <c r="O61" s="1">
        <v>50</v>
      </c>
      <c r="P61" s="68"/>
      <c r="Q61" s="69"/>
      <c r="R61" s="68"/>
      <c r="S61" s="68"/>
      <c r="T61" s="71">
        <f t="shared" si="0"/>
        <v>0</v>
      </c>
      <c r="U61" s="2" t="str">
        <f t="shared" si="1"/>
        <v/>
      </c>
      <c r="V61" s="3">
        <f t="shared" ca="1" si="2"/>
        <v>43344</v>
      </c>
    </row>
    <row r="62" spans="1:22" customFormat="1" ht="9.75" customHeight="1" x14ac:dyDescent="0.25">
      <c r="A62" s="63"/>
      <c r="B62" s="257"/>
      <c r="C62" s="97">
        <v>52</v>
      </c>
      <c r="D62" s="72">
        <v>52</v>
      </c>
      <c r="E62" s="72">
        <v>52</v>
      </c>
      <c r="F62" s="72">
        <v>52</v>
      </c>
      <c r="G62" s="72">
        <v>52</v>
      </c>
      <c r="H62" s="72">
        <v>52</v>
      </c>
      <c r="I62" s="72">
        <v>52</v>
      </c>
      <c r="J62" s="72">
        <v>52</v>
      </c>
      <c r="K62" s="72">
        <v>52</v>
      </c>
      <c r="L62" s="73">
        <v>52</v>
      </c>
      <c r="M62" s="64"/>
      <c r="N62" s="70"/>
      <c r="O62" s="1">
        <v>51</v>
      </c>
      <c r="P62" s="68"/>
      <c r="Q62" s="69"/>
      <c r="R62" s="68"/>
      <c r="S62" s="68"/>
      <c r="T62" s="71">
        <f t="shared" si="0"/>
        <v>0</v>
      </c>
      <c r="U62" s="2" t="str">
        <f t="shared" si="1"/>
        <v/>
      </c>
      <c r="V62" s="3">
        <f t="shared" ca="1" si="2"/>
        <v>43344</v>
      </c>
    </row>
    <row r="63" spans="1:22" customFormat="1" ht="9.75" customHeight="1" x14ac:dyDescent="0.25">
      <c r="A63" s="63"/>
      <c r="B63" s="257"/>
      <c r="C63" s="97">
        <v>53</v>
      </c>
      <c r="D63" s="72">
        <v>53</v>
      </c>
      <c r="E63" s="72">
        <v>53</v>
      </c>
      <c r="F63" s="72">
        <v>53</v>
      </c>
      <c r="G63" s="72">
        <v>53</v>
      </c>
      <c r="H63" s="72">
        <v>53</v>
      </c>
      <c r="I63" s="72">
        <v>53</v>
      </c>
      <c r="J63" s="72">
        <v>53</v>
      </c>
      <c r="K63" s="72">
        <v>53</v>
      </c>
      <c r="L63" s="73">
        <v>53</v>
      </c>
      <c r="M63" s="64"/>
      <c r="N63" s="70"/>
      <c r="O63" s="1">
        <v>52</v>
      </c>
      <c r="P63" s="68"/>
      <c r="Q63" s="69"/>
      <c r="R63" s="68"/>
      <c r="S63" s="68"/>
      <c r="T63" s="71">
        <f t="shared" si="0"/>
        <v>0</v>
      </c>
      <c r="U63" s="2" t="str">
        <f t="shared" si="1"/>
        <v/>
      </c>
      <c r="V63" s="3">
        <f t="shared" ca="1" si="2"/>
        <v>43344</v>
      </c>
    </row>
    <row r="64" spans="1:22" customFormat="1" ht="9.75" customHeight="1" x14ac:dyDescent="0.25">
      <c r="A64" s="63"/>
      <c r="B64" s="257"/>
      <c r="C64" s="97">
        <v>54</v>
      </c>
      <c r="D64" s="72">
        <v>54</v>
      </c>
      <c r="E64" s="72">
        <v>54</v>
      </c>
      <c r="F64" s="72">
        <v>54</v>
      </c>
      <c r="G64" s="72">
        <v>54</v>
      </c>
      <c r="H64" s="72">
        <v>54</v>
      </c>
      <c r="I64" s="72">
        <v>54</v>
      </c>
      <c r="J64" s="72">
        <v>54</v>
      </c>
      <c r="K64" s="72">
        <v>54</v>
      </c>
      <c r="L64" s="73">
        <v>54</v>
      </c>
      <c r="M64" s="64"/>
      <c r="N64" s="70"/>
      <c r="O64" s="1">
        <v>53</v>
      </c>
      <c r="P64" s="68"/>
      <c r="Q64" s="69"/>
      <c r="R64" s="68"/>
      <c r="S64" s="68"/>
      <c r="T64" s="71">
        <f t="shared" si="0"/>
        <v>0</v>
      </c>
      <c r="U64" s="2" t="str">
        <f t="shared" si="1"/>
        <v/>
      </c>
      <c r="V64" s="3">
        <f t="shared" ca="1" si="2"/>
        <v>43344</v>
      </c>
    </row>
    <row r="65" spans="1:22" customFormat="1" ht="9.75" customHeight="1" x14ac:dyDescent="0.25">
      <c r="A65" s="63"/>
      <c r="B65" s="257"/>
      <c r="C65" s="97">
        <v>55</v>
      </c>
      <c r="D65" s="72">
        <v>55</v>
      </c>
      <c r="E65" s="72">
        <v>55</v>
      </c>
      <c r="F65" s="72">
        <v>55</v>
      </c>
      <c r="G65" s="72">
        <v>55</v>
      </c>
      <c r="H65" s="72">
        <v>55</v>
      </c>
      <c r="I65" s="72">
        <v>55</v>
      </c>
      <c r="J65" s="72">
        <v>55</v>
      </c>
      <c r="K65" s="72">
        <v>55</v>
      </c>
      <c r="L65" s="73">
        <v>55</v>
      </c>
      <c r="M65" s="64"/>
      <c r="N65" s="70"/>
      <c r="O65" s="1">
        <v>54</v>
      </c>
      <c r="P65" s="68"/>
      <c r="Q65" s="69"/>
      <c r="R65" s="68"/>
      <c r="S65" s="68"/>
      <c r="T65" s="71">
        <f t="shared" si="0"/>
        <v>0</v>
      </c>
      <c r="U65" s="2" t="str">
        <f t="shared" si="1"/>
        <v/>
      </c>
      <c r="V65" s="3">
        <f t="shared" ca="1" si="2"/>
        <v>43344</v>
      </c>
    </row>
    <row r="66" spans="1:22" customFormat="1" ht="9.75" customHeight="1" x14ac:dyDescent="0.25">
      <c r="A66" s="63"/>
      <c r="B66" s="257"/>
      <c r="C66" s="97">
        <v>56</v>
      </c>
      <c r="D66" s="72">
        <v>56</v>
      </c>
      <c r="E66" s="72">
        <v>56</v>
      </c>
      <c r="F66" s="72">
        <v>56</v>
      </c>
      <c r="G66" s="72">
        <v>56</v>
      </c>
      <c r="H66" s="72">
        <v>56</v>
      </c>
      <c r="I66" s="72">
        <v>56</v>
      </c>
      <c r="J66" s="72">
        <v>56</v>
      </c>
      <c r="K66" s="72">
        <v>56</v>
      </c>
      <c r="L66" s="73">
        <v>56</v>
      </c>
      <c r="M66" s="64"/>
      <c r="N66" s="70"/>
      <c r="O66" s="1">
        <v>55</v>
      </c>
      <c r="P66" s="68"/>
      <c r="Q66" s="69"/>
      <c r="R66" s="68"/>
      <c r="S66" s="68"/>
      <c r="T66" s="71">
        <f t="shared" si="0"/>
        <v>0</v>
      </c>
      <c r="U66" s="2" t="str">
        <f t="shared" si="1"/>
        <v/>
      </c>
      <c r="V66" s="3">
        <f t="shared" ca="1" si="2"/>
        <v>43344</v>
      </c>
    </row>
    <row r="67" spans="1:22" customFormat="1" ht="9.75" customHeight="1" x14ac:dyDescent="0.25">
      <c r="A67" s="63"/>
      <c r="B67" s="257"/>
      <c r="C67" s="97">
        <v>57</v>
      </c>
      <c r="D67" s="72">
        <v>57</v>
      </c>
      <c r="E67" s="72">
        <v>57</v>
      </c>
      <c r="F67" s="72">
        <v>57</v>
      </c>
      <c r="G67" s="72">
        <v>57</v>
      </c>
      <c r="H67" s="72">
        <v>57</v>
      </c>
      <c r="I67" s="72">
        <v>57</v>
      </c>
      <c r="J67" s="72">
        <v>57</v>
      </c>
      <c r="K67" s="72">
        <v>57</v>
      </c>
      <c r="L67" s="73">
        <v>57</v>
      </c>
      <c r="M67" s="64"/>
      <c r="N67" s="70"/>
      <c r="O67" s="1">
        <v>56</v>
      </c>
      <c r="P67" s="68"/>
      <c r="Q67" s="69"/>
      <c r="R67" s="68"/>
      <c r="S67" s="68"/>
      <c r="T67" s="71">
        <f t="shared" si="0"/>
        <v>0</v>
      </c>
      <c r="U67" s="2" t="str">
        <f t="shared" si="1"/>
        <v/>
      </c>
      <c r="V67" s="3">
        <f t="shared" ca="1" si="2"/>
        <v>43344</v>
      </c>
    </row>
    <row r="68" spans="1:22" customFormat="1" ht="9.75" customHeight="1" x14ac:dyDescent="0.25">
      <c r="A68" s="63"/>
      <c r="B68" s="257"/>
      <c r="C68" s="97">
        <v>58</v>
      </c>
      <c r="D68" s="72">
        <v>58</v>
      </c>
      <c r="E68" s="72">
        <v>58</v>
      </c>
      <c r="F68" s="72">
        <v>58</v>
      </c>
      <c r="G68" s="72">
        <v>58</v>
      </c>
      <c r="H68" s="72">
        <v>58</v>
      </c>
      <c r="I68" s="72">
        <v>58</v>
      </c>
      <c r="J68" s="72">
        <v>58</v>
      </c>
      <c r="K68" s="72">
        <v>58</v>
      </c>
      <c r="L68" s="73">
        <v>58</v>
      </c>
      <c r="M68" s="64"/>
      <c r="N68" s="70"/>
      <c r="O68" s="1">
        <v>57</v>
      </c>
      <c r="P68" s="68"/>
      <c r="Q68" s="69"/>
      <c r="R68" s="68"/>
      <c r="S68" s="68"/>
      <c r="T68" s="71">
        <f t="shared" si="0"/>
        <v>0</v>
      </c>
      <c r="U68" s="2" t="str">
        <f t="shared" si="1"/>
        <v/>
      </c>
      <c r="V68" s="3">
        <f t="shared" ca="1" si="2"/>
        <v>43344</v>
      </c>
    </row>
    <row r="69" spans="1:22" customFormat="1" ht="9.75" customHeight="1" x14ac:dyDescent="0.25">
      <c r="A69" s="63"/>
      <c r="B69" s="257"/>
      <c r="C69" s="97">
        <v>59</v>
      </c>
      <c r="D69" s="72">
        <v>59</v>
      </c>
      <c r="E69" s="72">
        <v>59</v>
      </c>
      <c r="F69" s="72">
        <v>59</v>
      </c>
      <c r="G69" s="72">
        <v>59</v>
      </c>
      <c r="H69" s="72">
        <v>59</v>
      </c>
      <c r="I69" s="72">
        <v>59</v>
      </c>
      <c r="J69" s="72">
        <v>59</v>
      </c>
      <c r="K69" s="72">
        <v>59</v>
      </c>
      <c r="L69" s="73">
        <v>59</v>
      </c>
      <c r="M69" s="64"/>
      <c r="N69" s="70"/>
      <c r="O69" s="1">
        <v>58</v>
      </c>
      <c r="P69" s="68"/>
      <c r="Q69" s="69"/>
      <c r="R69" s="68"/>
      <c r="S69" s="68"/>
      <c r="T69" s="71">
        <f t="shared" si="0"/>
        <v>0</v>
      </c>
      <c r="U69" s="2" t="str">
        <f t="shared" si="1"/>
        <v/>
      </c>
      <c r="V69" s="3">
        <f t="shared" ca="1" si="2"/>
        <v>43344</v>
      </c>
    </row>
    <row r="70" spans="1:22" customFormat="1" ht="9.75" customHeight="1" x14ac:dyDescent="0.25">
      <c r="A70" s="63"/>
      <c r="B70" s="257"/>
      <c r="C70" s="97">
        <v>60</v>
      </c>
      <c r="D70" s="72">
        <v>60</v>
      </c>
      <c r="E70" s="72">
        <v>60</v>
      </c>
      <c r="F70" s="72">
        <v>60</v>
      </c>
      <c r="G70" s="72">
        <v>60</v>
      </c>
      <c r="H70" s="72">
        <v>60</v>
      </c>
      <c r="I70" s="72">
        <v>60</v>
      </c>
      <c r="J70" s="72">
        <v>60</v>
      </c>
      <c r="K70" s="72">
        <v>60</v>
      </c>
      <c r="L70" s="73">
        <v>60</v>
      </c>
      <c r="M70" s="64"/>
      <c r="N70" s="70"/>
      <c r="O70" s="1">
        <v>59</v>
      </c>
      <c r="P70" s="68"/>
      <c r="Q70" s="69"/>
      <c r="R70" s="68"/>
      <c r="S70" s="68"/>
      <c r="T70" s="71">
        <f t="shared" si="0"/>
        <v>0</v>
      </c>
      <c r="U70" s="2" t="str">
        <f t="shared" si="1"/>
        <v/>
      </c>
      <c r="V70" s="3">
        <f t="shared" ca="1" si="2"/>
        <v>43344</v>
      </c>
    </row>
    <row r="71" spans="1:22" customFormat="1" ht="9.75" customHeight="1" x14ac:dyDescent="0.25">
      <c r="A71" s="63"/>
      <c r="B71" s="257"/>
      <c r="C71" s="97">
        <v>61</v>
      </c>
      <c r="D71" s="72">
        <v>61</v>
      </c>
      <c r="E71" s="72">
        <v>61</v>
      </c>
      <c r="F71" s="72">
        <v>61</v>
      </c>
      <c r="G71" s="72">
        <v>61</v>
      </c>
      <c r="H71" s="72">
        <v>61</v>
      </c>
      <c r="I71" s="72">
        <v>61</v>
      </c>
      <c r="J71" s="72">
        <v>61</v>
      </c>
      <c r="K71" s="72">
        <v>61</v>
      </c>
      <c r="L71" s="73">
        <v>61</v>
      </c>
      <c r="M71" s="64"/>
      <c r="N71" s="70"/>
      <c r="O71" s="1">
        <v>60</v>
      </c>
      <c r="P71" s="68"/>
      <c r="Q71" s="69"/>
      <c r="R71" s="68"/>
      <c r="S71" s="68"/>
      <c r="T71" s="71">
        <f t="shared" si="0"/>
        <v>0</v>
      </c>
      <c r="U71" s="2" t="str">
        <f t="shared" si="1"/>
        <v/>
      </c>
      <c r="V71" s="3">
        <f t="shared" ca="1" si="2"/>
        <v>43344</v>
      </c>
    </row>
    <row r="72" spans="1:22" customFormat="1" ht="9.75" customHeight="1" x14ac:dyDescent="0.25">
      <c r="A72" s="63"/>
      <c r="B72" s="257"/>
      <c r="C72" s="97">
        <v>62</v>
      </c>
      <c r="D72" s="72">
        <v>62</v>
      </c>
      <c r="E72" s="72">
        <v>62</v>
      </c>
      <c r="F72" s="72">
        <v>62</v>
      </c>
      <c r="G72" s="72">
        <v>62</v>
      </c>
      <c r="H72" s="72">
        <v>62</v>
      </c>
      <c r="I72" s="72">
        <v>62</v>
      </c>
      <c r="J72" s="72">
        <v>62</v>
      </c>
      <c r="K72" s="72">
        <v>62</v>
      </c>
      <c r="L72" s="73">
        <v>62</v>
      </c>
      <c r="M72" s="64"/>
      <c r="N72" s="70"/>
      <c r="O72" s="1">
        <v>61</v>
      </c>
      <c r="P72" s="68"/>
      <c r="Q72" s="69"/>
      <c r="R72" s="68"/>
      <c r="S72" s="68"/>
      <c r="T72" s="71">
        <f t="shared" si="0"/>
        <v>0</v>
      </c>
      <c r="U72" s="2" t="str">
        <f t="shared" si="1"/>
        <v/>
      </c>
      <c r="V72" s="3">
        <f t="shared" ca="1" si="2"/>
        <v>43344</v>
      </c>
    </row>
    <row r="73" spans="1:22" customFormat="1" ht="9.75" customHeight="1" x14ac:dyDescent="0.25">
      <c r="A73" s="63"/>
      <c r="B73" s="257"/>
      <c r="C73" s="97">
        <v>63</v>
      </c>
      <c r="D73" s="72">
        <v>63</v>
      </c>
      <c r="E73" s="72">
        <v>63</v>
      </c>
      <c r="F73" s="72">
        <v>63</v>
      </c>
      <c r="G73" s="72">
        <v>63</v>
      </c>
      <c r="H73" s="72">
        <v>63</v>
      </c>
      <c r="I73" s="72">
        <v>63</v>
      </c>
      <c r="J73" s="72">
        <v>63</v>
      </c>
      <c r="K73" s="72">
        <v>63</v>
      </c>
      <c r="L73" s="73">
        <v>63</v>
      </c>
      <c r="M73" s="64"/>
      <c r="N73" s="70"/>
      <c r="O73" s="1">
        <v>62</v>
      </c>
      <c r="P73" s="68"/>
      <c r="Q73" s="69"/>
      <c r="R73" s="68"/>
      <c r="S73" s="68"/>
      <c r="T73" s="71">
        <f t="shared" si="0"/>
        <v>0</v>
      </c>
      <c r="U73" s="2" t="str">
        <f t="shared" si="1"/>
        <v/>
      </c>
      <c r="V73" s="3">
        <f t="shared" ca="1" si="2"/>
        <v>43344</v>
      </c>
    </row>
    <row r="74" spans="1:22" customFormat="1" ht="9.75" customHeight="1" x14ac:dyDescent="0.25">
      <c r="A74" s="63"/>
      <c r="B74" s="257"/>
      <c r="C74" s="97">
        <v>64</v>
      </c>
      <c r="D74" s="72">
        <v>64</v>
      </c>
      <c r="E74" s="72">
        <v>64</v>
      </c>
      <c r="F74" s="72">
        <v>64</v>
      </c>
      <c r="G74" s="72">
        <v>64</v>
      </c>
      <c r="H74" s="72">
        <v>64</v>
      </c>
      <c r="I74" s="72">
        <v>64</v>
      </c>
      <c r="J74" s="72">
        <v>64</v>
      </c>
      <c r="K74" s="72">
        <v>64</v>
      </c>
      <c r="L74" s="73">
        <v>64</v>
      </c>
      <c r="M74" s="64"/>
      <c r="N74" s="70"/>
      <c r="O74" s="1">
        <v>63</v>
      </c>
      <c r="P74" s="68"/>
      <c r="Q74" s="69"/>
      <c r="R74" s="68"/>
      <c r="S74" s="68"/>
      <c r="T74" s="71">
        <f t="shared" si="0"/>
        <v>0</v>
      </c>
      <c r="U74" s="2" t="str">
        <f t="shared" si="1"/>
        <v/>
      </c>
      <c r="V74" s="3">
        <f t="shared" ca="1" si="2"/>
        <v>43344</v>
      </c>
    </row>
    <row r="75" spans="1:22" customFormat="1" ht="9.75" customHeight="1" x14ac:dyDescent="0.25">
      <c r="A75" s="63"/>
      <c r="B75" s="257"/>
      <c r="C75" s="97">
        <v>65</v>
      </c>
      <c r="D75" s="72">
        <v>65</v>
      </c>
      <c r="E75" s="72">
        <v>65</v>
      </c>
      <c r="F75" s="72">
        <v>65</v>
      </c>
      <c r="G75" s="72">
        <v>65</v>
      </c>
      <c r="H75" s="72">
        <v>65</v>
      </c>
      <c r="I75" s="72">
        <v>65</v>
      </c>
      <c r="J75" s="72">
        <v>65</v>
      </c>
      <c r="K75" s="72">
        <v>65</v>
      </c>
      <c r="L75" s="73">
        <v>65</v>
      </c>
      <c r="M75" s="64"/>
      <c r="N75" s="70"/>
      <c r="O75" s="1">
        <v>64</v>
      </c>
      <c r="P75" s="68"/>
      <c r="Q75" s="69"/>
      <c r="R75" s="68"/>
      <c r="S75" s="68"/>
      <c r="T75" s="71">
        <f t="shared" ref="T75:T131" si="4">IF(P75&gt;=S75,0,"")</f>
        <v>0</v>
      </c>
      <c r="U75" s="2" t="str">
        <f t="shared" ref="U75:U131" si="5">IF(S75&lt;&gt;"",Q75,"")</f>
        <v/>
      </c>
      <c r="V75" s="3">
        <f t="shared" ref="V75:V131" ca="1" si="6">IF(U75&lt;&gt;"","pago",TODAY()-P75)</f>
        <v>43344</v>
      </c>
    </row>
    <row r="76" spans="1:22" customFormat="1" ht="9.75" customHeight="1" x14ac:dyDescent="0.25">
      <c r="A76" s="63"/>
      <c r="B76" s="257"/>
      <c r="C76" s="97">
        <v>66</v>
      </c>
      <c r="D76" s="72">
        <v>66</v>
      </c>
      <c r="E76" s="72">
        <v>66</v>
      </c>
      <c r="F76" s="72">
        <v>66</v>
      </c>
      <c r="G76" s="72">
        <v>66</v>
      </c>
      <c r="H76" s="72">
        <v>66</v>
      </c>
      <c r="I76" s="72">
        <v>66</v>
      </c>
      <c r="J76" s="72">
        <v>66</v>
      </c>
      <c r="K76" s="72">
        <v>66</v>
      </c>
      <c r="L76" s="73">
        <v>66</v>
      </c>
      <c r="M76" s="64"/>
      <c r="N76" s="70"/>
      <c r="O76" s="1">
        <v>65</v>
      </c>
      <c r="P76" s="68"/>
      <c r="Q76" s="69"/>
      <c r="R76" s="68"/>
      <c r="S76" s="68"/>
      <c r="T76" s="71">
        <f t="shared" si="4"/>
        <v>0</v>
      </c>
      <c r="U76" s="2" t="str">
        <f t="shared" si="5"/>
        <v/>
      </c>
      <c r="V76" s="3">
        <f t="shared" ca="1" si="6"/>
        <v>43344</v>
      </c>
    </row>
    <row r="77" spans="1:22" customFormat="1" ht="9.75" customHeight="1" x14ac:dyDescent="0.25">
      <c r="A77" s="63"/>
      <c r="B77" s="257"/>
      <c r="C77" s="97">
        <v>67</v>
      </c>
      <c r="D77" s="72">
        <v>67</v>
      </c>
      <c r="E77" s="72">
        <v>67</v>
      </c>
      <c r="F77" s="72">
        <v>67</v>
      </c>
      <c r="G77" s="72">
        <v>67</v>
      </c>
      <c r="H77" s="72">
        <v>67</v>
      </c>
      <c r="I77" s="72">
        <v>67</v>
      </c>
      <c r="J77" s="72">
        <v>67</v>
      </c>
      <c r="K77" s="72">
        <v>67</v>
      </c>
      <c r="L77" s="73">
        <v>67</v>
      </c>
      <c r="M77" s="64"/>
      <c r="N77" s="70"/>
      <c r="O77" s="1">
        <v>66</v>
      </c>
      <c r="P77" s="68"/>
      <c r="Q77" s="69"/>
      <c r="R77" s="68"/>
      <c r="S77" s="68"/>
      <c r="T77" s="71">
        <f t="shared" si="4"/>
        <v>0</v>
      </c>
      <c r="U77" s="2" t="str">
        <f t="shared" si="5"/>
        <v/>
      </c>
      <c r="V77" s="3">
        <f t="shared" ca="1" si="6"/>
        <v>43344</v>
      </c>
    </row>
    <row r="78" spans="1:22" customFormat="1" ht="9.75" customHeight="1" x14ac:dyDescent="0.25">
      <c r="A78" s="63"/>
      <c r="B78" s="257"/>
      <c r="C78" s="97">
        <v>68</v>
      </c>
      <c r="D78" s="72">
        <v>68</v>
      </c>
      <c r="E78" s="72">
        <v>68</v>
      </c>
      <c r="F78" s="72">
        <v>68</v>
      </c>
      <c r="G78" s="72">
        <v>68</v>
      </c>
      <c r="H78" s="72">
        <v>68</v>
      </c>
      <c r="I78" s="72">
        <v>68</v>
      </c>
      <c r="J78" s="72">
        <v>68</v>
      </c>
      <c r="K78" s="72">
        <v>68</v>
      </c>
      <c r="L78" s="73">
        <v>68</v>
      </c>
      <c r="M78" s="64"/>
      <c r="N78" s="70"/>
      <c r="O78" s="1">
        <v>67</v>
      </c>
      <c r="P78" s="68"/>
      <c r="Q78" s="69"/>
      <c r="R78" s="68"/>
      <c r="S78" s="68"/>
      <c r="T78" s="71">
        <f t="shared" si="4"/>
        <v>0</v>
      </c>
      <c r="U78" s="2" t="str">
        <f t="shared" si="5"/>
        <v/>
      </c>
      <c r="V78" s="3">
        <f t="shared" ca="1" si="6"/>
        <v>43344</v>
      </c>
    </row>
    <row r="79" spans="1:22" customFormat="1" ht="9.75" customHeight="1" x14ac:dyDescent="0.25">
      <c r="A79" s="63"/>
      <c r="B79" s="257"/>
      <c r="C79" s="97">
        <v>69</v>
      </c>
      <c r="D79" s="72">
        <v>69</v>
      </c>
      <c r="E79" s="72">
        <v>69</v>
      </c>
      <c r="F79" s="72">
        <v>69</v>
      </c>
      <c r="G79" s="72">
        <v>69</v>
      </c>
      <c r="H79" s="72">
        <v>69</v>
      </c>
      <c r="I79" s="72">
        <v>69</v>
      </c>
      <c r="J79" s="72">
        <v>69</v>
      </c>
      <c r="K79" s="72">
        <v>69</v>
      </c>
      <c r="L79" s="73">
        <v>69</v>
      </c>
      <c r="M79" s="64"/>
      <c r="N79" s="70"/>
      <c r="O79" s="1">
        <v>68</v>
      </c>
      <c r="P79" s="68"/>
      <c r="Q79" s="69"/>
      <c r="R79" s="68"/>
      <c r="S79" s="68"/>
      <c r="T79" s="71">
        <f t="shared" si="4"/>
        <v>0</v>
      </c>
      <c r="U79" s="2" t="str">
        <f t="shared" si="5"/>
        <v/>
      </c>
      <c r="V79" s="3">
        <f t="shared" ca="1" si="6"/>
        <v>43344</v>
      </c>
    </row>
    <row r="80" spans="1:22" customFormat="1" ht="9.75" customHeight="1" x14ac:dyDescent="0.25">
      <c r="A80" s="63"/>
      <c r="B80" s="257"/>
      <c r="C80" s="97">
        <v>70</v>
      </c>
      <c r="D80" s="72">
        <v>70</v>
      </c>
      <c r="E80" s="72">
        <v>70</v>
      </c>
      <c r="F80" s="72">
        <v>70</v>
      </c>
      <c r="G80" s="72">
        <v>70</v>
      </c>
      <c r="H80" s="72">
        <v>70</v>
      </c>
      <c r="I80" s="72">
        <v>70</v>
      </c>
      <c r="J80" s="72">
        <v>70</v>
      </c>
      <c r="K80" s="72">
        <v>70</v>
      </c>
      <c r="L80" s="73">
        <v>70</v>
      </c>
      <c r="M80" s="64"/>
      <c r="N80" s="70"/>
      <c r="O80" s="1">
        <v>69</v>
      </c>
      <c r="P80" s="68"/>
      <c r="Q80" s="69"/>
      <c r="R80" s="68"/>
      <c r="S80" s="68"/>
      <c r="T80" s="71">
        <f t="shared" si="4"/>
        <v>0</v>
      </c>
      <c r="U80" s="2" t="str">
        <f t="shared" si="5"/>
        <v/>
      </c>
      <c r="V80" s="3">
        <f t="shared" ca="1" si="6"/>
        <v>43344</v>
      </c>
    </row>
    <row r="81" spans="1:22" customFormat="1" ht="9.75" customHeight="1" x14ac:dyDescent="0.25">
      <c r="A81" s="63"/>
      <c r="B81" s="257"/>
      <c r="C81" s="97">
        <v>71</v>
      </c>
      <c r="D81" s="72">
        <v>71</v>
      </c>
      <c r="E81" s="72">
        <v>71</v>
      </c>
      <c r="F81" s="72">
        <v>71</v>
      </c>
      <c r="G81" s="72">
        <v>71</v>
      </c>
      <c r="H81" s="72">
        <v>71</v>
      </c>
      <c r="I81" s="72">
        <v>71</v>
      </c>
      <c r="J81" s="72">
        <v>71</v>
      </c>
      <c r="K81" s="72">
        <v>71</v>
      </c>
      <c r="L81" s="73">
        <v>71</v>
      </c>
      <c r="M81" s="64"/>
      <c r="N81" s="70"/>
      <c r="O81" s="1">
        <v>70</v>
      </c>
      <c r="P81" s="68"/>
      <c r="Q81" s="69"/>
      <c r="R81" s="68"/>
      <c r="S81" s="68"/>
      <c r="T81" s="71">
        <f t="shared" si="4"/>
        <v>0</v>
      </c>
      <c r="U81" s="2" t="str">
        <f t="shared" si="5"/>
        <v/>
      </c>
      <c r="V81" s="3">
        <f t="shared" ca="1" si="6"/>
        <v>43344</v>
      </c>
    </row>
    <row r="82" spans="1:22" customFormat="1" ht="9.75" customHeight="1" x14ac:dyDescent="0.25">
      <c r="A82" s="63"/>
      <c r="B82" s="257"/>
      <c r="C82" s="97">
        <v>72</v>
      </c>
      <c r="D82" s="72">
        <v>72</v>
      </c>
      <c r="E82" s="72">
        <v>72</v>
      </c>
      <c r="F82" s="72">
        <v>72</v>
      </c>
      <c r="G82" s="72">
        <v>72</v>
      </c>
      <c r="H82" s="72">
        <v>72</v>
      </c>
      <c r="I82" s="72">
        <v>72</v>
      </c>
      <c r="J82" s="72">
        <v>72</v>
      </c>
      <c r="K82" s="72">
        <v>72</v>
      </c>
      <c r="L82" s="73">
        <v>72</v>
      </c>
      <c r="M82" s="64"/>
      <c r="N82" s="70"/>
      <c r="O82" s="1">
        <v>71</v>
      </c>
      <c r="P82" s="68"/>
      <c r="Q82" s="69"/>
      <c r="R82" s="68"/>
      <c r="S82" s="68"/>
      <c r="T82" s="71">
        <f t="shared" si="4"/>
        <v>0</v>
      </c>
      <c r="U82" s="2" t="str">
        <f t="shared" si="5"/>
        <v/>
      </c>
      <c r="V82" s="3">
        <f t="shared" ca="1" si="6"/>
        <v>43344</v>
      </c>
    </row>
    <row r="83" spans="1:22" customFormat="1" ht="9.75" customHeight="1" x14ac:dyDescent="0.25">
      <c r="A83" s="63"/>
      <c r="B83" s="257"/>
      <c r="C83" s="97">
        <v>73</v>
      </c>
      <c r="D83" s="72">
        <v>73</v>
      </c>
      <c r="E83" s="72">
        <v>73</v>
      </c>
      <c r="F83" s="72">
        <v>73</v>
      </c>
      <c r="G83" s="72">
        <v>73</v>
      </c>
      <c r="H83" s="72">
        <v>73</v>
      </c>
      <c r="I83" s="72">
        <v>73</v>
      </c>
      <c r="J83" s="72">
        <v>73</v>
      </c>
      <c r="K83" s="72">
        <v>73</v>
      </c>
      <c r="L83" s="73">
        <v>73</v>
      </c>
      <c r="M83" s="64"/>
      <c r="N83" s="70"/>
      <c r="O83" s="1">
        <v>72</v>
      </c>
      <c r="P83" s="68"/>
      <c r="Q83" s="69"/>
      <c r="R83" s="68"/>
      <c r="S83" s="68"/>
      <c r="T83" s="71">
        <f t="shared" si="4"/>
        <v>0</v>
      </c>
      <c r="U83" s="2" t="str">
        <f t="shared" si="5"/>
        <v/>
      </c>
      <c r="V83" s="3">
        <f t="shared" ca="1" si="6"/>
        <v>43344</v>
      </c>
    </row>
    <row r="84" spans="1:22" customFormat="1" ht="9.75" customHeight="1" x14ac:dyDescent="0.25">
      <c r="A84" s="63"/>
      <c r="B84" s="257"/>
      <c r="C84" s="97">
        <v>74</v>
      </c>
      <c r="D84" s="72">
        <v>74</v>
      </c>
      <c r="E84" s="72">
        <v>74</v>
      </c>
      <c r="F84" s="72">
        <v>74</v>
      </c>
      <c r="G84" s="72">
        <v>74</v>
      </c>
      <c r="H84" s="72">
        <v>74</v>
      </c>
      <c r="I84" s="72">
        <v>74</v>
      </c>
      <c r="J84" s="72">
        <v>74</v>
      </c>
      <c r="K84" s="72">
        <v>74</v>
      </c>
      <c r="L84" s="73">
        <v>74</v>
      </c>
      <c r="M84" s="64"/>
      <c r="N84" s="70"/>
      <c r="O84" s="1">
        <v>73</v>
      </c>
      <c r="P84" s="68"/>
      <c r="Q84" s="69"/>
      <c r="R84" s="68"/>
      <c r="S84" s="68"/>
      <c r="T84" s="71">
        <f t="shared" si="4"/>
        <v>0</v>
      </c>
      <c r="U84" s="2" t="str">
        <f t="shared" si="5"/>
        <v/>
      </c>
      <c r="V84" s="3">
        <f t="shared" ca="1" si="6"/>
        <v>43344</v>
      </c>
    </row>
    <row r="85" spans="1:22" customFormat="1" ht="9.75" customHeight="1" x14ac:dyDescent="0.25">
      <c r="A85" s="63"/>
      <c r="B85" s="257"/>
      <c r="C85" s="97">
        <v>75</v>
      </c>
      <c r="D85" s="72">
        <v>75</v>
      </c>
      <c r="E85" s="72">
        <v>75</v>
      </c>
      <c r="F85" s="72">
        <v>75</v>
      </c>
      <c r="G85" s="72">
        <v>75</v>
      </c>
      <c r="H85" s="72">
        <v>75</v>
      </c>
      <c r="I85" s="72">
        <v>75</v>
      </c>
      <c r="J85" s="72">
        <v>75</v>
      </c>
      <c r="K85" s="72">
        <v>75</v>
      </c>
      <c r="L85" s="73">
        <v>75</v>
      </c>
      <c r="M85" s="64"/>
      <c r="N85" s="70"/>
      <c r="O85" s="1">
        <v>74</v>
      </c>
      <c r="P85" s="68"/>
      <c r="Q85" s="69"/>
      <c r="R85" s="68"/>
      <c r="S85" s="68"/>
      <c r="T85" s="71">
        <f t="shared" si="4"/>
        <v>0</v>
      </c>
      <c r="U85" s="2" t="str">
        <f t="shared" si="5"/>
        <v/>
      </c>
      <c r="V85" s="3">
        <f t="shared" ca="1" si="6"/>
        <v>43344</v>
      </c>
    </row>
    <row r="86" spans="1:22" customFormat="1" ht="9.75" customHeight="1" x14ac:dyDescent="0.25">
      <c r="A86" s="63"/>
      <c r="B86" s="257"/>
      <c r="C86" s="97">
        <v>76</v>
      </c>
      <c r="D86" s="72">
        <v>76</v>
      </c>
      <c r="E86" s="72">
        <v>76</v>
      </c>
      <c r="F86" s="72">
        <v>76</v>
      </c>
      <c r="G86" s="72">
        <v>76</v>
      </c>
      <c r="H86" s="72">
        <v>76</v>
      </c>
      <c r="I86" s="72">
        <v>76</v>
      </c>
      <c r="J86" s="72">
        <v>76</v>
      </c>
      <c r="K86" s="72">
        <v>76</v>
      </c>
      <c r="L86" s="73">
        <v>76</v>
      </c>
      <c r="M86" s="64"/>
      <c r="N86" s="70"/>
      <c r="O86" s="1">
        <v>75</v>
      </c>
      <c r="P86" s="68"/>
      <c r="Q86" s="69"/>
      <c r="R86" s="68"/>
      <c r="S86" s="68"/>
      <c r="T86" s="71">
        <f t="shared" si="4"/>
        <v>0</v>
      </c>
      <c r="U86" s="2" t="str">
        <f t="shared" si="5"/>
        <v/>
      </c>
      <c r="V86" s="3">
        <f t="shared" ca="1" si="6"/>
        <v>43344</v>
      </c>
    </row>
    <row r="87" spans="1:22" customFormat="1" ht="9.75" customHeight="1" x14ac:dyDescent="0.25">
      <c r="A87" s="63"/>
      <c r="B87" s="257"/>
      <c r="C87" s="97">
        <v>77</v>
      </c>
      <c r="D87" s="72">
        <v>77</v>
      </c>
      <c r="E87" s="72">
        <v>77</v>
      </c>
      <c r="F87" s="72">
        <v>77</v>
      </c>
      <c r="G87" s="72">
        <v>77</v>
      </c>
      <c r="H87" s="72">
        <v>77</v>
      </c>
      <c r="I87" s="72">
        <v>77</v>
      </c>
      <c r="J87" s="72">
        <v>77</v>
      </c>
      <c r="K87" s="72">
        <v>77</v>
      </c>
      <c r="L87" s="73">
        <v>77</v>
      </c>
      <c r="M87" s="64"/>
      <c r="N87" s="70"/>
      <c r="O87" s="1">
        <v>76</v>
      </c>
      <c r="P87" s="68"/>
      <c r="Q87" s="69"/>
      <c r="R87" s="68"/>
      <c r="S87" s="68"/>
      <c r="T87" s="71">
        <f t="shared" si="4"/>
        <v>0</v>
      </c>
      <c r="U87" s="2" t="str">
        <f t="shared" si="5"/>
        <v/>
      </c>
      <c r="V87" s="3">
        <f t="shared" ca="1" si="6"/>
        <v>43344</v>
      </c>
    </row>
    <row r="88" spans="1:22" customFormat="1" ht="9.75" customHeight="1" x14ac:dyDescent="0.25">
      <c r="A88" s="63"/>
      <c r="B88" s="257"/>
      <c r="C88" s="97">
        <v>78</v>
      </c>
      <c r="D88" s="72">
        <v>78</v>
      </c>
      <c r="E88" s="72">
        <v>78</v>
      </c>
      <c r="F88" s="72">
        <v>78</v>
      </c>
      <c r="G88" s="72">
        <v>78</v>
      </c>
      <c r="H88" s="72">
        <v>78</v>
      </c>
      <c r="I88" s="72">
        <v>78</v>
      </c>
      <c r="J88" s="72">
        <v>78</v>
      </c>
      <c r="K88" s="72">
        <v>78</v>
      </c>
      <c r="L88" s="73">
        <v>78</v>
      </c>
      <c r="M88" s="64"/>
      <c r="N88" s="70"/>
      <c r="O88" s="1">
        <v>77</v>
      </c>
      <c r="P88" s="68"/>
      <c r="Q88" s="69"/>
      <c r="R88" s="68"/>
      <c r="S88" s="68"/>
      <c r="T88" s="71">
        <f t="shared" si="4"/>
        <v>0</v>
      </c>
      <c r="U88" s="2" t="str">
        <f t="shared" si="5"/>
        <v/>
      </c>
      <c r="V88" s="3">
        <f t="shared" ca="1" si="6"/>
        <v>43344</v>
      </c>
    </row>
    <row r="89" spans="1:22" customFormat="1" ht="9.75" customHeight="1" x14ac:dyDescent="0.25">
      <c r="A89" s="63"/>
      <c r="B89" s="257"/>
      <c r="C89" s="97">
        <v>79</v>
      </c>
      <c r="D89" s="72">
        <v>79</v>
      </c>
      <c r="E89" s="72">
        <v>79</v>
      </c>
      <c r="F89" s="72">
        <v>79</v>
      </c>
      <c r="G89" s="72">
        <v>79</v>
      </c>
      <c r="H89" s="72">
        <v>79</v>
      </c>
      <c r="I89" s="72">
        <v>79</v>
      </c>
      <c r="J89" s="72">
        <v>79</v>
      </c>
      <c r="K89" s="72">
        <v>79</v>
      </c>
      <c r="L89" s="73">
        <v>79</v>
      </c>
      <c r="M89" s="64"/>
      <c r="N89" s="70"/>
      <c r="O89" s="1">
        <v>78</v>
      </c>
      <c r="P89" s="68"/>
      <c r="Q89" s="69"/>
      <c r="R89" s="68"/>
      <c r="S89" s="68"/>
      <c r="T89" s="71">
        <f t="shared" si="4"/>
        <v>0</v>
      </c>
      <c r="U89" s="2" t="str">
        <f t="shared" si="5"/>
        <v/>
      </c>
      <c r="V89" s="3">
        <f t="shared" ca="1" si="6"/>
        <v>43344</v>
      </c>
    </row>
    <row r="90" spans="1:22" customFormat="1" ht="9.75" customHeight="1" x14ac:dyDescent="0.25">
      <c r="A90" s="63"/>
      <c r="B90" s="257"/>
      <c r="C90" s="97">
        <v>80</v>
      </c>
      <c r="D90" s="72">
        <v>80</v>
      </c>
      <c r="E90" s="72">
        <v>80</v>
      </c>
      <c r="F90" s="72">
        <v>80</v>
      </c>
      <c r="G90" s="72">
        <v>80</v>
      </c>
      <c r="H90" s="72">
        <v>80</v>
      </c>
      <c r="I90" s="72">
        <v>80</v>
      </c>
      <c r="J90" s="72">
        <v>80</v>
      </c>
      <c r="K90" s="72">
        <v>80</v>
      </c>
      <c r="L90" s="73">
        <v>80</v>
      </c>
      <c r="M90" s="64"/>
      <c r="N90" s="70"/>
      <c r="O90" s="1">
        <v>79</v>
      </c>
      <c r="P90" s="68"/>
      <c r="Q90" s="69"/>
      <c r="R90" s="68"/>
      <c r="S90" s="68"/>
      <c r="T90" s="71">
        <f t="shared" si="4"/>
        <v>0</v>
      </c>
      <c r="U90" s="2" t="str">
        <f t="shared" si="5"/>
        <v/>
      </c>
      <c r="V90" s="3">
        <f t="shared" ca="1" si="6"/>
        <v>43344</v>
      </c>
    </row>
    <row r="91" spans="1:22" customFormat="1" ht="9.75" customHeight="1" x14ac:dyDescent="0.25">
      <c r="A91" s="63"/>
      <c r="B91" s="257"/>
      <c r="C91" s="97">
        <v>81</v>
      </c>
      <c r="D91" s="72">
        <v>81</v>
      </c>
      <c r="E91" s="72">
        <v>81</v>
      </c>
      <c r="F91" s="72">
        <v>81</v>
      </c>
      <c r="G91" s="72">
        <v>81</v>
      </c>
      <c r="H91" s="72">
        <v>81</v>
      </c>
      <c r="I91" s="72">
        <v>81</v>
      </c>
      <c r="J91" s="72">
        <v>81</v>
      </c>
      <c r="K91" s="72">
        <v>81</v>
      </c>
      <c r="L91" s="73">
        <v>81</v>
      </c>
      <c r="M91" s="64"/>
      <c r="N91" s="70"/>
      <c r="O91" s="1">
        <v>80</v>
      </c>
      <c r="P91" s="68"/>
      <c r="Q91" s="69"/>
      <c r="R91" s="68"/>
      <c r="S91" s="68"/>
      <c r="T91" s="71">
        <f t="shared" si="4"/>
        <v>0</v>
      </c>
      <c r="U91" s="2" t="str">
        <f t="shared" si="5"/>
        <v/>
      </c>
      <c r="V91" s="3">
        <f t="shared" ca="1" si="6"/>
        <v>43344</v>
      </c>
    </row>
    <row r="92" spans="1:22" customFormat="1" ht="9.75" customHeight="1" x14ac:dyDescent="0.25">
      <c r="A92" s="63"/>
      <c r="B92" s="257"/>
      <c r="C92" s="97">
        <v>82</v>
      </c>
      <c r="D92" s="72">
        <v>82</v>
      </c>
      <c r="E92" s="72">
        <v>82</v>
      </c>
      <c r="F92" s="72">
        <v>82</v>
      </c>
      <c r="G92" s="72">
        <v>82</v>
      </c>
      <c r="H92" s="72">
        <v>82</v>
      </c>
      <c r="I92" s="72">
        <v>82</v>
      </c>
      <c r="J92" s="72">
        <v>82</v>
      </c>
      <c r="K92" s="72">
        <v>82</v>
      </c>
      <c r="L92" s="73">
        <v>82</v>
      </c>
      <c r="M92" s="64"/>
      <c r="N92" s="70"/>
      <c r="O92" s="1">
        <v>81</v>
      </c>
      <c r="P92" s="68"/>
      <c r="Q92" s="69"/>
      <c r="R92" s="68"/>
      <c r="S92" s="68"/>
      <c r="T92" s="71">
        <f t="shared" si="4"/>
        <v>0</v>
      </c>
      <c r="U92" s="2" t="str">
        <f t="shared" si="5"/>
        <v/>
      </c>
      <c r="V92" s="3">
        <f t="shared" ca="1" si="6"/>
        <v>43344</v>
      </c>
    </row>
    <row r="93" spans="1:22" customFormat="1" ht="9.75" customHeight="1" x14ac:dyDescent="0.25">
      <c r="A93" s="63"/>
      <c r="B93" s="257"/>
      <c r="C93" s="97">
        <v>83</v>
      </c>
      <c r="D93" s="72">
        <v>83</v>
      </c>
      <c r="E93" s="72">
        <v>83</v>
      </c>
      <c r="F93" s="72">
        <v>83</v>
      </c>
      <c r="G93" s="72">
        <v>83</v>
      </c>
      <c r="H93" s="72">
        <v>83</v>
      </c>
      <c r="I93" s="72">
        <v>83</v>
      </c>
      <c r="J93" s="72">
        <v>83</v>
      </c>
      <c r="K93" s="72">
        <v>83</v>
      </c>
      <c r="L93" s="73">
        <v>83</v>
      </c>
      <c r="M93" s="64"/>
      <c r="N93" s="70"/>
      <c r="O93" s="1">
        <v>82</v>
      </c>
      <c r="P93" s="68"/>
      <c r="Q93" s="69"/>
      <c r="R93" s="68"/>
      <c r="S93" s="68"/>
      <c r="T93" s="71">
        <f t="shared" si="4"/>
        <v>0</v>
      </c>
      <c r="U93" s="2" t="str">
        <f t="shared" si="5"/>
        <v/>
      </c>
      <c r="V93" s="3">
        <f t="shared" ca="1" si="6"/>
        <v>43344</v>
      </c>
    </row>
    <row r="94" spans="1:22" customFormat="1" ht="9.75" customHeight="1" x14ac:dyDescent="0.25">
      <c r="A94" s="63"/>
      <c r="B94" s="257"/>
      <c r="C94" s="97">
        <v>84</v>
      </c>
      <c r="D94" s="72">
        <v>84</v>
      </c>
      <c r="E94" s="72">
        <v>84</v>
      </c>
      <c r="F94" s="72">
        <v>84</v>
      </c>
      <c r="G94" s="72">
        <v>84</v>
      </c>
      <c r="H94" s="72">
        <v>84</v>
      </c>
      <c r="I94" s="72">
        <v>84</v>
      </c>
      <c r="J94" s="72">
        <v>84</v>
      </c>
      <c r="K94" s="72">
        <v>84</v>
      </c>
      <c r="L94" s="73">
        <v>84</v>
      </c>
      <c r="M94" s="64"/>
      <c r="N94" s="70"/>
      <c r="O94" s="1">
        <v>83</v>
      </c>
      <c r="P94" s="68"/>
      <c r="Q94" s="69"/>
      <c r="R94" s="68"/>
      <c r="S94" s="68"/>
      <c r="T94" s="71">
        <f t="shared" si="4"/>
        <v>0</v>
      </c>
      <c r="U94" s="2" t="str">
        <f t="shared" si="5"/>
        <v/>
      </c>
      <c r="V94" s="3">
        <f t="shared" ca="1" si="6"/>
        <v>43344</v>
      </c>
    </row>
    <row r="95" spans="1:22" customFormat="1" ht="9.75" customHeight="1" x14ac:dyDescent="0.25">
      <c r="A95" s="63"/>
      <c r="B95" s="257"/>
      <c r="C95" s="97">
        <v>85</v>
      </c>
      <c r="D95" s="72">
        <v>85</v>
      </c>
      <c r="E95" s="72">
        <v>85</v>
      </c>
      <c r="F95" s="72">
        <v>85</v>
      </c>
      <c r="G95" s="72">
        <v>85</v>
      </c>
      <c r="H95" s="72">
        <v>85</v>
      </c>
      <c r="I95" s="72">
        <v>85</v>
      </c>
      <c r="J95" s="72">
        <v>85</v>
      </c>
      <c r="K95" s="72">
        <v>85</v>
      </c>
      <c r="L95" s="73">
        <v>85</v>
      </c>
      <c r="M95" s="64"/>
      <c r="N95" s="70"/>
      <c r="O95" s="1">
        <v>84</v>
      </c>
      <c r="P95" s="68"/>
      <c r="Q95" s="69"/>
      <c r="R95" s="68"/>
      <c r="S95" s="68"/>
      <c r="T95" s="71">
        <f t="shared" si="4"/>
        <v>0</v>
      </c>
      <c r="U95" s="2" t="str">
        <f t="shared" si="5"/>
        <v/>
      </c>
      <c r="V95" s="3">
        <f t="shared" ca="1" si="6"/>
        <v>43344</v>
      </c>
    </row>
    <row r="96" spans="1:22" customFormat="1" ht="9.75" customHeight="1" x14ac:dyDescent="0.25">
      <c r="A96" s="63"/>
      <c r="B96" s="257"/>
      <c r="C96" s="97">
        <v>86</v>
      </c>
      <c r="D96" s="72">
        <v>86</v>
      </c>
      <c r="E96" s="72">
        <v>86</v>
      </c>
      <c r="F96" s="72">
        <v>86</v>
      </c>
      <c r="G96" s="72">
        <v>86</v>
      </c>
      <c r="H96" s="72">
        <v>86</v>
      </c>
      <c r="I96" s="72">
        <v>86</v>
      </c>
      <c r="J96" s="72">
        <v>86</v>
      </c>
      <c r="K96" s="72">
        <v>86</v>
      </c>
      <c r="L96" s="73">
        <v>86</v>
      </c>
      <c r="M96" s="64"/>
      <c r="N96" s="70"/>
      <c r="O96" s="1">
        <v>85</v>
      </c>
      <c r="P96" s="68"/>
      <c r="Q96" s="69"/>
      <c r="R96" s="68"/>
      <c r="S96" s="68"/>
      <c r="T96" s="71">
        <f t="shared" si="4"/>
        <v>0</v>
      </c>
      <c r="U96" s="2" t="str">
        <f t="shared" si="5"/>
        <v/>
      </c>
      <c r="V96" s="3">
        <f t="shared" ca="1" si="6"/>
        <v>43344</v>
      </c>
    </row>
    <row r="97" spans="1:22" customFormat="1" ht="9.75" customHeight="1" x14ac:dyDescent="0.25">
      <c r="A97" s="63"/>
      <c r="B97" s="257"/>
      <c r="C97" s="97">
        <v>87</v>
      </c>
      <c r="D97" s="72">
        <v>87</v>
      </c>
      <c r="E97" s="72">
        <v>87</v>
      </c>
      <c r="F97" s="72">
        <v>87</v>
      </c>
      <c r="G97" s="72">
        <v>87</v>
      </c>
      <c r="H97" s="72">
        <v>87</v>
      </c>
      <c r="I97" s="72">
        <v>87</v>
      </c>
      <c r="J97" s="72">
        <v>87</v>
      </c>
      <c r="K97" s="72">
        <v>87</v>
      </c>
      <c r="L97" s="73">
        <v>87</v>
      </c>
      <c r="M97" s="64"/>
      <c r="N97" s="70"/>
      <c r="O97" s="1">
        <v>86</v>
      </c>
      <c r="P97" s="68"/>
      <c r="Q97" s="69"/>
      <c r="R97" s="68"/>
      <c r="S97" s="68"/>
      <c r="T97" s="71">
        <f t="shared" si="4"/>
        <v>0</v>
      </c>
      <c r="U97" s="2" t="str">
        <f t="shared" si="5"/>
        <v/>
      </c>
      <c r="V97" s="3">
        <f t="shared" ca="1" si="6"/>
        <v>43344</v>
      </c>
    </row>
    <row r="98" spans="1:22" customFormat="1" ht="9.75" customHeight="1" x14ac:dyDescent="0.25">
      <c r="A98" s="63"/>
      <c r="B98" s="257"/>
      <c r="C98" s="97">
        <v>88</v>
      </c>
      <c r="D98" s="72">
        <v>88</v>
      </c>
      <c r="E98" s="72">
        <v>88</v>
      </c>
      <c r="F98" s="72">
        <v>88</v>
      </c>
      <c r="G98" s="72">
        <v>88</v>
      </c>
      <c r="H98" s="72">
        <v>88</v>
      </c>
      <c r="I98" s="72">
        <v>88</v>
      </c>
      <c r="J98" s="72">
        <v>88</v>
      </c>
      <c r="K98" s="72">
        <v>88</v>
      </c>
      <c r="L98" s="73">
        <v>88</v>
      </c>
      <c r="M98" s="64"/>
      <c r="N98" s="70"/>
      <c r="O98" s="1">
        <v>87</v>
      </c>
      <c r="P98" s="68"/>
      <c r="Q98" s="69"/>
      <c r="R98" s="68"/>
      <c r="S98" s="68"/>
      <c r="T98" s="71">
        <f t="shared" si="4"/>
        <v>0</v>
      </c>
      <c r="U98" s="2" t="str">
        <f t="shared" si="5"/>
        <v/>
      </c>
      <c r="V98" s="3">
        <f t="shared" ca="1" si="6"/>
        <v>43344</v>
      </c>
    </row>
    <row r="99" spans="1:22" customFormat="1" ht="9.75" customHeight="1" x14ac:dyDescent="0.25">
      <c r="A99" s="63"/>
      <c r="B99" s="257"/>
      <c r="C99" s="97">
        <v>89</v>
      </c>
      <c r="D99" s="72">
        <v>89</v>
      </c>
      <c r="E99" s="72">
        <v>89</v>
      </c>
      <c r="F99" s="72">
        <v>89</v>
      </c>
      <c r="G99" s="72">
        <v>89</v>
      </c>
      <c r="H99" s="72">
        <v>89</v>
      </c>
      <c r="I99" s="72">
        <v>89</v>
      </c>
      <c r="J99" s="72">
        <v>89</v>
      </c>
      <c r="K99" s="72">
        <v>89</v>
      </c>
      <c r="L99" s="73">
        <v>89</v>
      </c>
      <c r="M99" s="64"/>
      <c r="N99" s="70"/>
      <c r="O99" s="1">
        <v>88</v>
      </c>
      <c r="P99" s="68"/>
      <c r="Q99" s="69"/>
      <c r="R99" s="68"/>
      <c r="S99" s="68"/>
      <c r="T99" s="71">
        <f t="shared" si="4"/>
        <v>0</v>
      </c>
      <c r="U99" s="2" t="str">
        <f t="shared" si="5"/>
        <v/>
      </c>
      <c r="V99" s="3">
        <f t="shared" ca="1" si="6"/>
        <v>43344</v>
      </c>
    </row>
    <row r="100" spans="1:22" customFormat="1" ht="9.75" customHeight="1" x14ac:dyDescent="0.25">
      <c r="A100" s="63"/>
      <c r="B100" s="257"/>
      <c r="C100" s="97">
        <v>90</v>
      </c>
      <c r="D100" s="72">
        <v>90</v>
      </c>
      <c r="E100" s="72">
        <v>90</v>
      </c>
      <c r="F100" s="72">
        <v>90</v>
      </c>
      <c r="G100" s="72">
        <v>90</v>
      </c>
      <c r="H100" s="72">
        <v>90</v>
      </c>
      <c r="I100" s="72">
        <v>90</v>
      </c>
      <c r="J100" s="72">
        <v>90</v>
      </c>
      <c r="K100" s="72">
        <v>90</v>
      </c>
      <c r="L100" s="73">
        <v>90</v>
      </c>
      <c r="M100" s="64"/>
      <c r="N100" s="70"/>
      <c r="O100" s="1">
        <v>89</v>
      </c>
      <c r="P100" s="68"/>
      <c r="Q100" s="69"/>
      <c r="R100" s="68"/>
      <c r="S100" s="68"/>
      <c r="T100" s="71">
        <f t="shared" si="4"/>
        <v>0</v>
      </c>
      <c r="U100" s="2" t="str">
        <f t="shared" si="5"/>
        <v/>
      </c>
      <c r="V100" s="3">
        <f t="shared" ca="1" si="6"/>
        <v>43344</v>
      </c>
    </row>
    <row r="101" spans="1:22" customFormat="1" ht="9.75" customHeight="1" x14ac:dyDescent="0.25">
      <c r="A101" s="63"/>
      <c r="B101" s="257"/>
      <c r="C101" s="97">
        <v>91</v>
      </c>
      <c r="D101" s="72">
        <v>91</v>
      </c>
      <c r="E101" s="72">
        <v>91</v>
      </c>
      <c r="F101" s="72">
        <v>91</v>
      </c>
      <c r="G101" s="72">
        <v>91</v>
      </c>
      <c r="H101" s="72">
        <v>91</v>
      </c>
      <c r="I101" s="72">
        <v>91</v>
      </c>
      <c r="J101" s="72">
        <v>91</v>
      </c>
      <c r="K101" s="72">
        <v>91</v>
      </c>
      <c r="L101" s="73">
        <v>91</v>
      </c>
      <c r="M101" s="64"/>
      <c r="N101" s="70"/>
      <c r="O101" s="1">
        <v>90</v>
      </c>
      <c r="P101" s="68"/>
      <c r="Q101" s="69"/>
      <c r="R101" s="68"/>
      <c r="S101" s="68"/>
      <c r="T101" s="71">
        <f t="shared" si="4"/>
        <v>0</v>
      </c>
      <c r="U101" s="2" t="str">
        <f t="shared" si="5"/>
        <v/>
      </c>
      <c r="V101" s="3">
        <f t="shared" ca="1" si="6"/>
        <v>43344</v>
      </c>
    </row>
    <row r="102" spans="1:22" customFormat="1" ht="9.75" customHeight="1" x14ac:dyDescent="0.25">
      <c r="A102" s="63"/>
      <c r="B102" s="257"/>
      <c r="C102" s="97">
        <v>92</v>
      </c>
      <c r="D102" s="72">
        <v>92</v>
      </c>
      <c r="E102" s="72">
        <v>92</v>
      </c>
      <c r="F102" s="72">
        <v>92</v>
      </c>
      <c r="G102" s="72">
        <v>92</v>
      </c>
      <c r="H102" s="72">
        <v>92</v>
      </c>
      <c r="I102" s="72">
        <v>92</v>
      </c>
      <c r="J102" s="72">
        <v>92</v>
      </c>
      <c r="K102" s="72">
        <v>92</v>
      </c>
      <c r="L102" s="73">
        <v>92</v>
      </c>
      <c r="M102" s="64"/>
      <c r="N102" s="70"/>
      <c r="O102" s="1">
        <v>91</v>
      </c>
      <c r="P102" s="68"/>
      <c r="Q102" s="69"/>
      <c r="R102" s="68"/>
      <c r="S102" s="68"/>
      <c r="T102" s="71">
        <f t="shared" si="4"/>
        <v>0</v>
      </c>
      <c r="U102" s="2" t="str">
        <f t="shared" si="5"/>
        <v/>
      </c>
      <c r="V102" s="3">
        <f t="shared" ca="1" si="6"/>
        <v>43344</v>
      </c>
    </row>
    <row r="103" spans="1:22" customFormat="1" ht="9.75" customHeight="1" x14ac:dyDescent="0.25">
      <c r="A103" s="63"/>
      <c r="B103" s="257"/>
      <c r="C103" s="97">
        <v>93</v>
      </c>
      <c r="D103" s="72">
        <v>93</v>
      </c>
      <c r="E103" s="72">
        <v>93</v>
      </c>
      <c r="F103" s="72">
        <v>93</v>
      </c>
      <c r="G103" s="72">
        <v>93</v>
      </c>
      <c r="H103" s="72">
        <v>93</v>
      </c>
      <c r="I103" s="72">
        <v>93</v>
      </c>
      <c r="J103" s="72">
        <v>93</v>
      </c>
      <c r="K103" s="72">
        <v>93</v>
      </c>
      <c r="L103" s="73">
        <v>93</v>
      </c>
      <c r="M103" s="64"/>
      <c r="N103" s="70"/>
      <c r="O103" s="1">
        <v>92</v>
      </c>
      <c r="P103" s="68"/>
      <c r="Q103" s="69"/>
      <c r="R103" s="68"/>
      <c r="S103" s="68"/>
      <c r="T103" s="71">
        <f t="shared" si="4"/>
        <v>0</v>
      </c>
      <c r="U103" s="2" t="str">
        <f t="shared" si="5"/>
        <v/>
      </c>
      <c r="V103" s="3">
        <f t="shared" ca="1" si="6"/>
        <v>43344</v>
      </c>
    </row>
    <row r="104" spans="1:22" customFormat="1" ht="9.75" customHeight="1" x14ac:dyDescent="0.25">
      <c r="A104" s="63"/>
      <c r="B104" s="257"/>
      <c r="C104" s="97">
        <v>94</v>
      </c>
      <c r="D104" s="72">
        <v>94</v>
      </c>
      <c r="E104" s="72">
        <v>94</v>
      </c>
      <c r="F104" s="72">
        <v>94</v>
      </c>
      <c r="G104" s="72">
        <v>94</v>
      </c>
      <c r="H104" s="72">
        <v>94</v>
      </c>
      <c r="I104" s="72">
        <v>94</v>
      </c>
      <c r="J104" s="72">
        <v>94</v>
      </c>
      <c r="K104" s="72">
        <v>94</v>
      </c>
      <c r="L104" s="73">
        <v>94</v>
      </c>
      <c r="M104" s="64"/>
      <c r="N104" s="70"/>
      <c r="O104" s="1">
        <v>93</v>
      </c>
      <c r="P104" s="68"/>
      <c r="Q104" s="69"/>
      <c r="R104" s="68"/>
      <c r="S104" s="68"/>
      <c r="T104" s="71">
        <f t="shared" si="4"/>
        <v>0</v>
      </c>
      <c r="U104" s="2" t="str">
        <f t="shared" si="5"/>
        <v/>
      </c>
      <c r="V104" s="3">
        <f t="shared" ca="1" si="6"/>
        <v>43344</v>
      </c>
    </row>
    <row r="105" spans="1:22" customFormat="1" ht="9.75" customHeight="1" x14ac:dyDescent="0.25">
      <c r="A105" s="63"/>
      <c r="B105" s="257"/>
      <c r="C105" s="97">
        <v>95</v>
      </c>
      <c r="D105" s="72">
        <v>95</v>
      </c>
      <c r="E105" s="72">
        <v>95</v>
      </c>
      <c r="F105" s="72">
        <v>95</v>
      </c>
      <c r="G105" s="72">
        <v>95</v>
      </c>
      <c r="H105" s="72">
        <v>95</v>
      </c>
      <c r="I105" s="72">
        <v>95</v>
      </c>
      <c r="J105" s="72">
        <v>95</v>
      </c>
      <c r="K105" s="72">
        <v>95</v>
      </c>
      <c r="L105" s="73">
        <v>95</v>
      </c>
      <c r="M105" s="64"/>
      <c r="N105" s="70"/>
      <c r="O105" s="1">
        <v>94</v>
      </c>
      <c r="P105" s="68"/>
      <c r="Q105" s="69"/>
      <c r="R105" s="68"/>
      <c r="S105" s="68"/>
      <c r="T105" s="71">
        <f t="shared" si="4"/>
        <v>0</v>
      </c>
      <c r="U105" s="2" t="str">
        <f t="shared" si="5"/>
        <v/>
      </c>
      <c r="V105" s="3">
        <f t="shared" ca="1" si="6"/>
        <v>43344</v>
      </c>
    </row>
    <row r="106" spans="1:22" customFormat="1" ht="9.75" customHeight="1" x14ac:dyDescent="0.25">
      <c r="A106" s="63"/>
      <c r="B106" s="257"/>
      <c r="C106" s="97">
        <v>96</v>
      </c>
      <c r="D106" s="72">
        <v>96</v>
      </c>
      <c r="E106" s="72">
        <v>96</v>
      </c>
      <c r="F106" s="72">
        <v>96</v>
      </c>
      <c r="G106" s="72">
        <v>96</v>
      </c>
      <c r="H106" s="72">
        <v>96</v>
      </c>
      <c r="I106" s="72">
        <v>96</v>
      </c>
      <c r="J106" s="72">
        <v>96</v>
      </c>
      <c r="K106" s="72">
        <v>96</v>
      </c>
      <c r="L106" s="73">
        <v>96</v>
      </c>
      <c r="M106" s="64"/>
      <c r="N106" s="70"/>
      <c r="O106" s="1">
        <v>95</v>
      </c>
      <c r="P106" s="68"/>
      <c r="Q106" s="69"/>
      <c r="R106" s="68"/>
      <c r="S106" s="68"/>
      <c r="T106" s="71">
        <f t="shared" si="4"/>
        <v>0</v>
      </c>
      <c r="U106" s="2" t="str">
        <f t="shared" si="5"/>
        <v/>
      </c>
      <c r="V106" s="3">
        <f t="shared" ca="1" si="6"/>
        <v>43344</v>
      </c>
    </row>
    <row r="107" spans="1:22" customFormat="1" ht="9.75" customHeight="1" x14ac:dyDescent="0.25">
      <c r="A107" s="63"/>
      <c r="B107" s="257"/>
      <c r="C107" s="97">
        <v>97</v>
      </c>
      <c r="D107" s="72">
        <v>97</v>
      </c>
      <c r="E107" s="72">
        <v>97</v>
      </c>
      <c r="F107" s="72">
        <v>97</v>
      </c>
      <c r="G107" s="72">
        <v>97</v>
      </c>
      <c r="H107" s="72">
        <v>97</v>
      </c>
      <c r="I107" s="72">
        <v>97</v>
      </c>
      <c r="J107" s="72">
        <v>97</v>
      </c>
      <c r="K107" s="72">
        <v>97</v>
      </c>
      <c r="L107" s="73">
        <v>97</v>
      </c>
      <c r="M107" s="64"/>
      <c r="N107" s="70"/>
      <c r="O107" s="1">
        <v>96</v>
      </c>
      <c r="P107" s="68"/>
      <c r="Q107" s="69"/>
      <c r="R107" s="68"/>
      <c r="S107" s="68"/>
      <c r="T107" s="71">
        <f t="shared" si="4"/>
        <v>0</v>
      </c>
      <c r="U107" s="2" t="str">
        <f t="shared" si="5"/>
        <v/>
      </c>
      <c r="V107" s="3">
        <f t="shared" ca="1" si="6"/>
        <v>43344</v>
      </c>
    </row>
    <row r="108" spans="1:22" customFormat="1" ht="9.75" customHeight="1" x14ac:dyDescent="0.25">
      <c r="A108" s="63"/>
      <c r="B108" s="257"/>
      <c r="C108" s="97">
        <v>98</v>
      </c>
      <c r="D108" s="72">
        <v>98</v>
      </c>
      <c r="E108" s="72">
        <v>98</v>
      </c>
      <c r="F108" s="72">
        <v>98</v>
      </c>
      <c r="G108" s="72">
        <v>98</v>
      </c>
      <c r="H108" s="72">
        <v>98</v>
      </c>
      <c r="I108" s="72">
        <v>98</v>
      </c>
      <c r="J108" s="72">
        <v>98</v>
      </c>
      <c r="K108" s="72">
        <v>98</v>
      </c>
      <c r="L108" s="73">
        <v>98</v>
      </c>
      <c r="M108" s="64"/>
      <c r="N108" s="70"/>
      <c r="O108" s="1">
        <v>97</v>
      </c>
      <c r="P108" s="68"/>
      <c r="Q108" s="69"/>
      <c r="R108" s="68"/>
      <c r="S108" s="68"/>
      <c r="T108" s="71">
        <f t="shared" si="4"/>
        <v>0</v>
      </c>
      <c r="U108" s="2" t="str">
        <f t="shared" si="5"/>
        <v/>
      </c>
      <c r="V108" s="3">
        <f t="shared" ca="1" si="6"/>
        <v>43344</v>
      </c>
    </row>
    <row r="109" spans="1:22" customFormat="1" ht="9.75" customHeight="1" thickBot="1" x14ac:dyDescent="0.3">
      <c r="A109" s="63"/>
      <c r="B109" s="258"/>
      <c r="C109" s="111">
        <v>99</v>
      </c>
      <c r="D109" s="74">
        <v>99</v>
      </c>
      <c r="E109" s="74">
        <v>99</v>
      </c>
      <c r="F109" s="74">
        <v>99</v>
      </c>
      <c r="G109" s="74">
        <v>99</v>
      </c>
      <c r="H109" s="74">
        <v>99</v>
      </c>
      <c r="I109" s="74">
        <v>99</v>
      </c>
      <c r="J109" s="74">
        <v>99</v>
      </c>
      <c r="K109" s="74">
        <v>99</v>
      </c>
      <c r="L109" s="75">
        <v>99</v>
      </c>
      <c r="M109" s="64"/>
      <c r="N109" s="70"/>
      <c r="O109" s="1">
        <v>98</v>
      </c>
      <c r="P109" s="68"/>
      <c r="Q109" s="69"/>
      <c r="R109" s="68"/>
      <c r="S109" s="68"/>
      <c r="T109" s="71">
        <f t="shared" si="4"/>
        <v>0</v>
      </c>
      <c r="U109" s="2" t="str">
        <f t="shared" si="5"/>
        <v/>
      </c>
      <c r="V109" s="3">
        <f t="shared" ca="1" si="6"/>
        <v>43344</v>
      </c>
    </row>
    <row r="110" spans="1:22" customFormat="1" ht="9.75" customHeight="1" x14ac:dyDescent="0.25">
      <c r="A110" s="63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70"/>
      <c r="O110" s="1">
        <v>99</v>
      </c>
      <c r="P110" s="68"/>
      <c r="Q110" s="69"/>
      <c r="R110" s="68"/>
      <c r="S110" s="68"/>
      <c r="T110" s="71">
        <f t="shared" si="4"/>
        <v>0</v>
      </c>
      <c r="U110" s="2" t="str">
        <f t="shared" si="5"/>
        <v/>
      </c>
      <c r="V110" s="3">
        <f t="shared" ca="1" si="6"/>
        <v>43344</v>
      </c>
    </row>
    <row r="111" spans="1:22" customFormat="1" ht="9.75" customHeight="1" x14ac:dyDescent="0.25">
      <c r="A111" s="63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70"/>
      <c r="O111" s="1">
        <v>100</v>
      </c>
      <c r="P111" s="68"/>
      <c r="Q111" s="69"/>
      <c r="R111" s="68"/>
      <c r="S111" s="68"/>
      <c r="T111" s="71">
        <f t="shared" si="4"/>
        <v>0</v>
      </c>
      <c r="U111" s="2" t="str">
        <f t="shared" si="5"/>
        <v/>
      </c>
      <c r="V111" s="3">
        <f t="shared" ca="1" si="6"/>
        <v>43344</v>
      </c>
    </row>
    <row r="112" spans="1:22" customFormat="1" ht="9.75" customHeight="1" x14ac:dyDescent="0.25">
      <c r="A112" s="63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70"/>
      <c r="O112" s="1">
        <v>101</v>
      </c>
      <c r="P112" s="68"/>
      <c r="Q112" s="69"/>
      <c r="R112" s="68"/>
      <c r="S112" s="68"/>
      <c r="T112" s="71">
        <f t="shared" si="4"/>
        <v>0</v>
      </c>
      <c r="U112" s="2" t="str">
        <f t="shared" si="5"/>
        <v/>
      </c>
      <c r="V112" s="3">
        <f t="shared" ca="1" si="6"/>
        <v>43344</v>
      </c>
    </row>
    <row r="113" spans="1:22" customFormat="1" ht="9.75" customHeight="1" x14ac:dyDescent="0.25">
      <c r="A113" s="63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70"/>
      <c r="O113" s="1">
        <v>102</v>
      </c>
      <c r="P113" s="68"/>
      <c r="Q113" s="69"/>
      <c r="R113" s="68"/>
      <c r="S113" s="68"/>
      <c r="T113" s="71">
        <f t="shared" si="4"/>
        <v>0</v>
      </c>
      <c r="U113" s="2" t="str">
        <f t="shared" si="5"/>
        <v/>
      </c>
      <c r="V113" s="3">
        <f t="shared" ca="1" si="6"/>
        <v>43344</v>
      </c>
    </row>
    <row r="114" spans="1:22" customFormat="1" ht="9.75" customHeight="1" x14ac:dyDescent="0.25">
      <c r="A114" s="63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70"/>
      <c r="O114" s="1">
        <v>103</v>
      </c>
      <c r="P114" s="68"/>
      <c r="Q114" s="69"/>
      <c r="R114" s="68"/>
      <c r="S114" s="68"/>
      <c r="T114" s="71">
        <f t="shared" si="4"/>
        <v>0</v>
      </c>
      <c r="U114" s="2" t="str">
        <f t="shared" si="5"/>
        <v/>
      </c>
      <c r="V114" s="3">
        <f t="shared" ca="1" si="6"/>
        <v>43344</v>
      </c>
    </row>
    <row r="115" spans="1:22" customFormat="1" ht="9.75" customHeight="1" x14ac:dyDescent="0.25">
      <c r="A115" s="63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70"/>
      <c r="O115" s="1">
        <v>104</v>
      </c>
      <c r="P115" s="68"/>
      <c r="Q115" s="69"/>
      <c r="R115" s="68"/>
      <c r="S115" s="68"/>
      <c r="T115" s="71">
        <f t="shared" si="4"/>
        <v>0</v>
      </c>
      <c r="U115" s="2" t="str">
        <f t="shared" si="5"/>
        <v/>
      </c>
      <c r="V115" s="3">
        <f t="shared" ca="1" si="6"/>
        <v>43344</v>
      </c>
    </row>
    <row r="116" spans="1:22" customFormat="1" ht="9.75" customHeight="1" x14ac:dyDescent="0.25">
      <c r="A116" s="63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70"/>
      <c r="O116" s="1">
        <v>105</v>
      </c>
      <c r="P116" s="68"/>
      <c r="Q116" s="69"/>
      <c r="R116" s="68"/>
      <c r="S116" s="68"/>
      <c r="T116" s="71">
        <f t="shared" si="4"/>
        <v>0</v>
      </c>
      <c r="U116" s="2" t="str">
        <f t="shared" si="5"/>
        <v/>
      </c>
      <c r="V116" s="3">
        <f t="shared" ca="1" si="6"/>
        <v>43344</v>
      </c>
    </row>
    <row r="117" spans="1:22" customFormat="1" ht="9.75" customHeight="1" x14ac:dyDescent="0.25">
      <c r="A117" s="63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70"/>
      <c r="O117" s="1">
        <v>106</v>
      </c>
      <c r="P117" s="68"/>
      <c r="Q117" s="69"/>
      <c r="R117" s="68"/>
      <c r="S117" s="68"/>
      <c r="T117" s="71">
        <f t="shared" si="4"/>
        <v>0</v>
      </c>
      <c r="U117" s="2" t="str">
        <f t="shared" si="5"/>
        <v/>
      </c>
      <c r="V117" s="3">
        <f t="shared" ca="1" si="6"/>
        <v>43344</v>
      </c>
    </row>
    <row r="118" spans="1:22" customFormat="1" ht="9.75" customHeight="1" x14ac:dyDescent="0.25">
      <c r="A118" s="63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70"/>
      <c r="O118" s="1">
        <v>107</v>
      </c>
      <c r="P118" s="68"/>
      <c r="Q118" s="69"/>
      <c r="R118" s="68"/>
      <c r="S118" s="68"/>
      <c r="T118" s="71">
        <f t="shared" si="4"/>
        <v>0</v>
      </c>
      <c r="U118" s="2" t="str">
        <f t="shared" si="5"/>
        <v/>
      </c>
      <c r="V118" s="3">
        <f t="shared" ca="1" si="6"/>
        <v>43344</v>
      </c>
    </row>
    <row r="119" spans="1:22" customFormat="1" ht="9.75" customHeight="1" x14ac:dyDescent="0.25">
      <c r="A119" s="63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70"/>
      <c r="O119" s="1">
        <v>108</v>
      </c>
      <c r="P119" s="68"/>
      <c r="Q119" s="69"/>
      <c r="R119" s="68"/>
      <c r="S119" s="68"/>
      <c r="T119" s="71">
        <f t="shared" si="4"/>
        <v>0</v>
      </c>
      <c r="U119" s="2" t="str">
        <f t="shared" si="5"/>
        <v/>
      </c>
      <c r="V119" s="3">
        <f t="shared" ca="1" si="6"/>
        <v>43344</v>
      </c>
    </row>
    <row r="120" spans="1:22" customFormat="1" ht="9.75" customHeight="1" x14ac:dyDescent="0.25">
      <c r="A120" s="63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70"/>
      <c r="O120" s="1">
        <v>109</v>
      </c>
      <c r="P120" s="68"/>
      <c r="Q120" s="69"/>
      <c r="R120" s="68"/>
      <c r="S120" s="68"/>
      <c r="T120" s="71">
        <f t="shared" si="4"/>
        <v>0</v>
      </c>
      <c r="U120" s="2" t="str">
        <f t="shared" si="5"/>
        <v/>
      </c>
      <c r="V120" s="3">
        <f t="shared" ca="1" si="6"/>
        <v>43344</v>
      </c>
    </row>
    <row r="121" spans="1:22" customFormat="1" ht="9.75" customHeight="1" x14ac:dyDescent="0.25">
      <c r="A121" s="63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70"/>
      <c r="O121" s="1">
        <v>110</v>
      </c>
      <c r="P121" s="68"/>
      <c r="Q121" s="69"/>
      <c r="R121" s="68"/>
      <c r="S121" s="68"/>
      <c r="T121" s="71">
        <f t="shared" si="4"/>
        <v>0</v>
      </c>
      <c r="U121" s="2" t="str">
        <f t="shared" si="5"/>
        <v/>
      </c>
      <c r="V121" s="3">
        <f t="shared" ca="1" si="6"/>
        <v>43344</v>
      </c>
    </row>
    <row r="122" spans="1:22" customFormat="1" ht="9.75" customHeight="1" x14ac:dyDescent="0.25">
      <c r="A122" s="63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70"/>
      <c r="O122" s="1">
        <v>111</v>
      </c>
      <c r="P122" s="68"/>
      <c r="Q122" s="69"/>
      <c r="R122" s="68"/>
      <c r="S122" s="68"/>
      <c r="T122" s="71">
        <f t="shared" si="4"/>
        <v>0</v>
      </c>
      <c r="U122" s="2" t="str">
        <f t="shared" si="5"/>
        <v/>
      </c>
      <c r="V122" s="3">
        <f t="shared" ca="1" si="6"/>
        <v>43344</v>
      </c>
    </row>
    <row r="123" spans="1:22" customFormat="1" ht="9.75" customHeight="1" x14ac:dyDescent="0.25">
      <c r="A123" s="63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70"/>
      <c r="O123" s="1">
        <v>112</v>
      </c>
      <c r="P123" s="68"/>
      <c r="Q123" s="69"/>
      <c r="R123" s="68"/>
      <c r="S123" s="68"/>
      <c r="T123" s="71">
        <f t="shared" si="4"/>
        <v>0</v>
      </c>
      <c r="U123" s="2" t="str">
        <f t="shared" si="5"/>
        <v/>
      </c>
      <c r="V123" s="3">
        <f t="shared" ca="1" si="6"/>
        <v>43344</v>
      </c>
    </row>
    <row r="124" spans="1:22" customFormat="1" ht="9.75" customHeight="1" x14ac:dyDescent="0.25">
      <c r="A124" s="63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70"/>
      <c r="O124" s="1">
        <v>113</v>
      </c>
      <c r="P124" s="68"/>
      <c r="Q124" s="69"/>
      <c r="R124" s="68"/>
      <c r="S124" s="68"/>
      <c r="T124" s="71">
        <f t="shared" si="4"/>
        <v>0</v>
      </c>
      <c r="U124" s="2" t="str">
        <f t="shared" si="5"/>
        <v/>
      </c>
      <c r="V124" s="3">
        <f t="shared" ca="1" si="6"/>
        <v>43344</v>
      </c>
    </row>
    <row r="125" spans="1:22" customFormat="1" ht="9.75" customHeight="1" x14ac:dyDescent="0.25">
      <c r="A125" s="63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70"/>
      <c r="O125" s="1">
        <v>114</v>
      </c>
      <c r="P125" s="68"/>
      <c r="Q125" s="69"/>
      <c r="R125" s="68"/>
      <c r="S125" s="68"/>
      <c r="T125" s="71">
        <f t="shared" si="4"/>
        <v>0</v>
      </c>
      <c r="U125" s="2" t="str">
        <f t="shared" si="5"/>
        <v/>
      </c>
      <c r="V125" s="3">
        <f t="shared" ca="1" si="6"/>
        <v>43344</v>
      </c>
    </row>
    <row r="126" spans="1:22" customFormat="1" ht="9.9499999999999993" customHeight="1" x14ac:dyDescent="0.25">
      <c r="A126" s="63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70"/>
      <c r="O126" s="1">
        <v>115</v>
      </c>
      <c r="P126" s="68"/>
      <c r="Q126" s="69"/>
      <c r="R126" s="68"/>
      <c r="S126" s="68"/>
      <c r="T126" s="71">
        <f t="shared" si="4"/>
        <v>0</v>
      </c>
      <c r="U126" s="2" t="str">
        <f t="shared" si="5"/>
        <v/>
      </c>
      <c r="V126" s="3">
        <f t="shared" ca="1" si="6"/>
        <v>43344</v>
      </c>
    </row>
    <row r="127" spans="1:22" customFormat="1" ht="9.9499999999999993" customHeight="1" x14ac:dyDescent="0.25">
      <c r="A127" s="63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70"/>
      <c r="O127" s="1">
        <v>116</v>
      </c>
      <c r="P127" s="68"/>
      <c r="Q127" s="69"/>
      <c r="R127" s="68"/>
      <c r="S127" s="68"/>
      <c r="T127" s="71">
        <f t="shared" si="4"/>
        <v>0</v>
      </c>
      <c r="U127" s="2" t="str">
        <f t="shared" si="5"/>
        <v/>
      </c>
      <c r="V127" s="3">
        <f t="shared" ca="1" si="6"/>
        <v>43344</v>
      </c>
    </row>
    <row r="128" spans="1:22" customFormat="1" ht="9.9499999999999993" customHeight="1" x14ac:dyDescent="0.25">
      <c r="A128" s="63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70"/>
      <c r="O128" s="1">
        <v>117</v>
      </c>
      <c r="P128" s="68"/>
      <c r="Q128" s="69"/>
      <c r="R128" s="68"/>
      <c r="S128" s="68"/>
      <c r="T128" s="71">
        <f t="shared" si="4"/>
        <v>0</v>
      </c>
      <c r="U128" s="2" t="str">
        <f t="shared" si="5"/>
        <v/>
      </c>
      <c r="V128" s="3">
        <f t="shared" ca="1" si="6"/>
        <v>43344</v>
      </c>
    </row>
    <row r="129" spans="1:22" customFormat="1" ht="9.9499999999999993" customHeight="1" x14ac:dyDescent="0.25">
      <c r="A129" s="63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70"/>
      <c r="O129" s="1">
        <v>118</v>
      </c>
      <c r="P129" s="68"/>
      <c r="Q129" s="69"/>
      <c r="R129" s="68"/>
      <c r="S129" s="68"/>
      <c r="T129" s="71">
        <f t="shared" si="4"/>
        <v>0</v>
      </c>
      <c r="U129" s="2" t="str">
        <f t="shared" si="5"/>
        <v/>
      </c>
      <c r="V129" s="3">
        <f t="shared" ca="1" si="6"/>
        <v>43344</v>
      </c>
    </row>
    <row r="130" spans="1:22" customFormat="1" ht="9.9499999999999993" customHeight="1" x14ac:dyDescent="0.25">
      <c r="A130" s="63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70"/>
      <c r="O130" s="1">
        <v>119</v>
      </c>
      <c r="P130" s="68"/>
      <c r="Q130" s="69"/>
      <c r="R130" s="68"/>
      <c r="S130" s="68"/>
      <c r="T130" s="71">
        <f t="shared" si="4"/>
        <v>0</v>
      </c>
      <c r="U130" s="2" t="str">
        <f t="shared" si="5"/>
        <v/>
      </c>
      <c r="V130" s="3">
        <f t="shared" ca="1" si="6"/>
        <v>43344</v>
      </c>
    </row>
    <row r="131" spans="1:22" customFormat="1" ht="9.9499999999999993" customHeight="1" thickBot="1" x14ac:dyDescent="0.3">
      <c r="A131" s="63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87"/>
      <c r="O131" s="88">
        <v>120</v>
      </c>
      <c r="P131" s="89"/>
      <c r="Q131" s="90"/>
      <c r="R131" s="89"/>
      <c r="S131" s="89"/>
      <c r="T131" s="91">
        <f t="shared" si="4"/>
        <v>0</v>
      </c>
      <c r="U131" s="92" t="str">
        <f t="shared" si="5"/>
        <v/>
      </c>
      <c r="V131" s="93">
        <f t="shared" ca="1" si="6"/>
        <v>43344</v>
      </c>
    </row>
    <row r="132" spans="1:22" customFormat="1" ht="15.75" thickBot="1" x14ac:dyDescent="0.3">
      <c r="A132" s="66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52" t="s">
        <v>19</v>
      </c>
      <c r="O132" s="53">
        <f ca="1">TODAY()</f>
        <v>43344</v>
      </c>
      <c r="P132" s="53" t="s">
        <v>20</v>
      </c>
      <c r="Q132" s="54">
        <f>SUM(Q11:Q131)-U132</f>
        <v>0</v>
      </c>
      <c r="R132" s="55">
        <f>MAX(R12:R131)</f>
        <v>0</v>
      </c>
      <c r="S132" s="56"/>
      <c r="T132" s="57" t="s">
        <v>21</v>
      </c>
      <c r="U132" s="54">
        <f>SUM(U11:U131)</f>
        <v>0</v>
      </c>
      <c r="V132" s="58">
        <f ca="1">SUMIF(V11:V131,"&gt;0")</f>
        <v>5244624</v>
      </c>
    </row>
    <row r="133" spans="1:22" ht="2.1" customHeight="1" x14ac:dyDescent="0.25"/>
  </sheetData>
  <mergeCells count="17">
    <mergeCell ref="N1:N2"/>
    <mergeCell ref="O1:T2"/>
    <mergeCell ref="U1:U2"/>
    <mergeCell ref="V1:V2"/>
    <mergeCell ref="B2:L6"/>
    <mergeCell ref="O3:P3"/>
    <mergeCell ref="S3:T3"/>
    <mergeCell ref="S4:V4"/>
    <mergeCell ref="O5:P5"/>
    <mergeCell ref="U5:V5"/>
    <mergeCell ref="B11:B109"/>
    <mergeCell ref="N6:Q6"/>
    <mergeCell ref="S6:V6"/>
    <mergeCell ref="N7:Q7"/>
    <mergeCell ref="B8:B10"/>
    <mergeCell ref="C8:L9"/>
    <mergeCell ref="N8:Q8"/>
  </mergeCells>
  <conditionalFormatting sqref="T8:V8 V3 R8">
    <cfRule type="cellIs" dxfId="87" priority="11" operator="equal">
      <formula>0</formula>
    </cfRule>
  </conditionalFormatting>
  <conditionalFormatting sqref="V10">
    <cfRule type="cellIs" dxfId="86" priority="7" operator="between">
      <formula>40000</formula>
      <formula>50000</formula>
    </cfRule>
    <cfRule type="cellIs" dxfId="85" priority="8" operator="between">
      <formula>30</formula>
      <formula>4000</formula>
    </cfRule>
    <cfRule type="containsText" dxfId="84" priority="9" operator="containsText" text="pago">
      <formula>NOT(ISERROR(SEARCH("pago",V10)))</formula>
    </cfRule>
    <cfRule type="cellIs" dxfId="83" priority="10" operator="between">
      <formula>1</formula>
      <formula>29</formula>
    </cfRule>
  </conditionalFormatting>
  <conditionalFormatting sqref="V11:V131">
    <cfRule type="cellIs" dxfId="82" priority="3" operator="between">
      <formula>40000</formula>
      <formula>50000</formula>
    </cfRule>
    <cfRule type="cellIs" dxfId="81" priority="4" operator="between">
      <formula>30</formula>
      <formula>4000</formula>
    </cfRule>
    <cfRule type="containsText" dxfId="80" priority="5" operator="containsText" text="pago">
      <formula>NOT(ISERROR(SEARCH("pago",V11)))</formula>
    </cfRule>
    <cfRule type="cellIs" dxfId="79" priority="6" operator="between">
      <formula>1</formula>
      <formula>29</formula>
    </cfRule>
  </conditionalFormatting>
  <conditionalFormatting sqref="V11:V131">
    <cfRule type="cellIs" dxfId="78" priority="2" operator="lessThan">
      <formula>0</formula>
    </cfRule>
  </conditionalFormatting>
  <conditionalFormatting sqref="T11:T131">
    <cfRule type="expression" dxfId="77" priority="1">
      <formula>S11=""</formula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Clientes!$A$3:$A$402</xm:f>
          </x14:formula1>
          <xm:sqref>V1:V2</xm:sqref>
        </x14:dataValidation>
      </x14:dataValidations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3"/>
  <sheetViews>
    <sheetView workbookViewId="0">
      <selection sqref="A1:XFD1048576"/>
    </sheetView>
  </sheetViews>
  <sheetFormatPr defaultColWidth="0" defaultRowHeight="15" zeroHeight="1" x14ac:dyDescent="0.25"/>
  <cols>
    <col min="1" max="1" width="1.7109375" style="59" customWidth="1"/>
    <col min="2" max="12" width="2.7109375" style="59" customWidth="1"/>
    <col min="13" max="13" width="1.7109375" style="59" customWidth="1"/>
    <col min="14" max="14" width="19.140625" style="42" bestFit="1" customWidth="1"/>
    <col min="15" max="15" width="15" style="42" bestFit="1" customWidth="1"/>
    <col min="16" max="16" width="15" style="42" customWidth="1"/>
    <col min="17" max="17" width="9.28515625" style="42" bestFit="1" customWidth="1"/>
    <col min="18" max="18" width="18.7109375" style="43" hidden="1"/>
    <col min="19" max="19" width="15.5703125" style="42" bestFit="1" customWidth="1"/>
    <col min="20" max="20" width="17.85546875" style="42" customWidth="1"/>
    <col min="21" max="21" width="14.28515625" style="42" bestFit="1" customWidth="1"/>
    <col min="22" max="22" width="19" style="42" customWidth="1"/>
    <col min="23" max="23" width="1.7109375" style="59" customWidth="1"/>
    <col min="24" max="16384" width="19" style="59" hidden="1"/>
  </cols>
  <sheetData>
    <row r="1" spans="1:22" customFormat="1" ht="9.9499999999999993" customHeight="1" thickBot="1" x14ac:dyDescent="0.3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2"/>
      <c r="N1" s="222" t="str">
        <f ca="1">IF(V132&gt;5000,"Livre",IF(V132&lt;=30,"Em Dias","Atrasado"))</f>
        <v>Livre</v>
      </c>
      <c r="O1" s="224" t="s">
        <v>1</v>
      </c>
      <c r="P1" s="224"/>
      <c r="Q1" s="224"/>
      <c r="R1" s="224"/>
      <c r="S1" s="224"/>
      <c r="T1" s="224"/>
      <c r="U1" s="226" t="s">
        <v>22</v>
      </c>
      <c r="V1" s="228" t="s">
        <v>56</v>
      </c>
    </row>
    <row r="2" spans="1:22" customFormat="1" ht="9.9499999999999993" customHeight="1" thickBot="1" x14ac:dyDescent="0.3">
      <c r="A2" s="63"/>
      <c r="B2" s="230"/>
      <c r="C2" s="231"/>
      <c r="D2" s="231"/>
      <c r="E2" s="231"/>
      <c r="F2" s="231"/>
      <c r="G2" s="231"/>
      <c r="H2" s="231"/>
      <c r="I2" s="231"/>
      <c r="J2" s="231"/>
      <c r="K2" s="231"/>
      <c r="L2" s="232"/>
      <c r="M2" s="64"/>
      <c r="N2" s="223"/>
      <c r="O2" s="225"/>
      <c r="P2" s="225"/>
      <c r="Q2" s="225"/>
      <c r="R2" s="225"/>
      <c r="S2" s="225"/>
      <c r="T2" s="225"/>
      <c r="U2" s="227"/>
      <c r="V2" s="229"/>
    </row>
    <row r="3" spans="1:22" customFormat="1" ht="9.9499999999999993" customHeight="1" thickBot="1" x14ac:dyDescent="0.3">
      <c r="A3" s="63"/>
      <c r="B3" s="233"/>
      <c r="C3" s="234"/>
      <c r="D3" s="234"/>
      <c r="E3" s="234"/>
      <c r="F3" s="234"/>
      <c r="G3" s="234"/>
      <c r="H3" s="234"/>
      <c r="I3" s="234"/>
      <c r="J3" s="234"/>
      <c r="K3" s="234"/>
      <c r="L3" s="235"/>
      <c r="M3" s="64"/>
      <c r="N3" s="44" t="s">
        <v>4</v>
      </c>
      <c r="O3" s="239" t="e">
        <f>VLOOKUP(V1,bd,2,0)</f>
        <v>#N/A</v>
      </c>
      <c r="P3" s="240"/>
      <c r="Q3" s="45" t="s">
        <v>6</v>
      </c>
      <c r="R3" s="43"/>
      <c r="S3" s="241" t="e">
        <f>VLOOKUP(V1,bd,8,0)</f>
        <v>#N/A</v>
      </c>
      <c r="T3" s="242"/>
      <c r="U3" s="44" t="s">
        <v>23</v>
      </c>
      <c r="V3" s="13" t="e">
        <f>VLOOKUP(V1,bd,9,0)</f>
        <v>#N/A</v>
      </c>
    </row>
    <row r="4" spans="1:22" customFormat="1" ht="9.9499999999999993" customHeight="1" thickBot="1" x14ac:dyDescent="0.3">
      <c r="A4" s="63"/>
      <c r="B4" s="233"/>
      <c r="C4" s="234"/>
      <c r="D4" s="234"/>
      <c r="E4" s="234"/>
      <c r="F4" s="234"/>
      <c r="G4" s="234"/>
      <c r="H4" s="234"/>
      <c r="I4" s="234"/>
      <c r="J4" s="234"/>
      <c r="K4" s="234"/>
      <c r="L4" s="235"/>
      <c r="M4" s="64"/>
      <c r="N4" s="44" t="s">
        <v>30</v>
      </c>
      <c r="O4" s="41" t="e">
        <f>VLOOKUP(V1,bd,17,0)</f>
        <v>#N/A</v>
      </c>
      <c r="P4" s="41" t="e">
        <f>VLOOKUP(V1,bd,18,0)</f>
        <v>#N/A</v>
      </c>
      <c r="Q4" s="44" t="s">
        <v>8</v>
      </c>
      <c r="R4" s="43"/>
      <c r="S4" s="243" t="e">
        <f>VLOOKUP(V1,bd,19,0)</f>
        <v>#N/A</v>
      </c>
      <c r="T4" s="244"/>
      <c r="U4" s="244"/>
      <c r="V4" s="245"/>
    </row>
    <row r="5" spans="1:22" customFormat="1" ht="9.9499999999999993" customHeight="1" thickBot="1" x14ac:dyDescent="0.3">
      <c r="A5" s="63"/>
      <c r="B5" s="233"/>
      <c r="C5" s="234"/>
      <c r="D5" s="234"/>
      <c r="E5" s="234"/>
      <c r="F5" s="234"/>
      <c r="G5" s="234"/>
      <c r="H5" s="234"/>
      <c r="I5" s="234"/>
      <c r="J5" s="234"/>
      <c r="K5" s="234"/>
      <c r="L5" s="235"/>
      <c r="M5" s="64"/>
      <c r="N5" s="44" t="s">
        <v>24</v>
      </c>
      <c r="O5" s="246" t="e">
        <f>VLOOKUP(V1,bd,10,0)</f>
        <v>#N/A</v>
      </c>
      <c r="P5" s="247"/>
      <c r="Q5" s="46" t="s">
        <v>7</v>
      </c>
      <c r="R5" s="4"/>
      <c r="S5" s="41" t="e">
        <f>VLOOKUP(V1,bd,13,0)</f>
        <v>#N/A</v>
      </c>
      <c r="T5" s="44" t="s">
        <v>5</v>
      </c>
      <c r="U5" s="241" t="e">
        <f>VLOOKUP(V1,bd,20,0)</f>
        <v>#N/A</v>
      </c>
      <c r="V5" s="242"/>
    </row>
    <row r="6" spans="1:22" customFormat="1" ht="9.9499999999999993" customHeight="1" thickBot="1" x14ac:dyDescent="0.3">
      <c r="A6" s="63"/>
      <c r="B6" s="236"/>
      <c r="C6" s="237"/>
      <c r="D6" s="237"/>
      <c r="E6" s="237"/>
      <c r="F6" s="237"/>
      <c r="G6" s="237"/>
      <c r="H6" s="237"/>
      <c r="I6" s="237"/>
      <c r="J6" s="237"/>
      <c r="K6" s="237"/>
      <c r="L6" s="238"/>
      <c r="M6" s="64"/>
      <c r="N6" s="241"/>
      <c r="O6" s="248"/>
      <c r="P6" s="248"/>
      <c r="Q6" s="248"/>
      <c r="R6" s="7"/>
      <c r="S6" s="248"/>
      <c r="T6" s="248"/>
      <c r="U6" s="248"/>
      <c r="V6" s="242"/>
    </row>
    <row r="7" spans="1:22" customFormat="1" ht="9.9499999999999993" customHeight="1" thickBot="1" x14ac:dyDescent="0.3">
      <c r="A7" s="63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217" t="s">
        <v>25</v>
      </c>
      <c r="O7" s="215"/>
      <c r="P7" s="215"/>
      <c r="Q7" s="216"/>
      <c r="R7" s="65"/>
      <c r="S7" s="47" t="s">
        <v>26</v>
      </c>
      <c r="T7" s="48" t="s">
        <v>27</v>
      </c>
      <c r="U7" s="48" t="s">
        <v>28</v>
      </c>
      <c r="V7" s="48" t="s">
        <v>29</v>
      </c>
    </row>
    <row r="8" spans="1:22" customFormat="1" ht="9.9499999999999993" customHeight="1" thickBot="1" x14ac:dyDescent="0.3">
      <c r="A8" s="63"/>
      <c r="B8" s="249"/>
      <c r="C8" s="250" t="s">
        <v>31</v>
      </c>
      <c r="D8" s="251"/>
      <c r="E8" s="251"/>
      <c r="F8" s="251"/>
      <c r="G8" s="251"/>
      <c r="H8" s="251"/>
      <c r="I8" s="251"/>
      <c r="J8" s="251"/>
      <c r="K8" s="251"/>
      <c r="L8" s="252"/>
      <c r="M8" s="64"/>
      <c r="N8" s="241" t="e">
        <f>VLOOKUP(V1,bd,3,0)</f>
        <v>#N/A</v>
      </c>
      <c r="O8" s="248"/>
      <c r="P8" s="248"/>
      <c r="Q8" s="242"/>
      <c r="R8" s="6"/>
      <c r="S8" s="5" t="e">
        <f>VLOOKUP(V1,bd,4,0)</f>
        <v>#N/A</v>
      </c>
      <c r="T8" s="5" t="e">
        <f>VLOOKUP(V1,bd,5,0)</f>
        <v>#N/A</v>
      </c>
      <c r="U8" s="5" t="e">
        <f>VLOOKUP(V1,bd,7,0)</f>
        <v>#N/A</v>
      </c>
      <c r="V8" s="13" t="e">
        <f>VLOOKUP(V1,bd,6,0)</f>
        <v>#N/A</v>
      </c>
    </row>
    <row r="9" spans="1:22" customFormat="1" ht="9.9499999999999993" customHeight="1" thickBot="1" x14ac:dyDescent="0.3">
      <c r="A9" s="63"/>
      <c r="B9" s="249"/>
      <c r="C9" s="253"/>
      <c r="D9" s="254"/>
      <c r="E9" s="254"/>
      <c r="F9" s="254"/>
      <c r="G9" s="254"/>
      <c r="H9" s="254"/>
      <c r="I9" s="254"/>
      <c r="J9" s="254"/>
      <c r="K9" s="254"/>
      <c r="L9" s="255"/>
      <c r="M9" s="64"/>
      <c r="N9" s="49"/>
      <c r="O9" s="50"/>
      <c r="P9" s="50"/>
      <c r="Q9" s="50"/>
      <c r="R9" s="50"/>
      <c r="S9" s="50"/>
      <c r="T9" s="50"/>
      <c r="U9" s="50"/>
      <c r="V9" s="51"/>
    </row>
    <row r="10" spans="1:22" customFormat="1" ht="9.9499999999999993" customHeight="1" thickBot="1" x14ac:dyDescent="0.3">
      <c r="A10" s="63"/>
      <c r="B10" s="249"/>
      <c r="C10" s="115">
        <v>1</v>
      </c>
      <c r="D10" s="116">
        <v>2</v>
      </c>
      <c r="E10" s="116">
        <v>3</v>
      </c>
      <c r="F10" s="116">
        <v>4</v>
      </c>
      <c r="G10" s="116">
        <v>5</v>
      </c>
      <c r="H10" s="116">
        <v>6</v>
      </c>
      <c r="I10" s="116">
        <v>7</v>
      </c>
      <c r="J10" s="116">
        <v>8</v>
      </c>
      <c r="K10" s="116">
        <v>9</v>
      </c>
      <c r="L10" s="117">
        <v>10</v>
      </c>
      <c r="M10" s="64"/>
      <c r="N10" s="76" t="s">
        <v>9</v>
      </c>
      <c r="O10" s="77" t="s">
        <v>10</v>
      </c>
      <c r="P10" s="77" t="s">
        <v>11</v>
      </c>
      <c r="Q10" s="77" t="s">
        <v>12</v>
      </c>
      <c r="R10" s="78" t="s">
        <v>13</v>
      </c>
      <c r="S10" s="77" t="s">
        <v>14</v>
      </c>
      <c r="T10" s="77" t="s">
        <v>15</v>
      </c>
      <c r="U10" s="77" t="s">
        <v>16</v>
      </c>
      <c r="V10" s="79" t="s">
        <v>17</v>
      </c>
    </row>
    <row r="11" spans="1:22" customFormat="1" ht="9.9499999999999993" customHeight="1" x14ac:dyDescent="0.25">
      <c r="A11" s="63"/>
      <c r="B11" s="256" t="s">
        <v>3292</v>
      </c>
      <c r="C11" s="108">
        <v>1</v>
      </c>
      <c r="D11" s="112">
        <v>1</v>
      </c>
      <c r="E11" s="113">
        <v>1</v>
      </c>
      <c r="F11" s="113">
        <v>1</v>
      </c>
      <c r="G11" s="113">
        <v>1</v>
      </c>
      <c r="H11" s="113">
        <v>1</v>
      </c>
      <c r="I11" s="113">
        <v>1</v>
      </c>
      <c r="J11" s="113">
        <v>1</v>
      </c>
      <c r="K11" s="113">
        <v>1</v>
      </c>
      <c r="L11" s="114">
        <v>1</v>
      </c>
      <c r="M11" s="64"/>
      <c r="N11" s="80"/>
      <c r="O11" s="81" t="s">
        <v>18</v>
      </c>
      <c r="P11" s="82"/>
      <c r="Q11" s="83"/>
      <c r="R11" s="82"/>
      <c r="S11" s="82"/>
      <c r="T11" s="84">
        <f t="shared" ref="T11:T74" si="0">IF(P11&gt;=S11,0,"")</f>
        <v>0</v>
      </c>
      <c r="U11" s="85" t="str">
        <f t="shared" ref="U11:U74" si="1">IF(S11&lt;&gt;"",Q11,"")</f>
        <v/>
      </c>
      <c r="V11" s="86">
        <f t="shared" ref="V11:V74" ca="1" si="2">IF(U11&lt;&gt;"","pago",TODAY()-P11)</f>
        <v>43344</v>
      </c>
    </row>
    <row r="12" spans="1:22" customFormat="1" ht="9.9499999999999993" customHeight="1" x14ac:dyDescent="0.25">
      <c r="A12" s="63"/>
      <c r="B12" s="257"/>
      <c r="C12" s="109">
        <v>2</v>
      </c>
      <c r="D12" s="94">
        <v>2</v>
      </c>
      <c r="E12" s="72">
        <v>2</v>
      </c>
      <c r="F12" s="72">
        <v>2</v>
      </c>
      <c r="G12" s="72">
        <v>2</v>
      </c>
      <c r="H12" s="72">
        <v>2</v>
      </c>
      <c r="I12" s="72">
        <v>2</v>
      </c>
      <c r="J12" s="72">
        <v>2</v>
      </c>
      <c r="K12" s="72">
        <v>2</v>
      </c>
      <c r="L12" s="73">
        <v>2</v>
      </c>
      <c r="M12" s="64"/>
      <c r="N12" s="70"/>
      <c r="O12" s="1">
        <v>1</v>
      </c>
      <c r="P12" s="68"/>
      <c r="Q12" s="69"/>
      <c r="R12" s="68" t="str">
        <f t="shared" ref="R12:R51" si="3">IF(N12&lt;&gt;"",P12,"")</f>
        <v/>
      </c>
      <c r="S12" s="68"/>
      <c r="T12" s="71">
        <f t="shared" si="0"/>
        <v>0</v>
      </c>
      <c r="U12" s="2" t="str">
        <f t="shared" si="1"/>
        <v/>
      </c>
      <c r="V12" s="3">
        <f t="shared" ca="1" si="2"/>
        <v>43344</v>
      </c>
    </row>
    <row r="13" spans="1:22" customFormat="1" ht="9.9499999999999993" customHeight="1" x14ac:dyDescent="0.25">
      <c r="A13" s="63"/>
      <c r="B13" s="257"/>
      <c r="C13" s="109">
        <v>3</v>
      </c>
      <c r="D13" s="94">
        <v>3</v>
      </c>
      <c r="E13" s="72">
        <v>3</v>
      </c>
      <c r="F13" s="72">
        <v>3</v>
      </c>
      <c r="G13" s="72">
        <v>3</v>
      </c>
      <c r="H13" s="72">
        <v>3</v>
      </c>
      <c r="I13" s="72">
        <v>3</v>
      </c>
      <c r="J13" s="72">
        <v>3</v>
      </c>
      <c r="K13" s="72">
        <v>3</v>
      </c>
      <c r="L13" s="73">
        <v>3</v>
      </c>
      <c r="M13" s="64"/>
      <c r="N13" s="70"/>
      <c r="O13" s="1">
        <v>2</v>
      </c>
      <c r="P13" s="68"/>
      <c r="Q13" s="69"/>
      <c r="R13" s="68" t="str">
        <f t="shared" si="3"/>
        <v/>
      </c>
      <c r="S13" s="68"/>
      <c r="T13" s="71">
        <f t="shared" si="0"/>
        <v>0</v>
      </c>
      <c r="U13" s="2" t="str">
        <f t="shared" si="1"/>
        <v/>
      </c>
      <c r="V13" s="3">
        <f t="shared" ca="1" si="2"/>
        <v>43344</v>
      </c>
    </row>
    <row r="14" spans="1:22" customFormat="1" ht="9.9499999999999993" customHeight="1" x14ac:dyDescent="0.25">
      <c r="A14" s="63"/>
      <c r="B14" s="257"/>
      <c r="C14" s="109">
        <v>4</v>
      </c>
      <c r="D14" s="94">
        <v>4</v>
      </c>
      <c r="E14" s="72">
        <v>4</v>
      </c>
      <c r="F14" s="72">
        <v>4</v>
      </c>
      <c r="G14" s="72">
        <v>4</v>
      </c>
      <c r="H14" s="72">
        <v>4</v>
      </c>
      <c r="I14" s="72">
        <v>4</v>
      </c>
      <c r="J14" s="72">
        <v>4</v>
      </c>
      <c r="K14" s="72">
        <v>4</v>
      </c>
      <c r="L14" s="73">
        <v>4</v>
      </c>
      <c r="M14" s="64"/>
      <c r="N14" s="70"/>
      <c r="O14" s="1">
        <v>3</v>
      </c>
      <c r="P14" s="68"/>
      <c r="Q14" s="69"/>
      <c r="R14" s="68" t="str">
        <f t="shared" si="3"/>
        <v/>
      </c>
      <c r="S14" s="68"/>
      <c r="T14" s="71">
        <f t="shared" si="0"/>
        <v>0</v>
      </c>
      <c r="U14" s="2" t="str">
        <f t="shared" si="1"/>
        <v/>
      </c>
      <c r="V14" s="3">
        <f t="shared" ca="1" si="2"/>
        <v>43344</v>
      </c>
    </row>
    <row r="15" spans="1:22" customFormat="1" ht="9.9499999999999993" customHeight="1" x14ac:dyDescent="0.25">
      <c r="A15" s="63"/>
      <c r="B15" s="257"/>
      <c r="C15" s="109">
        <v>5</v>
      </c>
      <c r="D15" s="94">
        <v>5</v>
      </c>
      <c r="E15" s="72">
        <v>5</v>
      </c>
      <c r="F15" s="72">
        <v>5</v>
      </c>
      <c r="G15" s="72">
        <v>5</v>
      </c>
      <c r="H15" s="72">
        <v>5</v>
      </c>
      <c r="I15" s="72">
        <v>5</v>
      </c>
      <c r="J15" s="72">
        <v>5</v>
      </c>
      <c r="K15" s="72">
        <v>5</v>
      </c>
      <c r="L15" s="73">
        <v>5</v>
      </c>
      <c r="M15" s="64"/>
      <c r="N15" s="70"/>
      <c r="O15" s="1">
        <v>4</v>
      </c>
      <c r="P15" s="68"/>
      <c r="Q15" s="69"/>
      <c r="R15" s="68" t="str">
        <f t="shared" si="3"/>
        <v/>
      </c>
      <c r="S15" s="68"/>
      <c r="T15" s="71">
        <f t="shared" si="0"/>
        <v>0</v>
      </c>
      <c r="U15" s="2" t="str">
        <f t="shared" si="1"/>
        <v/>
      </c>
      <c r="V15" s="3">
        <f t="shared" ca="1" si="2"/>
        <v>43344</v>
      </c>
    </row>
    <row r="16" spans="1:22" customFormat="1" ht="9.9499999999999993" customHeight="1" x14ac:dyDescent="0.25">
      <c r="A16" s="63"/>
      <c r="B16" s="257"/>
      <c r="C16" s="109">
        <v>6</v>
      </c>
      <c r="D16" s="94">
        <v>6</v>
      </c>
      <c r="E16" s="72">
        <v>6</v>
      </c>
      <c r="F16" s="72">
        <v>6</v>
      </c>
      <c r="G16" s="72">
        <v>6</v>
      </c>
      <c r="H16" s="72">
        <v>6</v>
      </c>
      <c r="I16" s="72">
        <v>6</v>
      </c>
      <c r="J16" s="72">
        <v>6</v>
      </c>
      <c r="K16" s="72">
        <v>6</v>
      </c>
      <c r="L16" s="73">
        <v>6</v>
      </c>
      <c r="M16" s="64"/>
      <c r="N16" s="70"/>
      <c r="O16" s="1">
        <v>5</v>
      </c>
      <c r="P16" s="68"/>
      <c r="Q16" s="69"/>
      <c r="R16" s="68" t="str">
        <f t="shared" si="3"/>
        <v/>
      </c>
      <c r="S16" s="68"/>
      <c r="T16" s="71">
        <f t="shared" si="0"/>
        <v>0</v>
      </c>
      <c r="U16" s="2" t="str">
        <f t="shared" si="1"/>
        <v/>
      </c>
      <c r="V16" s="3">
        <f t="shared" ca="1" si="2"/>
        <v>43344</v>
      </c>
    </row>
    <row r="17" spans="1:22" customFormat="1" ht="9.9499999999999993" customHeight="1" x14ac:dyDescent="0.25">
      <c r="A17" s="63"/>
      <c r="B17" s="257"/>
      <c r="C17" s="109">
        <v>7</v>
      </c>
      <c r="D17" s="94">
        <v>7</v>
      </c>
      <c r="E17" s="72">
        <v>7</v>
      </c>
      <c r="F17" s="72">
        <v>7</v>
      </c>
      <c r="G17" s="72">
        <v>7</v>
      </c>
      <c r="H17" s="72">
        <v>7</v>
      </c>
      <c r="I17" s="72">
        <v>7</v>
      </c>
      <c r="J17" s="72">
        <v>7</v>
      </c>
      <c r="K17" s="72">
        <v>7</v>
      </c>
      <c r="L17" s="73">
        <v>7</v>
      </c>
      <c r="M17" s="64"/>
      <c r="N17" s="70"/>
      <c r="O17" s="1">
        <v>6</v>
      </c>
      <c r="P17" s="68"/>
      <c r="Q17" s="69"/>
      <c r="R17" s="68" t="str">
        <f t="shared" si="3"/>
        <v/>
      </c>
      <c r="S17" s="68"/>
      <c r="T17" s="71">
        <f t="shared" si="0"/>
        <v>0</v>
      </c>
      <c r="U17" s="2" t="str">
        <f t="shared" si="1"/>
        <v/>
      </c>
      <c r="V17" s="3">
        <f t="shared" ca="1" si="2"/>
        <v>43344</v>
      </c>
    </row>
    <row r="18" spans="1:22" customFormat="1" ht="9.9499999999999993" customHeight="1" x14ac:dyDescent="0.25">
      <c r="A18" s="63"/>
      <c r="B18" s="257"/>
      <c r="C18" s="109">
        <v>8</v>
      </c>
      <c r="D18" s="94">
        <v>8</v>
      </c>
      <c r="E18" s="72">
        <v>8</v>
      </c>
      <c r="F18" s="72">
        <v>8</v>
      </c>
      <c r="G18" s="72">
        <v>8</v>
      </c>
      <c r="H18" s="72">
        <v>8</v>
      </c>
      <c r="I18" s="72">
        <v>8</v>
      </c>
      <c r="J18" s="72">
        <v>8</v>
      </c>
      <c r="K18" s="72">
        <v>8</v>
      </c>
      <c r="L18" s="73">
        <v>8</v>
      </c>
      <c r="M18" s="64"/>
      <c r="N18" s="70"/>
      <c r="O18" s="1">
        <v>7</v>
      </c>
      <c r="P18" s="68"/>
      <c r="Q18" s="69"/>
      <c r="R18" s="68" t="str">
        <f t="shared" si="3"/>
        <v/>
      </c>
      <c r="S18" s="68"/>
      <c r="T18" s="71">
        <f t="shared" si="0"/>
        <v>0</v>
      </c>
      <c r="U18" s="2" t="str">
        <f t="shared" si="1"/>
        <v/>
      </c>
      <c r="V18" s="3">
        <f t="shared" ca="1" si="2"/>
        <v>43344</v>
      </c>
    </row>
    <row r="19" spans="1:22" customFormat="1" ht="9.9499999999999993" customHeight="1" x14ac:dyDescent="0.25">
      <c r="A19" s="63"/>
      <c r="B19" s="257"/>
      <c r="C19" s="109">
        <v>9</v>
      </c>
      <c r="D19" s="94">
        <v>9</v>
      </c>
      <c r="E19" s="72">
        <v>9</v>
      </c>
      <c r="F19" s="72">
        <v>9</v>
      </c>
      <c r="G19" s="72">
        <v>9</v>
      </c>
      <c r="H19" s="72">
        <v>9</v>
      </c>
      <c r="I19" s="72">
        <v>9</v>
      </c>
      <c r="J19" s="72">
        <v>9</v>
      </c>
      <c r="K19" s="72">
        <v>9</v>
      </c>
      <c r="L19" s="73">
        <v>9</v>
      </c>
      <c r="M19" s="64"/>
      <c r="N19" s="70"/>
      <c r="O19" s="1">
        <v>8</v>
      </c>
      <c r="P19" s="68"/>
      <c r="Q19" s="69"/>
      <c r="R19" s="68" t="str">
        <f t="shared" si="3"/>
        <v/>
      </c>
      <c r="S19" s="68"/>
      <c r="T19" s="71">
        <f t="shared" si="0"/>
        <v>0</v>
      </c>
      <c r="U19" s="2" t="str">
        <f t="shared" si="1"/>
        <v/>
      </c>
      <c r="V19" s="3">
        <f t="shared" ca="1" si="2"/>
        <v>43344</v>
      </c>
    </row>
    <row r="20" spans="1:22" customFormat="1" ht="9.9499999999999993" customHeight="1" x14ac:dyDescent="0.25">
      <c r="A20" s="63"/>
      <c r="B20" s="257"/>
      <c r="C20" s="109">
        <v>10</v>
      </c>
      <c r="D20" s="94">
        <v>10</v>
      </c>
      <c r="E20" s="72">
        <v>10</v>
      </c>
      <c r="F20" s="72">
        <v>10</v>
      </c>
      <c r="G20" s="72">
        <v>10</v>
      </c>
      <c r="H20" s="72">
        <v>10</v>
      </c>
      <c r="I20" s="72">
        <v>10</v>
      </c>
      <c r="J20" s="72">
        <v>10</v>
      </c>
      <c r="K20" s="72">
        <v>10</v>
      </c>
      <c r="L20" s="73">
        <v>10</v>
      </c>
      <c r="M20" s="64"/>
      <c r="N20" s="70"/>
      <c r="O20" s="1">
        <v>9</v>
      </c>
      <c r="P20" s="68"/>
      <c r="Q20" s="69"/>
      <c r="R20" s="68" t="str">
        <f t="shared" si="3"/>
        <v/>
      </c>
      <c r="S20" s="68"/>
      <c r="T20" s="71">
        <f t="shared" si="0"/>
        <v>0</v>
      </c>
      <c r="U20" s="2" t="str">
        <f t="shared" si="1"/>
        <v/>
      </c>
      <c r="V20" s="3">
        <f t="shared" ca="1" si="2"/>
        <v>43344</v>
      </c>
    </row>
    <row r="21" spans="1:22" customFormat="1" ht="9.9499999999999993" customHeight="1" x14ac:dyDescent="0.25">
      <c r="A21" s="63"/>
      <c r="B21" s="257"/>
      <c r="C21" s="109">
        <v>11</v>
      </c>
      <c r="D21" s="94">
        <v>11</v>
      </c>
      <c r="E21" s="72">
        <v>11</v>
      </c>
      <c r="F21" s="72">
        <v>11</v>
      </c>
      <c r="G21" s="72">
        <v>11</v>
      </c>
      <c r="H21" s="72">
        <v>11</v>
      </c>
      <c r="I21" s="72">
        <v>11</v>
      </c>
      <c r="J21" s="72">
        <v>11</v>
      </c>
      <c r="K21" s="72">
        <v>11</v>
      </c>
      <c r="L21" s="73">
        <v>11</v>
      </c>
      <c r="M21" s="64"/>
      <c r="N21" s="70"/>
      <c r="O21" s="1">
        <v>10</v>
      </c>
      <c r="P21" s="68"/>
      <c r="Q21" s="69"/>
      <c r="R21" s="68" t="str">
        <f t="shared" si="3"/>
        <v/>
      </c>
      <c r="S21" s="68"/>
      <c r="T21" s="71">
        <f t="shared" si="0"/>
        <v>0</v>
      </c>
      <c r="U21" s="2" t="str">
        <f t="shared" si="1"/>
        <v/>
      </c>
      <c r="V21" s="3">
        <f t="shared" ca="1" si="2"/>
        <v>43344</v>
      </c>
    </row>
    <row r="22" spans="1:22" customFormat="1" ht="9.9499999999999993" customHeight="1" x14ac:dyDescent="0.25">
      <c r="A22" s="63"/>
      <c r="B22" s="257"/>
      <c r="C22" s="110">
        <v>12</v>
      </c>
      <c r="D22" s="72">
        <v>12</v>
      </c>
      <c r="E22" s="72">
        <v>12</v>
      </c>
      <c r="F22" s="72">
        <v>12</v>
      </c>
      <c r="G22" s="72">
        <v>12</v>
      </c>
      <c r="H22" s="72">
        <v>12</v>
      </c>
      <c r="I22" s="72">
        <v>12</v>
      </c>
      <c r="J22" s="72">
        <v>12</v>
      </c>
      <c r="K22" s="72">
        <v>12</v>
      </c>
      <c r="L22" s="73">
        <v>12</v>
      </c>
      <c r="M22" s="64"/>
      <c r="N22" s="70"/>
      <c r="O22" s="1">
        <v>11</v>
      </c>
      <c r="P22" s="68"/>
      <c r="Q22" s="69"/>
      <c r="R22" s="68" t="str">
        <f t="shared" si="3"/>
        <v/>
      </c>
      <c r="S22" s="68"/>
      <c r="T22" s="71">
        <f t="shared" si="0"/>
        <v>0</v>
      </c>
      <c r="U22" s="2" t="str">
        <f t="shared" si="1"/>
        <v/>
      </c>
      <c r="V22" s="3">
        <f t="shared" ca="1" si="2"/>
        <v>43344</v>
      </c>
    </row>
    <row r="23" spans="1:22" customFormat="1" ht="9.9499999999999993" customHeight="1" x14ac:dyDescent="0.25">
      <c r="A23" s="63"/>
      <c r="B23" s="257"/>
      <c r="C23" s="110">
        <v>13</v>
      </c>
      <c r="D23" s="72">
        <v>13</v>
      </c>
      <c r="E23" s="72">
        <v>13</v>
      </c>
      <c r="F23" s="72">
        <v>13</v>
      </c>
      <c r="G23" s="72">
        <v>13</v>
      </c>
      <c r="H23" s="72">
        <v>13</v>
      </c>
      <c r="I23" s="72">
        <v>13</v>
      </c>
      <c r="J23" s="72">
        <v>13</v>
      </c>
      <c r="K23" s="72">
        <v>13</v>
      </c>
      <c r="L23" s="73">
        <v>13</v>
      </c>
      <c r="M23" s="64"/>
      <c r="N23" s="70"/>
      <c r="O23" s="1">
        <v>12</v>
      </c>
      <c r="P23" s="68"/>
      <c r="Q23" s="69"/>
      <c r="R23" s="68" t="str">
        <f t="shared" si="3"/>
        <v/>
      </c>
      <c r="S23" s="68"/>
      <c r="T23" s="71">
        <f t="shared" si="0"/>
        <v>0</v>
      </c>
      <c r="U23" s="2" t="str">
        <f t="shared" si="1"/>
        <v/>
      </c>
      <c r="V23" s="3">
        <f t="shared" ca="1" si="2"/>
        <v>43344</v>
      </c>
    </row>
    <row r="24" spans="1:22" customFormat="1" ht="9.9499999999999993" customHeight="1" x14ac:dyDescent="0.25">
      <c r="A24" s="63"/>
      <c r="B24" s="257"/>
      <c r="C24" s="97">
        <v>14</v>
      </c>
      <c r="D24" s="72">
        <v>14</v>
      </c>
      <c r="E24" s="72">
        <v>14</v>
      </c>
      <c r="F24" s="72">
        <v>14</v>
      </c>
      <c r="G24" s="72">
        <v>14</v>
      </c>
      <c r="H24" s="72">
        <v>14</v>
      </c>
      <c r="I24" s="72">
        <v>14</v>
      </c>
      <c r="J24" s="72">
        <v>14</v>
      </c>
      <c r="K24" s="72">
        <v>14</v>
      </c>
      <c r="L24" s="73">
        <v>14</v>
      </c>
      <c r="M24" s="64"/>
      <c r="N24" s="70"/>
      <c r="O24" s="1">
        <v>13</v>
      </c>
      <c r="P24" s="68"/>
      <c r="Q24" s="69"/>
      <c r="R24" s="68" t="str">
        <f t="shared" si="3"/>
        <v/>
      </c>
      <c r="S24" s="68"/>
      <c r="T24" s="71">
        <f t="shared" si="0"/>
        <v>0</v>
      </c>
      <c r="U24" s="2" t="str">
        <f t="shared" si="1"/>
        <v/>
      </c>
      <c r="V24" s="3">
        <f t="shared" ca="1" si="2"/>
        <v>43344</v>
      </c>
    </row>
    <row r="25" spans="1:22" customFormat="1" ht="9.9499999999999993" customHeight="1" x14ac:dyDescent="0.25">
      <c r="A25" s="63"/>
      <c r="B25" s="257"/>
      <c r="C25" s="97">
        <v>15</v>
      </c>
      <c r="D25" s="72">
        <v>15</v>
      </c>
      <c r="E25" s="72">
        <v>15</v>
      </c>
      <c r="F25" s="72">
        <v>15</v>
      </c>
      <c r="G25" s="72">
        <v>15</v>
      </c>
      <c r="H25" s="72">
        <v>15</v>
      </c>
      <c r="I25" s="72">
        <v>15</v>
      </c>
      <c r="J25" s="72">
        <v>15</v>
      </c>
      <c r="K25" s="72">
        <v>15</v>
      </c>
      <c r="L25" s="73">
        <v>15</v>
      </c>
      <c r="M25" s="64"/>
      <c r="N25" s="70"/>
      <c r="O25" s="1">
        <v>14</v>
      </c>
      <c r="P25" s="68"/>
      <c r="Q25" s="69"/>
      <c r="R25" s="68" t="str">
        <f t="shared" si="3"/>
        <v/>
      </c>
      <c r="S25" s="68"/>
      <c r="T25" s="71">
        <f t="shared" si="0"/>
        <v>0</v>
      </c>
      <c r="U25" s="2" t="str">
        <f t="shared" si="1"/>
        <v/>
      </c>
      <c r="V25" s="3">
        <f t="shared" ca="1" si="2"/>
        <v>43344</v>
      </c>
    </row>
    <row r="26" spans="1:22" customFormat="1" ht="9.9499999999999993" customHeight="1" x14ac:dyDescent="0.25">
      <c r="A26" s="63"/>
      <c r="B26" s="257"/>
      <c r="C26" s="97">
        <v>16</v>
      </c>
      <c r="D26" s="72">
        <v>16</v>
      </c>
      <c r="E26" s="72">
        <v>16</v>
      </c>
      <c r="F26" s="72">
        <v>16</v>
      </c>
      <c r="G26" s="72">
        <v>16</v>
      </c>
      <c r="H26" s="72">
        <v>16</v>
      </c>
      <c r="I26" s="72">
        <v>16</v>
      </c>
      <c r="J26" s="72">
        <v>16</v>
      </c>
      <c r="K26" s="72">
        <v>16</v>
      </c>
      <c r="L26" s="73">
        <v>16</v>
      </c>
      <c r="M26" s="64"/>
      <c r="N26" s="70"/>
      <c r="O26" s="1">
        <v>15</v>
      </c>
      <c r="P26" s="68"/>
      <c r="Q26" s="69"/>
      <c r="R26" s="68" t="str">
        <f t="shared" si="3"/>
        <v/>
      </c>
      <c r="S26" s="68"/>
      <c r="T26" s="71">
        <f t="shared" si="0"/>
        <v>0</v>
      </c>
      <c r="U26" s="2" t="str">
        <f t="shared" si="1"/>
        <v/>
      </c>
      <c r="V26" s="3">
        <f t="shared" ca="1" si="2"/>
        <v>43344</v>
      </c>
    </row>
    <row r="27" spans="1:22" customFormat="1" ht="9.9499999999999993" customHeight="1" x14ac:dyDescent="0.25">
      <c r="A27" s="63"/>
      <c r="B27" s="257"/>
      <c r="C27" s="97">
        <v>17</v>
      </c>
      <c r="D27" s="72">
        <v>17</v>
      </c>
      <c r="E27" s="72">
        <v>17</v>
      </c>
      <c r="F27" s="72">
        <v>17</v>
      </c>
      <c r="G27" s="72">
        <v>17</v>
      </c>
      <c r="H27" s="72">
        <v>17</v>
      </c>
      <c r="I27" s="72">
        <v>17</v>
      </c>
      <c r="J27" s="72">
        <v>17</v>
      </c>
      <c r="K27" s="72">
        <v>17</v>
      </c>
      <c r="L27" s="73">
        <v>17</v>
      </c>
      <c r="M27" s="64"/>
      <c r="N27" s="70"/>
      <c r="O27" s="1">
        <v>16</v>
      </c>
      <c r="P27" s="68"/>
      <c r="Q27" s="69"/>
      <c r="R27" s="68" t="str">
        <f t="shared" si="3"/>
        <v/>
      </c>
      <c r="S27" s="68"/>
      <c r="T27" s="71">
        <f t="shared" si="0"/>
        <v>0</v>
      </c>
      <c r="U27" s="2" t="str">
        <f t="shared" si="1"/>
        <v/>
      </c>
      <c r="V27" s="3">
        <f t="shared" ca="1" si="2"/>
        <v>43344</v>
      </c>
    </row>
    <row r="28" spans="1:22" customFormat="1" ht="9.9499999999999993" customHeight="1" x14ac:dyDescent="0.25">
      <c r="A28" s="63"/>
      <c r="B28" s="257"/>
      <c r="C28" s="97">
        <v>18</v>
      </c>
      <c r="D28" s="72">
        <v>18</v>
      </c>
      <c r="E28" s="72">
        <v>18</v>
      </c>
      <c r="F28" s="72">
        <v>18</v>
      </c>
      <c r="G28" s="72">
        <v>18</v>
      </c>
      <c r="H28" s="72">
        <v>18</v>
      </c>
      <c r="I28" s="72">
        <v>18</v>
      </c>
      <c r="J28" s="72">
        <v>18</v>
      </c>
      <c r="K28" s="72">
        <v>18</v>
      </c>
      <c r="L28" s="73">
        <v>18</v>
      </c>
      <c r="M28" s="64"/>
      <c r="N28" s="70"/>
      <c r="O28" s="1">
        <v>17</v>
      </c>
      <c r="P28" s="68"/>
      <c r="Q28" s="69"/>
      <c r="R28" s="68" t="str">
        <f t="shared" si="3"/>
        <v/>
      </c>
      <c r="S28" s="68"/>
      <c r="T28" s="71">
        <f t="shared" si="0"/>
        <v>0</v>
      </c>
      <c r="U28" s="2" t="str">
        <f t="shared" si="1"/>
        <v/>
      </c>
      <c r="V28" s="3">
        <f t="shared" ca="1" si="2"/>
        <v>43344</v>
      </c>
    </row>
    <row r="29" spans="1:22" customFormat="1" ht="9.9499999999999993" customHeight="1" x14ac:dyDescent="0.25">
      <c r="A29" s="63"/>
      <c r="B29" s="257"/>
      <c r="C29" s="97">
        <v>19</v>
      </c>
      <c r="D29" s="72">
        <v>19</v>
      </c>
      <c r="E29" s="72">
        <v>19</v>
      </c>
      <c r="F29" s="72">
        <v>19</v>
      </c>
      <c r="G29" s="72">
        <v>19</v>
      </c>
      <c r="H29" s="72">
        <v>19</v>
      </c>
      <c r="I29" s="72">
        <v>19</v>
      </c>
      <c r="J29" s="72">
        <v>19</v>
      </c>
      <c r="K29" s="72">
        <v>19</v>
      </c>
      <c r="L29" s="73">
        <v>19</v>
      </c>
      <c r="M29" s="64"/>
      <c r="N29" s="70"/>
      <c r="O29" s="1">
        <v>18</v>
      </c>
      <c r="P29" s="68"/>
      <c r="Q29" s="69"/>
      <c r="R29" s="68" t="str">
        <f t="shared" si="3"/>
        <v/>
      </c>
      <c r="S29" s="68"/>
      <c r="T29" s="71">
        <f t="shared" si="0"/>
        <v>0</v>
      </c>
      <c r="U29" s="2" t="str">
        <f t="shared" si="1"/>
        <v/>
      </c>
      <c r="V29" s="3">
        <f t="shared" ca="1" si="2"/>
        <v>43344</v>
      </c>
    </row>
    <row r="30" spans="1:22" customFormat="1" ht="9.9499999999999993" customHeight="1" x14ac:dyDescent="0.25">
      <c r="A30" s="63"/>
      <c r="B30" s="257"/>
      <c r="C30" s="97">
        <v>20</v>
      </c>
      <c r="D30" s="72">
        <v>20</v>
      </c>
      <c r="E30" s="72">
        <v>20</v>
      </c>
      <c r="F30" s="72">
        <v>20</v>
      </c>
      <c r="G30" s="72">
        <v>20</v>
      </c>
      <c r="H30" s="72">
        <v>20</v>
      </c>
      <c r="I30" s="72">
        <v>20</v>
      </c>
      <c r="J30" s="72">
        <v>20</v>
      </c>
      <c r="K30" s="72">
        <v>20</v>
      </c>
      <c r="L30" s="73">
        <v>20</v>
      </c>
      <c r="M30" s="64"/>
      <c r="N30" s="70"/>
      <c r="O30" s="1">
        <v>19</v>
      </c>
      <c r="P30" s="68"/>
      <c r="Q30" s="69"/>
      <c r="R30" s="68" t="str">
        <f t="shared" si="3"/>
        <v/>
      </c>
      <c r="S30" s="68"/>
      <c r="T30" s="71">
        <f t="shared" si="0"/>
        <v>0</v>
      </c>
      <c r="U30" s="2" t="str">
        <f t="shared" si="1"/>
        <v/>
      </c>
      <c r="V30" s="3">
        <f t="shared" ca="1" si="2"/>
        <v>43344</v>
      </c>
    </row>
    <row r="31" spans="1:22" customFormat="1" ht="9.9499999999999993" customHeight="1" x14ac:dyDescent="0.25">
      <c r="A31" s="63"/>
      <c r="B31" s="257"/>
      <c r="C31" s="97">
        <v>21</v>
      </c>
      <c r="D31" s="72">
        <v>21</v>
      </c>
      <c r="E31" s="72">
        <v>21</v>
      </c>
      <c r="F31" s="72">
        <v>21</v>
      </c>
      <c r="G31" s="72">
        <v>21</v>
      </c>
      <c r="H31" s="72">
        <v>21</v>
      </c>
      <c r="I31" s="72">
        <v>21</v>
      </c>
      <c r="J31" s="72">
        <v>21</v>
      </c>
      <c r="K31" s="72">
        <v>21</v>
      </c>
      <c r="L31" s="73">
        <v>21</v>
      </c>
      <c r="M31" s="64"/>
      <c r="N31" s="70"/>
      <c r="O31" s="1">
        <v>20</v>
      </c>
      <c r="P31" s="68"/>
      <c r="Q31" s="69"/>
      <c r="R31" s="68" t="str">
        <f t="shared" si="3"/>
        <v/>
      </c>
      <c r="S31" s="68"/>
      <c r="T31" s="71">
        <f t="shared" si="0"/>
        <v>0</v>
      </c>
      <c r="U31" s="2" t="str">
        <f t="shared" si="1"/>
        <v/>
      </c>
      <c r="V31" s="3">
        <f t="shared" ca="1" si="2"/>
        <v>43344</v>
      </c>
    </row>
    <row r="32" spans="1:22" customFormat="1" ht="9.9499999999999993" customHeight="1" x14ac:dyDescent="0.25">
      <c r="A32" s="63"/>
      <c r="B32" s="257"/>
      <c r="C32" s="97">
        <v>22</v>
      </c>
      <c r="D32" s="72">
        <v>22</v>
      </c>
      <c r="E32" s="72">
        <v>22</v>
      </c>
      <c r="F32" s="72">
        <v>22</v>
      </c>
      <c r="G32" s="72">
        <v>22</v>
      </c>
      <c r="H32" s="72">
        <v>22</v>
      </c>
      <c r="I32" s="72">
        <v>22</v>
      </c>
      <c r="J32" s="72">
        <v>22</v>
      </c>
      <c r="K32" s="72">
        <v>22</v>
      </c>
      <c r="L32" s="73">
        <v>22</v>
      </c>
      <c r="M32" s="64"/>
      <c r="N32" s="70"/>
      <c r="O32" s="1">
        <v>21</v>
      </c>
      <c r="P32" s="68"/>
      <c r="Q32" s="69"/>
      <c r="R32" s="68" t="str">
        <f t="shared" si="3"/>
        <v/>
      </c>
      <c r="S32" s="68"/>
      <c r="T32" s="71">
        <f t="shared" si="0"/>
        <v>0</v>
      </c>
      <c r="U32" s="2" t="str">
        <f t="shared" si="1"/>
        <v/>
      </c>
      <c r="V32" s="3">
        <f t="shared" ca="1" si="2"/>
        <v>43344</v>
      </c>
    </row>
    <row r="33" spans="1:22" customFormat="1" ht="9.9499999999999993" customHeight="1" x14ac:dyDescent="0.25">
      <c r="A33" s="63"/>
      <c r="B33" s="257"/>
      <c r="C33" s="97">
        <v>23</v>
      </c>
      <c r="D33" s="72">
        <v>23</v>
      </c>
      <c r="E33" s="72">
        <v>23</v>
      </c>
      <c r="F33" s="72">
        <v>23</v>
      </c>
      <c r="G33" s="72">
        <v>23</v>
      </c>
      <c r="H33" s="72">
        <v>23</v>
      </c>
      <c r="I33" s="72">
        <v>23</v>
      </c>
      <c r="J33" s="72">
        <v>23</v>
      </c>
      <c r="K33" s="72">
        <v>23</v>
      </c>
      <c r="L33" s="73">
        <v>23</v>
      </c>
      <c r="M33" s="64"/>
      <c r="N33" s="70"/>
      <c r="O33" s="1">
        <v>22</v>
      </c>
      <c r="P33" s="68"/>
      <c r="Q33" s="69"/>
      <c r="R33" s="68" t="str">
        <f t="shared" si="3"/>
        <v/>
      </c>
      <c r="S33" s="68"/>
      <c r="T33" s="71">
        <f t="shared" si="0"/>
        <v>0</v>
      </c>
      <c r="U33" s="2" t="str">
        <f t="shared" si="1"/>
        <v/>
      </c>
      <c r="V33" s="3">
        <f t="shared" ca="1" si="2"/>
        <v>43344</v>
      </c>
    </row>
    <row r="34" spans="1:22" customFormat="1" ht="9.9499999999999993" customHeight="1" x14ac:dyDescent="0.25">
      <c r="A34" s="63"/>
      <c r="B34" s="257"/>
      <c r="C34" s="97">
        <v>24</v>
      </c>
      <c r="D34" s="72">
        <v>24</v>
      </c>
      <c r="E34" s="72">
        <v>24</v>
      </c>
      <c r="F34" s="72">
        <v>24</v>
      </c>
      <c r="G34" s="72">
        <v>24</v>
      </c>
      <c r="H34" s="72">
        <v>24</v>
      </c>
      <c r="I34" s="72">
        <v>24</v>
      </c>
      <c r="J34" s="72">
        <v>24</v>
      </c>
      <c r="K34" s="72">
        <v>24</v>
      </c>
      <c r="L34" s="73">
        <v>24</v>
      </c>
      <c r="M34" s="64"/>
      <c r="N34" s="70"/>
      <c r="O34" s="1">
        <v>23</v>
      </c>
      <c r="P34" s="68"/>
      <c r="Q34" s="69"/>
      <c r="R34" s="68" t="str">
        <f t="shared" si="3"/>
        <v/>
      </c>
      <c r="S34" s="68"/>
      <c r="T34" s="71">
        <f t="shared" si="0"/>
        <v>0</v>
      </c>
      <c r="U34" s="2" t="str">
        <f t="shared" si="1"/>
        <v/>
      </c>
      <c r="V34" s="3">
        <f t="shared" ca="1" si="2"/>
        <v>43344</v>
      </c>
    </row>
    <row r="35" spans="1:22" customFormat="1" ht="9.9499999999999993" customHeight="1" x14ac:dyDescent="0.25">
      <c r="A35" s="63"/>
      <c r="B35" s="257"/>
      <c r="C35" s="97">
        <v>25</v>
      </c>
      <c r="D35" s="72">
        <v>25</v>
      </c>
      <c r="E35" s="72">
        <v>25</v>
      </c>
      <c r="F35" s="72">
        <v>25</v>
      </c>
      <c r="G35" s="72">
        <v>25</v>
      </c>
      <c r="H35" s="72">
        <v>25</v>
      </c>
      <c r="I35" s="72">
        <v>25</v>
      </c>
      <c r="J35" s="72">
        <v>25</v>
      </c>
      <c r="K35" s="72">
        <v>25</v>
      </c>
      <c r="L35" s="73">
        <v>25</v>
      </c>
      <c r="M35" s="64"/>
      <c r="N35" s="70"/>
      <c r="O35" s="1">
        <v>24</v>
      </c>
      <c r="P35" s="68"/>
      <c r="Q35" s="69"/>
      <c r="R35" s="68" t="str">
        <f t="shared" si="3"/>
        <v/>
      </c>
      <c r="S35" s="68"/>
      <c r="T35" s="71">
        <f t="shared" si="0"/>
        <v>0</v>
      </c>
      <c r="U35" s="2" t="str">
        <f t="shared" si="1"/>
        <v/>
      </c>
      <c r="V35" s="3">
        <f t="shared" ca="1" si="2"/>
        <v>43344</v>
      </c>
    </row>
    <row r="36" spans="1:22" customFormat="1" ht="9.9499999999999993" customHeight="1" x14ac:dyDescent="0.25">
      <c r="A36" s="63"/>
      <c r="B36" s="257"/>
      <c r="C36" s="97">
        <v>26</v>
      </c>
      <c r="D36" s="72">
        <v>26</v>
      </c>
      <c r="E36" s="72">
        <v>26</v>
      </c>
      <c r="F36" s="72">
        <v>26</v>
      </c>
      <c r="G36" s="72">
        <v>26</v>
      </c>
      <c r="H36" s="72">
        <v>26</v>
      </c>
      <c r="I36" s="72">
        <v>26</v>
      </c>
      <c r="J36" s="72">
        <v>26</v>
      </c>
      <c r="K36" s="72">
        <v>26</v>
      </c>
      <c r="L36" s="73">
        <v>26</v>
      </c>
      <c r="M36" s="64"/>
      <c r="N36" s="70"/>
      <c r="O36" s="1">
        <v>25</v>
      </c>
      <c r="P36" s="68"/>
      <c r="Q36" s="69"/>
      <c r="R36" s="68" t="str">
        <f t="shared" si="3"/>
        <v/>
      </c>
      <c r="S36" s="68"/>
      <c r="T36" s="71">
        <f t="shared" si="0"/>
        <v>0</v>
      </c>
      <c r="U36" s="2" t="str">
        <f t="shared" si="1"/>
        <v/>
      </c>
      <c r="V36" s="3">
        <f t="shared" ca="1" si="2"/>
        <v>43344</v>
      </c>
    </row>
    <row r="37" spans="1:22" customFormat="1" ht="9.9499999999999993" customHeight="1" x14ac:dyDescent="0.25">
      <c r="A37" s="63"/>
      <c r="B37" s="257"/>
      <c r="C37" s="97">
        <v>27</v>
      </c>
      <c r="D37" s="72">
        <v>27</v>
      </c>
      <c r="E37" s="72">
        <v>27</v>
      </c>
      <c r="F37" s="72">
        <v>27</v>
      </c>
      <c r="G37" s="72">
        <v>27</v>
      </c>
      <c r="H37" s="72">
        <v>27</v>
      </c>
      <c r="I37" s="72">
        <v>27</v>
      </c>
      <c r="J37" s="72">
        <v>27</v>
      </c>
      <c r="K37" s="72">
        <v>27</v>
      </c>
      <c r="L37" s="73">
        <v>27</v>
      </c>
      <c r="M37" s="64"/>
      <c r="N37" s="70"/>
      <c r="O37" s="1">
        <v>26</v>
      </c>
      <c r="P37" s="68"/>
      <c r="Q37" s="69"/>
      <c r="R37" s="68" t="str">
        <f t="shared" si="3"/>
        <v/>
      </c>
      <c r="S37" s="68"/>
      <c r="T37" s="71">
        <f t="shared" si="0"/>
        <v>0</v>
      </c>
      <c r="U37" s="2" t="str">
        <f t="shared" si="1"/>
        <v/>
      </c>
      <c r="V37" s="3">
        <f t="shared" ca="1" si="2"/>
        <v>43344</v>
      </c>
    </row>
    <row r="38" spans="1:22" customFormat="1" ht="9.9499999999999993" customHeight="1" x14ac:dyDescent="0.25">
      <c r="A38" s="63"/>
      <c r="B38" s="257"/>
      <c r="C38" s="97">
        <v>28</v>
      </c>
      <c r="D38" s="72">
        <v>28</v>
      </c>
      <c r="E38" s="72">
        <v>28</v>
      </c>
      <c r="F38" s="72">
        <v>28</v>
      </c>
      <c r="G38" s="72">
        <v>28</v>
      </c>
      <c r="H38" s="72">
        <v>28</v>
      </c>
      <c r="I38" s="72">
        <v>28</v>
      </c>
      <c r="J38" s="72">
        <v>28</v>
      </c>
      <c r="K38" s="72">
        <v>28</v>
      </c>
      <c r="L38" s="73">
        <v>28</v>
      </c>
      <c r="M38" s="64"/>
      <c r="N38" s="70"/>
      <c r="O38" s="1">
        <v>27</v>
      </c>
      <c r="P38" s="68"/>
      <c r="Q38" s="69"/>
      <c r="R38" s="68" t="str">
        <f t="shared" si="3"/>
        <v/>
      </c>
      <c r="S38" s="68"/>
      <c r="T38" s="71">
        <f t="shared" si="0"/>
        <v>0</v>
      </c>
      <c r="U38" s="2" t="str">
        <f t="shared" si="1"/>
        <v/>
      </c>
      <c r="V38" s="3">
        <f t="shared" ca="1" si="2"/>
        <v>43344</v>
      </c>
    </row>
    <row r="39" spans="1:22" customFormat="1" ht="9.9499999999999993" customHeight="1" x14ac:dyDescent="0.25">
      <c r="A39" s="63"/>
      <c r="B39" s="257"/>
      <c r="C39" s="97">
        <v>29</v>
      </c>
      <c r="D39" s="72">
        <v>29</v>
      </c>
      <c r="E39" s="72">
        <v>29</v>
      </c>
      <c r="F39" s="72">
        <v>29</v>
      </c>
      <c r="G39" s="72">
        <v>29</v>
      </c>
      <c r="H39" s="72">
        <v>29</v>
      </c>
      <c r="I39" s="72">
        <v>29</v>
      </c>
      <c r="J39" s="72">
        <v>29</v>
      </c>
      <c r="K39" s="72">
        <v>29</v>
      </c>
      <c r="L39" s="73">
        <v>29</v>
      </c>
      <c r="M39" s="64"/>
      <c r="N39" s="70"/>
      <c r="O39" s="1">
        <v>28</v>
      </c>
      <c r="P39" s="68"/>
      <c r="Q39" s="69"/>
      <c r="R39" s="68" t="str">
        <f t="shared" si="3"/>
        <v/>
      </c>
      <c r="S39" s="68"/>
      <c r="T39" s="71">
        <f t="shared" si="0"/>
        <v>0</v>
      </c>
      <c r="U39" s="2" t="str">
        <f t="shared" si="1"/>
        <v/>
      </c>
      <c r="V39" s="3">
        <f t="shared" ca="1" si="2"/>
        <v>43344</v>
      </c>
    </row>
    <row r="40" spans="1:22" customFormat="1" ht="9.9499999999999993" customHeight="1" x14ac:dyDescent="0.25">
      <c r="A40" s="63"/>
      <c r="B40" s="257"/>
      <c r="C40" s="97">
        <v>30</v>
      </c>
      <c r="D40" s="72">
        <v>30</v>
      </c>
      <c r="E40" s="72">
        <v>30</v>
      </c>
      <c r="F40" s="72">
        <v>30</v>
      </c>
      <c r="G40" s="72">
        <v>30</v>
      </c>
      <c r="H40" s="72">
        <v>30</v>
      </c>
      <c r="I40" s="72">
        <v>30</v>
      </c>
      <c r="J40" s="72">
        <v>30</v>
      </c>
      <c r="K40" s="72">
        <v>30</v>
      </c>
      <c r="L40" s="73">
        <v>30</v>
      </c>
      <c r="M40" s="64"/>
      <c r="N40" s="70"/>
      <c r="O40" s="1">
        <v>29</v>
      </c>
      <c r="P40" s="68"/>
      <c r="Q40" s="69"/>
      <c r="R40" s="68" t="str">
        <f t="shared" si="3"/>
        <v/>
      </c>
      <c r="S40" s="68"/>
      <c r="T40" s="71">
        <f t="shared" si="0"/>
        <v>0</v>
      </c>
      <c r="U40" s="2" t="str">
        <f t="shared" si="1"/>
        <v/>
      </c>
      <c r="V40" s="3">
        <f t="shared" ca="1" si="2"/>
        <v>43344</v>
      </c>
    </row>
    <row r="41" spans="1:22" customFormat="1" ht="9.9499999999999993" customHeight="1" x14ac:dyDescent="0.25">
      <c r="A41" s="63"/>
      <c r="B41" s="257"/>
      <c r="C41" s="97">
        <v>31</v>
      </c>
      <c r="D41" s="72">
        <v>31</v>
      </c>
      <c r="E41" s="72">
        <v>31</v>
      </c>
      <c r="F41" s="72">
        <v>31</v>
      </c>
      <c r="G41" s="72">
        <v>31</v>
      </c>
      <c r="H41" s="72">
        <v>31</v>
      </c>
      <c r="I41" s="72">
        <v>31</v>
      </c>
      <c r="J41" s="72">
        <v>31</v>
      </c>
      <c r="K41" s="72">
        <v>31</v>
      </c>
      <c r="L41" s="73">
        <v>31</v>
      </c>
      <c r="M41" s="64"/>
      <c r="N41" s="70"/>
      <c r="O41" s="1">
        <v>30</v>
      </c>
      <c r="P41" s="68"/>
      <c r="Q41" s="69"/>
      <c r="R41" s="68" t="str">
        <f t="shared" si="3"/>
        <v/>
      </c>
      <c r="S41" s="68"/>
      <c r="T41" s="71">
        <f t="shared" si="0"/>
        <v>0</v>
      </c>
      <c r="U41" s="2" t="str">
        <f t="shared" si="1"/>
        <v/>
      </c>
      <c r="V41" s="3">
        <f t="shared" ca="1" si="2"/>
        <v>43344</v>
      </c>
    </row>
    <row r="42" spans="1:22" customFormat="1" ht="9.9499999999999993" customHeight="1" x14ac:dyDescent="0.25">
      <c r="A42" s="63"/>
      <c r="B42" s="257"/>
      <c r="C42" s="97">
        <v>32</v>
      </c>
      <c r="D42" s="72">
        <v>32</v>
      </c>
      <c r="E42" s="72">
        <v>32</v>
      </c>
      <c r="F42" s="72">
        <v>32</v>
      </c>
      <c r="G42" s="72">
        <v>32</v>
      </c>
      <c r="H42" s="72">
        <v>32</v>
      </c>
      <c r="I42" s="72">
        <v>32</v>
      </c>
      <c r="J42" s="72">
        <v>32</v>
      </c>
      <c r="K42" s="72">
        <v>32</v>
      </c>
      <c r="L42" s="73">
        <v>32</v>
      </c>
      <c r="M42" s="64"/>
      <c r="N42" s="70"/>
      <c r="O42" s="1">
        <v>31</v>
      </c>
      <c r="P42" s="68"/>
      <c r="Q42" s="69"/>
      <c r="R42" s="68" t="str">
        <f t="shared" si="3"/>
        <v/>
      </c>
      <c r="S42" s="68"/>
      <c r="T42" s="71">
        <f t="shared" si="0"/>
        <v>0</v>
      </c>
      <c r="U42" s="2" t="str">
        <f t="shared" si="1"/>
        <v/>
      </c>
      <c r="V42" s="3">
        <f t="shared" ca="1" si="2"/>
        <v>43344</v>
      </c>
    </row>
    <row r="43" spans="1:22" customFormat="1" ht="9.9499999999999993" customHeight="1" x14ac:dyDescent="0.25">
      <c r="A43" s="63"/>
      <c r="B43" s="257"/>
      <c r="C43" s="97">
        <v>33</v>
      </c>
      <c r="D43" s="72">
        <v>33</v>
      </c>
      <c r="E43" s="72">
        <v>33</v>
      </c>
      <c r="F43" s="72">
        <v>33</v>
      </c>
      <c r="G43" s="72">
        <v>33</v>
      </c>
      <c r="H43" s="72">
        <v>33</v>
      </c>
      <c r="I43" s="72">
        <v>33</v>
      </c>
      <c r="J43" s="72">
        <v>33</v>
      </c>
      <c r="K43" s="72">
        <v>33</v>
      </c>
      <c r="L43" s="73">
        <v>33</v>
      </c>
      <c r="M43" s="64"/>
      <c r="N43" s="70"/>
      <c r="O43" s="1">
        <v>32</v>
      </c>
      <c r="P43" s="68"/>
      <c r="Q43" s="69"/>
      <c r="R43" s="68" t="str">
        <f t="shared" si="3"/>
        <v/>
      </c>
      <c r="S43" s="68"/>
      <c r="T43" s="71">
        <f t="shared" si="0"/>
        <v>0</v>
      </c>
      <c r="U43" s="2" t="str">
        <f t="shared" si="1"/>
        <v/>
      </c>
      <c r="V43" s="3">
        <f t="shared" ca="1" si="2"/>
        <v>43344</v>
      </c>
    </row>
    <row r="44" spans="1:22" customFormat="1" ht="9.9499999999999993" customHeight="1" x14ac:dyDescent="0.25">
      <c r="A44" s="63"/>
      <c r="B44" s="257"/>
      <c r="C44" s="97">
        <v>34</v>
      </c>
      <c r="D44" s="72">
        <v>34</v>
      </c>
      <c r="E44" s="72">
        <v>34</v>
      </c>
      <c r="F44" s="72">
        <v>34</v>
      </c>
      <c r="G44" s="72">
        <v>34</v>
      </c>
      <c r="H44" s="72">
        <v>34</v>
      </c>
      <c r="I44" s="72">
        <v>34</v>
      </c>
      <c r="J44" s="72">
        <v>34</v>
      </c>
      <c r="K44" s="72">
        <v>34</v>
      </c>
      <c r="L44" s="73">
        <v>34</v>
      </c>
      <c r="M44" s="64"/>
      <c r="N44" s="70"/>
      <c r="O44" s="1">
        <v>33</v>
      </c>
      <c r="P44" s="68"/>
      <c r="Q44" s="69"/>
      <c r="R44" s="68" t="str">
        <f t="shared" si="3"/>
        <v/>
      </c>
      <c r="S44" s="68"/>
      <c r="T44" s="71">
        <f t="shared" si="0"/>
        <v>0</v>
      </c>
      <c r="U44" s="2" t="str">
        <f t="shared" si="1"/>
        <v/>
      </c>
      <c r="V44" s="3">
        <f t="shared" ca="1" si="2"/>
        <v>43344</v>
      </c>
    </row>
    <row r="45" spans="1:22" customFormat="1" ht="9.9499999999999993" customHeight="1" x14ac:dyDescent="0.25">
      <c r="A45" s="63"/>
      <c r="B45" s="257"/>
      <c r="C45" s="97">
        <v>35</v>
      </c>
      <c r="D45" s="72">
        <v>35</v>
      </c>
      <c r="E45" s="72">
        <v>35</v>
      </c>
      <c r="F45" s="72">
        <v>35</v>
      </c>
      <c r="G45" s="72">
        <v>35</v>
      </c>
      <c r="H45" s="72">
        <v>35</v>
      </c>
      <c r="I45" s="72">
        <v>35</v>
      </c>
      <c r="J45" s="72">
        <v>35</v>
      </c>
      <c r="K45" s="72">
        <v>35</v>
      </c>
      <c r="L45" s="73">
        <v>35</v>
      </c>
      <c r="M45" s="64"/>
      <c r="N45" s="70"/>
      <c r="O45" s="1">
        <v>34</v>
      </c>
      <c r="P45" s="68"/>
      <c r="Q45" s="69"/>
      <c r="R45" s="68" t="str">
        <f t="shared" si="3"/>
        <v/>
      </c>
      <c r="S45" s="68"/>
      <c r="T45" s="71">
        <f t="shared" si="0"/>
        <v>0</v>
      </c>
      <c r="U45" s="2" t="str">
        <f t="shared" si="1"/>
        <v/>
      </c>
      <c r="V45" s="3">
        <f t="shared" ca="1" si="2"/>
        <v>43344</v>
      </c>
    </row>
    <row r="46" spans="1:22" customFormat="1" ht="9.9499999999999993" customHeight="1" x14ac:dyDescent="0.25">
      <c r="A46" s="63"/>
      <c r="B46" s="257"/>
      <c r="C46" s="97">
        <v>36</v>
      </c>
      <c r="D46" s="72">
        <v>36</v>
      </c>
      <c r="E46" s="72">
        <v>36</v>
      </c>
      <c r="F46" s="72">
        <v>36</v>
      </c>
      <c r="G46" s="72">
        <v>36</v>
      </c>
      <c r="H46" s="72">
        <v>36</v>
      </c>
      <c r="I46" s="72">
        <v>36</v>
      </c>
      <c r="J46" s="72">
        <v>36</v>
      </c>
      <c r="K46" s="72">
        <v>36</v>
      </c>
      <c r="L46" s="73">
        <v>36</v>
      </c>
      <c r="M46" s="64"/>
      <c r="N46" s="70"/>
      <c r="O46" s="1">
        <v>35</v>
      </c>
      <c r="P46" s="68"/>
      <c r="Q46" s="69"/>
      <c r="R46" s="68" t="str">
        <f t="shared" si="3"/>
        <v/>
      </c>
      <c r="S46" s="68"/>
      <c r="T46" s="71">
        <f t="shared" si="0"/>
        <v>0</v>
      </c>
      <c r="U46" s="2" t="str">
        <f t="shared" si="1"/>
        <v/>
      </c>
      <c r="V46" s="3">
        <f t="shared" ca="1" si="2"/>
        <v>43344</v>
      </c>
    </row>
    <row r="47" spans="1:22" customFormat="1" ht="9.9499999999999993" customHeight="1" x14ac:dyDescent="0.25">
      <c r="A47" s="63"/>
      <c r="B47" s="257"/>
      <c r="C47" s="97">
        <v>37</v>
      </c>
      <c r="D47" s="72">
        <v>37</v>
      </c>
      <c r="E47" s="72">
        <v>37</v>
      </c>
      <c r="F47" s="72">
        <v>37</v>
      </c>
      <c r="G47" s="72">
        <v>37</v>
      </c>
      <c r="H47" s="72">
        <v>37</v>
      </c>
      <c r="I47" s="72">
        <v>37</v>
      </c>
      <c r="J47" s="72">
        <v>37</v>
      </c>
      <c r="K47" s="72">
        <v>37</v>
      </c>
      <c r="L47" s="73">
        <v>37</v>
      </c>
      <c r="M47" s="64"/>
      <c r="N47" s="70"/>
      <c r="O47" s="1">
        <v>36</v>
      </c>
      <c r="P47" s="68"/>
      <c r="Q47" s="69"/>
      <c r="R47" s="68" t="str">
        <f t="shared" si="3"/>
        <v/>
      </c>
      <c r="S47" s="68"/>
      <c r="T47" s="71">
        <f t="shared" si="0"/>
        <v>0</v>
      </c>
      <c r="U47" s="2" t="str">
        <f t="shared" si="1"/>
        <v/>
      </c>
      <c r="V47" s="3">
        <f t="shared" ca="1" si="2"/>
        <v>43344</v>
      </c>
    </row>
    <row r="48" spans="1:22" customFormat="1" ht="9.9499999999999993" customHeight="1" x14ac:dyDescent="0.25">
      <c r="A48" s="63"/>
      <c r="B48" s="257"/>
      <c r="C48" s="97">
        <v>38</v>
      </c>
      <c r="D48" s="72">
        <v>38</v>
      </c>
      <c r="E48" s="72">
        <v>38</v>
      </c>
      <c r="F48" s="72">
        <v>38</v>
      </c>
      <c r="G48" s="72">
        <v>38</v>
      </c>
      <c r="H48" s="72">
        <v>38</v>
      </c>
      <c r="I48" s="72">
        <v>38</v>
      </c>
      <c r="J48" s="72">
        <v>38</v>
      </c>
      <c r="K48" s="72">
        <v>38</v>
      </c>
      <c r="L48" s="73">
        <v>38</v>
      </c>
      <c r="M48" s="64"/>
      <c r="N48" s="70"/>
      <c r="O48" s="1">
        <v>37</v>
      </c>
      <c r="P48" s="68"/>
      <c r="Q48" s="69"/>
      <c r="R48" s="68" t="str">
        <f t="shared" si="3"/>
        <v/>
      </c>
      <c r="S48" s="68"/>
      <c r="T48" s="71">
        <f t="shared" si="0"/>
        <v>0</v>
      </c>
      <c r="U48" s="2" t="str">
        <f t="shared" si="1"/>
        <v/>
      </c>
      <c r="V48" s="3">
        <f t="shared" ca="1" si="2"/>
        <v>43344</v>
      </c>
    </row>
    <row r="49" spans="1:22" customFormat="1" ht="9.9499999999999993" customHeight="1" x14ac:dyDescent="0.25">
      <c r="A49" s="63"/>
      <c r="B49" s="257"/>
      <c r="C49" s="97">
        <v>39</v>
      </c>
      <c r="D49" s="72">
        <v>39</v>
      </c>
      <c r="E49" s="72">
        <v>39</v>
      </c>
      <c r="F49" s="72">
        <v>39</v>
      </c>
      <c r="G49" s="72">
        <v>39</v>
      </c>
      <c r="H49" s="72">
        <v>39</v>
      </c>
      <c r="I49" s="72">
        <v>39</v>
      </c>
      <c r="J49" s="72">
        <v>39</v>
      </c>
      <c r="K49" s="72">
        <v>39</v>
      </c>
      <c r="L49" s="73">
        <v>39</v>
      </c>
      <c r="M49" s="64"/>
      <c r="N49" s="70"/>
      <c r="O49" s="1">
        <v>38</v>
      </c>
      <c r="P49" s="68"/>
      <c r="Q49" s="69"/>
      <c r="R49" s="68" t="str">
        <f t="shared" si="3"/>
        <v/>
      </c>
      <c r="S49" s="68"/>
      <c r="T49" s="71">
        <f t="shared" si="0"/>
        <v>0</v>
      </c>
      <c r="U49" s="2" t="str">
        <f t="shared" si="1"/>
        <v/>
      </c>
      <c r="V49" s="3">
        <f t="shared" ca="1" si="2"/>
        <v>43344</v>
      </c>
    </row>
    <row r="50" spans="1:22" customFormat="1" ht="9.9499999999999993" customHeight="1" x14ac:dyDescent="0.25">
      <c r="A50" s="63"/>
      <c r="B50" s="257"/>
      <c r="C50" s="98">
        <v>40</v>
      </c>
      <c r="D50" s="95">
        <v>40</v>
      </c>
      <c r="E50" s="95">
        <v>40</v>
      </c>
      <c r="F50" s="95">
        <v>40</v>
      </c>
      <c r="G50" s="95">
        <v>40</v>
      </c>
      <c r="H50" s="95">
        <v>40</v>
      </c>
      <c r="I50" s="95">
        <v>40</v>
      </c>
      <c r="J50" s="95">
        <v>40</v>
      </c>
      <c r="K50" s="95">
        <v>40</v>
      </c>
      <c r="L50" s="96">
        <v>40</v>
      </c>
      <c r="M50" s="64"/>
      <c r="N50" s="70"/>
      <c r="O50" s="1">
        <v>39</v>
      </c>
      <c r="P50" s="68"/>
      <c r="Q50" s="69"/>
      <c r="R50" s="68" t="str">
        <f t="shared" si="3"/>
        <v/>
      </c>
      <c r="S50" s="68"/>
      <c r="T50" s="71">
        <f t="shared" si="0"/>
        <v>0</v>
      </c>
      <c r="U50" s="2" t="str">
        <f t="shared" si="1"/>
        <v/>
      </c>
      <c r="V50" s="3">
        <f t="shared" ca="1" si="2"/>
        <v>43344</v>
      </c>
    </row>
    <row r="51" spans="1:22" customFormat="1" ht="9.75" customHeight="1" x14ac:dyDescent="0.25">
      <c r="A51" s="63"/>
      <c r="B51" s="257"/>
      <c r="C51" s="97">
        <v>41</v>
      </c>
      <c r="D51" s="72">
        <v>41</v>
      </c>
      <c r="E51" s="72">
        <v>41</v>
      </c>
      <c r="F51" s="72">
        <v>41</v>
      </c>
      <c r="G51" s="72">
        <v>41</v>
      </c>
      <c r="H51" s="72">
        <v>41</v>
      </c>
      <c r="I51" s="72">
        <v>41</v>
      </c>
      <c r="J51" s="72">
        <v>41</v>
      </c>
      <c r="K51" s="72">
        <v>41</v>
      </c>
      <c r="L51" s="73">
        <v>41</v>
      </c>
      <c r="M51" s="64"/>
      <c r="N51" s="70"/>
      <c r="O51" s="1">
        <v>40</v>
      </c>
      <c r="P51" s="68"/>
      <c r="Q51" s="69"/>
      <c r="R51" s="68" t="str">
        <f t="shared" si="3"/>
        <v/>
      </c>
      <c r="S51" s="68"/>
      <c r="T51" s="71">
        <f t="shared" si="0"/>
        <v>0</v>
      </c>
      <c r="U51" s="2" t="str">
        <f t="shared" si="1"/>
        <v/>
      </c>
      <c r="V51" s="3">
        <f t="shared" ca="1" si="2"/>
        <v>43344</v>
      </c>
    </row>
    <row r="52" spans="1:22" customFormat="1" ht="9.75" customHeight="1" x14ac:dyDescent="0.25">
      <c r="A52" s="63"/>
      <c r="B52" s="257"/>
      <c r="C52" s="97">
        <v>42</v>
      </c>
      <c r="D52" s="72">
        <v>42</v>
      </c>
      <c r="E52" s="72">
        <v>42</v>
      </c>
      <c r="F52" s="72">
        <v>42</v>
      </c>
      <c r="G52" s="72">
        <v>42</v>
      </c>
      <c r="H52" s="72">
        <v>42</v>
      </c>
      <c r="I52" s="72">
        <v>42</v>
      </c>
      <c r="J52" s="72">
        <v>42</v>
      </c>
      <c r="K52" s="72">
        <v>42</v>
      </c>
      <c r="L52" s="73">
        <v>42</v>
      </c>
      <c r="M52" s="64"/>
      <c r="N52" s="70"/>
      <c r="O52" s="1">
        <v>41</v>
      </c>
      <c r="P52" s="68"/>
      <c r="Q52" s="69"/>
      <c r="R52" s="68"/>
      <c r="S52" s="68"/>
      <c r="T52" s="71">
        <f t="shared" si="0"/>
        <v>0</v>
      </c>
      <c r="U52" s="2" t="str">
        <f t="shared" si="1"/>
        <v/>
      </c>
      <c r="V52" s="3">
        <f t="shared" ca="1" si="2"/>
        <v>43344</v>
      </c>
    </row>
    <row r="53" spans="1:22" customFormat="1" ht="9.75" customHeight="1" x14ac:dyDescent="0.25">
      <c r="A53" s="63"/>
      <c r="B53" s="257"/>
      <c r="C53" s="97">
        <v>43</v>
      </c>
      <c r="D53" s="72">
        <v>43</v>
      </c>
      <c r="E53" s="72">
        <v>43</v>
      </c>
      <c r="F53" s="72">
        <v>43</v>
      </c>
      <c r="G53" s="72">
        <v>43</v>
      </c>
      <c r="H53" s="72">
        <v>43</v>
      </c>
      <c r="I53" s="72">
        <v>43</v>
      </c>
      <c r="J53" s="72">
        <v>43</v>
      </c>
      <c r="K53" s="72">
        <v>43</v>
      </c>
      <c r="L53" s="73">
        <v>43</v>
      </c>
      <c r="M53" s="64"/>
      <c r="N53" s="70"/>
      <c r="O53" s="1">
        <v>42</v>
      </c>
      <c r="P53" s="68"/>
      <c r="Q53" s="69"/>
      <c r="R53" s="68"/>
      <c r="S53" s="68"/>
      <c r="T53" s="71">
        <f t="shared" si="0"/>
        <v>0</v>
      </c>
      <c r="U53" s="2" t="str">
        <f t="shared" si="1"/>
        <v/>
      </c>
      <c r="V53" s="3">
        <f t="shared" ca="1" si="2"/>
        <v>43344</v>
      </c>
    </row>
    <row r="54" spans="1:22" customFormat="1" ht="9.75" customHeight="1" x14ac:dyDescent="0.25">
      <c r="A54" s="63"/>
      <c r="B54" s="257"/>
      <c r="C54" s="97">
        <v>44</v>
      </c>
      <c r="D54" s="72">
        <v>44</v>
      </c>
      <c r="E54" s="72">
        <v>44</v>
      </c>
      <c r="F54" s="72">
        <v>44</v>
      </c>
      <c r="G54" s="72">
        <v>44</v>
      </c>
      <c r="H54" s="72">
        <v>44</v>
      </c>
      <c r="I54" s="72">
        <v>44</v>
      </c>
      <c r="J54" s="72">
        <v>44</v>
      </c>
      <c r="K54" s="72">
        <v>44</v>
      </c>
      <c r="L54" s="73">
        <v>44</v>
      </c>
      <c r="M54" s="64"/>
      <c r="N54" s="70"/>
      <c r="O54" s="1">
        <v>43</v>
      </c>
      <c r="P54" s="68"/>
      <c r="Q54" s="69"/>
      <c r="R54" s="68"/>
      <c r="S54" s="68"/>
      <c r="T54" s="71">
        <f t="shared" si="0"/>
        <v>0</v>
      </c>
      <c r="U54" s="2" t="str">
        <f t="shared" si="1"/>
        <v/>
      </c>
      <c r="V54" s="3">
        <f t="shared" ca="1" si="2"/>
        <v>43344</v>
      </c>
    </row>
    <row r="55" spans="1:22" customFormat="1" ht="9.75" customHeight="1" x14ac:dyDescent="0.25">
      <c r="A55" s="63"/>
      <c r="B55" s="257"/>
      <c r="C55" s="97">
        <v>45</v>
      </c>
      <c r="D55" s="72">
        <v>45</v>
      </c>
      <c r="E55" s="72">
        <v>45</v>
      </c>
      <c r="F55" s="72">
        <v>45</v>
      </c>
      <c r="G55" s="72">
        <v>45</v>
      </c>
      <c r="H55" s="72">
        <v>45</v>
      </c>
      <c r="I55" s="72">
        <v>45</v>
      </c>
      <c r="J55" s="72">
        <v>45</v>
      </c>
      <c r="K55" s="72">
        <v>45</v>
      </c>
      <c r="L55" s="73">
        <v>45</v>
      </c>
      <c r="M55" s="64"/>
      <c r="N55" s="70"/>
      <c r="O55" s="1">
        <v>44</v>
      </c>
      <c r="P55" s="68"/>
      <c r="Q55" s="69"/>
      <c r="R55" s="68"/>
      <c r="S55" s="68"/>
      <c r="T55" s="71">
        <f t="shared" si="0"/>
        <v>0</v>
      </c>
      <c r="U55" s="2" t="str">
        <f t="shared" si="1"/>
        <v/>
      </c>
      <c r="V55" s="3">
        <f t="shared" ca="1" si="2"/>
        <v>43344</v>
      </c>
    </row>
    <row r="56" spans="1:22" customFormat="1" ht="9.75" customHeight="1" x14ac:dyDescent="0.25">
      <c r="A56" s="63"/>
      <c r="B56" s="257"/>
      <c r="C56" s="97">
        <v>46</v>
      </c>
      <c r="D56" s="72">
        <v>46</v>
      </c>
      <c r="E56" s="72">
        <v>46</v>
      </c>
      <c r="F56" s="72">
        <v>46</v>
      </c>
      <c r="G56" s="72">
        <v>46</v>
      </c>
      <c r="H56" s="72">
        <v>46</v>
      </c>
      <c r="I56" s="72">
        <v>46</v>
      </c>
      <c r="J56" s="72">
        <v>46</v>
      </c>
      <c r="K56" s="72">
        <v>46</v>
      </c>
      <c r="L56" s="73">
        <v>46</v>
      </c>
      <c r="M56" s="64"/>
      <c r="N56" s="70"/>
      <c r="O56" s="1">
        <v>45</v>
      </c>
      <c r="P56" s="68"/>
      <c r="Q56" s="69"/>
      <c r="R56" s="68"/>
      <c r="S56" s="68"/>
      <c r="T56" s="71">
        <f t="shared" si="0"/>
        <v>0</v>
      </c>
      <c r="U56" s="2" t="str">
        <f t="shared" si="1"/>
        <v/>
      </c>
      <c r="V56" s="3">
        <f t="shared" ca="1" si="2"/>
        <v>43344</v>
      </c>
    </row>
    <row r="57" spans="1:22" customFormat="1" ht="9.75" customHeight="1" x14ac:dyDescent="0.25">
      <c r="A57" s="63"/>
      <c r="B57" s="257"/>
      <c r="C57" s="97">
        <v>47</v>
      </c>
      <c r="D57" s="72">
        <v>47</v>
      </c>
      <c r="E57" s="72">
        <v>47</v>
      </c>
      <c r="F57" s="72">
        <v>47</v>
      </c>
      <c r="G57" s="72">
        <v>47</v>
      </c>
      <c r="H57" s="72">
        <v>47</v>
      </c>
      <c r="I57" s="72">
        <v>47</v>
      </c>
      <c r="J57" s="72">
        <v>47</v>
      </c>
      <c r="K57" s="72">
        <v>47</v>
      </c>
      <c r="L57" s="73">
        <v>47</v>
      </c>
      <c r="M57" s="64"/>
      <c r="N57" s="70"/>
      <c r="O57" s="1">
        <v>46</v>
      </c>
      <c r="P57" s="68"/>
      <c r="Q57" s="69"/>
      <c r="R57" s="68"/>
      <c r="S57" s="68"/>
      <c r="T57" s="71">
        <f t="shared" si="0"/>
        <v>0</v>
      </c>
      <c r="U57" s="2" t="str">
        <f t="shared" si="1"/>
        <v/>
      </c>
      <c r="V57" s="3">
        <f t="shared" ca="1" si="2"/>
        <v>43344</v>
      </c>
    </row>
    <row r="58" spans="1:22" customFormat="1" ht="9.75" customHeight="1" x14ac:dyDescent="0.25">
      <c r="A58" s="63"/>
      <c r="B58" s="257"/>
      <c r="C58" s="97">
        <v>48</v>
      </c>
      <c r="D58" s="72">
        <v>48</v>
      </c>
      <c r="E58" s="72">
        <v>48</v>
      </c>
      <c r="F58" s="72">
        <v>48</v>
      </c>
      <c r="G58" s="72">
        <v>48</v>
      </c>
      <c r="H58" s="72">
        <v>48</v>
      </c>
      <c r="I58" s="72">
        <v>48</v>
      </c>
      <c r="J58" s="72">
        <v>48</v>
      </c>
      <c r="K58" s="72">
        <v>48</v>
      </c>
      <c r="L58" s="73">
        <v>48</v>
      </c>
      <c r="M58" s="64"/>
      <c r="N58" s="70"/>
      <c r="O58" s="1">
        <v>47</v>
      </c>
      <c r="P58" s="68"/>
      <c r="Q58" s="69"/>
      <c r="R58" s="68"/>
      <c r="S58" s="68"/>
      <c r="T58" s="71">
        <f t="shared" si="0"/>
        <v>0</v>
      </c>
      <c r="U58" s="2" t="str">
        <f t="shared" si="1"/>
        <v/>
      </c>
      <c r="V58" s="3">
        <f t="shared" ca="1" si="2"/>
        <v>43344</v>
      </c>
    </row>
    <row r="59" spans="1:22" customFormat="1" ht="9.75" customHeight="1" x14ac:dyDescent="0.25">
      <c r="A59" s="63"/>
      <c r="B59" s="257"/>
      <c r="C59" s="97">
        <v>49</v>
      </c>
      <c r="D59" s="72">
        <v>49</v>
      </c>
      <c r="E59" s="72">
        <v>49</v>
      </c>
      <c r="F59" s="72">
        <v>49</v>
      </c>
      <c r="G59" s="72">
        <v>49</v>
      </c>
      <c r="H59" s="72">
        <v>49</v>
      </c>
      <c r="I59" s="72">
        <v>49</v>
      </c>
      <c r="J59" s="72">
        <v>49</v>
      </c>
      <c r="K59" s="72">
        <v>49</v>
      </c>
      <c r="L59" s="73">
        <v>49</v>
      </c>
      <c r="M59" s="64"/>
      <c r="N59" s="70"/>
      <c r="O59" s="1">
        <v>48</v>
      </c>
      <c r="P59" s="68"/>
      <c r="Q59" s="69"/>
      <c r="R59" s="68"/>
      <c r="S59" s="68"/>
      <c r="T59" s="71">
        <f t="shared" si="0"/>
        <v>0</v>
      </c>
      <c r="U59" s="2" t="str">
        <f t="shared" si="1"/>
        <v/>
      </c>
      <c r="V59" s="3">
        <f t="shared" ca="1" si="2"/>
        <v>43344</v>
      </c>
    </row>
    <row r="60" spans="1:22" customFormat="1" ht="9.75" customHeight="1" x14ac:dyDescent="0.25">
      <c r="A60" s="63"/>
      <c r="B60" s="257"/>
      <c r="C60" s="97">
        <v>50</v>
      </c>
      <c r="D60" s="72">
        <v>50</v>
      </c>
      <c r="E60" s="72">
        <v>50</v>
      </c>
      <c r="F60" s="72">
        <v>50</v>
      </c>
      <c r="G60" s="72">
        <v>50</v>
      </c>
      <c r="H60" s="72">
        <v>50</v>
      </c>
      <c r="I60" s="72">
        <v>50</v>
      </c>
      <c r="J60" s="72">
        <v>50</v>
      </c>
      <c r="K60" s="72">
        <v>50</v>
      </c>
      <c r="L60" s="73">
        <v>50</v>
      </c>
      <c r="M60" s="64"/>
      <c r="N60" s="70"/>
      <c r="O60" s="1">
        <v>49</v>
      </c>
      <c r="P60" s="68"/>
      <c r="Q60" s="69"/>
      <c r="R60" s="68"/>
      <c r="S60" s="68"/>
      <c r="T60" s="71">
        <f t="shared" si="0"/>
        <v>0</v>
      </c>
      <c r="U60" s="2" t="str">
        <f t="shared" si="1"/>
        <v/>
      </c>
      <c r="V60" s="3">
        <f t="shared" ca="1" si="2"/>
        <v>43344</v>
      </c>
    </row>
    <row r="61" spans="1:22" customFormat="1" ht="9.75" customHeight="1" x14ac:dyDescent="0.25">
      <c r="A61" s="63"/>
      <c r="B61" s="257"/>
      <c r="C61" s="97">
        <v>51</v>
      </c>
      <c r="D61" s="72">
        <v>51</v>
      </c>
      <c r="E61" s="72">
        <v>51</v>
      </c>
      <c r="F61" s="72">
        <v>51</v>
      </c>
      <c r="G61" s="72">
        <v>51</v>
      </c>
      <c r="H61" s="72">
        <v>51</v>
      </c>
      <c r="I61" s="72">
        <v>51</v>
      </c>
      <c r="J61" s="72">
        <v>51</v>
      </c>
      <c r="K61" s="72">
        <v>51</v>
      </c>
      <c r="L61" s="73">
        <v>51</v>
      </c>
      <c r="M61" s="64"/>
      <c r="N61" s="70"/>
      <c r="O61" s="1">
        <v>50</v>
      </c>
      <c r="P61" s="68"/>
      <c r="Q61" s="69"/>
      <c r="R61" s="68"/>
      <c r="S61" s="68"/>
      <c r="T61" s="71">
        <f t="shared" si="0"/>
        <v>0</v>
      </c>
      <c r="U61" s="2" t="str">
        <f t="shared" si="1"/>
        <v/>
      </c>
      <c r="V61" s="3">
        <f t="shared" ca="1" si="2"/>
        <v>43344</v>
      </c>
    </row>
    <row r="62" spans="1:22" customFormat="1" ht="9.75" customHeight="1" x14ac:dyDescent="0.25">
      <c r="A62" s="63"/>
      <c r="B62" s="257"/>
      <c r="C62" s="97">
        <v>52</v>
      </c>
      <c r="D62" s="72">
        <v>52</v>
      </c>
      <c r="E62" s="72">
        <v>52</v>
      </c>
      <c r="F62" s="72">
        <v>52</v>
      </c>
      <c r="G62" s="72">
        <v>52</v>
      </c>
      <c r="H62" s="72">
        <v>52</v>
      </c>
      <c r="I62" s="72">
        <v>52</v>
      </c>
      <c r="J62" s="72">
        <v>52</v>
      </c>
      <c r="K62" s="72">
        <v>52</v>
      </c>
      <c r="L62" s="73">
        <v>52</v>
      </c>
      <c r="M62" s="64"/>
      <c r="N62" s="70"/>
      <c r="O62" s="1">
        <v>51</v>
      </c>
      <c r="P62" s="68"/>
      <c r="Q62" s="69"/>
      <c r="R62" s="68"/>
      <c r="S62" s="68"/>
      <c r="T62" s="71">
        <f t="shared" si="0"/>
        <v>0</v>
      </c>
      <c r="U62" s="2" t="str">
        <f t="shared" si="1"/>
        <v/>
      </c>
      <c r="V62" s="3">
        <f t="shared" ca="1" si="2"/>
        <v>43344</v>
      </c>
    </row>
    <row r="63" spans="1:22" customFormat="1" ht="9.75" customHeight="1" x14ac:dyDescent="0.25">
      <c r="A63" s="63"/>
      <c r="B63" s="257"/>
      <c r="C63" s="97">
        <v>53</v>
      </c>
      <c r="D63" s="72">
        <v>53</v>
      </c>
      <c r="E63" s="72">
        <v>53</v>
      </c>
      <c r="F63" s="72">
        <v>53</v>
      </c>
      <c r="G63" s="72">
        <v>53</v>
      </c>
      <c r="H63" s="72">
        <v>53</v>
      </c>
      <c r="I63" s="72">
        <v>53</v>
      </c>
      <c r="J63" s="72">
        <v>53</v>
      </c>
      <c r="K63" s="72">
        <v>53</v>
      </c>
      <c r="L63" s="73">
        <v>53</v>
      </c>
      <c r="M63" s="64"/>
      <c r="N63" s="70"/>
      <c r="O63" s="1">
        <v>52</v>
      </c>
      <c r="P63" s="68"/>
      <c r="Q63" s="69"/>
      <c r="R63" s="68"/>
      <c r="S63" s="68"/>
      <c r="T63" s="71">
        <f t="shared" si="0"/>
        <v>0</v>
      </c>
      <c r="U63" s="2" t="str">
        <f t="shared" si="1"/>
        <v/>
      </c>
      <c r="V63" s="3">
        <f t="shared" ca="1" si="2"/>
        <v>43344</v>
      </c>
    </row>
    <row r="64" spans="1:22" customFormat="1" ht="9.75" customHeight="1" x14ac:dyDescent="0.25">
      <c r="A64" s="63"/>
      <c r="B64" s="257"/>
      <c r="C64" s="97">
        <v>54</v>
      </c>
      <c r="D64" s="72">
        <v>54</v>
      </c>
      <c r="E64" s="72">
        <v>54</v>
      </c>
      <c r="F64" s="72">
        <v>54</v>
      </c>
      <c r="G64" s="72">
        <v>54</v>
      </c>
      <c r="H64" s="72">
        <v>54</v>
      </c>
      <c r="I64" s="72">
        <v>54</v>
      </c>
      <c r="J64" s="72">
        <v>54</v>
      </c>
      <c r="K64" s="72">
        <v>54</v>
      </c>
      <c r="L64" s="73">
        <v>54</v>
      </c>
      <c r="M64" s="64"/>
      <c r="N64" s="70"/>
      <c r="O64" s="1">
        <v>53</v>
      </c>
      <c r="P64" s="68"/>
      <c r="Q64" s="69"/>
      <c r="R64" s="68"/>
      <c r="S64" s="68"/>
      <c r="T64" s="71">
        <f t="shared" si="0"/>
        <v>0</v>
      </c>
      <c r="U64" s="2" t="str">
        <f t="shared" si="1"/>
        <v/>
      </c>
      <c r="V64" s="3">
        <f t="shared" ca="1" si="2"/>
        <v>43344</v>
      </c>
    </row>
    <row r="65" spans="1:22" customFormat="1" ht="9.75" customHeight="1" x14ac:dyDescent="0.25">
      <c r="A65" s="63"/>
      <c r="B65" s="257"/>
      <c r="C65" s="97">
        <v>55</v>
      </c>
      <c r="D65" s="72">
        <v>55</v>
      </c>
      <c r="E65" s="72">
        <v>55</v>
      </c>
      <c r="F65" s="72">
        <v>55</v>
      </c>
      <c r="G65" s="72">
        <v>55</v>
      </c>
      <c r="H65" s="72">
        <v>55</v>
      </c>
      <c r="I65" s="72">
        <v>55</v>
      </c>
      <c r="J65" s="72">
        <v>55</v>
      </c>
      <c r="K65" s="72">
        <v>55</v>
      </c>
      <c r="L65" s="73">
        <v>55</v>
      </c>
      <c r="M65" s="64"/>
      <c r="N65" s="70"/>
      <c r="O65" s="1">
        <v>54</v>
      </c>
      <c r="P65" s="68"/>
      <c r="Q65" s="69"/>
      <c r="R65" s="68"/>
      <c r="S65" s="68"/>
      <c r="T65" s="71">
        <f t="shared" si="0"/>
        <v>0</v>
      </c>
      <c r="U65" s="2" t="str">
        <f t="shared" si="1"/>
        <v/>
      </c>
      <c r="V65" s="3">
        <f t="shared" ca="1" si="2"/>
        <v>43344</v>
      </c>
    </row>
    <row r="66" spans="1:22" customFormat="1" ht="9.75" customHeight="1" x14ac:dyDescent="0.25">
      <c r="A66" s="63"/>
      <c r="B66" s="257"/>
      <c r="C66" s="97">
        <v>56</v>
      </c>
      <c r="D66" s="72">
        <v>56</v>
      </c>
      <c r="E66" s="72">
        <v>56</v>
      </c>
      <c r="F66" s="72">
        <v>56</v>
      </c>
      <c r="G66" s="72">
        <v>56</v>
      </c>
      <c r="H66" s="72">
        <v>56</v>
      </c>
      <c r="I66" s="72">
        <v>56</v>
      </c>
      <c r="J66" s="72">
        <v>56</v>
      </c>
      <c r="K66" s="72">
        <v>56</v>
      </c>
      <c r="L66" s="73">
        <v>56</v>
      </c>
      <c r="M66" s="64"/>
      <c r="N66" s="70"/>
      <c r="O66" s="1">
        <v>55</v>
      </c>
      <c r="P66" s="68"/>
      <c r="Q66" s="69"/>
      <c r="R66" s="68"/>
      <c r="S66" s="68"/>
      <c r="T66" s="71">
        <f t="shared" si="0"/>
        <v>0</v>
      </c>
      <c r="U66" s="2" t="str">
        <f t="shared" si="1"/>
        <v/>
      </c>
      <c r="V66" s="3">
        <f t="shared" ca="1" si="2"/>
        <v>43344</v>
      </c>
    </row>
    <row r="67" spans="1:22" customFormat="1" ht="9.75" customHeight="1" x14ac:dyDescent="0.25">
      <c r="A67" s="63"/>
      <c r="B67" s="257"/>
      <c r="C67" s="97">
        <v>57</v>
      </c>
      <c r="D67" s="72">
        <v>57</v>
      </c>
      <c r="E67" s="72">
        <v>57</v>
      </c>
      <c r="F67" s="72">
        <v>57</v>
      </c>
      <c r="G67" s="72">
        <v>57</v>
      </c>
      <c r="H67" s="72">
        <v>57</v>
      </c>
      <c r="I67" s="72">
        <v>57</v>
      </c>
      <c r="J67" s="72">
        <v>57</v>
      </c>
      <c r="K67" s="72">
        <v>57</v>
      </c>
      <c r="L67" s="73">
        <v>57</v>
      </c>
      <c r="M67" s="64"/>
      <c r="N67" s="70"/>
      <c r="O67" s="1">
        <v>56</v>
      </c>
      <c r="P67" s="68"/>
      <c r="Q67" s="69"/>
      <c r="R67" s="68"/>
      <c r="S67" s="68"/>
      <c r="T67" s="71">
        <f t="shared" si="0"/>
        <v>0</v>
      </c>
      <c r="U67" s="2" t="str">
        <f t="shared" si="1"/>
        <v/>
      </c>
      <c r="V67" s="3">
        <f t="shared" ca="1" si="2"/>
        <v>43344</v>
      </c>
    </row>
    <row r="68" spans="1:22" customFormat="1" ht="9.75" customHeight="1" x14ac:dyDescent="0.25">
      <c r="A68" s="63"/>
      <c r="B68" s="257"/>
      <c r="C68" s="97">
        <v>58</v>
      </c>
      <c r="D68" s="72">
        <v>58</v>
      </c>
      <c r="E68" s="72">
        <v>58</v>
      </c>
      <c r="F68" s="72">
        <v>58</v>
      </c>
      <c r="G68" s="72">
        <v>58</v>
      </c>
      <c r="H68" s="72">
        <v>58</v>
      </c>
      <c r="I68" s="72">
        <v>58</v>
      </c>
      <c r="J68" s="72">
        <v>58</v>
      </c>
      <c r="K68" s="72">
        <v>58</v>
      </c>
      <c r="L68" s="73">
        <v>58</v>
      </c>
      <c r="M68" s="64"/>
      <c r="N68" s="70"/>
      <c r="O68" s="1">
        <v>57</v>
      </c>
      <c r="P68" s="68"/>
      <c r="Q68" s="69"/>
      <c r="R68" s="68"/>
      <c r="S68" s="68"/>
      <c r="T68" s="71">
        <f t="shared" si="0"/>
        <v>0</v>
      </c>
      <c r="U68" s="2" t="str">
        <f t="shared" si="1"/>
        <v/>
      </c>
      <c r="V68" s="3">
        <f t="shared" ca="1" si="2"/>
        <v>43344</v>
      </c>
    </row>
    <row r="69" spans="1:22" customFormat="1" ht="9.75" customHeight="1" x14ac:dyDescent="0.25">
      <c r="A69" s="63"/>
      <c r="B69" s="257"/>
      <c r="C69" s="97">
        <v>59</v>
      </c>
      <c r="D69" s="72">
        <v>59</v>
      </c>
      <c r="E69" s="72">
        <v>59</v>
      </c>
      <c r="F69" s="72">
        <v>59</v>
      </c>
      <c r="G69" s="72">
        <v>59</v>
      </c>
      <c r="H69" s="72">
        <v>59</v>
      </c>
      <c r="I69" s="72">
        <v>59</v>
      </c>
      <c r="J69" s="72">
        <v>59</v>
      </c>
      <c r="K69" s="72">
        <v>59</v>
      </c>
      <c r="L69" s="73">
        <v>59</v>
      </c>
      <c r="M69" s="64"/>
      <c r="N69" s="70"/>
      <c r="O69" s="1">
        <v>58</v>
      </c>
      <c r="P69" s="68"/>
      <c r="Q69" s="69"/>
      <c r="R69" s="68"/>
      <c r="S69" s="68"/>
      <c r="T69" s="71">
        <f t="shared" si="0"/>
        <v>0</v>
      </c>
      <c r="U69" s="2" t="str">
        <f t="shared" si="1"/>
        <v/>
      </c>
      <c r="V69" s="3">
        <f t="shared" ca="1" si="2"/>
        <v>43344</v>
      </c>
    </row>
    <row r="70" spans="1:22" customFormat="1" ht="9.75" customHeight="1" x14ac:dyDescent="0.25">
      <c r="A70" s="63"/>
      <c r="B70" s="257"/>
      <c r="C70" s="97">
        <v>60</v>
      </c>
      <c r="D70" s="72">
        <v>60</v>
      </c>
      <c r="E70" s="72">
        <v>60</v>
      </c>
      <c r="F70" s="72">
        <v>60</v>
      </c>
      <c r="G70" s="72">
        <v>60</v>
      </c>
      <c r="H70" s="72">
        <v>60</v>
      </c>
      <c r="I70" s="72">
        <v>60</v>
      </c>
      <c r="J70" s="72">
        <v>60</v>
      </c>
      <c r="K70" s="72">
        <v>60</v>
      </c>
      <c r="L70" s="73">
        <v>60</v>
      </c>
      <c r="M70" s="64"/>
      <c r="N70" s="70"/>
      <c r="O70" s="1">
        <v>59</v>
      </c>
      <c r="P70" s="68"/>
      <c r="Q70" s="69"/>
      <c r="R70" s="68"/>
      <c r="S70" s="68"/>
      <c r="T70" s="71">
        <f t="shared" si="0"/>
        <v>0</v>
      </c>
      <c r="U70" s="2" t="str">
        <f t="shared" si="1"/>
        <v/>
      </c>
      <c r="V70" s="3">
        <f t="shared" ca="1" si="2"/>
        <v>43344</v>
      </c>
    </row>
    <row r="71" spans="1:22" customFormat="1" ht="9.75" customHeight="1" x14ac:dyDescent="0.25">
      <c r="A71" s="63"/>
      <c r="B71" s="257"/>
      <c r="C71" s="97">
        <v>61</v>
      </c>
      <c r="D71" s="72">
        <v>61</v>
      </c>
      <c r="E71" s="72">
        <v>61</v>
      </c>
      <c r="F71" s="72">
        <v>61</v>
      </c>
      <c r="G71" s="72">
        <v>61</v>
      </c>
      <c r="H71" s="72">
        <v>61</v>
      </c>
      <c r="I71" s="72">
        <v>61</v>
      </c>
      <c r="J71" s="72">
        <v>61</v>
      </c>
      <c r="K71" s="72">
        <v>61</v>
      </c>
      <c r="L71" s="73">
        <v>61</v>
      </c>
      <c r="M71" s="64"/>
      <c r="N71" s="70"/>
      <c r="O71" s="1">
        <v>60</v>
      </c>
      <c r="P71" s="68"/>
      <c r="Q71" s="69"/>
      <c r="R71" s="68"/>
      <c r="S71" s="68"/>
      <c r="T71" s="71">
        <f t="shared" si="0"/>
        <v>0</v>
      </c>
      <c r="U71" s="2" t="str">
        <f t="shared" si="1"/>
        <v/>
      </c>
      <c r="V71" s="3">
        <f t="shared" ca="1" si="2"/>
        <v>43344</v>
      </c>
    </row>
    <row r="72" spans="1:22" customFormat="1" ht="9.75" customHeight="1" x14ac:dyDescent="0.25">
      <c r="A72" s="63"/>
      <c r="B72" s="257"/>
      <c r="C72" s="97">
        <v>62</v>
      </c>
      <c r="D72" s="72">
        <v>62</v>
      </c>
      <c r="E72" s="72">
        <v>62</v>
      </c>
      <c r="F72" s="72">
        <v>62</v>
      </c>
      <c r="G72" s="72">
        <v>62</v>
      </c>
      <c r="H72" s="72">
        <v>62</v>
      </c>
      <c r="I72" s="72">
        <v>62</v>
      </c>
      <c r="J72" s="72">
        <v>62</v>
      </c>
      <c r="K72" s="72">
        <v>62</v>
      </c>
      <c r="L72" s="73">
        <v>62</v>
      </c>
      <c r="M72" s="64"/>
      <c r="N72" s="70"/>
      <c r="O72" s="1">
        <v>61</v>
      </c>
      <c r="P72" s="68"/>
      <c r="Q72" s="69"/>
      <c r="R72" s="68"/>
      <c r="S72" s="68"/>
      <c r="T72" s="71">
        <f t="shared" si="0"/>
        <v>0</v>
      </c>
      <c r="U72" s="2" t="str">
        <f t="shared" si="1"/>
        <v/>
      </c>
      <c r="V72" s="3">
        <f t="shared" ca="1" si="2"/>
        <v>43344</v>
      </c>
    </row>
    <row r="73" spans="1:22" customFormat="1" ht="9.75" customHeight="1" x14ac:dyDescent="0.25">
      <c r="A73" s="63"/>
      <c r="B73" s="257"/>
      <c r="C73" s="97">
        <v>63</v>
      </c>
      <c r="D73" s="72">
        <v>63</v>
      </c>
      <c r="E73" s="72">
        <v>63</v>
      </c>
      <c r="F73" s="72">
        <v>63</v>
      </c>
      <c r="G73" s="72">
        <v>63</v>
      </c>
      <c r="H73" s="72">
        <v>63</v>
      </c>
      <c r="I73" s="72">
        <v>63</v>
      </c>
      <c r="J73" s="72">
        <v>63</v>
      </c>
      <c r="K73" s="72">
        <v>63</v>
      </c>
      <c r="L73" s="73">
        <v>63</v>
      </c>
      <c r="M73" s="64"/>
      <c r="N73" s="70"/>
      <c r="O73" s="1">
        <v>62</v>
      </c>
      <c r="P73" s="68"/>
      <c r="Q73" s="69"/>
      <c r="R73" s="68"/>
      <c r="S73" s="68"/>
      <c r="T73" s="71">
        <f t="shared" si="0"/>
        <v>0</v>
      </c>
      <c r="U73" s="2" t="str">
        <f t="shared" si="1"/>
        <v/>
      </c>
      <c r="V73" s="3">
        <f t="shared" ca="1" si="2"/>
        <v>43344</v>
      </c>
    </row>
    <row r="74" spans="1:22" customFormat="1" ht="9.75" customHeight="1" x14ac:dyDescent="0.25">
      <c r="A74" s="63"/>
      <c r="B74" s="257"/>
      <c r="C74" s="97">
        <v>64</v>
      </c>
      <c r="D74" s="72">
        <v>64</v>
      </c>
      <c r="E74" s="72">
        <v>64</v>
      </c>
      <c r="F74" s="72">
        <v>64</v>
      </c>
      <c r="G74" s="72">
        <v>64</v>
      </c>
      <c r="H74" s="72">
        <v>64</v>
      </c>
      <c r="I74" s="72">
        <v>64</v>
      </c>
      <c r="J74" s="72">
        <v>64</v>
      </c>
      <c r="K74" s="72">
        <v>64</v>
      </c>
      <c r="L74" s="73">
        <v>64</v>
      </c>
      <c r="M74" s="64"/>
      <c r="N74" s="70"/>
      <c r="O74" s="1">
        <v>63</v>
      </c>
      <c r="P74" s="68"/>
      <c r="Q74" s="69"/>
      <c r="R74" s="68"/>
      <c r="S74" s="68"/>
      <c r="T74" s="71">
        <f t="shared" si="0"/>
        <v>0</v>
      </c>
      <c r="U74" s="2" t="str">
        <f t="shared" si="1"/>
        <v/>
      </c>
      <c r="V74" s="3">
        <f t="shared" ca="1" si="2"/>
        <v>43344</v>
      </c>
    </row>
    <row r="75" spans="1:22" customFormat="1" ht="9.75" customHeight="1" x14ac:dyDescent="0.25">
      <c r="A75" s="63"/>
      <c r="B75" s="257"/>
      <c r="C75" s="97">
        <v>65</v>
      </c>
      <c r="D75" s="72">
        <v>65</v>
      </c>
      <c r="E75" s="72">
        <v>65</v>
      </c>
      <c r="F75" s="72">
        <v>65</v>
      </c>
      <c r="G75" s="72">
        <v>65</v>
      </c>
      <c r="H75" s="72">
        <v>65</v>
      </c>
      <c r="I75" s="72">
        <v>65</v>
      </c>
      <c r="J75" s="72">
        <v>65</v>
      </c>
      <c r="K75" s="72">
        <v>65</v>
      </c>
      <c r="L75" s="73">
        <v>65</v>
      </c>
      <c r="M75" s="64"/>
      <c r="N75" s="70"/>
      <c r="O75" s="1">
        <v>64</v>
      </c>
      <c r="P75" s="68"/>
      <c r="Q75" s="69"/>
      <c r="R75" s="68"/>
      <c r="S75" s="68"/>
      <c r="T75" s="71">
        <f t="shared" ref="T75:T131" si="4">IF(P75&gt;=S75,0,"")</f>
        <v>0</v>
      </c>
      <c r="U75" s="2" t="str">
        <f t="shared" ref="U75:U131" si="5">IF(S75&lt;&gt;"",Q75,"")</f>
        <v/>
      </c>
      <c r="V75" s="3">
        <f t="shared" ref="V75:V131" ca="1" si="6">IF(U75&lt;&gt;"","pago",TODAY()-P75)</f>
        <v>43344</v>
      </c>
    </row>
    <row r="76" spans="1:22" customFormat="1" ht="9.75" customHeight="1" x14ac:dyDescent="0.25">
      <c r="A76" s="63"/>
      <c r="B76" s="257"/>
      <c r="C76" s="97">
        <v>66</v>
      </c>
      <c r="D76" s="72">
        <v>66</v>
      </c>
      <c r="E76" s="72">
        <v>66</v>
      </c>
      <c r="F76" s="72">
        <v>66</v>
      </c>
      <c r="G76" s="72">
        <v>66</v>
      </c>
      <c r="H76" s="72">
        <v>66</v>
      </c>
      <c r="I76" s="72">
        <v>66</v>
      </c>
      <c r="J76" s="72">
        <v>66</v>
      </c>
      <c r="K76" s="72">
        <v>66</v>
      </c>
      <c r="L76" s="73">
        <v>66</v>
      </c>
      <c r="M76" s="64"/>
      <c r="N76" s="70"/>
      <c r="O76" s="1">
        <v>65</v>
      </c>
      <c r="P76" s="68"/>
      <c r="Q76" s="69"/>
      <c r="R76" s="68"/>
      <c r="S76" s="68"/>
      <c r="T76" s="71">
        <f t="shared" si="4"/>
        <v>0</v>
      </c>
      <c r="U76" s="2" t="str">
        <f t="shared" si="5"/>
        <v/>
      </c>
      <c r="V76" s="3">
        <f t="shared" ca="1" si="6"/>
        <v>43344</v>
      </c>
    </row>
    <row r="77" spans="1:22" customFormat="1" ht="9.75" customHeight="1" x14ac:dyDescent="0.25">
      <c r="A77" s="63"/>
      <c r="B77" s="257"/>
      <c r="C77" s="97">
        <v>67</v>
      </c>
      <c r="D77" s="72">
        <v>67</v>
      </c>
      <c r="E77" s="72">
        <v>67</v>
      </c>
      <c r="F77" s="72">
        <v>67</v>
      </c>
      <c r="G77" s="72">
        <v>67</v>
      </c>
      <c r="H77" s="72">
        <v>67</v>
      </c>
      <c r="I77" s="72">
        <v>67</v>
      </c>
      <c r="J77" s="72">
        <v>67</v>
      </c>
      <c r="K77" s="72">
        <v>67</v>
      </c>
      <c r="L77" s="73">
        <v>67</v>
      </c>
      <c r="M77" s="64"/>
      <c r="N77" s="70"/>
      <c r="O77" s="1">
        <v>66</v>
      </c>
      <c r="P77" s="68"/>
      <c r="Q77" s="69"/>
      <c r="R77" s="68"/>
      <c r="S77" s="68"/>
      <c r="T77" s="71">
        <f t="shared" si="4"/>
        <v>0</v>
      </c>
      <c r="U77" s="2" t="str">
        <f t="shared" si="5"/>
        <v/>
      </c>
      <c r="V77" s="3">
        <f t="shared" ca="1" si="6"/>
        <v>43344</v>
      </c>
    </row>
    <row r="78" spans="1:22" customFormat="1" ht="9.75" customHeight="1" x14ac:dyDescent="0.25">
      <c r="A78" s="63"/>
      <c r="B78" s="257"/>
      <c r="C78" s="97">
        <v>68</v>
      </c>
      <c r="D78" s="72">
        <v>68</v>
      </c>
      <c r="E78" s="72">
        <v>68</v>
      </c>
      <c r="F78" s="72">
        <v>68</v>
      </c>
      <c r="G78" s="72">
        <v>68</v>
      </c>
      <c r="H78" s="72">
        <v>68</v>
      </c>
      <c r="I78" s="72">
        <v>68</v>
      </c>
      <c r="J78" s="72">
        <v>68</v>
      </c>
      <c r="K78" s="72">
        <v>68</v>
      </c>
      <c r="L78" s="73">
        <v>68</v>
      </c>
      <c r="M78" s="64"/>
      <c r="N78" s="70"/>
      <c r="O78" s="1">
        <v>67</v>
      </c>
      <c r="P78" s="68"/>
      <c r="Q78" s="69"/>
      <c r="R78" s="68"/>
      <c r="S78" s="68"/>
      <c r="T78" s="71">
        <f t="shared" si="4"/>
        <v>0</v>
      </c>
      <c r="U78" s="2" t="str">
        <f t="shared" si="5"/>
        <v/>
      </c>
      <c r="V78" s="3">
        <f t="shared" ca="1" si="6"/>
        <v>43344</v>
      </c>
    </row>
    <row r="79" spans="1:22" customFormat="1" ht="9.75" customHeight="1" x14ac:dyDescent="0.25">
      <c r="A79" s="63"/>
      <c r="B79" s="257"/>
      <c r="C79" s="97">
        <v>69</v>
      </c>
      <c r="D79" s="72">
        <v>69</v>
      </c>
      <c r="E79" s="72">
        <v>69</v>
      </c>
      <c r="F79" s="72">
        <v>69</v>
      </c>
      <c r="G79" s="72">
        <v>69</v>
      </c>
      <c r="H79" s="72">
        <v>69</v>
      </c>
      <c r="I79" s="72">
        <v>69</v>
      </c>
      <c r="J79" s="72">
        <v>69</v>
      </c>
      <c r="K79" s="72">
        <v>69</v>
      </c>
      <c r="L79" s="73">
        <v>69</v>
      </c>
      <c r="M79" s="64"/>
      <c r="N79" s="70"/>
      <c r="O79" s="1">
        <v>68</v>
      </c>
      <c r="P79" s="68"/>
      <c r="Q79" s="69"/>
      <c r="R79" s="68"/>
      <c r="S79" s="68"/>
      <c r="T79" s="71">
        <f t="shared" si="4"/>
        <v>0</v>
      </c>
      <c r="U79" s="2" t="str">
        <f t="shared" si="5"/>
        <v/>
      </c>
      <c r="V79" s="3">
        <f t="shared" ca="1" si="6"/>
        <v>43344</v>
      </c>
    </row>
    <row r="80" spans="1:22" customFormat="1" ht="9.75" customHeight="1" x14ac:dyDescent="0.25">
      <c r="A80" s="63"/>
      <c r="B80" s="257"/>
      <c r="C80" s="97">
        <v>70</v>
      </c>
      <c r="D80" s="72">
        <v>70</v>
      </c>
      <c r="E80" s="72">
        <v>70</v>
      </c>
      <c r="F80" s="72">
        <v>70</v>
      </c>
      <c r="G80" s="72">
        <v>70</v>
      </c>
      <c r="H80" s="72">
        <v>70</v>
      </c>
      <c r="I80" s="72">
        <v>70</v>
      </c>
      <c r="J80" s="72">
        <v>70</v>
      </c>
      <c r="K80" s="72">
        <v>70</v>
      </c>
      <c r="L80" s="73">
        <v>70</v>
      </c>
      <c r="M80" s="64"/>
      <c r="N80" s="70"/>
      <c r="O80" s="1">
        <v>69</v>
      </c>
      <c r="P80" s="68"/>
      <c r="Q80" s="69"/>
      <c r="R80" s="68"/>
      <c r="S80" s="68"/>
      <c r="T80" s="71">
        <f t="shared" si="4"/>
        <v>0</v>
      </c>
      <c r="U80" s="2" t="str">
        <f t="shared" si="5"/>
        <v/>
      </c>
      <c r="V80" s="3">
        <f t="shared" ca="1" si="6"/>
        <v>43344</v>
      </c>
    </row>
    <row r="81" spans="1:22" customFormat="1" ht="9.75" customHeight="1" x14ac:dyDescent="0.25">
      <c r="A81" s="63"/>
      <c r="B81" s="257"/>
      <c r="C81" s="97">
        <v>71</v>
      </c>
      <c r="D81" s="72">
        <v>71</v>
      </c>
      <c r="E81" s="72">
        <v>71</v>
      </c>
      <c r="F81" s="72">
        <v>71</v>
      </c>
      <c r="G81" s="72">
        <v>71</v>
      </c>
      <c r="H81" s="72">
        <v>71</v>
      </c>
      <c r="I81" s="72">
        <v>71</v>
      </c>
      <c r="J81" s="72">
        <v>71</v>
      </c>
      <c r="K81" s="72">
        <v>71</v>
      </c>
      <c r="L81" s="73">
        <v>71</v>
      </c>
      <c r="M81" s="64"/>
      <c r="N81" s="70"/>
      <c r="O81" s="1">
        <v>70</v>
      </c>
      <c r="P81" s="68"/>
      <c r="Q81" s="69"/>
      <c r="R81" s="68"/>
      <c r="S81" s="68"/>
      <c r="T81" s="71">
        <f t="shared" si="4"/>
        <v>0</v>
      </c>
      <c r="U81" s="2" t="str">
        <f t="shared" si="5"/>
        <v/>
      </c>
      <c r="V81" s="3">
        <f t="shared" ca="1" si="6"/>
        <v>43344</v>
      </c>
    </row>
    <row r="82" spans="1:22" customFormat="1" ht="9.75" customHeight="1" x14ac:dyDescent="0.25">
      <c r="A82" s="63"/>
      <c r="B82" s="257"/>
      <c r="C82" s="97">
        <v>72</v>
      </c>
      <c r="D82" s="72">
        <v>72</v>
      </c>
      <c r="E82" s="72">
        <v>72</v>
      </c>
      <c r="F82" s="72">
        <v>72</v>
      </c>
      <c r="G82" s="72">
        <v>72</v>
      </c>
      <c r="H82" s="72">
        <v>72</v>
      </c>
      <c r="I82" s="72">
        <v>72</v>
      </c>
      <c r="J82" s="72">
        <v>72</v>
      </c>
      <c r="K82" s="72">
        <v>72</v>
      </c>
      <c r="L82" s="73">
        <v>72</v>
      </c>
      <c r="M82" s="64"/>
      <c r="N82" s="70"/>
      <c r="O82" s="1">
        <v>71</v>
      </c>
      <c r="P82" s="68"/>
      <c r="Q82" s="69"/>
      <c r="R82" s="68"/>
      <c r="S82" s="68"/>
      <c r="T82" s="71">
        <f t="shared" si="4"/>
        <v>0</v>
      </c>
      <c r="U82" s="2" t="str">
        <f t="shared" si="5"/>
        <v/>
      </c>
      <c r="V82" s="3">
        <f t="shared" ca="1" si="6"/>
        <v>43344</v>
      </c>
    </row>
    <row r="83" spans="1:22" customFormat="1" ht="9.75" customHeight="1" x14ac:dyDescent="0.25">
      <c r="A83" s="63"/>
      <c r="B83" s="257"/>
      <c r="C83" s="97">
        <v>73</v>
      </c>
      <c r="D83" s="72">
        <v>73</v>
      </c>
      <c r="E83" s="72">
        <v>73</v>
      </c>
      <c r="F83" s="72">
        <v>73</v>
      </c>
      <c r="G83" s="72">
        <v>73</v>
      </c>
      <c r="H83" s="72">
        <v>73</v>
      </c>
      <c r="I83" s="72">
        <v>73</v>
      </c>
      <c r="J83" s="72">
        <v>73</v>
      </c>
      <c r="K83" s="72">
        <v>73</v>
      </c>
      <c r="L83" s="73">
        <v>73</v>
      </c>
      <c r="M83" s="64"/>
      <c r="N83" s="70"/>
      <c r="O83" s="1">
        <v>72</v>
      </c>
      <c r="P83" s="68"/>
      <c r="Q83" s="69"/>
      <c r="R83" s="68"/>
      <c r="S83" s="68"/>
      <c r="T83" s="71">
        <f t="shared" si="4"/>
        <v>0</v>
      </c>
      <c r="U83" s="2" t="str">
        <f t="shared" si="5"/>
        <v/>
      </c>
      <c r="V83" s="3">
        <f t="shared" ca="1" si="6"/>
        <v>43344</v>
      </c>
    </row>
    <row r="84" spans="1:22" customFormat="1" ht="9.75" customHeight="1" x14ac:dyDescent="0.25">
      <c r="A84" s="63"/>
      <c r="B84" s="257"/>
      <c r="C84" s="97">
        <v>74</v>
      </c>
      <c r="D84" s="72">
        <v>74</v>
      </c>
      <c r="E84" s="72">
        <v>74</v>
      </c>
      <c r="F84" s="72">
        <v>74</v>
      </c>
      <c r="G84" s="72">
        <v>74</v>
      </c>
      <c r="H84" s="72">
        <v>74</v>
      </c>
      <c r="I84" s="72">
        <v>74</v>
      </c>
      <c r="J84" s="72">
        <v>74</v>
      </c>
      <c r="K84" s="72">
        <v>74</v>
      </c>
      <c r="L84" s="73">
        <v>74</v>
      </c>
      <c r="M84" s="64"/>
      <c r="N84" s="70"/>
      <c r="O84" s="1">
        <v>73</v>
      </c>
      <c r="P84" s="68"/>
      <c r="Q84" s="69"/>
      <c r="R84" s="68"/>
      <c r="S84" s="68"/>
      <c r="T84" s="71">
        <f t="shared" si="4"/>
        <v>0</v>
      </c>
      <c r="U84" s="2" t="str">
        <f t="shared" si="5"/>
        <v/>
      </c>
      <c r="V84" s="3">
        <f t="shared" ca="1" si="6"/>
        <v>43344</v>
      </c>
    </row>
    <row r="85" spans="1:22" customFormat="1" ht="9.75" customHeight="1" x14ac:dyDescent="0.25">
      <c r="A85" s="63"/>
      <c r="B85" s="257"/>
      <c r="C85" s="97">
        <v>75</v>
      </c>
      <c r="D85" s="72">
        <v>75</v>
      </c>
      <c r="E85" s="72">
        <v>75</v>
      </c>
      <c r="F85" s="72">
        <v>75</v>
      </c>
      <c r="G85" s="72">
        <v>75</v>
      </c>
      <c r="H85" s="72">
        <v>75</v>
      </c>
      <c r="I85" s="72">
        <v>75</v>
      </c>
      <c r="J85" s="72">
        <v>75</v>
      </c>
      <c r="K85" s="72">
        <v>75</v>
      </c>
      <c r="L85" s="73">
        <v>75</v>
      </c>
      <c r="M85" s="64"/>
      <c r="N85" s="70"/>
      <c r="O85" s="1">
        <v>74</v>
      </c>
      <c r="P85" s="68"/>
      <c r="Q85" s="69"/>
      <c r="R85" s="68"/>
      <c r="S85" s="68"/>
      <c r="T85" s="71">
        <f t="shared" si="4"/>
        <v>0</v>
      </c>
      <c r="U85" s="2" t="str">
        <f t="shared" si="5"/>
        <v/>
      </c>
      <c r="V85" s="3">
        <f t="shared" ca="1" si="6"/>
        <v>43344</v>
      </c>
    </row>
    <row r="86" spans="1:22" customFormat="1" ht="9.75" customHeight="1" x14ac:dyDescent="0.25">
      <c r="A86" s="63"/>
      <c r="B86" s="257"/>
      <c r="C86" s="97">
        <v>76</v>
      </c>
      <c r="D86" s="72">
        <v>76</v>
      </c>
      <c r="E86" s="72">
        <v>76</v>
      </c>
      <c r="F86" s="72">
        <v>76</v>
      </c>
      <c r="G86" s="72">
        <v>76</v>
      </c>
      <c r="H86" s="72">
        <v>76</v>
      </c>
      <c r="I86" s="72">
        <v>76</v>
      </c>
      <c r="J86" s="72">
        <v>76</v>
      </c>
      <c r="K86" s="72">
        <v>76</v>
      </c>
      <c r="L86" s="73">
        <v>76</v>
      </c>
      <c r="M86" s="64"/>
      <c r="N86" s="70"/>
      <c r="O86" s="1">
        <v>75</v>
      </c>
      <c r="P86" s="68"/>
      <c r="Q86" s="69"/>
      <c r="R86" s="68"/>
      <c r="S86" s="68"/>
      <c r="T86" s="71">
        <f t="shared" si="4"/>
        <v>0</v>
      </c>
      <c r="U86" s="2" t="str">
        <f t="shared" si="5"/>
        <v/>
      </c>
      <c r="V86" s="3">
        <f t="shared" ca="1" si="6"/>
        <v>43344</v>
      </c>
    </row>
    <row r="87" spans="1:22" customFormat="1" ht="9.75" customHeight="1" x14ac:dyDescent="0.25">
      <c r="A87" s="63"/>
      <c r="B87" s="257"/>
      <c r="C87" s="97">
        <v>77</v>
      </c>
      <c r="D87" s="72">
        <v>77</v>
      </c>
      <c r="E87" s="72">
        <v>77</v>
      </c>
      <c r="F87" s="72">
        <v>77</v>
      </c>
      <c r="G87" s="72">
        <v>77</v>
      </c>
      <c r="H87" s="72">
        <v>77</v>
      </c>
      <c r="I87" s="72">
        <v>77</v>
      </c>
      <c r="J87" s="72">
        <v>77</v>
      </c>
      <c r="K87" s="72">
        <v>77</v>
      </c>
      <c r="L87" s="73">
        <v>77</v>
      </c>
      <c r="M87" s="64"/>
      <c r="N87" s="70"/>
      <c r="O87" s="1">
        <v>76</v>
      </c>
      <c r="P87" s="68"/>
      <c r="Q87" s="69"/>
      <c r="R87" s="68"/>
      <c r="S87" s="68"/>
      <c r="T87" s="71">
        <f t="shared" si="4"/>
        <v>0</v>
      </c>
      <c r="U87" s="2" t="str">
        <f t="shared" si="5"/>
        <v/>
      </c>
      <c r="V87" s="3">
        <f t="shared" ca="1" si="6"/>
        <v>43344</v>
      </c>
    </row>
    <row r="88" spans="1:22" customFormat="1" ht="9.75" customHeight="1" x14ac:dyDescent="0.25">
      <c r="A88" s="63"/>
      <c r="B88" s="257"/>
      <c r="C88" s="97">
        <v>78</v>
      </c>
      <c r="D88" s="72">
        <v>78</v>
      </c>
      <c r="E88" s="72">
        <v>78</v>
      </c>
      <c r="F88" s="72">
        <v>78</v>
      </c>
      <c r="G88" s="72">
        <v>78</v>
      </c>
      <c r="H88" s="72">
        <v>78</v>
      </c>
      <c r="I88" s="72">
        <v>78</v>
      </c>
      <c r="J88" s="72">
        <v>78</v>
      </c>
      <c r="K88" s="72">
        <v>78</v>
      </c>
      <c r="L88" s="73">
        <v>78</v>
      </c>
      <c r="M88" s="64"/>
      <c r="N88" s="70"/>
      <c r="O88" s="1">
        <v>77</v>
      </c>
      <c r="P88" s="68"/>
      <c r="Q88" s="69"/>
      <c r="R88" s="68"/>
      <c r="S88" s="68"/>
      <c r="T88" s="71">
        <f t="shared" si="4"/>
        <v>0</v>
      </c>
      <c r="U88" s="2" t="str">
        <f t="shared" si="5"/>
        <v/>
      </c>
      <c r="V88" s="3">
        <f t="shared" ca="1" si="6"/>
        <v>43344</v>
      </c>
    </row>
    <row r="89" spans="1:22" customFormat="1" ht="9.75" customHeight="1" x14ac:dyDescent="0.25">
      <c r="A89" s="63"/>
      <c r="B89" s="257"/>
      <c r="C89" s="97">
        <v>79</v>
      </c>
      <c r="D89" s="72">
        <v>79</v>
      </c>
      <c r="E89" s="72">
        <v>79</v>
      </c>
      <c r="F89" s="72">
        <v>79</v>
      </c>
      <c r="G89" s="72">
        <v>79</v>
      </c>
      <c r="H89" s="72">
        <v>79</v>
      </c>
      <c r="I89" s="72">
        <v>79</v>
      </c>
      <c r="J89" s="72">
        <v>79</v>
      </c>
      <c r="K89" s="72">
        <v>79</v>
      </c>
      <c r="L89" s="73">
        <v>79</v>
      </c>
      <c r="M89" s="64"/>
      <c r="N89" s="70"/>
      <c r="O89" s="1">
        <v>78</v>
      </c>
      <c r="P89" s="68"/>
      <c r="Q89" s="69"/>
      <c r="R89" s="68"/>
      <c r="S89" s="68"/>
      <c r="T89" s="71">
        <f t="shared" si="4"/>
        <v>0</v>
      </c>
      <c r="U89" s="2" t="str">
        <f t="shared" si="5"/>
        <v/>
      </c>
      <c r="V89" s="3">
        <f t="shared" ca="1" si="6"/>
        <v>43344</v>
      </c>
    </row>
    <row r="90" spans="1:22" customFormat="1" ht="9.75" customHeight="1" x14ac:dyDescent="0.25">
      <c r="A90" s="63"/>
      <c r="B90" s="257"/>
      <c r="C90" s="97">
        <v>80</v>
      </c>
      <c r="D90" s="72">
        <v>80</v>
      </c>
      <c r="E90" s="72">
        <v>80</v>
      </c>
      <c r="F90" s="72">
        <v>80</v>
      </c>
      <c r="G90" s="72">
        <v>80</v>
      </c>
      <c r="H90" s="72">
        <v>80</v>
      </c>
      <c r="I90" s="72">
        <v>80</v>
      </c>
      <c r="J90" s="72">
        <v>80</v>
      </c>
      <c r="K90" s="72">
        <v>80</v>
      </c>
      <c r="L90" s="73">
        <v>80</v>
      </c>
      <c r="M90" s="64"/>
      <c r="N90" s="70"/>
      <c r="O90" s="1">
        <v>79</v>
      </c>
      <c r="P90" s="68"/>
      <c r="Q90" s="69"/>
      <c r="R90" s="68"/>
      <c r="S90" s="68"/>
      <c r="T90" s="71">
        <f t="shared" si="4"/>
        <v>0</v>
      </c>
      <c r="U90" s="2" t="str">
        <f t="shared" si="5"/>
        <v/>
      </c>
      <c r="V90" s="3">
        <f t="shared" ca="1" si="6"/>
        <v>43344</v>
      </c>
    </row>
    <row r="91" spans="1:22" customFormat="1" ht="9.75" customHeight="1" x14ac:dyDescent="0.25">
      <c r="A91" s="63"/>
      <c r="B91" s="257"/>
      <c r="C91" s="97">
        <v>81</v>
      </c>
      <c r="D91" s="72">
        <v>81</v>
      </c>
      <c r="E91" s="72">
        <v>81</v>
      </c>
      <c r="F91" s="72">
        <v>81</v>
      </c>
      <c r="G91" s="72">
        <v>81</v>
      </c>
      <c r="H91" s="72">
        <v>81</v>
      </c>
      <c r="I91" s="72">
        <v>81</v>
      </c>
      <c r="J91" s="72">
        <v>81</v>
      </c>
      <c r="K91" s="72">
        <v>81</v>
      </c>
      <c r="L91" s="73">
        <v>81</v>
      </c>
      <c r="M91" s="64"/>
      <c r="N91" s="70"/>
      <c r="O91" s="1">
        <v>80</v>
      </c>
      <c r="P91" s="68"/>
      <c r="Q91" s="69"/>
      <c r="R91" s="68"/>
      <c r="S91" s="68"/>
      <c r="T91" s="71">
        <f t="shared" si="4"/>
        <v>0</v>
      </c>
      <c r="U91" s="2" t="str">
        <f t="shared" si="5"/>
        <v/>
      </c>
      <c r="V91" s="3">
        <f t="shared" ca="1" si="6"/>
        <v>43344</v>
      </c>
    </row>
    <row r="92" spans="1:22" customFormat="1" ht="9.75" customHeight="1" x14ac:dyDescent="0.25">
      <c r="A92" s="63"/>
      <c r="B92" s="257"/>
      <c r="C92" s="97">
        <v>82</v>
      </c>
      <c r="D92" s="72">
        <v>82</v>
      </c>
      <c r="E92" s="72">
        <v>82</v>
      </c>
      <c r="F92" s="72">
        <v>82</v>
      </c>
      <c r="G92" s="72">
        <v>82</v>
      </c>
      <c r="H92" s="72">
        <v>82</v>
      </c>
      <c r="I92" s="72">
        <v>82</v>
      </c>
      <c r="J92" s="72">
        <v>82</v>
      </c>
      <c r="K92" s="72">
        <v>82</v>
      </c>
      <c r="L92" s="73">
        <v>82</v>
      </c>
      <c r="M92" s="64"/>
      <c r="N92" s="70"/>
      <c r="O92" s="1">
        <v>81</v>
      </c>
      <c r="P92" s="68"/>
      <c r="Q92" s="69"/>
      <c r="R92" s="68"/>
      <c r="S92" s="68"/>
      <c r="T92" s="71">
        <f t="shared" si="4"/>
        <v>0</v>
      </c>
      <c r="U92" s="2" t="str">
        <f t="shared" si="5"/>
        <v/>
      </c>
      <c r="V92" s="3">
        <f t="shared" ca="1" si="6"/>
        <v>43344</v>
      </c>
    </row>
    <row r="93" spans="1:22" customFormat="1" ht="9.75" customHeight="1" x14ac:dyDescent="0.25">
      <c r="A93" s="63"/>
      <c r="B93" s="257"/>
      <c r="C93" s="97">
        <v>83</v>
      </c>
      <c r="D93" s="72">
        <v>83</v>
      </c>
      <c r="E93" s="72">
        <v>83</v>
      </c>
      <c r="F93" s="72">
        <v>83</v>
      </c>
      <c r="G93" s="72">
        <v>83</v>
      </c>
      <c r="H93" s="72">
        <v>83</v>
      </c>
      <c r="I93" s="72">
        <v>83</v>
      </c>
      <c r="J93" s="72">
        <v>83</v>
      </c>
      <c r="K93" s="72">
        <v>83</v>
      </c>
      <c r="L93" s="73">
        <v>83</v>
      </c>
      <c r="M93" s="64"/>
      <c r="N93" s="70"/>
      <c r="O93" s="1">
        <v>82</v>
      </c>
      <c r="P93" s="68"/>
      <c r="Q93" s="69"/>
      <c r="R93" s="68"/>
      <c r="S93" s="68"/>
      <c r="T93" s="71">
        <f t="shared" si="4"/>
        <v>0</v>
      </c>
      <c r="U93" s="2" t="str">
        <f t="shared" si="5"/>
        <v/>
      </c>
      <c r="V93" s="3">
        <f t="shared" ca="1" si="6"/>
        <v>43344</v>
      </c>
    </row>
    <row r="94" spans="1:22" customFormat="1" ht="9.75" customHeight="1" x14ac:dyDescent="0.25">
      <c r="A94" s="63"/>
      <c r="B94" s="257"/>
      <c r="C94" s="97">
        <v>84</v>
      </c>
      <c r="D94" s="72">
        <v>84</v>
      </c>
      <c r="E94" s="72">
        <v>84</v>
      </c>
      <c r="F94" s="72">
        <v>84</v>
      </c>
      <c r="G94" s="72">
        <v>84</v>
      </c>
      <c r="H94" s="72">
        <v>84</v>
      </c>
      <c r="I94" s="72">
        <v>84</v>
      </c>
      <c r="J94" s="72">
        <v>84</v>
      </c>
      <c r="K94" s="72">
        <v>84</v>
      </c>
      <c r="L94" s="73">
        <v>84</v>
      </c>
      <c r="M94" s="64"/>
      <c r="N94" s="70"/>
      <c r="O94" s="1">
        <v>83</v>
      </c>
      <c r="P94" s="68"/>
      <c r="Q94" s="69"/>
      <c r="R94" s="68"/>
      <c r="S94" s="68"/>
      <c r="T94" s="71">
        <f t="shared" si="4"/>
        <v>0</v>
      </c>
      <c r="U94" s="2" t="str">
        <f t="shared" si="5"/>
        <v/>
      </c>
      <c r="V94" s="3">
        <f t="shared" ca="1" si="6"/>
        <v>43344</v>
      </c>
    </row>
    <row r="95" spans="1:22" customFormat="1" ht="9.75" customHeight="1" x14ac:dyDescent="0.25">
      <c r="A95" s="63"/>
      <c r="B95" s="257"/>
      <c r="C95" s="97">
        <v>85</v>
      </c>
      <c r="D95" s="72">
        <v>85</v>
      </c>
      <c r="E95" s="72">
        <v>85</v>
      </c>
      <c r="F95" s="72">
        <v>85</v>
      </c>
      <c r="G95" s="72">
        <v>85</v>
      </c>
      <c r="H95" s="72">
        <v>85</v>
      </c>
      <c r="I95" s="72">
        <v>85</v>
      </c>
      <c r="J95" s="72">
        <v>85</v>
      </c>
      <c r="K95" s="72">
        <v>85</v>
      </c>
      <c r="L95" s="73">
        <v>85</v>
      </c>
      <c r="M95" s="64"/>
      <c r="N95" s="70"/>
      <c r="O95" s="1">
        <v>84</v>
      </c>
      <c r="P95" s="68"/>
      <c r="Q95" s="69"/>
      <c r="R95" s="68"/>
      <c r="S95" s="68"/>
      <c r="T95" s="71">
        <f t="shared" si="4"/>
        <v>0</v>
      </c>
      <c r="U95" s="2" t="str">
        <f t="shared" si="5"/>
        <v/>
      </c>
      <c r="V95" s="3">
        <f t="shared" ca="1" si="6"/>
        <v>43344</v>
      </c>
    </row>
    <row r="96" spans="1:22" customFormat="1" ht="9.75" customHeight="1" x14ac:dyDescent="0.25">
      <c r="A96" s="63"/>
      <c r="B96" s="257"/>
      <c r="C96" s="97">
        <v>86</v>
      </c>
      <c r="D96" s="72">
        <v>86</v>
      </c>
      <c r="E96" s="72">
        <v>86</v>
      </c>
      <c r="F96" s="72">
        <v>86</v>
      </c>
      <c r="G96" s="72">
        <v>86</v>
      </c>
      <c r="H96" s="72">
        <v>86</v>
      </c>
      <c r="I96" s="72">
        <v>86</v>
      </c>
      <c r="J96" s="72">
        <v>86</v>
      </c>
      <c r="K96" s="72">
        <v>86</v>
      </c>
      <c r="L96" s="73">
        <v>86</v>
      </c>
      <c r="M96" s="64"/>
      <c r="N96" s="70"/>
      <c r="O96" s="1">
        <v>85</v>
      </c>
      <c r="P96" s="68"/>
      <c r="Q96" s="69"/>
      <c r="R96" s="68"/>
      <c r="S96" s="68"/>
      <c r="T96" s="71">
        <f t="shared" si="4"/>
        <v>0</v>
      </c>
      <c r="U96" s="2" t="str">
        <f t="shared" si="5"/>
        <v/>
      </c>
      <c r="V96" s="3">
        <f t="shared" ca="1" si="6"/>
        <v>43344</v>
      </c>
    </row>
    <row r="97" spans="1:22" customFormat="1" ht="9.75" customHeight="1" x14ac:dyDescent="0.25">
      <c r="A97" s="63"/>
      <c r="B97" s="257"/>
      <c r="C97" s="97">
        <v>87</v>
      </c>
      <c r="D97" s="72">
        <v>87</v>
      </c>
      <c r="E97" s="72">
        <v>87</v>
      </c>
      <c r="F97" s="72">
        <v>87</v>
      </c>
      <c r="G97" s="72">
        <v>87</v>
      </c>
      <c r="H97" s="72">
        <v>87</v>
      </c>
      <c r="I97" s="72">
        <v>87</v>
      </c>
      <c r="J97" s="72">
        <v>87</v>
      </c>
      <c r="K97" s="72">
        <v>87</v>
      </c>
      <c r="L97" s="73">
        <v>87</v>
      </c>
      <c r="M97" s="64"/>
      <c r="N97" s="70"/>
      <c r="O97" s="1">
        <v>86</v>
      </c>
      <c r="P97" s="68"/>
      <c r="Q97" s="69"/>
      <c r="R97" s="68"/>
      <c r="S97" s="68"/>
      <c r="T97" s="71">
        <f t="shared" si="4"/>
        <v>0</v>
      </c>
      <c r="U97" s="2" t="str">
        <f t="shared" si="5"/>
        <v/>
      </c>
      <c r="V97" s="3">
        <f t="shared" ca="1" si="6"/>
        <v>43344</v>
      </c>
    </row>
    <row r="98" spans="1:22" customFormat="1" ht="9.75" customHeight="1" x14ac:dyDescent="0.25">
      <c r="A98" s="63"/>
      <c r="B98" s="257"/>
      <c r="C98" s="97">
        <v>88</v>
      </c>
      <c r="D98" s="72">
        <v>88</v>
      </c>
      <c r="E98" s="72">
        <v>88</v>
      </c>
      <c r="F98" s="72">
        <v>88</v>
      </c>
      <c r="G98" s="72">
        <v>88</v>
      </c>
      <c r="H98" s="72">
        <v>88</v>
      </c>
      <c r="I98" s="72">
        <v>88</v>
      </c>
      <c r="J98" s="72">
        <v>88</v>
      </c>
      <c r="K98" s="72">
        <v>88</v>
      </c>
      <c r="L98" s="73">
        <v>88</v>
      </c>
      <c r="M98" s="64"/>
      <c r="N98" s="70"/>
      <c r="O98" s="1">
        <v>87</v>
      </c>
      <c r="P98" s="68"/>
      <c r="Q98" s="69"/>
      <c r="R98" s="68"/>
      <c r="S98" s="68"/>
      <c r="T98" s="71">
        <f t="shared" si="4"/>
        <v>0</v>
      </c>
      <c r="U98" s="2" t="str">
        <f t="shared" si="5"/>
        <v/>
      </c>
      <c r="V98" s="3">
        <f t="shared" ca="1" si="6"/>
        <v>43344</v>
      </c>
    </row>
    <row r="99" spans="1:22" customFormat="1" ht="9.75" customHeight="1" x14ac:dyDescent="0.25">
      <c r="A99" s="63"/>
      <c r="B99" s="257"/>
      <c r="C99" s="97">
        <v>89</v>
      </c>
      <c r="D99" s="72">
        <v>89</v>
      </c>
      <c r="E99" s="72">
        <v>89</v>
      </c>
      <c r="F99" s="72">
        <v>89</v>
      </c>
      <c r="G99" s="72">
        <v>89</v>
      </c>
      <c r="H99" s="72">
        <v>89</v>
      </c>
      <c r="I99" s="72">
        <v>89</v>
      </c>
      <c r="J99" s="72">
        <v>89</v>
      </c>
      <c r="K99" s="72">
        <v>89</v>
      </c>
      <c r="L99" s="73">
        <v>89</v>
      </c>
      <c r="M99" s="64"/>
      <c r="N99" s="70"/>
      <c r="O99" s="1">
        <v>88</v>
      </c>
      <c r="P99" s="68"/>
      <c r="Q99" s="69"/>
      <c r="R99" s="68"/>
      <c r="S99" s="68"/>
      <c r="T99" s="71">
        <f t="shared" si="4"/>
        <v>0</v>
      </c>
      <c r="U99" s="2" t="str">
        <f t="shared" si="5"/>
        <v/>
      </c>
      <c r="V99" s="3">
        <f t="shared" ca="1" si="6"/>
        <v>43344</v>
      </c>
    </row>
    <row r="100" spans="1:22" customFormat="1" ht="9.75" customHeight="1" x14ac:dyDescent="0.25">
      <c r="A100" s="63"/>
      <c r="B100" s="257"/>
      <c r="C100" s="97">
        <v>90</v>
      </c>
      <c r="D100" s="72">
        <v>90</v>
      </c>
      <c r="E100" s="72">
        <v>90</v>
      </c>
      <c r="F100" s="72">
        <v>90</v>
      </c>
      <c r="G100" s="72">
        <v>90</v>
      </c>
      <c r="H100" s="72">
        <v>90</v>
      </c>
      <c r="I100" s="72">
        <v>90</v>
      </c>
      <c r="J100" s="72">
        <v>90</v>
      </c>
      <c r="K100" s="72">
        <v>90</v>
      </c>
      <c r="L100" s="73">
        <v>90</v>
      </c>
      <c r="M100" s="64"/>
      <c r="N100" s="70"/>
      <c r="O100" s="1">
        <v>89</v>
      </c>
      <c r="P100" s="68"/>
      <c r="Q100" s="69"/>
      <c r="R100" s="68"/>
      <c r="S100" s="68"/>
      <c r="T100" s="71">
        <f t="shared" si="4"/>
        <v>0</v>
      </c>
      <c r="U100" s="2" t="str">
        <f t="shared" si="5"/>
        <v/>
      </c>
      <c r="V100" s="3">
        <f t="shared" ca="1" si="6"/>
        <v>43344</v>
      </c>
    </row>
    <row r="101" spans="1:22" customFormat="1" ht="9.75" customHeight="1" x14ac:dyDescent="0.25">
      <c r="A101" s="63"/>
      <c r="B101" s="257"/>
      <c r="C101" s="97">
        <v>91</v>
      </c>
      <c r="D101" s="72">
        <v>91</v>
      </c>
      <c r="E101" s="72">
        <v>91</v>
      </c>
      <c r="F101" s="72">
        <v>91</v>
      </c>
      <c r="G101" s="72">
        <v>91</v>
      </c>
      <c r="H101" s="72">
        <v>91</v>
      </c>
      <c r="I101" s="72">
        <v>91</v>
      </c>
      <c r="J101" s="72">
        <v>91</v>
      </c>
      <c r="K101" s="72">
        <v>91</v>
      </c>
      <c r="L101" s="73">
        <v>91</v>
      </c>
      <c r="M101" s="64"/>
      <c r="N101" s="70"/>
      <c r="O101" s="1">
        <v>90</v>
      </c>
      <c r="P101" s="68"/>
      <c r="Q101" s="69"/>
      <c r="R101" s="68"/>
      <c r="S101" s="68"/>
      <c r="T101" s="71">
        <f t="shared" si="4"/>
        <v>0</v>
      </c>
      <c r="U101" s="2" t="str">
        <f t="shared" si="5"/>
        <v/>
      </c>
      <c r="V101" s="3">
        <f t="shared" ca="1" si="6"/>
        <v>43344</v>
      </c>
    </row>
    <row r="102" spans="1:22" customFormat="1" ht="9.75" customHeight="1" x14ac:dyDescent="0.25">
      <c r="A102" s="63"/>
      <c r="B102" s="257"/>
      <c r="C102" s="97">
        <v>92</v>
      </c>
      <c r="D102" s="72">
        <v>92</v>
      </c>
      <c r="E102" s="72">
        <v>92</v>
      </c>
      <c r="F102" s="72">
        <v>92</v>
      </c>
      <c r="G102" s="72">
        <v>92</v>
      </c>
      <c r="H102" s="72">
        <v>92</v>
      </c>
      <c r="I102" s="72">
        <v>92</v>
      </c>
      <c r="J102" s="72">
        <v>92</v>
      </c>
      <c r="K102" s="72">
        <v>92</v>
      </c>
      <c r="L102" s="73">
        <v>92</v>
      </c>
      <c r="M102" s="64"/>
      <c r="N102" s="70"/>
      <c r="O102" s="1">
        <v>91</v>
      </c>
      <c r="P102" s="68"/>
      <c r="Q102" s="69"/>
      <c r="R102" s="68"/>
      <c r="S102" s="68"/>
      <c r="T102" s="71">
        <f t="shared" si="4"/>
        <v>0</v>
      </c>
      <c r="U102" s="2" t="str">
        <f t="shared" si="5"/>
        <v/>
      </c>
      <c r="V102" s="3">
        <f t="shared" ca="1" si="6"/>
        <v>43344</v>
      </c>
    </row>
    <row r="103" spans="1:22" customFormat="1" ht="9.75" customHeight="1" x14ac:dyDescent="0.25">
      <c r="A103" s="63"/>
      <c r="B103" s="257"/>
      <c r="C103" s="97">
        <v>93</v>
      </c>
      <c r="D103" s="72">
        <v>93</v>
      </c>
      <c r="E103" s="72">
        <v>93</v>
      </c>
      <c r="F103" s="72">
        <v>93</v>
      </c>
      <c r="G103" s="72">
        <v>93</v>
      </c>
      <c r="H103" s="72">
        <v>93</v>
      </c>
      <c r="I103" s="72">
        <v>93</v>
      </c>
      <c r="J103" s="72">
        <v>93</v>
      </c>
      <c r="K103" s="72">
        <v>93</v>
      </c>
      <c r="L103" s="73">
        <v>93</v>
      </c>
      <c r="M103" s="64"/>
      <c r="N103" s="70"/>
      <c r="O103" s="1">
        <v>92</v>
      </c>
      <c r="P103" s="68"/>
      <c r="Q103" s="69"/>
      <c r="R103" s="68"/>
      <c r="S103" s="68"/>
      <c r="T103" s="71">
        <f t="shared" si="4"/>
        <v>0</v>
      </c>
      <c r="U103" s="2" t="str">
        <f t="shared" si="5"/>
        <v/>
      </c>
      <c r="V103" s="3">
        <f t="shared" ca="1" si="6"/>
        <v>43344</v>
      </c>
    </row>
    <row r="104" spans="1:22" customFormat="1" ht="9.75" customHeight="1" x14ac:dyDescent="0.25">
      <c r="A104" s="63"/>
      <c r="B104" s="257"/>
      <c r="C104" s="97">
        <v>94</v>
      </c>
      <c r="D104" s="72">
        <v>94</v>
      </c>
      <c r="E104" s="72">
        <v>94</v>
      </c>
      <c r="F104" s="72">
        <v>94</v>
      </c>
      <c r="G104" s="72">
        <v>94</v>
      </c>
      <c r="H104" s="72">
        <v>94</v>
      </c>
      <c r="I104" s="72">
        <v>94</v>
      </c>
      <c r="J104" s="72">
        <v>94</v>
      </c>
      <c r="K104" s="72">
        <v>94</v>
      </c>
      <c r="L104" s="73">
        <v>94</v>
      </c>
      <c r="M104" s="64"/>
      <c r="N104" s="70"/>
      <c r="O104" s="1">
        <v>93</v>
      </c>
      <c r="P104" s="68"/>
      <c r="Q104" s="69"/>
      <c r="R104" s="68"/>
      <c r="S104" s="68"/>
      <c r="T104" s="71">
        <f t="shared" si="4"/>
        <v>0</v>
      </c>
      <c r="U104" s="2" t="str">
        <f t="shared" si="5"/>
        <v/>
      </c>
      <c r="V104" s="3">
        <f t="shared" ca="1" si="6"/>
        <v>43344</v>
      </c>
    </row>
    <row r="105" spans="1:22" customFormat="1" ht="9.75" customHeight="1" x14ac:dyDescent="0.25">
      <c r="A105" s="63"/>
      <c r="B105" s="257"/>
      <c r="C105" s="97">
        <v>95</v>
      </c>
      <c r="D105" s="72">
        <v>95</v>
      </c>
      <c r="E105" s="72">
        <v>95</v>
      </c>
      <c r="F105" s="72">
        <v>95</v>
      </c>
      <c r="G105" s="72">
        <v>95</v>
      </c>
      <c r="H105" s="72">
        <v>95</v>
      </c>
      <c r="I105" s="72">
        <v>95</v>
      </c>
      <c r="J105" s="72">
        <v>95</v>
      </c>
      <c r="K105" s="72">
        <v>95</v>
      </c>
      <c r="L105" s="73">
        <v>95</v>
      </c>
      <c r="M105" s="64"/>
      <c r="N105" s="70"/>
      <c r="O105" s="1">
        <v>94</v>
      </c>
      <c r="P105" s="68"/>
      <c r="Q105" s="69"/>
      <c r="R105" s="68"/>
      <c r="S105" s="68"/>
      <c r="T105" s="71">
        <f t="shared" si="4"/>
        <v>0</v>
      </c>
      <c r="U105" s="2" t="str">
        <f t="shared" si="5"/>
        <v/>
      </c>
      <c r="V105" s="3">
        <f t="shared" ca="1" si="6"/>
        <v>43344</v>
      </c>
    </row>
    <row r="106" spans="1:22" customFormat="1" ht="9.75" customHeight="1" x14ac:dyDescent="0.25">
      <c r="A106" s="63"/>
      <c r="B106" s="257"/>
      <c r="C106" s="97">
        <v>96</v>
      </c>
      <c r="D106" s="72">
        <v>96</v>
      </c>
      <c r="E106" s="72">
        <v>96</v>
      </c>
      <c r="F106" s="72">
        <v>96</v>
      </c>
      <c r="G106" s="72">
        <v>96</v>
      </c>
      <c r="H106" s="72">
        <v>96</v>
      </c>
      <c r="I106" s="72">
        <v>96</v>
      </c>
      <c r="J106" s="72">
        <v>96</v>
      </c>
      <c r="K106" s="72">
        <v>96</v>
      </c>
      <c r="L106" s="73">
        <v>96</v>
      </c>
      <c r="M106" s="64"/>
      <c r="N106" s="70"/>
      <c r="O106" s="1">
        <v>95</v>
      </c>
      <c r="P106" s="68"/>
      <c r="Q106" s="69"/>
      <c r="R106" s="68"/>
      <c r="S106" s="68"/>
      <c r="T106" s="71">
        <f t="shared" si="4"/>
        <v>0</v>
      </c>
      <c r="U106" s="2" t="str">
        <f t="shared" si="5"/>
        <v/>
      </c>
      <c r="V106" s="3">
        <f t="shared" ca="1" si="6"/>
        <v>43344</v>
      </c>
    </row>
    <row r="107" spans="1:22" customFormat="1" ht="9.75" customHeight="1" x14ac:dyDescent="0.25">
      <c r="A107" s="63"/>
      <c r="B107" s="257"/>
      <c r="C107" s="97">
        <v>97</v>
      </c>
      <c r="D107" s="72">
        <v>97</v>
      </c>
      <c r="E107" s="72">
        <v>97</v>
      </c>
      <c r="F107" s="72">
        <v>97</v>
      </c>
      <c r="G107" s="72">
        <v>97</v>
      </c>
      <c r="H107" s="72">
        <v>97</v>
      </c>
      <c r="I107" s="72">
        <v>97</v>
      </c>
      <c r="J107" s="72">
        <v>97</v>
      </c>
      <c r="K107" s="72">
        <v>97</v>
      </c>
      <c r="L107" s="73">
        <v>97</v>
      </c>
      <c r="M107" s="64"/>
      <c r="N107" s="70"/>
      <c r="O107" s="1">
        <v>96</v>
      </c>
      <c r="P107" s="68"/>
      <c r="Q107" s="69"/>
      <c r="R107" s="68"/>
      <c r="S107" s="68"/>
      <c r="T107" s="71">
        <f t="shared" si="4"/>
        <v>0</v>
      </c>
      <c r="U107" s="2" t="str">
        <f t="shared" si="5"/>
        <v/>
      </c>
      <c r="V107" s="3">
        <f t="shared" ca="1" si="6"/>
        <v>43344</v>
      </c>
    </row>
    <row r="108" spans="1:22" customFormat="1" ht="9.75" customHeight="1" x14ac:dyDescent="0.25">
      <c r="A108" s="63"/>
      <c r="B108" s="257"/>
      <c r="C108" s="97">
        <v>98</v>
      </c>
      <c r="D108" s="72">
        <v>98</v>
      </c>
      <c r="E108" s="72">
        <v>98</v>
      </c>
      <c r="F108" s="72">
        <v>98</v>
      </c>
      <c r="G108" s="72">
        <v>98</v>
      </c>
      <c r="H108" s="72">
        <v>98</v>
      </c>
      <c r="I108" s="72">
        <v>98</v>
      </c>
      <c r="J108" s="72">
        <v>98</v>
      </c>
      <c r="K108" s="72">
        <v>98</v>
      </c>
      <c r="L108" s="73">
        <v>98</v>
      </c>
      <c r="M108" s="64"/>
      <c r="N108" s="70"/>
      <c r="O108" s="1">
        <v>97</v>
      </c>
      <c r="P108" s="68"/>
      <c r="Q108" s="69"/>
      <c r="R108" s="68"/>
      <c r="S108" s="68"/>
      <c r="T108" s="71">
        <f t="shared" si="4"/>
        <v>0</v>
      </c>
      <c r="U108" s="2" t="str">
        <f t="shared" si="5"/>
        <v/>
      </c>
      <c r="V108" s="3">
        <f t="shared" ca="1" si="6"/>
        <v>43344</v>
      </c>
    </row>
    <row r="109" spans="1:22" customFormat="1" ht="9.75" customHeight="1" thickBot="1" x14ac:dyDescent="0.3">
      <c r="A109" s="63"/>
      <c r="B109" s="258"/>
      <c r="C109" s="111">
        <v>99</v>
      </c>
      <c r="D109" s="74">
        <v>99</v>
      </c>
      <c r="E109" s="74">
        <v>99</v>
      </c>
      <c r="F109" s="74">
        <v>99</v>
      </c>
      <c r="G109" s="74">
        <v>99</v>
      </c>
      <c r="H109" s="74">
        <v>99</v>
      </c>
      <c r="I109" s="74">
        <v>99</v>
      </c>
      <c r="J109" s="74">
        <v>99</v>
      </c>
      <c r="K109" s="74">
        <v>99</v>
      </c>
      <c r="L109" s="75">
        <v>99</v>
      </c>
      <c r="M109" s="64"/>
      <c r="N109" s="70"/>
      <c r="O109" s="1">
        <v>98</v>
      </c>
      <c r="P109" s="68"/>
      <c r="Q109" s="69"/>
      <c r="R109" s="68"/>
      <c r="S109" s="68"/>
      <c r="T109" s="71">
        <f t="shared" si="4"/>
        <v>0</v>
      </c>
      <c r="U109" s="2" t="str">
        <f t="shared" si="5"/>
        <v/>
      </c>
      <c r="V109" s="3">
        <f t="shared" ca="1" si="6"/>
        <v>43344</v>
      </c>
    </row>
    <row r="110" spans="1:22" customFormat="1" ht="9.75" customHeight="1" x14ac:dyDescent="0.25">
      <c r="A110" s="63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70"/>
      <c r="O110" s="1">
        <v>99</v>
      </c>
      <c r="P110" s="68"/>
      <c r="Q110" s="69"/>
      <c r="R110" s="68"/>
      <c r="S110" s="68"/>
      <c r="T110" s="71">
        <f t="shared" si="4"/>
        <v>0</v>
      </c>
      <c r="U110" s="2" t="str">
        <f t="shared" si="5"/>
        <v/>
      </c>
      <c r="V110" s="3">
        <f t="shared" ca="1" si="6"/>
        <v>43344</v>
      </c>
    </row>
    <row r="111" spans="1:22" customFormat="1" ht="9.75" customHeight="1" x14ac:dyDescent="0.25">
      <c r="A111" s="63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70"/>
      <c r="O111" s="1">
        <v>100</v>
      </c>
      <c r="P111" s="68"/>
      <c r="Q111" s="69"/>
      <c r="R111" s="68"/>
      <c r="S111" s="68"/>
      <c r="T111" s="71">
        <f t="shared" si="4"/>
        <v>0</v>
      </c>
      <c r="U111" s="2" t="str">
        <f t="shared" si="5"/>
        <v/>
      </c>
      <c r="V111" s="3">
        <f t="shared" ca="1" si="6"/>
        <v>43344</v>
      </c>
    </row>
    <row r="112" spans="1:22" customFormat="1" ht="9.75" customHeight="1" x14ac:dyDescent="0.25">
      <c r="A112" s="63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70"/>
      <c r="O112" s="1">
        <v>101</v>
      </c>
      <c r="P112" s="68"/>
      <c r="Q112" s="69"/>
      <c r="R112" s="68"/>
      <c r="S112" s="68"/>
      <c r="T112" s="71">
        <f t="shared" si="4"/>
        <v>0</v>
      </c>
      <c r="U112" s="2" t="str">
        <f t="shared" si="5"/>
        <v/>
      </c>
      <c r="V112" s="3">
        <f t="shared" ca="1" si="6"/>
        <v>43344</v>
      </c>
    </row>
    <row r="113" spans="1:22" customFormat="1" ht="9.75" customHeight="1" x14ac:dyDescent="0.25">
      <c r="A113" s="63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70"/>
      <c r="O113" s="1">
        <v>102</v>
      </c>
      <c r="P113" s="68"/>
      <c r="Q113" s="69"/>
      <c r="R113" s="68"/>
      <c r="S113" s="68"/>
      <c r="T113" s="71">
        <f t="shared" si="4"/>
        <v>0</v>
      </c>
      <c r="U113" s="2" t="str">
        <f t="shared" si="5"/>
        <v/>
      </c>
      <c r="V113" s="3">
        <f t="shared" ca="1" si="6"/>
        <v>43344</v>
      </c>
    </row>
    <row r="114" spans="1:22" customFormat="1" ht="9.75" customHeight="1" x14ac:dyDescent="0.25">
      <c r="A114" s="63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70"/>
      <c r="O114" s="1">
        <v>103</v>
      </c>
      <c r="P114" s="68"/>
      <c r="Q114" s="69"/>
      <c r="R114" s="68"/>
      <c r="S114" s="68"/>
      <c r="T114" s="71">
        <f t="shared" si="4"/>
        <v>0</v>
      </c>
      <c r="U114" s="2" t="str">
        <f t="shared" si="5"/>
        <v/>
      </c>
      <c r="V114" s="3">
        <f t="shared" ca="1" si="6"/>
        <v>43344</v>
      </c>
    </row>
    <row r="115" spans="1:22" customFormat="1" ht="9.75" customHeight="1" x14ac:dyDescent="0.25">
      <c r="A115" s="63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70"/>
      <c r="O115" s="1">
        <v>104</v>
      </c>
      <c r="P115" s="68"/>
      <c r="Q115" s="69"/>
      <c r="R115" s="68"/>
      <c r="S115" s="68"/>
      <c r="T115" s="71">
        <f t="shared" si="4"/>
        <v>0</v>
      </c>
      <c r="U115" s="2" t="str">
        <f t="shared" si="5"/>
        <v/>
      </c>
      <c r="V115" s="3">
        <f t="shared" ca="1" si="6"/>
        <v>43344</v>
      </c>
    </row>
    <row r="116" spans="1:22" customFormat="1" ht="9.75" customHeight="1" x14ac:dyDescent="0.25">
      <c r="A116" s="63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70"/>
      <c r="O116" s="1">
        <v>105</v>
      </c>
      <c r="P116" s="68"/>
      <c r="Q116" s="69"/>
      <c r="R116" s="68"/>
      <c r="S116" s="68"/>
      <c r="T116" s="71">
        <f t="shared" si="4"/>
        <v>0</v>
      </c>
      <c r="U116" s="2" t="str">
        <f t="shared" si="5"/>
        <v/>
      </c>
      <c r="V116" s="3">
        <f t="shared" ca="1" si="6"/>
        <v>43344</v>
      </c>
    </row>
    <row r="117" spans="1:22" customFormat="1" ht="9.75" customHeight="1" x14ac:dyDescent="0.25">
      <c r="A117" s="63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70"/>
      <c r="O117" s="1">
        <v>106</v>
      </c>
      <c r="P117" s="68"/>
      <c r="Q117" s="69"/>
      <c r="R117" s="68"/>
      <c r="S117" s="68"/>
      <c r="T117" s="71">
        <f t="shared" si="4"/>
        <v>0</v>
      </c>
      <c r="U117" s="2" t="str">
        <f t="shared" si="5"/>
        <v/>
      </c>
      <c r="V117" s="3">
        <f t="shared" ca="1" si="6"/>
        <v>43344</v>
      </c>
    </row>
    <row r="118" spans="1:22" customFormat="1" ht="9.75" customHeight="1" x14ac:dyDescent="0.25">
      <c r="A118" s="63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70"/>
      <c r="O118" s="1">
        <v>107</v>
      </c>
      <c r="P118" s="68"/>
      <c r="Q118" s="69"/>
      <c r="R118" s="68"/>
      <c r="S118" s="68"/>
      <c r="T118" s="71">
        <f t="shared" si="4"/>
        <v>0</v>
      </c>
      <c r="U118" s="2" t="str">
        <f t="shared" si="5"/>
        <v/>
      </c>
      <c r="V118" s="3">
        <f t="shared" ca="1" si="6"/>
        <v>43344</v>
      </c>
    </row>
    <row r="119" spans="1:22" customFormat="1" ht="9.75" customHeight="1" x14ac:dyDescent="0.25">
      <c r="A119" s="63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70"/>
      <c r="O119" s="1">
        <v>108</v>
      </c>
      <c r="P119" s="68"/>
      <c r="Q119" s="69"/>
      <c r="R119" s="68"/>
      <c r="S119" s="68"/>
      <c r="T119" s="71">
        <f t="shared" si="4"/>
        <v>0</v>
      </c>
      <c r="U119" s="2" t="str">
        <f t="shared" si="5"/>
        <v/>
      </c>
      <c r="V119" s="3">
        <f t="shared" ca="1" si="6"/>
        <v>43344</v>
      </c>
    </row>
    <row r="120" spans="1:22" customFormat="1" ht="9.75" customHeight="1" x14ac:dyDescent="0.25">
      <c r="A120" s="63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70"/>
      <c r="O120" s="1">
        <v>109</v>
      </c>
      <c r="P120" s="68"/>
      <c r="Q120" s="69"/>
      <c r="R120" s="68"/>
      <c r="S120" s="68"/>
      <c r="T120" s="71">
        <f t="shared" si="4"/>
        <v>0</v>
      </c>
      <c r="U120" s="2" t="str">
        <f t="shared" si="5"/>
        <v/>
      </c>
      <c r="V120" s="3">
        <f t="shared" ca="1" si="6"/>
        <v>43344</v>
      </c>
    </row>
    <row r="121" spans="1:22" customFormat="1" ht="9.75" customHeight="1" x14ac:dyDescent="0.25">
      <c r="A121" s="63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70"/>
      <c r="O121" s="1">
        <v>110</v>
      </c>
      <c r="P121" s="68"/>
      <c r="Q121" s="69"/>
      <c r="R121" s="68"/>
      <c r="S121" s="68"/>
      <c r="T121" s="71">
        <f t="shared" si="4"/>
        <v>0</v>
      </c>
      <c r="U121" s="2" t="str">
        <f t="shared" si="5"/>
        <v/>
      </c>
      <c r="V121" s="3">
        <f t="shared" ca="1" si="6"/>
        <v>43344</v>
      </c>
    </row>
    <row r="122" spans="1:22" customFormat="1" ht="9.75" customHeight="1" x14ac:dyDescent="0.25">
      <c r="A122" s="63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70"/>
      <c r="O122" s="1">
        <v>111</v>
      </c>
      <c r="P122" s="68"/>
      <c r="Q122" s="69"/>
      <c r="R122" s="68"/>
      <c r="S122" s="68"/>
      <c r="T122" s="71">
        <f t="shared" si="4"/>
        <v>0</v>
      </c>
      <c r="U122" s="2" t="str">
        <f t="shared" si="5"/>
        <v/>
      </c>
      <c r="V122" s="3">
        <f t="shared" ca="1" si="6"/>
        <v>43344</v>
      </c>
    </row>
    <row r="123" spans="1:22" customFormat="1" ht="9.75" customHeight="1" x14ac:dyDescent="0.25">
      <c r="A123" s="63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70"/>
      <c r="O123" s="1">
        <v>112</v>
      </c>
      <c r="P123" s="68"/>
      <c r="Q123" s="69"/>
      <c r="R123" s="68"/>
      <c r="S123" s="68"/>
      <c r="T123" s="71">
        <f t="shared" si="4"/>
        <v>0</v>
      </c>
      <c r="U123" s="2" t="str">
        <f t="shared" si="5"/>
        <v/>
      </c>
      <c r="V123" s="3">
        <f t="shared" ca="1" si="6"/>
        <v>43344</v>
      </c>
    </row>
    <row r="124" spans="1:22" customFormat="1" ht="9.75" customHeight="1" x14ac:dyDescent="0.25">
      <c r="A124" s="63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70"/>
      <c r="O124" s="1">
        <v>113</v>
      </c>
      <c r="P124" s="68"/>
      <c r="Q124" s="69"/>
      <c r="R124" s="68"/>
      <c r="S124" s="68"/>
      <c r="T124" s="71">
        <f t="shared" si="4"/>
        <v>0</v>
      </c>
      <c r="U124" s="2" t="str">
        <f t="shared" si="5"/>
        <v/>
      </c>
      <c r="V124" s="3">
        <f t="shared" ca="1" si="6"/>
        <v>43344</v>
      </c>
    </row>
    <row r="125" spans="1:22" customFormat="1" ht="9.75" customHeight="1" x14ac:dyDescent="0.25">
      <c r="A125" s="63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70"/>
      <c r="O125" s="1">
        <v>114</v>
      </c>
      <c r="P125" s="68"/>
      <c r="Q125" s="69"/>
      <c r="R125" s="68"/>
      <c r="S125" s="68"/>
      <c r="T125" s="71">
        <f t="shared" si="4"/>
        <v>0</v>
      </c>
      <c r="U125" s="2" t="str">
        <f t="shared" si="5"/>
        <v/>
      </c>
      <c r="V125" s="3">
        <f t="shared" ca="1" si="6"/>
        <v>43344</v>
      </c>
    </row>
    <row r="126" spans="1:22" customFormat="1" ht="9.9499999999999993" customHeight="1" x14ac:dyDescent="0.25">
      <c r="A126" s="63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70"/>
      <c r="O126" s="1">
        <v>115</v>
      </c>
      <c r="P126" s="68"/>
      <c r="Q126" s="69"/>
      <c r="R126" s="68"/>
      <c r="S126" s="68"/>
      <c r="T126" s="71">
        <f t="shared" si="4"/>
        <v>0</v>
      </c>
      <c r="U126" s="2" t="str">
        <f t="shared" si="5"/>
        <v/>
      </c>
      <c r="V126" s="3">
        <f t="shared" ca="1" si="6"/>
        <v>43344</v>
      </c>
    </row>
    <row r="127" spans="1:22" customFormat="1" ht="9.9499999999999993" customHeight="1" x14ac:dyDescent="0.25">
      <c r="A127" s="63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70"/>
      <c r="O127" s="1">
        <v>116</v>
      </c>
      <c r="P127" s="68"/>
      <c r="Q127" s="69"/>
      <c r="R127" s="68"/>
      <c r="S127" s="68"/>
      <c r="T127" s="71">
        <f t="shared" si="4"/>
        <v>0</v>
      </c>
      <c r="U127" s="2" t="str">
        <f t="shared" si="5"/>
        <v/>
      </c>
      <c r="V127" s="3">
        <f t="shared" ca="1" si="6"/>
        <v>43344</v>
      </c>
    </row>
    <row r="128" spans="1:22" customFormat="1" ht="9.9499999999999993" customHeight="1" x14ac:dyDescent="0.25">
      <c r="A128" s="63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70"/>
      <c r="O128" s="1">
        <v>117</v>
      </c>
      <c r="P128" s="68"/>
      <c r="Q128" s="69"/>
      <c r="R128" s="68"/>
      <c r="S128" s="68"/>
      <c r="T128" s="71">
        <f t="shared" si="4"/>
        <v>0</v>
      </c>
      <c r="U128" s="2" t="str">
        <f t="shared" si="5"/>
        <v/>
      </c>
      <c r="V128" s="3">
        <f t="shared" ca="1" si="6"/>
        <v>43344</v>
      </c>
    </row>
    <row r="129" spans="1:22" customFormat="1" ht="9.9499999999999993" customHeight="1" x14ac:dyDescent="0.25">
      <c r="A129" s="63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70"/>
      <c r="O129" s="1">
        <v>118</v>
      </c>
      <c r="P129" s="68"/>
      <c r="Q129" s="69"/>
      <c r="R129" s="68"/>
      <c r="S129" s="68"/>
      <c r="T129" s="71">
        <f t="shared" si="4"/>
        <v>0</v>
      </c>
      <c r="U129" s="2" t="str">
        <f t="shared" si="5"/>
        <v/>
      </c>
      <c r="V129" s="3">
        <f t="shared" ca="1" si="6"/>
        <v>43344</v>
      </c>
    </row>
    <row r="130" spans="1:22" customFormat="1" ht="9.9499999999999993" customHeight="1" x14ac:dyDescent="0.25">
      <c r="A130" s="63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70"/>
      <c r="O130" s="1">
        <v>119</v>
      </c>
      <c r="P130" s="68"/>
      <c r="Q130" s="69"/>
      <c r="R130" s="68"/>
      <c r="S130" s="68"/>
      <c r="T130" s="71">
        <f t="shared" si="4"/>
        <v>0</v>
      </c>
      <c r="U130" s="2" t="str">
        <f t="shared" si="5"/>
        <v/>
      </c>
      <c r="V130" s="3">
        <f t="shared" ca="1" si="6"/>
        <v>43344</v>
      </c>
    </row>
    <row r="131" spans="1:22" customFormat="1" ht="9.9499999999999993" customHeight="1" thickBot="1" x14ac:dyDescent="0.3">
      <c r="A131" s="63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87"/>
      <c r="O131" s="88">
        <v>120</v>
      </c>
      <c r="P131" s="89"/>
      <c r="Q131" s="90"/>
      <c r="R131" s="89"/>
      <c r="S131" s="89"/>
      <c r="T131" s="91">
        <f t="shared" si="4"/>
        <v>0</v>
      </c>
      <c r="U131" s="92" t="str">
        <f t="shared" si="5"/>
        <v/>
      </c>
      <c r="V131" s="93">
        <f t="shared" ca="1" si="6"/>
        <v>43344</v>
      </c>
    </row>
    <row r="132" spans="1:22" customFormat="1" ht="15.75" thickBot="1" x14ac:dyDescent="0.3">
      <c r="A132" s="66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52" t="s">
        <v>19</v>
      </c>
      <c r="O132" s="53">
        <f ca="1">TODAY()</f>
        <v>43344</v>
      </c>
      <c r="P132" s="53" t="s">
        <v>20</v>
      </c>
      <c r="Q132" s="54">
        <f>SUM(Q11:Q131)-U132</f>
        <v>0</v>
      </c>
      <c r="R132" s="55">
        <f>MAX(R12:R131)</f>
        <v>0</v>
      </c>
      <c r="S132" s="56"/>
      <c r="T132" s="57" t="s">
        <v>21</v>
      </c>
      <c r="U132" s="54">
        <f>SUM(U11:U131)</f>
        <v>0</v>
      </c>
      <c r="V132" s="58">
        <f ca="1">SUMIF(V11:V131,"&gt;0")</f>
        <v>5244624</v>
      </c>
    </row>
    <row r="133" spans="1:22" ht="2.1" customHeight="1" x14ac:dyDescent="0.25"/>
  </sheetData>
  <mergeCells count="17">
    <mergeCell ref="N1:N2"/>
    <mergeCell ref="O1:T2"/>
    <mergeCell ref="U1:U2"/>
    <mergeCell ref="V1:V2"/>
    <mergeCell ref="B2:L6"/>
    <mergeCell ref="O3:P3"/>
    <mergeCell ref="S3:T3"/>
    <mergeCell ref="S4:V4"/>
    <mergeCell ref="O5:P5"/>
    <mergeCell ref="U5:V5"/>
    <mergeCell ref="B11:B109"/>
    <mergeCell ref="N6:Q6"/>
    <mergeCell ref="S6:V6"/>
    <mergeCell ref="N7:Q7"/>
    <mergeCell ref="B8:B10"/>
    <mergeCell ref="C8:L9"/>
    <mergeCell ref="N8:Q8"/>
  </mergeCells>
  <conditionalFormatting sqref="T8:V8 V3 R8">
    <cfRule type="cellIs" dxfId="76" priority="11" operator="equal">
      <formula>0</formula>
    </cfRule>
  </conditionalFormatting>
  <conditionalFormatting sqref="V10">
    <cfRule type="cellIs" dxfId="75" priority="7" operator="between">
      <formula>40000</formula>
      <formula>50000</formula>
    </cfRule>
    <cfRule type="cellIs" dxfId="74" priority="8" operator="between">
      <formula>30</formula>
      <formula>4000</formula>
    </cfRule>
    <cfRule type="containsText" dxfId="73" priority="9" operator="containsText" text="pago">
      <formula>NOT(ISERROR(SEARCH("pago",V10)))</formula>
    </cfRule>
    <cfRule type="cellIs" dxfId="72" priority="10" operator="between">
      <formula>1</formula>
      <formula>29</formula>
    </cfRule>
  </conditionalFormatting>
  <conditionalFormatting sqref="V11:V131">
    <cfRule type="cellIs" dxfId="71" priority="3" operator="between">
      <formula>40000</formula>
      <formula>50000</formula>
    </cfRule>
    <cfRule type="cellIs" dxfId="70" priority="4" operator="between">
      <formula>30</formula>
      <formula>4000</formula>
    </cfRule>
    <cfRule type="containsText" dxfId="69" priority="5" operator="containsText" text="pago">
      <formula>NOT(ISERROR(SEARCH("pago",V11)))</formula>
    </cfRule>
    <cfRule type="cellIs" dxfId="68" priority="6" operator="between">
      <formula>1</formula>
      <formula>29</formula>
    </cfRule>
  </conditionalFormatting>
  <conditionalFormatting sqref="V11:V131">
    <cfRule type="cellIs" dxfId="67" priority="2" operator="lessThan">
      <formula>0</formula>
    </cfRule>
  </conditionalFormatting>
  <conditionalFormatting sqref="T11:T131">
    <cfRule type="expression" dxfId="66" priority="1">
      <formula>S11=""</formula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Clientes!$A$3:$A$402</xm:f>
          </x14:formula1>
          <xm:sqref>V1:V2</xm:sqref>
        </x14:dataValidation>
      </x14:dataValidations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3"/>
  <sheetViews>
    <sheetView workbookViewId="0">
      <selection sqref="A1:XFD1048576"/>
    </sheetView>
  </sheetViews>
  <sheetFormatPr defaultColWidth="0" defaultRowHeight="15" zeroHeight="1" x14ac:dyDescent="0.25"/>
  <cols>
    <col min="1" max="1" width="1.7109375" style="59" customWidth="1"/>
    <col min="2" max="12" width="2.7109375" style="59" customWidth="1"/>
    <col min="13" max="13" width="1.7109375" style="59" customWidth="1"/>
    <col min="14" max="14" width="19.140625" style="42" bestFit="1" customWidth="1"/>
    <col min="15" max="15" width="15" style="42" bestFit="1" customWidth="1"/>
    <col min="16" max="16" width="15" style="42" customWidth="1"/>
    <col min="17" max="17" width="9.28515625" style="42" bestFit="1" customWidth="1"/>
    <col min="18" max="18" width="18.7109375" style="43" hidden="1"/>
    <col min="19" max="19" width="15.5703125" style="42" bestFit="1" customWidth="1"/>
    <col min="20" max="20" width="17.85546875" style="42" customWidth="1"/>
    <col min="21" max="21" width="14.28515625" style="42" bestFit="1" customWidth="1"/>
    <col min="22" max="22" width="19" style="42" customWidth="1"/>
    <col min="23" max="23" width="1.7109375" style="59" customWidth="1"/>
    <col min="24" max="16384" width="19" style="59" hidden="1"/>
  </cols>
  <sheetData>
    <row r="1" spans="1:22" customFormat="1" ht="9.9499999999999993" customHeight="1" thickBot="1" x14ac:dyDescent="0.3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2"/>
      <c r="N1" s="222" t="str">
        <f ca="1">IF(V132&gt;5000,"Livre",IF(V132&lt;=30,"Em Dias","Atrasado"))</f>
        <v>Livre</v>
      </c>
      <c r="O1" s="224" t="s">
        <v>1</v>
      </c>
      <c r="P1" s="224"/>
      <c r="Q1" s="224"/>
      <c r="R1" s="224"/>
      <c r="S1" s="224"/>
      <c r="T1" s="224"/>
      <c r="U1" s="226" t="s">
        <v>22</v>
      </c>
      <c r="V1" s="228" t="s">
        <v>56</v>
      </c>
    </row>
    <row r="2" spans="1:22" customFormat="1" ht="9.9499999999999993" customHeight="1" thickBot="1" x14ac:dyDescent="0.3">
      <c r="A2" s="63"/>
      <c r="B2" s="230"/>
      <c r="C2" s="231"/>
      <c r="D2" s="231"/>
      <c r="E2" s="231"/>
      <c r="F2" s="231"/>
      <c r="G2" s="231"/>
      <c r="H2" s="231"/>
      <c r="I2" s="231"/>
      <c r="J2" s="231"/>
      <c r="K2" s="231"/>
      <c r="L2" s="232"/>
      <c r="M2" s="64"/>
      <c r="N2" s="223"/>
      <c r="O2" s="225"/>
      <c r="P2" s="225"/>
      <c r="Q2" s="225"/>
      <c r="R2" s="225"/>
      <c r="S2" s="225"/>
      <c r="T2" s="225"/>
      <c r="U2" s="227"/>
      <c r="V2" s="229"/>
    </row>
    <row r="3" spans="1:22" customFormat="1" ht="9.9499999999999993" customHeight="1" thickBot="1" x14ac:dyDescent="0.3">
      <c r="A3" s="63"/>
      <c r="B3" s="233"/>
      <c r="C3" s="234"/>
      <c r="D3" s="234"/>
      <c r="E3" s="234"/>
      <c r="F3" s="234"/>
      <c r="G3" s="234"/>
      <c r="H3" s="234"/>
      <c r="I3" s="234"/>
      <c r="J3" s="234"/>
      <c r="K3" s="234"/>
      <c r="L3" s="235"/>
      <c r="M3" s="64"/>
      <c r="N3" s="44" t="s">
        <v>4</v>
      </c>
      <c r="O3" s="239" t="e">
        <f>VLOOKUP(V1,bd,2,0)</f>
        <v>#N/A</v>
      </c>
      <c r="P3" s="240"/>
      <c r="Q3" s="45" t="s">
        <v>6</v>
      </c>
      <c r="R3" s="43"/>
      <c r="S3" s="241" t="e">
        <f>VLOOKUP(V1,bd,8,0)</f>
        <v>#N/A</v>
      </c>
      <c r="T3" s="242"/>
      <c r="U3" s="44" t="s">
        <v>23</v>
      </c>
      <c r="V3" s="13" t="e">
        <f>VLOOKUP(V1,bd,9,0)</f>
        <v>#N/A</v>
      </c>
    </row>
    <row r="4" spans="1:22" customFormat="1" ht="9.9499999999999993" customHeight="1" thickBot="1" x14ac:dyDescent="0.3">
      <c r="A4" s="63"/>
      <c r="B4" s="233"/>
      <c r="C4" s="234"/>
      <c r="D4" s="234"/>
      <c r="E4" s="234"/>
      <c r="F4" s="234"/>
      <c r="G4" s="234"/>
      <c r="H4" s="234"/>
      <c r="I4" s="234"/>
      <c r="J4" s="234"/>
      <c r="K4" s="234"/>
      <c r="L4" s="235"/>
      <c r="M4" s="64"/>
      <c r="N4" s="44" t="s">
        <v>30</v>
      </c>
      <c r="O4" s="41" t="e">
        <f>VLOOKUP(V1,bd,17,0)</f>
        <v>#N/A</v>
      </c>
      <c r="P4" s="41" t="e">
        <f>VLOOKUP(V1,bd,18,0)</f>
        <v>#N/A</v>
      </c>
      <c r="Q4" s="44" t="s">
        <v>8</v>
      </c>
      <c r="R4" s="43"/>
      <c r="S4" s="243" t="e">
        <f>VLOOKUP(V1,bd,19,0)</f>
        <v>#N/A</v>
      </c>
      <c r="T4" s="244"/>
      <c r="U4" s="244"/>
      <c r="V4" s="245"/>
    </row>
    <row r="5" spans="1:22" customFormat="1" ht="9.9499999999999993" customHeight="1" thickBot="1" x14ac:dyDescent="0.3">
      <c r="A5" s="63"/>
      <c r="B5" s="233"/>
      <c r="C5" s="234"/>
      <c r="D5" s="234"/>
      <c r="E5" s="234"/>
      <c r="F5" s="234"/>
      <c r="G5" s="234"/>
      <c r="H5" s="234"/>
      <c r="I5" s="234"/>
      <c r="J5" s="234"/>
      <c r="K5" s="234"/>
      <c r="L5" s="235"/>
      <c r="M5" s="64"/>
      <c r="N5" s="44" t="s">
        <v>24</v>
      </c>
      <c r="O5" s="246" t="e">
        <f>VLOOKUP(V1,bd,10,0)</f>
        <v>#N/A</v>
      </c>
      <c r="P5" s="247"/>
      <c r="Q5" s="46" t="s">
        <v>7</v>
      </c>
      <c r="R5" s="4"/>
      <c r="S5" s="41" t="e">
        <f>VLOOKUP(V1,bd,13,0)</f>
        <v>#N/A</v>
      </c>
      <c r="T5" s="44" t="s">
        <v>5</v>
      </c>
      <c r="U5" s="241" t="e">
        <f>VLOOKUP(V1,bd,20,0)</f>
        <v>#N/A</v>
      </c>
      <c r="V5" s="242"/>
    </row>
    <row r="6" spans="1:22" customFormat="1" ht="9.9499999999999993" customHeight="1" thickBot="1" x14ac:dyDescent="0.3">
      <c r="A6" s="63"/>
      <c r="B6" s="236"/>
      <c r="C6" s="237"/>
      <c r="D6" s="237"/>
      <c r="E6" s="237"/>
      <c r="F6" s="237"/>
      <c r="G6" s="237"/>
      <c r="H6" s="237"/>
      <c r="I6" s="237"/>
      <c r="J6" s="237"/>
      <c r="K6" s="237"/>
      <c r="L6" s="238"/>
      <c r="M6" s="64"/>
      <c r="N6" s="241"/>
      <c r="O6" s="248"/>
      <c r="P6" s="248"/>
      <c r="Q6" s="248"/>
      <c r="R6" s="7"/>
      <c r="S6" s="248"/>
      <c r="T6" s="248"/>
      <c r="U6" s="248"/>
      <c r="V6" s="242"/>
    </row>
    <row r="7" spans="1:22" customFormat="1" ht="9.9499999999999993" customHeight="1" thickBot="1" x14ac:dyDescent="0.3">
      <c r="A7" s="63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217" t="s">
        <v>25</v>
      </c>
      <c r="O7" s="215"/>
      <c r="P7" s="215"/>
      <c r="Q7" s="216"/>
      <c r="R7" s="65"/>
      <c r="S7" s="47" t="s">
        <v>26</v>
      </c>
      <c r="T7" s="48" t="s">
        <v>27</v>
      </c>
      <c r="U7" s="48" t="s">
        <v>28</v>
      </c>
      <c r="V7" s="48" t="s">
        <v>29</v>
      </c>
    </row>
    <row r="8" spans="1:22" customFormat="1" ht="9.9499999999999993" customHeight="1" thickBot="1" x14ac:dyDescent="0.3">
      <c r="A8" s="63"/>
      <c r="B8" s="249"/>
      <c r="C8" s="250" t="s">
        <v>31</v>
      </c>
      <c r="D8" s="251"/>
      <c r="E8" s="251"/>
      <c r="F8" s="251"/>
      <c r="G8" s="251"/>
      <c r="H8" s="251"/>
      <c r="I8" s="251"/>
      <c r="J8" s="251"/>
      <c r="K8" s="251"/>
      <c r="L8" s="252"/>
      <c r="M8" s="64"/>
      <c r="N8" s="241" t="e">
        <f>VLOOKUP(V1,bd,3,0)</f>
        <v>#N/A</v>
      </c>
      <c r="O8" s="248"/>
      <c r="P8" s="248"/>
      <c r="Q8" s="242"/>
      <c r="R8" s="6"/>
      <c r="S8" s="5" t="e">
        <f>VLOOKUP(V1,bd,4,0)</f>
        <v>#N/A</v>
      </c>
      <c r="T8" s="5" t="e">
        <f>VLOOKUP(V1,bd,5,0)</f>
        <v>#N/A</v>
      </c>
      <c r="U8" s="5" t="e">
        <f>VLOOKUP(V1,bd,7,0)</f>
        <v>#N/A</v>
      </c>
      <c r="V8" s="13" t="e">
        <f>VLOOKUP(V1,bd,6,0)</f>
        <v>#N/A</v>
      </c>
    </row>
    <row r="9" spans="1:22" customFormat="1" ht="9.9499999999999993" customHeight="1" thickBot="1" x14ac:dyDescent="0.3">
      <c r="A9" s="63"/>
      <c r="B9" s="249"/>
      <c r="C9" s="253"/>
      <c r="D9" s="254"/>
      <c r="E9" s="254"/>
      <c r="F9" s="254"/>
      <c r="G9" s="254"/>
      <c r="H9" s="254"/>
      <c r="I9" s="254"/>
      <c r="J9" s="254"/>
      <c r="K9" s="254"/>
      <c r="L9" s="255"/>
      <c r="M9" s="64"/>
      <c r="N9" s="49"/>
      <c r="O9" s="50"/>
      <c r="P9" s="50"/>
      <c r="Q9" s="50"/>
      <c r="R9" s="50"/>
      <c r="S9" s="50"/>
      <c r="T9" s="50"/>
      <c r="U9" s="50"/>
      <c r="V9" s="51"/>
    </row>
    <row r="10" spans="1:22" customFormat="1" ht="9.9499999999999993" customHeight="1" thickBot="1" x14ac:dyDescent="0.3">
      <c r="A10" s="63"/>
      <c r="B10" s="249"/>
      <c r="C10" s="115">
        <v>1</v>
      </c>
      <c r="D10" s="116">
        <v>2</v>
      </c>
      <c r="E10" s="116">
        <v>3</v>
      </c>
      <c r="F10" s="116">
        <v>4</v>
      </c>
      <c r="G10" s="116">
        <v>5</v>
      </c>
      <c r="H10" s="116">
        <v>6</v>
      </c>
      <c r="I10" s="116">
        <v>7</v>
      </c>
      <c r="J10" s="116">
        <v>8</v>
      </c>
      <c r="K10" s="116">
        <v>9</v>
      </c>
      <c r="L10" s="117">
        <v>10</v>
      </c>
      <c r="M10" s="64"/>
      <c r="N10" s="76" t="s">
        <v>9</v>
      </c>
      <c r="O10" s="77" t="s">
        <v>10</v>
      </c>
      <c r="P10" s="77" t="s">
        <v>11</v>
      </c>
      <c r="Q10" s="77" t="s">
        <v>12</v>
      </c>
      <c r="R10" s="78" t="s">
        <v>13</v>
      </c>
      <c r="S10" s="77" t="s">
        <v>14</v>
      </c>
      <c r="T10" s="77" t="s">
        <v>15</v>
      </c>
      <c r="U10" s="77" t="s">
        <v>16</v>
      </c>
      <c r="V10" s="79" t="s">
        <v>17</v>
      </c>
    </row>
    <row r="11" spans="1:22" customFormat="1" ht="9.9499999999999993" customHeight="1" x14ac:dyDescent="0.25">
      <c r="A11" s="63"/>
      <c r="B11" s="256" t="s">
        <v>3292</v>
      </c>
      <c r="C11" s="108">
        <v>1</v>
      </c>
      <c r="D11" s="112">
        <v>1</v>
      </c>
      <c r="E11" s="113">
        <v>1</v>
      </c>
      <c r="F11" s="113">
        <v>1</v>
      </c>
      <c r="G11" s="113">
        <v>1</v>
      </c>
      <c r="H11" s="113">
        <v>1</v>
      </c>
      <c r="I11" s="113">
        <v>1</v>
      </c>
      <c r="J11" s="113">
        <v>1</v>
      </c>
      <c r="K11" s="113">
        <v>1</v>
      </c>
      <c r="L11" s="114">
        <v>1</v>
      </c>
      <c r="M11" s="64"/>
      <c r="N11" s="80"/>
      <c r="O11" s="81" t="s">
        <v>18</v>
      </c>
      <c r="P11" s="82"/>
      <c r="Q11" s="83"/>
      <c r="R11" s="82"/>
      <c r="S11" s="82"/>
      <c r="T11" s="84">
        <f t="shared" ref="T11:T74" si="0">IF(P11&gt;=S11,0,"")</f>
        <v>0</v>
      </c>
      <c r="U11" s="85" t="str">
        <f t="shared" ref="U11:U74" si="1">IF(S11&lt;&gt;"",Q11,"")</f>
        <v/>
      </c>
      <c r="V11" s="86">
        <f t="shared" ref="V11:V74" ca="1" si="2">IF(U11&lt;&gt;"","pago",TODAY()-P11)</f>
        <v>43344</v>
      </c>
    </row>
    <row r="12" spans="1:22" customFormat="1" ht="9.9499999999999993" customHeight="1" x14ac:dyDescent="0.25">
      <c r="A12" s="63"/>
      <c r="B12" s="257"/>
      <c r="C12" s="109">
        <v>2</v>
      </c>
      <c r="D12" s="94">
        <v>2</v>
      </c>
      <c r="E12" s="72">
        <v>2</v>
      </c>
      <c r="F12" s="72">
        <v>2</v>
      </c>
      <c r="G12" s="72">
        <v>2</v>
      </c>
      <c r="H12" s="72">
        <v>2</v>
      </c>
      <c r="I12" s="72">
        <v>2</v>
      </c>
      <c r="J12" s="72">
        <v>2</v>
      </c>
      <c r="K12" s="72">
        <v>2</v>
      </c>
      <c r="L12" s="73">
        <v>2</v>
      </c>
      <c r="M12" s="64"/>
      <c r="N12" s="70"/>
      <c r="O12" s="1">
        <v>1</v>
      </c>
      <c r="P12" s="68"/>
      <c r="Q12" s="69"/>
      <c r="R12" s="68" t="str">
        <f t="shared" ref="R12:R51" si="3">IF(N12&lt;&gt;"",P12,"")</f>
        <v/>
      </c>
      <c r="S12" s="68"/>
      <c r="T12" s="71">
        <f t="shared" si="0"/>
        <v>0</v>
      </c>
      <c r="U12" s="2" t="str">
        <f t="shared" si="1"/>
        <v/>
      </c>
      <c r="V12" s="3">
        <f t="shared" ca="1" si="2"/>
        <v>43344</v>
      </c>
    </row>
    <row r="13" spans="1:22" customFormat="1" ht="9.9499999999999993" customHeight="1" x14ac:dyDescent="0.25">
      <c r="A13" s="63"/>
      <c r="B13" s="257"/>
      <c r="C13" s="109">
        <v>3</v>
      </c>
      <c r="D13" s="94">
        <v>3</v>
      </c>
      <c r="E13" s="72">
        <v>3</v>
      </c>
      <c r="F13" s="72">
        <v>3</v>
      </c>
      <c r="G13" s="72">
        <v>3</v>
      </c>
      <c r="H13" s="72">
        <v>3</v>
      </c>
      <c r="I13" s="72">
        <v>3</v>
      </c>
      <c r="J13" s="72">
        <v>3</v>
      </c>
      <c r="K13" s="72">
        <v>3</v>
      </c>
      <c r="L13" s="73">
        <v>3</v>
      </c>
      <c r="M13" s="64"/>
      <c r="N13" s="70"/>
      <c r="O13" s="1">
        <v>2</v>
      </c>
      <c r="P13" s="68"/>
      <c r="Q13" s="69"/>
      <c r="R13" s="68" t="str">
        <f t="shared" si="3"/>
        <v/>
      </c>
      <c r="S13" s="68"/>
      <c r="T13" s="71">
        <f t="shared" si="0"/>
        <v>0</v>
      </c>
      <c r="U13" s="2" t="str">
        <f t="shared" si="1"/>
        <v/>
      </c>
      <c r="V13" s="3">
        <f t="shared" ca="1" si="2"/>
        <v>43344</v>
      </c>
    </row>
    <row r="14" spans="1:22" customFormat="1" ht="9.9499999999999993" customHeight="1" x14ac:dyDescent="0.25">
      <c r="A14" s="63"/>
      <c r="B14" s="257"/>
      <c r="C14" s="109">
        <v>4</v>
      </c>
      <c r="D14" s="94">
        <v>4</v>
      </c>
      <c r="E14" s="72">
        <v>4</v>
      </c>
      <c r="F14" s="72">
        <v>4</v>
      </c>
      <c r="G14" s="72">
        <v>4</v>
      </c>
      <c r="H14" s="72">
        <v>4</v>
      </c>
      <c r="I14" s="72">
        <v>4</v>
      </c>
      <c r="J14" s="72">
        <v>4</v>
      </c>
      <c r="K14" s="72">
        <v>4</v>
      </c>
      <c r="L14" s="73">
        <v>4</v>
      </c>
      <c r="M14" s="64"/>
      <c r="N14" s="70"/>
      <c r="O14" s="1">
        <v>3</v>
      </c>
      <c r="P14" s="68"/>
      <c r="Q14" s="69"/>
      <c r="R14" s="68" t="str">
        <f t="shared" si="3"/>
        <v/>
      </c>
      <c r="S14" s="68"/>
      <c r="T14" s="71">
        <f t="shared" si="0"/>
        <v>0</v>
      </c>
      <c r="U14" s="2" t="str">
        <f t="shared" si="1"/>
        <v/>
      </c>
      <c r="V14" s="3">
        <f t="shared" ca="1" si="2"/>
        <v>43344</v>
      </c>
    </row>
    <row r="15" spans="1:22" customFormat="1" ht="9.9499999999999993" customHeight="1" x14ac:dyDescent="0.25">
      <c r="A15" s="63"/>
      <c r="B15" s="257"/>
      <c r="C15" s="109">
        <v>5</v>
      </c>
      <c r="D15" s="94">
        <v>5</v>
      </c>
      <c r="E15" s="72">
        <v>5</v>
      </c>
      <c r="F15" s="72">
        <v>5</v>
      </c>
      <c r="G15" s="72">
        <v>5</v>
      </c>
      <c r="H15" s="72">
        <v>5</v>
      </c>
      <c r="I15" s="72">
        <v>5</v>
      </c>
      <c r="J15" s="72">
        <v>5</v>
      </c>
      <c r="K15" s="72">
        <v>5</v>
      </c>
      <c r="L15" s="73">
        <v>5</v>
      </c>
      <c r="M15" s="64"/>
      <c r="N15" s="70"/>
      <c r="O15" s="1">
        <v>4</v>
      </c>
      <c r="P15" s="68"/>
      <c r="Q15" s="69"/>
      <c r="R15" s="68" t="str">
        <f t="shared" si="3"/>
        <v/>
      </c>
      <c r="S15" s="68"/>
      <c r="T15" s="71">
        <f t="shared" si="0"/>
        <v>0</v>
      </c>
      <c r="U15" s="2" t="str">
        <f t="shared" si="1"/>
        <v/>
      </c>
      <c r="V15" s="3">
        <f t="shared" ca="1" si="2"/>
        <v>43344</v>
      </c>
    </row>
    <row r="16" spans="1:22" customFormat="1" ht="9.9499999999999993" customHeight="1" x14ac:dyDescent="0.25">
      <c r="A16" s="63"/>
      <c r="B16" s="257"/>
      <c r="C16" s="109">
        <v>6</v>
      </c>
      <c r="D16" s="94">
        <v>6</v>
      </c>
      <c r="E16" s="72">
        <v>6</v>
      </c>
      <c r="F16" s="72">
        <v>6</v>
      </c>
      <c r="G16" s="72">
        <v>6</v>
      </c>
      <c r="H16" s="72">
        <v>6</v>
      </c>
      <c r="I16" s="72">
        <v>6</v>
      </c>
      <c r="J16" s="72">
        <v>6</v>
      </c>
      <c r="K16" s="72">
        <v>6</v>
      </c>
      <c r="L16" s="73">
        <v>6</v>
      </c>
      <c r="M16" s="64"/>
      <c r="N16" s="70"/>
      <c r="O16" s="1">
        <v>5</v>
      </c>
      <c r="P16" s="68"/>
      <c r="Q16" s="69"/>
      <c r="R16" s="68" t="str">
        <f t="shared" si="3"/>
        <v/>
      </c>
      <c r="S16" s="68"/>
      <c r="T16" s="71">
        <f t="shared" si="0"/>
        <v>0</v>
      </c>
      <c r="U16" s="2" t="str">
        <f t="shared" si="1"/>
        <v/>
      </c>
      <c r="V16" s="3">
        <f t="shared" ca="1" si="2"/>
        <v>43344</v>
      </c>
    </row>
    <row r="17" spans="1:22" customFormat="1" ht="9.9499999999999993" customHeight="1" x14ac:dyDescent="0.25">
      <c r="A17" s="63"/>
      <c r="B17" s="257"/>
      <c r="C17" s="109">
        <v>7</v>
      </c>
      <c r="D17" s="94">
        <v>7</v>
      </c>
      <c r="E17" s="72">
        <v>7</v>
      </c>
      <c r="F17" s="72">
        <v>7</v>
      </c>
      <c r="G17" s="72">
        <v>7</v>
      </c>
      <c r="H17" s="72">
        <v>7</v>
      </c>
      <c r="I17" s="72">
        <v>7</v>
      </c>
      <c r="J17" s="72">
        <v>7</v>
      </c>
      <c r="K17" s="72">
        <v>7</v>
      </c>
      <c r="L17" s="73">
        <v>7</v>
      </c>
      <c r="M17" s="64"/>
      <c r="N17" s="70"/>
      <c r="O17" s="1">
        <v>6</v>
      </c>
      <c r="P17" s="68"/>
      <c r="Q17" s="69"/>
      <c r="R17" s="68" t="str">
        <f t="shared" si="3"/>
        <v/>
      </c>
      <c r="S17" s="68"/>
      <c r="T17" s="71">
        <f t="shared" si="0"/>
        <v>0</v>
      </c>
      <c r="U17" s="2" t="str">
        <f t="shared" si="1"/>
        <v/>
      </c>
      <c r="V17" s="3">
        <f t="shared" ca="1" si="2"/>
        <v>43344</v>
      </c>
    </row>
    <row r="18" spans="1:22" customFormat="1" ht="9.9499999999999993" customHeight="1" x14ac:dyDescent="0.25">
      <c r="A18" s="63"/>
      <c r="B18" s="257"/>
      <c r="C18" s="109">
        <v>8</v>
      </c>
      <c r="D18" s="94">
        <v>8</v>
      </c>
      <c r="E18" s="72">
        <v>8</v>
      </c>
      <c r="F18" s="72">
        <v>8</v>
      </c>
      <c r="G18" s="72">
        <v>8</v>
      </c>
      <c r="H18" s="72">
        <v>8</v>
      </c>
      <c r="I18" s="72">
        <v>8</v>
      </c>
      <c r="J18" s="72">
        <v>8</v>
      </c>
      <c r="K18" s="72">
        <v>8</v>
      </c>
      <c r="L18" s="73">
        <v>8</v>
      </c>
      <c r="M18" s="64"/>
      <c r="N18" s="70"/>
      <c r="O18" s="1">
        <v>7</v>
      </c>
      <c r="P18" s="68"/>
      <c r="Q18" s="69"/>
      <c r="R18" s="68" t="str">
        <f t="shared" si="3"/>
        <v/>
      </c>
      <c r="S18" s="68"/>
      <c r="T18" s="71">
        <f t="shared" si="0"/>
        <v>0</v>
      </c>
      <c r="U18" s="2" t="str">
        <f t="shared" si="1"/>
        <v/>
      </c>
      <c r="V18" s="3">
        <f t="shared" ca="1" si="2"/>
        <v>43344</v>
      </c>
    </row>
    <row r="19" spans="1:22" customFormat="1" ht="9.9499999999999993" customHeight="1" x14ac:dyDescent="0.25">
      <c r="A19" s="63"/>
      <c r="B19" s="257"/>
      <c r="C19" s="109">
        <v>9</v>
      </c>
      <c r="D19" s="94">
        <v>9</v>
      </c>
      <c r="E19" s="72">
        <v>9</v>
      </c>
      <c r="F19" s="72">
        <v>9</v>
      </c>
      <c r="G19" s="72">
        <v>9</v>
      </c>
      <c r="H19" s="72">
        <v>9</v>
      </c>
      <c r="I19" s="72">
        <v>9</v>
      </c>
      <c r="J19" s="72">
        <v>9</v>
      </c>
      <c r="K19" s="72">
        <v>9</v>
      </c>
      <c r="L19" s="73">
        <v>9</v>
      </c>
      <c r="M19" s="64"/>
      <c r="N19" s="70"/>
      <c r="O19" s="1">
        <v>8</v>
      </c>
      <c r="P19" s="68"/>
      <c r="Q19" s="69"/>
      <c r="R19" s="68" t="str">
        <f t="shared" si="3"/>
        <v/>
      </c>
      <c r="S19" s="68"/>
      <c r="T19" s="71">
        <f t="shared" si="0"/>
        <v>0</v>
      </c>
      <c r="U19" s="2" t="str">
        <f t="shared" si="1"/>
        <v/>
      </c>
      <c r="V19" s="3">
        <f t="shared" ca="1" si="2"/>
        <v>43344</v>
      </c>
    </row>
    <row r="20" spans="1:22" customFormat="1" ht="9.9499999999999993" customHeight="1" x14ac:dyDescent="0.25">
      <c r="A20" s="63"/>
      <c r="B20" s="257"/>
      <c r="C20" s="109">
        <v>10</v>
      </c>
      <c r="D20" s="94">
        <v>10</v>
      </c>
      <c r="E20" s="72">
        <v>10</v>
      </c>
      <c r="F20" s="72">
        <v>10</v>
      </c>
      <c r="G20" s="72">
        <v>10</v>
      </c>
      <c r="H20" s="72">
        <v>10</v>
      </c>
      <c r="I20" s="72">
        <v>10</v>
      </c>
      <c r="J20" s="72">
        <v>10</v>
      </c>
      <c r="K20" s="72">
        <v>10</v>
      </c>
      <c r="L20" s="73">
        <v>10</v>
      </c>
      <c r="M20" s="64"/>
      <c r="N20" s="70"/>
      <c r="O20" s="1">
        <v>9</v>
      </c>
      <c r="P20" s="68"/>
      <c r="Q20" s="69"/>
      <c r="R20" s="68" t="str">
        <f t="shared" si="3"/>
        <v/>
      </c>
      <c r="S20" s="68"/>
      <c r="T20" s="71">
        <f t="shared" si="0"/>
        <v>0</v>
      </c>
      <c r="U20" s="2" t="str">
        <f t="shared" si="1"/>
        <v/>
      </c>
      <c r="V20" s="3">
        <f t="shared" ca="1" si="2"/>
        <v>43344</v>
      </c>
    </row>
    <row r="21" spans="1:22" customFormat="1" ht="9.9499999999999993" customHeight="1" x14ac:dyDescent="0.25">
      <c r="A21" s="63"/>
      <c r="B21" s="257"/>
      <c r="C21" s="109">
        <v>11</v>
      </c>
      <c r="D21" s="94">
        <v>11</v>
      </c>
      <c r="E21" s="72">
        <v>11</v>
      </c>
      <c r="F21" s="72">
        <v>11</v>
      </c>
      <c r="G21" s="72">
        <v>11</v>
      </c>
      <c r="H21" s="72">
        <v>11</v>
      </c>
      <c r="I21" s="72">
        <v>11</v>
      </c>
      <c r="J21" s="72">
        <v>11</v>
      </c>
      <c r="K21" s="72">
        <v>11</v>
      </c>
      <c r="L21" s="73">
        <v>11</v>
      </c>
      <c r="M21" s="64"/>
      <c r="N21" s="70"/>
      <c r="O21" s="1">
        <v>10</v>
      </c>
      <c r="P21" s="68"/>
      <c r="Q21" s="69"/>
      <c r="R21" s="68" t="str">
        <f t="shared" si="3"/>
        <v/>
      </c>
      <c r="S21" s="68"/>
      <c r="T21" s="71">
        <f t="shared" si="0"/>
        <v>0</v>
      </c>
      <c r="U21" s="2" t="str">
        <f t="shared" si="1"/>
        <v/>
      </c>
      <c r="V21" s="3">
        <f t="shared" ca="1" si="2"/>
        <v>43344</v>
      </c>
    </row>
    <row r="22" spans="1:22" customFormat="1" ht="9.9499999999999993" customHeight="1" x14ac:dyDescent="0.25">
      <c r="A22" s="63"/>
      <c r="B22" s="257"/>
      <c r="C22" s="110">
        <v>12</v>
      </c>
      <c r="D22" s="72">
        <v>12</v>
      </c>
      <c r="E22" s="72">
        <v>12</v>
      </c>
      <c r="F22" s="72">
        <v>12</v>
      </c>
      <c r="G22" s="72">
        <v>12</v>
      </c>
      <c r="H22" s="72">
        <v>12</v>
      </c>
      <c r="I22" s="72">
        <v>12</v>
      </c>
      <c r="J22" s="72">
        <v>12</v>
      </c>
      <c r="K22" s="72">
        <v>12</v>
      </c>
      <c r="L22" s="73">
        <v>12</v>
      </c>
      <c r="M22" s="64"/>
      <c r="N22" s="70"/>
      <c r="O22" s="1">
        <v>11</v>
      </c>
      <c r="P22" s="68"/>
      <c r="Q22" s="69"/>
      <c r="R22" s="68" t="str">
        <f t="shared" si="3"/>
        <v/>
      </c>
      <c r="S22" s="68"/>
      <c r="T22" s="71">
        <f t="shared" si="0"/>
        <v>0</v>
      </c>
      <c r="U22" s="2" t="str">
        <f t="shared" si="1"/>
        <v/>
      </c>
      <c r="V22" s="3">
        <f t="shared" ca="1" si="2"/>
        <v>43344</v>
      </c>
    </row>
    <row r="23" spans="1:22" customFormat="1" ht="9.9499999999999993" customHeight="1" x14ac:dyDescent="0.25">
      <c r="A23" s="63"/>
      <c r="B23" s="257"/>
      <c r="C23" s="110">
        <v>13</v>
      </c>
      <c r="D23" s="72">
        <v>13</v>
      </c>
      <c r="E23" s="72">
        <v>13</v>
      </c>
      <c r="F23" s="72">
        <v>13</v>
      </c>
      <c r="G23" s="72">
        <v>13</v>
      </c>
      <c r="H23" s="72">
        <v>13</v>
      </c>
      <c r="I23" s="72">
        <v>13</v>
      </c>
      <c r="J23" s="72">
        <v>13</v>
      </c>
      <c r="K23" s="72">
        <v>13</v>
      </c>
      <c r="L23" s="73">
        <v>13</v>
      </c>
      <c r="M23" s="64"/>
      <c r="N23" s="70"/>
      <c r="O23" s="1">
        <v>12</v>
      </c>
      <c r="P23" s="68"/>
      <c r="Q23" s="69"/>
      <c r="R23" s="68" t="str">
        <f t="shared" si="3"/>
        <v/>
      </c>
      <c r="S23" s="68"/>
      <c r="T23" s="71">
        <f t="shared" si="0"/>
        <v>0</v>
      </c>
      <c r="U23" s="2" t="str">
        <f t="shared" si="1"/>
        <v/>
      </c>
      <c r="V23" s="3">
        <f t="shared" ca="1" si="2"/>
        <v>43344</v>
      </c>
    </row>
    <row r="24" spans="1:22" customFormat="1" ht="9.9499999999999993" customHeight="1" x14ac:dyDescent="0.25">
      <c r="A24" s="63"/>
      <c r="B24" s="257"/>
      <c r="C24" s="97">
        <v>14</v>
      </c>
      <c r="D24" s="72">
        <v>14</v>
      </c>
      <c r="E24" s="72">
        <v>14</v>
      </c>
      <c r="F24" s="72">
        <v>14</v>
      </c>
      <c r="G24" s="72">
        <v>14</v>
      </c>
      <c r="H24" s="72">
        <v>14</v>
      </c>
      <c r="I24" s="72">
        <v>14</v>
      </c>
      <c r="J24" s="72">
        <v>14</v>
      </c>
      <c r="K24" s="72">
        <v>14</v>
      </c>
      <c r="L24" s="73">
        <v>14</v>
      </c>
      <c r="M24" s="64"/>
      <c r="N24" s="70"/>
      <c r="O24" s="1">
        <v>13</v>
      </c>
      <c r="P24" s="68"/>
      <c r="Q24" s="69"/>
      <c r="R24" s="68" t="str">
        <f t="shared" si="3"/>
        <v/>
      </c>
      <c r="S24" s="68"/>
      <c r="T24" s="71">
        <f t="shared" si="0"/>
        <v>0</v>
      </c>
      <c r="U24" s="2" t="str">
        <f t="shared" si="1"/>
        <v/>
      </c>
      <c r="V24" s="3">
        <f t="shared" ca="1" si="2"/>
        <v>43344</v>
      </c>
    </row>
    <row r="25" spans="1:22" customFormat="1" ht="9.9499999999999993" customHeight="1" x14ac:dyDescent="0.25">
      <c r="A25" s="63"/>
      <c r="B25" s="257"/>
      <c r="C25" s="97">
        <v>15</v>
      </c>
      <c r="D25" s="72">
        <v>15</v>
      </c>
      <c r="E25" s="72">
        <v>15</v>
      </c>
      <c r="F25" s="72">
        <v>15</v>
      </c>
      <c r="G25" s="72">
        <v>15</v>
      </c>
      <c r="H25" s="72">
        <v>15</v>
      </c>
      <c r="I25" s="72">
        <v>15</v>
      </c>
      <c r="J25" s="72">
        <v>15</v>
      </c>
      <c r="K25" s="72">
        <v>15</v>
      </c>
      <c r="L25" s="73">
        <v>15</v>
      </c>
      <c r="M25" s="64"/>
      <c r="N25" s="70"/>
      <c r="O25" s="1">
        <v>14</v>
      </c>
      <c r="P25" s="68"/>
      <c r="Q25" s="69"/>
      <c r="R25" s="68" t="str">
        <f t="shared" si="3"/>
        <v/>
      </c>
      <c r="S25" s="68"/>
      <c r="T25" s="71">
        <f t="shared" si="0"/>
        <v>0</v>
      </c>
      <c r="U25" s="2" t="str">
        <f t="shared" si="1"/>
        <v/>
      </c>
      <c r="V25" s="3">
        <f t="shared" ca="1" si="2"/>
        <v>43344</v>
      </c>
    </row>
    <row r="26" spans="1:22" customFormat="1" ht="9.9499999999999993" customHeight="1" x14ac:dyDescent="0.25">
      <c r="A26" s="63"/>
      <c r="B26" s="257"/>
      <c r="C26" s="97">
        <v>16</v>
      </c>
      <c r="D26" s="72">
        <v>16</v>
      </c>
      <c r="E26" s="72">
        <v>16</v>
      </c>
      <c r="F26" s="72">
        <v>16</v>
      </c>
      <c r="G26" s="72">
        <v>16</v>
      </c>
      <c r="H26" s="72">
        <v>16</v>
      </c>
      <c r="I26" s="72">
        <v>16</v>
      </c>
      <c r="J26" s="72">
        <v>16</v>
      </c>
      <c r="K26" s="72">
        <v>16</v>
      </c>
      <c r="L26" s="73">
        <v>16</v>
      </c>
      <c r="M26" s="64"/>
      <c r="N26" s="70"/>
      <c r="O26" s="1">
        <v>15</v>
      </c>
      <c r="P26" s="68"/>
      <c r="Q26" s="69"/>
      <c r="R26" s="68" t="str">
        <f t="shared" si="3"/>
        <v/>
      </c>
      <c r="S26" s="68"/>
      <c r="T26" s="71">
        <f t="shared" si="0"/>
        <v>0</v>
      </c>
      <c r="U26" s="2" t="str">
        <f t="shared" si="1"/>
        <v/>
      </c>
      <c r="V26" s="3">
        <f t="shared" ca="1" si="2"/>
        <v>43344</v>
      </c>
    </row>
    <row r="27" spans="1:22" customFormat="1" ht="9.9499999999999993" customHeight="1" x14ac:dyDescent="0.25">
      <c r="A27" s="63"/>
      <c r="B27" s="257"/>
      <c r="C27" s="97">
        <v>17</v>
      </c>
      <c r="D27" s="72">
        <v>17</v>
      </c>
      <c r="E27" s="72">
        <v>17</v>
      </c>
      <c r="F27" s="72">
        <v>17</v>
      </c>
      <c r="G27" s="72">
        <v>17</v>
      </c>
      <c r="H27" s="72">
        <v>17</v>
      </c>
      <c r="I27" s="72">
        <v>17</v>
      </c>
      <c r="J27" s="72">
        <v>17</v>
      </c>
      <c r="K27" s="72">
        <v>17</v>
      </c>
      <c r="L27" s="73">
        <v>17</v>
      </c>
      <c r="M27" s="64"/>
      <c r="N27" s="70"/>
      <c r="O27" s="1">
        <v>16</v>
      </c>
      <c r="P27" s="68"/>
      <c r="Q27" s="69"/>
      <c r="R27" s="68" t="str">
        <f t="shared" si="3"/>
        <v/>
      </c>
      <c r="S27" s="68"/>
      <c r="T27" s="71">
        <f t="shared" si="0"/>
        <v>0</v>
      </c>
      <c r="U27" s="2" t="str">
        <f t="shared" si="1"/>
        <v/>
      </c>
      <c r="V27" s="3">
        <f t="shared" ca="1" si="2"/>
        <v>43344</v>
      </c>
    </row>
    <row r="28" spans="1:22" customFormat="1" ht="9.9499999999999993" customHeight="1" x14ac:dyDescent="0.25">
      <c r="A28" s="63"/>
      <c r="B28" s="257"/>
      <c r="C28" s="97">
        <v>18</v>
      </c>
      <c r="D28" s="72">
        <v>18</v>
      </c>
      <c r="E28" s="72">
        <v>18</v>
      </c>
      <c r="F28" s="72">
        <v>18</v>
      </c>
      <c r="G28" s="72">
        <v>18</v>
      </c>
      <c r="H28" s="72">
        <v>18</v>
      </c>
      <c r="I28" s="72">
        <v>18</v>
      </c>
      <c r="J28" s="72">
        <v>18</v>
      </c>
      <c r="K28" s="72">
        <v>18</v>
      </c>
      <c r="L28" s="73">
        <v>18</v>
      </c>
      <c r="M28" s="64"/>
      <c r="N28" s="70"/>
      <c r="O28" s="1">
        <v>17</v>
      </c>
      <c r="P28" s="68"/>
      <c r="Q28" s="69"/>
      <c r="R28" s="68" t="str">
        <f t="shared" si="3"/>
        <v/>
      </c>
      <c r="S28" s="68"/>
      <c r="T28" s="71">
        <f t="shared" si="0"/>
        <v>0</v>
      </c>
      <c r="U28" s="2" t="str">
        <f t="shared" si="1"/>
        <v/>
      </c>
      <c r="V28" s="3">
        <f t="shared" ca="1" si="2"/>
        <v>43344</v>
      </c>
    </row>
    <row r="29" spans="1:22" customFormat="1" ht="9.9499999999999993" customHeight="1" x14ac:dyDescent="0.25">
      <c r="A29" s="63"/>
      <c r="B29" s="257"/>
      <c r="C29" s="97">
        <v>19</v>
      </c>
      <c r="D29" s="72">
        <v>19</v>
      </c>
      <c r="E29" s="72">
        <v>19</v>
      </c>
      <c r="F29" s="72">
        <v>19</v>
      </c>
      <c r="G29" s="72">
        <v>19</v>
      </c>
      <c r="H29" s="72">
        <v>19</v>
      </c>
      <c r="I29" s="72">
        <v>19</v>
      </c>
      <c r="J29" s="72">
        <v>19</v>
      </c>
      <c r="K29" s="72">
        <v>19</v>
      </c>
      <c r="L29" s="73">
        <v>19</v>
      </c>
      <c r="M29" s="64"/>
      <c r="N29" s="70"/>
      <c r="O29" s="1">
        <v>18</v>
      </c>
      <c r="P29" s="68"/>
      <c r="Q29" s="69"/>
      <c r="R29" s="68" t="str">
        <f t="shared" si="3"/>
        <v/>
      </c>
      <c r="S29" s="68"/>
      <c r="T29" s="71">
        <f t="shared" si="0"/>
        <v>0</v>
      </c>
      <c r="U29" s="2" t="str">
        <f t="shared" si="1"/>
        <v/>
      </c>
      <c r="V29" s="3">
        <f t="shared" ca="1" si="2"/>
        <v>43344</v>
      </c>
    </row>
    <row r="30" spans="1:22" customFormat="1" ht="9.9499999999999993" customHeight="1" x14ac:dyDescent="0.25">
      <c r="A30" s="63"/>
      <c r="B30" s="257"/>
      <c r="C30" s="97">
        <v>20</v>
      </c>
      <c r="D30" s="72">
        <v>20</v>
      </c>
      <c r="E30" s="72">
        <v>20</v>
      </c>
      <c r="F30" s="72">
        <v>20</v>
      </c>
      <c r="G30" s="72">
        <v>20</v>
      </c>
      <c r="H30" s="72">
        <v>20</v>
      </c>
      <c r="I30" s="72">
        <v>20</v>
      </c>
      <c r="J30" s="72">
        <v>20</v>
      </c>
      <c r="K30" s="72">
        <v>20</v>
      </c>
      <c r="L30" s="73">
        <v>20</v>
      </c>
      <c r="M30" s="64"/>
      <c r="N30" s="70"/>
      <c r="O30" s="1">
        <v>19</v>
      </c>
      <c r="P30" s="68"/>
      <c r="Q30" s="69"/>
      <c r="R30" s="68" t="str">
        <f t="shared" si="3"/>
        <v/>
      </c>
      <c r="S30" s="68"/>
      <c r="T30" s="71">
        <f t="shared" si="0"/>
        <v>0</v>
      </c>
      <c r="U30" s="2" t="str">
        <f t="shared" si="1"/>
        <v/>
      </c>
      <c r="V30" s="3">
        <f t="shared" ca="1" si="2"/>
        <v>43344</v>
      </c>
    </row>
    <row r="31" spans="1:22" customFormat="1" ht="9.9499999999999993" customHeight="1" x14ac:dyDescent="0.25">
      <c r="A31" s="63"/>
      <c r="B31" s="257"/>
      <c r="C31" s="97">
        <v>21</v>
      </c>
      <c r="D31" s="72">
        <v>21</v>
      </c>
      <c r="E31" s="72">
        <v>21</v>
      </c>
      <c r="F31" s="72">
        <v>21</v>
      </c>
      <c r="G31" s="72">
        <v>21</v>
      </c>
      <c r="H31" s="72">
        <v>21</v>
      </c>
      <c r="I31" s="72">
        <v>21</v>
      </c>
      <c r="J31" s="72">
        <v>21</v>
      </c>
      <c r="K31" s="72">
        <v>21</v>
      </c>
      <c r="L31" s="73">
        <v>21</v>
      </c>
      <c r="M31" s="64"/>
      <c r="N31" s="70"/>
      <c r="O31" s="1">
        <v>20</v>
      </c>
      <c r="P31" s="68"/>
      <c r="Q31" s="69"/>
      <c r="R31" s="68" t="str">
        <f t="shared" si="3"/>
        <v/>
      </c>
      <c r="S31" s="68"/>
      <c r="T31" s="71">
        <f t="shared" si="0"/>
        <v>0</v>
      </c>
      <c r="U31" s="2" t="str">
        <f t="shared" si="1"/>
        <v/>
      </c>
      <c r="V31" s="3">
        <f t="shared" ca="1" si="2"/>
        <v>43344</v>
      </c>
    </row>
    <row r="32" spans="1:22" customFormat="1" ht="9.9499999999999993" customHeight="1" x14ac:dyDescent="0.25">
      <c r="A32" s="63"/>
      <c r="B32" s="257"/>
      <c r="C32" s="97">
        <v>22</v>
      </c>
      <c r="D32" s="72">
        <v>22</v>
      </c>
      <c r="E32" s="72">
        <v>22</v>
      </c>
      <c r="F32" s="72">
        <v>22</v>
      </c>
      <c r="G32" s="72">
        <v>22</v>
      </c>
      <c r="H32" s="72">
        <v>22</v>
      </c>
      <c r="I32" s="72">
        <v>22</v>
      </c>
      <c r="J32" s="72">
        <v>22</v>
      </c>
      <c r="K32" s="72">
        <v>22</v>
      </c>
      <c r="L32" s="73">
        <v>22</v>
      </c>
      <c r="M32" s="64"/>
      <c r="N32" s="70"/>
      <c r="O32" s="1">
        <v>21</v>
      </c>
      <c r="P32" s="68"/>
      <c r="Q32" s="69"/>
      <c r="R32" s="68" t="str">
        <f t="shared" si="3"/>
        <v/>
      </c>
      <c r="S32" s="68"/>
      <c r="T32" s="71">
        <f t="shared" si="0"/>
        <v>0</v>
      </c>
      <c r="U32" s="2" t="str">
        <f t="shared" si="1"/>
        <v/>
      </c>
      <c r="V32" s="3">
        <f t="shared" ca="1" si="2"/>
        <v>43344</v>
      </c>
    </row>
    <row r="33" spans="1:22" customFormat="1" ht="9.9499999999999993" customHeight="1" x14ac:dyDescent="0.25">
      <c r="A33" s="63"/>
      <c r="B33" s="257"/>
      <c r="C33" s="97">
        <v>23</v>
      </c>
      <c r="D33" s="72">
        <v>23</v>
      </c>
      <c r="E33" s="72">
        <v>23</v>
      </c>
      <c r="F33" s="72">
        <v>23</v>
      </c>
      <c r="G33" s="72">
        <v>23</v>
      </c>
      <c r="H33" s="72">
        <v>23</v>
      </c>
      <c r="I33" s="72">
        <v>23</v>
      </c>
      <c r="J33" s="72">
        <v>23</v>
      </c>
      <c r="K33" s="72">
        <v>23</v>
      </c>
      <c r="L33" s="73">
        <v>23</v>
      </c>
      <c r="M33" s="64"/>
      <c r="N33" s="70"/>
      <c r="O33" s="1">
        <v>22</v>
      </c>
      <c r="P33" s="68"/>
      <c r="Q33" s="69"/>
      <c r="R33" s="68" t="str">
        <f t="shared" si="3"/>
        <v/>
      </c>
      <c r="S33" s="68"/>
      <c r="T33" s="71">
        <f t="shared" si="0"/>
        <v>0</v>
      </c>
      <c r="U33" s="2" t="str">
        <f t="shared" si="1"/>
        <v/>
      </c>
      <c r="V33" s="3">
        <f t="shared" ca="1" si="2"/>
        <v>43344</v>
      </c>
    </row>
    <row r="34" spans="1:22" customFormat="1" ht="9.9499999999999993" customHeight="1" x14ac:dyDescent="0.25">
      <c r="A34" s="63"/>
      <c r="B34" s="257"/>
      <c r="C34" s="97">
        <v>24</v>
      </c>
      <c r="D34" s="72">
        <v>24</v>
      </c>
      <c r="E34" s="72">
        <v>24</v>
      </c>
      <c r="F34" s="72">
        <v>24</v>
      </c>
      <c r="G34" s="72">
        <v>24</v>
      </c>
      <c r="H34" s="72">
        <v>24</v>
      </c>
      <c r="I34" s="72">
        <v>24</v>
      </c>
      <c r="J34" s="72">
        <v>24</v>
      </c>
      <c r="K34" s="72">
        <v>24</v>
      </c>
      <c r="L34" s="73">
        <v>24</v>
      </c>
      <c r="M34" s="64"/>
      <c r="N34" s="70"/>
      <c r="O34" s="1">
        <v>23</v>
      </c>
      <c r="P34" s="68"/>
      <c r="Q34" s="69"/>
      <c r="R34" s="68" t="str">
        <f t="shared" si="3"/>
        <v/>
      </c>
      <c r="S34" s="68"/>
      <c r="T34" s="71">
        <f t="shared" si="0"/>
        <v>0</v>
      </c>
      <c r="U34" s="2" t="str">
        <f t="shared" si="1"/>
        <v/>
      </c>
      <c r="V34" s="3">
        <f t="shared" ca="1" si="2"/>
        <v>43344</v>
      </c>
    </row>
    <row r="35" spans="1:22" customFormat="1" ht="9.9499999999999993" customHeight="1" x14ac:dyDescent="0.25">
      <c r="A35" s="63"/>
      <c r="B35" s="257"/>
      <c r="C35" s="97">
        <v>25</v>
      </c>
      <c r="D35" s="72">
        <v>25</v>
      </c>
      <c r="E35" s="72">
        <v>25</v>
      </c>
      <c r="F35" s="72">
        <v>25</v>
      </c>
      <c r="G35" s="72">
        <v>25</v>
      </c>
      <c r="H35" s="72">
        <v>25</v>
      </c>
      <c r="I35" s="72">
        <v>25</v>
      </c>
      <c r="J35" s="72">
        <v>25</v>
      </c>
      <c r="K35" s="72">
        <v>25</v>
      </c>
      <c r="L35" s="73">
        <v>25</v>
      </c>
      <c r="M35" s="64"/>
      <c r="N35" s="70"/>
      <c r="O35" s="1">
        <v>24</v>
      </c>
      <c r="P35" s="68"/>
      <c r="Q35" s="69"/>
      <c r="R35" s="68" t="str">
        <f t="shared" si="3"/>
        <v/>
      </c>
      <c r="S35" s="68"/>
      <c r="T35" s="71">
        <f t="shared" si="0"/>
        <v>0</v>
      </c>
      <c r="U35" s="2" t="str">
        <f t="shared" si="1"/>
        <v/>
      </c>
      <c r="V35" s="3">
        <f t="shared" ca="1" si="2"/>
        <v>43344</v>
      </c>
    </row>
    <row r="36" spans="1:22" customFormat="1" ht="9.9499999999999993" customHeight="1" x14ac:dyDescent="0.25">
      <c r="A36" s="63"/>
      <c r="B36" s="257"/>
      <c r="C36" s="97">
        <v>26</v>
      </c>
      <c r="D36" s="72">
        <v>26</v>
      </c>
      <c r="E36" s="72">
        <v>26</v>
      </c>
      <c r="F36" s="72">
        <v>26</v>
      </c>
      <c r="G36" s="72">
        <v>26</v>
      </c>
      <c r="H36" s="72">
        <v>26</v>
      </c>
      <c r="I36" s="72">
        <v>26</v>
      </c>
      <c r="J36" s="72">
        <v>26</v>
      </c>
      <c r="K36" s="72">
        <v>26</v>
      </c>
      <c r="L36" s="73">
        <v>26</v>
      </c>
      <c r="M36" s="64"/>
      <c r="N36" s="70"/>
      <c r="O36" s="1">
        <v>25</v>
      </c>
      <c r="P36" s="68"/>
      <c r="Q36" s="69"/>
      <c r="R36" s="68" t="str">
        <f t="shared" si="3"/>
        <v/>
      </c>
      <c r="S36" s="68"/>
      <c r="T36" s="71">
        <f t="shared" si="0"/>
        <v>0</v>
      </c>
      <c r="U36" s="2" t="str">
        <f t="shared" si="1"/>
        <v/>
      </c>
      <c r="V36" s="3">
        <f t="shared" ca="1" si="2"/>
        <v>43344</v>
      </c>
    </row>
    <row r="37" spans="1:22" customFormat="1" ht="9.9499999999999993" customHeight="1" x14ac:dyDescent="0.25">
      <c r="A37" s="63"/>
      <c r="B37" s="257"/>
      <c r="C37" s="97">
        <v>27</v>
      </c>
      <c r="D37" s="72">
        <v>27</v>
      </c>
      <c r="E37" s="72">
        <v>27</v>
      </c>
      <c r="F37" s="72">
        <v>27</v>
      </c>
      <c r="G37" s="72">
        <v>27</v>
      </c>
      <c r="H37" s="72">
        <v>27</v>
      </c>
      <c r="I37" s="72">
        <v>27</v>
      </c>
      <c r="J37" s="72">
        <v>27</v>
      </c>
      <c r="K37" s="72">
        <v>27</v>
      </c>
      <c r="L37" s="73">
        <v>27</v>
      </c>
      <c r="M37" s="64"/>
      <c r="N37" s="70"/>
      <c r="O37" s="1">
        <v>26</v>
      </c>
      <c r="P37" s="68"/>
      <c r="Q37" s="69"/>
      <c r="R37" s="68" t="str">
        <f t="shared" si="3"/>
        <v/>
      </c>
      <c r="S37" s="68"/>
      <c r="T37" s="71">
        <f t="shared" si="0"/>
        <v>0</v>
      </c>
      <c r="U37" s="2" t="str">
        <f t="shared" si="1"/>
        <v/>
      </c>
      <c r="V37" s="3">
        <f t="shared" ca="1" si="2"/>
        <v>43344</v>
      </c>
    </row>
    <row r="38" spans="1:22" customFormat="1" ht="9.9499999999999993" customHeight="1" x14ac:dyDescent="0.25">
      <c r="A38" s="63"/>
      <c r="B38" s="257"/>
      <c r="C38" s="97">
        <v>28</v>
      </c>
      <c r="D38" s="72">
        <v>28</v>
      </c>
      <c r="E38" s="72">
        <v>28</v>
      </c>
      <c r="F38" s="72">
        <v>28</v>
      </c>
      <c r="G38" s="72">
        <v>28</v>
      </c>
      <c r="H38" s="72">
        <v>28</v>
      </c>
      <c r="I38" s="72">
        <v>28</v>
      </c>
      <c r="J38" s="72">
        <v>28</v>
      </c>
      <c r="K38" s="72">
        <v>28</v>
      </c>
      <c r="L38" s="73">
        <v>28</v>
      </c>
      <c r="M38" s="64"/>
      <c r="N38" s="70"/>
      <c r="O38" s="1">
        <v>27</v>
      </c>
      <c r="P38" s="68"/>
      <c r="Q38" s="69"/>
      <c r="R38" s="68" t="str">
        <f t="shared" si="3"/>
        <v/>
      </c>
      <c r="S38" s="68"/>
      <c r="T38" s="71">
        <f t="shared" si="0"/>
        <v>0</v>
      </c>
      <c r="U38" s="2" t="str">
        <f t="shared" si="1"/>
        <v/>
      </c>
      <c r="V38" s="3">
        <f t="shared" ca="1" si="2"/>
        <v>43344</v>
      </c>
    </row>
    <row r="39" spans="1:22" customFormat="1" ht="9.9499999999999993" customHeight="1" x14ac:dyDescent="0.25">
      <c r="A39" s="63"/>
      <c r="B39" s="257"/>
      <c r="C39" s="97">
        <v>29</v>
      </c>
      <c r="D39" s="72">
        <v>29</v>
      </c>
      <c r="E39" s="72">
        <v>29</v>
      </c>
      <c r="F39" s="72">
        <v>29</v>
      </c>
      <c r="G39" s="72">
        <v>29</v>
      </c>
      <c r="H39" s="72">
        <v>29</v>
      </c>
      <c r="I39" s="72">
        <v>29</v>
      </c>
      <c r="J39" s="72">
        <v>29</v>
      </c>
      <c r="K39" s="72">
        <v>29</v>
      </c>
      <c r="L39" s="73">
        <v>29</v>
      </c>
      <c r="M39" s="64"/>
      <c r="N39" s="70"/>
      <c r="O39" s="1">
        <v>28</v>
      </c>
      <c r="P39" s="68"/>
      <c r="Q39" s="69"/>
      <c r="R39" s="68" t="str">
        <f t="shared" si="3"/>
        <v/>
      </c>
      <c r="S39" s="68"/>
      <c r="T39" s="71">
        <f t="shared" si="0"/>
        <v>0</v>
      </c>
      <c r="U39" s="2" t="str">
        <f t="shared" si="1"/>
        <v/>
      </c>
      <c r="V39" s="3">
        <f t="shared" ca="1" si="2"/>
        <v>43344</v>
      </c>
    </row>
    <row r="40" spans="1:22" customFormat="1" ht="9.9499999999999993" customHeight="1" x14ac:dyDescent="0.25">
      <c r="A40" s="63"/>
      <c r="B40" s="257"/>
      <c r="C40" s="97">
        <v>30</v>
      </c>
      <c r="D40" s="72">
        <v>30</v>
      </c>
      <c r="E40" s="72">
        <v>30</v>
      </c>
      <c r="F40" s="72">
        <v>30</v>
      </c>
      <c r="G40" s="72">
        <v>30</v>
      </c>
      <c r="H40" s="72">
        <v>30</v>
      </c>
      <c r="I40" s="72">
        <v>30</v>
      </c>
      <c r="J40" s="72">
        <v>30</v>
      </c>
      <c r="K40" s="72">
        <v>30</v>
      </c>
      <c r="L40" s="73">
        <v>30</v>
      </c>
      <c r="M40" s="64"/>
      <c r="N40" s="70"/>
      <c r="O40" s="1">
        <v>29</v>
      </c>
      <c r="P40" s="68"/>
      <c r="Q40" s="69"/>
      <c r="R40" s="68" t="str">
        <f t="shared" si="3"/>
        <v/>
      </c>
      <c r="S40" s="68"/>
      <c r="T40" s="71">
        <f t="shared" si="0"/>
        <v>0</v>
      </c>
      <c r="U40" s="2" t="str">
        <f t="shared" si="1"/>
        <v/>
      </c>
      <c r="V40" s="3">
        <f t="shared" ca="1" si="2"/>
        <v>43344</v>
      </c>
    </row>
    <row r="41" spans="1:22" customFormat="1" ht="9.9499999999999993" customHeight="1" x14ac:dyDescent="0.25">
      <c r="A41" s="63"/>
      <c r="B41" s="257"/>
      <c r="C41" s="97">
        <v>31</v>
      </c>
      <c r="D41" s="72">
        <v>31</v>
      </c>
      <c r="E41" s="72">
        <v>31</v>
      </c>
      <c r="F41" s="72">
        <v>31</v>
      </c>
      <c r="G41" s="72">
        <v>31</v>
      </c>
      <c r="H41" s="72">
        <v>31</v>
      </c>
      <c r="I41" s="72">
        <v>31</v>
      </c>
      <c r="J41" s="72">
        <v>31</v>
      </c>
      <c r="K41" s="72">
        <v>31</v>
      </c>
      <c r="L41" s="73">
        <v>31</v>
      </c>
      <c r="M41" s="64"/>
      <c r="N41" s="70"/>
      <c r="O41" s="1">
        <v>30</v>
      </c>
      <c r="P41" s="68"/>
      <c r="Q41" s="69"/>
      <c r="R41" s="68" t="str">
        <f t="shared" si="3"/>
        <v/>
      </c>
      <c r="S41" s="68"/>
      <c r="T41" s="71">
        <f t="shared" si="0"/>
        <v>0</v>
      </c>
      <c r="U41" s="2" t="str">
        <f t="shared" si="1"/>
        <v/>
      </c>
      <c r="V41" s="3">
        <f t="shared" ca="1" si="2"/>
        <v>43344</v>
      </c>
    </row>
    <row r="42" spans="1:22" customFormat="1" ht="9.9499999999999993" customHeight="1" x14ac:dyDescent="0.25">
      <c r="A42" s="63"/>
      <c r="B42" s="257"/>
      <c r="C42" s="97">
        <v>32</v>
      </c>
      <c r="D42" s="72">
        <v>32</v>
      </c>
      <c r="E42" s="72">
        <v>32</v>
      </c>
      <c r="F42" s="72">
        <v>32</v>
      </c>
      <c r="G42" s="72">
        <v>32</v>
      </c>
      <c r="H42" s="72">
        <v>32</v>
      </c>
      <c r="I42" s="72">
        <v>32</v>
      </c>
      <c r="J42" s="72">
        <v>32</v>
      </c>
      <c r="K42" s="72">
        <v>32</v>
      </c>
      <c r="L42" s="73">
        <v>32</v>
      </c>
      <c r="M42" s="64"/>
      <c r="N42" s="70"/>
      <c r="O42" s="1">
        <v>31</v>
      </c>
      <c r="P42" s="68"/>
      <c r="Q42" s="69"/>
      <c r="R42" s="68" t="str">
        <f t="shared" si="3"/>
        <v/>
      </c>
      <c r="S42" s="68"/>
      <c r="T42" s="71">
        <f t="shared" si="0"/>
        <v>0</v>
      </c>
      <c r="U42" s="2" t="str">
        <f t="shared" si="1"/>
        <v/>
      </c>
      <c r="V42" s="3">
        <f t="shared" ca="1" si="2"/>
        <v>43344</v>
      </c>
    </row>
    <row r="43" spans="1:22" customFormat="1" ht="9.9499999999999993" customHeight="1" x14ac:dyDescent="0.25">
      <c r="A43" s="63"/>
      <c r="B43" s="257"/>
      <c r="C43" s="97">
        <v>33</v>
      </c>
      <c r="D43" s="72">
        <v>33</v>
      </c>
      <c r="E43" s="72">
        <v>33</v>
      </c>
      <c r="F43" s="72">
        <v>33</v>
      </c>
      <c r="G43" s="72">
        <v>33</v>
      </c>
      <c r="H43" s="72">
        <v>33</v>
      </c>
      <c r="I43" s="72">
        <v>33</v>
      </c>
      <c r="J43" s="72">
        <v>33</v>
      </c>
      <c r="K43" s="72">
        <v>33</v>
      </c>
      <c r="L43" s="73">
        <v>33</v>
      </c>
      <c r="M43" s="64"/>
      <c r="N43" s="70"/>
      <c r="O43" s="1">
        <v>32</v>
      </c>
      <c r="P43" s="68"/>
      <c r="Q43" s="69"/>
      <c r="R43" s="68" t="str">
        <f t="shared" si="3"/>
        <v/>
      </c>
      <c r="S43" s="68"/>
      <c r="T43" s="71">
        <f t="shared" si="0"/>
        <v>0</v>
      </c>
      <c r="U43" s="2" t="str">
        <f t="shared" si="1"/>
        <v/>
      </c>
      <c r="V43" s="3">
        <f t="shared" ca="1" si="2"/>
        <v>43344</v>
      </c>
    </row>
    <row r="44" spans="1:22" customFormat="1" ht="9.9499999999999993" customHeight="1" x14ac:dyDescent="0.25">
      <c r="A44" s="63"/>
      <c r="B44" s="257"/>
      <c r="C44" s="97">
        <v>34</v>
      </c>
      <c r="D44" s="72">
        <v>34</v>
      </c>
      <c r="E44" s="72">
        <v>34</v>
      </c>
      <c r="F44" s="72">
        <v>34</v>
      </c>
      <c r="G44" s="72">
        <v>34</v>
      </c>
      <c r="H44" s="72">
        <v>34</v>
      </c>
      <c r="I44" s="72">
        <v>34</v>
      </c>
      <c r="J44" s="72">
        <v>34</v>
      </c>
      <c r="K44" s="72">
        <v>34</v>
      </c>
      <c r="L44" s="73">
        <v>34</v>
      </c>
      <c r="M44" s="64"/>
      <c r="N44" s="70"/>
      <c r="O44" s="1">
        <v>33</v>
      </c>
      <c r="P44" s="68"/>
      <c r="Q44" s="69"/>
      <c r="R44" s="68" t="str">
        <f t="shared" si="3"/>
        <v/>
      </c>
      <c r="S44" s="68"/>
      <c r="T44" s="71">
        <f t="shared" si="0"/>
        <v>0</v>
      </c>
      <c r="U44" s="2" t="str">
        <f t="shared" si="1"/>
        <v/>
      </c>
      <c r="V44" s="3">
        <f t="shared" ca="1" si="2"/>
        <v>43344</v>
      </c>
    </row>
    <row r="45" spans="1:22" customFormat="1" ht="9.9499999999999993" customHeight="1" x14ac:dyDescent="0.25">
      <c r="A45" s="63"/>
      <c r="B45" s="257"/>
      <c r="C45" s="97">
        <v>35</v>
      </c>
      <c r="D45" s="72">
        <v>35</v>
      </c>
      <c r="E45" s="72">
        <v>35</v>
      </c>
      <c r="F45" s="72">
        <v>35</v>
      </c>
      <c r="G45" s="72">
        <v>35</v>
      </c>
      <c r="H45" s="72">
        <v>35</v>
      </c>
      <c r="I45" s="72">
        <v>35</v>
      </c>
      <c r="J45" s="72">
        <v>35</v>
      </c>
      <c r="K45" s="72">
        <v>35</v>
      </c>
      <c r="L45" s="73">
        <v>35</v>
      </c>
      <c r="M45" s="64"/>
      <c r="N45" s="70"/>
      <c r="O45" s="1">
        <v>34</v>
      </c>
      <c r="P45" s="68"/>
      <c r="Q45" s="69"/>
      <c r="R45" s="68" t="str">
        <f t="shared" si="3"/>
        <v/>
      </c>
      <c r="S45" s="68"/>
      <c r="T45" s="71">
        <f t="shared" si="0"/>
        <v>0</v>
      </c>
      <c r="U45" s="2" t="str">
        <f t="shared" si="1"/>
        <v/>
      </c>
      <c r="V45" s="3">
        <f t="shared" ca="1" si="2"/>
        <v>43344</v>
      </c>
    </row>
    <row r="46" spans="1:22" customFormat="1" ht="9.9499999999999993" customHeight="1" x14ac:dyDescent="0.25">
      <c r="A46" s="63"/>
      <c r="B46" s="257"/>
      <c r="C46" s="97">
        <v>36</v>
      </c>
      <c r="D46" s="72">
        <v>36</v>
      </c>
      <c r="E46" s="72">
        <v>36</v>
      </c>
      <c r="F46" s="72">
        <v>36</v>
      </c>
      <c r="G46" s="72">
        <v>36</v>
      </c>
      <c r="H46" s="72">
        <v>36</v>
      </c>
      <c r="I46" s="72">
        <v>36</v>
      </c>
      <c r="J46" s="72">
        <v>36</v>
      </c>
      <c r="K46" s="72">
        <v>36</v>
      </c>
      <c r="L46" s="73">
        <v>36</v>
      </c>
      <c r="M46" s="64"/>
      <c r="N46" s="70"/>
      <c r="O46" s="1">
        <v>35</v>
      </c>
      <c r="P46" s="68"/>
      <c r="Q46" s="69"/>
      <c r="R46" s="68" t="str">
        <f t="shared" si="3"/>
        <v/>
      </c>
      <c r="S46" s="68"/>
      <c r="T46" s="71">
        <f t="shared" si="0"/>
        <v>0</v>
      </c>
      <c r="U46" s="2" t="str">
        <f t="shared" si="1"/>
        <v/>
      </c>
      <c r="V46" s="3">
        <f t="shared" ca="1" si="2"/>
        <v>43344</v>
      </c>
    </row>
    <row r="47" spans="1:22" customFormat="1" ht="9.9499999999999993" customHeight="1" x14ac:dyDescent="0.25">
      <c r="A47" s="63"/>
      <c r="B47" s="257"/>
      <c r="C47" s="97">
        <v>37</v>
      </c>
      <c r="D47" s="72">
        <v>37</v>
      </c>
      <c r="E47" s="72">
        <v>37</v>
      </c>
      <c r="F47" s="72">
        <v>37</v>
      </c>
      <c r="G47" s="72">
        <v>37</v>
      </c>
      <c r="H47" s="72">
        <v>37</v>
      </c>
      <c r="I47" s="72">
        <v>37</v>
      </c>
      <c r="J47" s="72">
        <v>37</v>
      </c>
      <c r="K47" s="72">
        <v>37</v>
      </c>
      <c r="L47" s="73">
        <v>37</v>
      </c>
      <c r="M47" s="64"/>
      <c r="N47" s="70"/>
      <c r="O47" s="1">
        <v>36</v>
      </c>
      <c r="P47" s="68"/>
      <c r="Q47" s="69"/>
      <c r="R47" s="68" t="str">
        <f t="shared" si="3"/>
        <v/>
      </c>
      <c r="S47" s="68"/>
      <c r="T47" s="71">
        <f t="shared" si="0"/>
        <v>0</v>
      </c>
      <c r="U47" s="2" t="str">
        <f t="shared" si="1"/>
        <v/>
      </c>
      <c r="V47" s="3">
        <f t="shared" ca="1" si="2"/>
        <v>43344</v>
      </c>
    </row>
    <row r="48" spans="1:22" customFormat="1" ht="9.9499999999999993" customHeight="1" x14ac:dyDescent="0.25">
      <c r="A48" s="63"/>
      <c r="B48" s="257"/>
      <c r="C48" s="97">
        <v>38</v>
      </c>
      <c r="D48" s="72">
        <v>38</v>
      </c>
      <c r="E48" s="72">
        <v>38</v>
      </c>
      <c r="F48" s="72">
        <v>38</v>
      </c>
      <c r="G48" s="72">
        <v>38</v>
      </c>
      <c r="H48" s="72">
        <v>38</v>
      </c>
      <c r="I48" s="72">
        <v>38</v>
      </c>
      <c r="J48" s="72">
        <v>38</v>
      </c>
      <c r="K48" s="72">
        <v>38</v>
      </c>
      <c r="L48" s="73">
        <v>38</v>
      </c>
      <c r="M48" s="64"/>
      <c r="N48" s="70"/>
      <c r="O48" s="1">
        <v>37</v>
      </c>
      <c r="P48" s="68"/>
      <c r="Q48" s="69"/>
      <c r="R48" s="68" t="str">
        <f t="shared" si="3"/>
        <v/>
      </c>
      <c r="S48" s="68"/>
      <c r="T48" s="71">
        <f t="shared" si="0"/>
        <v>0</v>
      </c>
      <c r="U48" s="2" t="str">
        <f t="shared" si="1"/>
        <v/>
      </c>
      <c r="V48" s="3">
        <f t="shared" ca="1" si="2"/>
        <v>43344</v>
      </c>
    </row>
    <row r="49" spans="1:22" customFormat="1" ht="9.9499999999999993" customHeight="1" x14ac:dyDescent="0.25">
      <c r="A49" s="63"/>
      <c r="B49" s="257"/>
      <c r="C49" s="97">
        <v>39</v>
      </c>
      <c r="D49" s="72">
        <v>39</v>
      </c>
      <c r="E49" s="72">
        <v>39</v>
      </c>
      <c r="F49" s="72">
        <v>39</v>
      </c>
      <c r="G49" s="72">
        <v>39</v>
      </c>
      <c r="H49" s="72">
        <v>39</v>
      </c>
      <c r="I49" s="72">
        <v>39</v>
      </c>
      <c r="J49" s="72">
        <v>39</v>
      </c>
      <c r="K49" s="72">
        <v>39</v>
      </c>
      <c r="L49" s="73">
        <v>39</v>
      </c>
      <c r="M49" s="64"/>
      <c r="N49" s="70"/>
      <c r="O49" s="1">
        <v>38</v>
      </c>
      <c r="P49" s="68"/>
      <c r="Q49" s="69"/>
      <c r="R49" s="68" t="str">
        <f t="shared" si="3"/>
        <v/>
      </c>
      <c r="S49" s="68"/>
      <c r="T49" s="71">
        <f t="shared" si="0"/>
        <v>0</v>
      </c>
      <c r="U49" s="2" t="str">
        <f t="shared" si="1"/>
        <v/>
      </c>
      <c r="V49" s="3">
        <f t="shared" ca="1" si="2"/>
        <v>43344</v>
      </c>
    </row>
    <row r="50" spans="1:22" customFormat="1" ht="9.9499999999999993" customHeight="1" x14ac:dyDescent="0.25">
      <c r="A50" s="63"/>
      <c r="B50" s="257"/>
      <c r="C50" s="98">
        <v>40</v>
      </c>
      <c r="D50" s="95">
        <v>40</v>
      </c>
      <c r="E50" s="95">
        <v>40</v>
      </c>
      <c r="F50" s="95">
        <v>40</v>
      </c>
      <c r="G50" s="95">
        <v>40</v>
      </c>
      <c r="H50" s="95">
        <v>40</v>
      </c>
      <c r="I50" s="95">
        <v>40</v>
      </c>
      <c r="J50" s="95">
        <v>40</v>
      </c>
      <c r="K50" s="95">
        <v>40</v>
      </c>
      <c r="L50" s="96">
        <v>40</v>
      </c>
      <c r="M50" s="64"/>
      <c r="N50" s="70"/>
      <c r="O50" s="1">
        <v>39</v>
      </c>
      <c r="P50" s="68"/>
      <c r="Q50" s="69"/>
      <c r="R50" s="68" t="str">
        <f t="shared" si="3"/>
        <v/>
      </c>
      <c r="S50" s="68"/>
      <c r="T50" s="71">
        <f t="shared" si="0"/>
        <v>0</v>
      </c>
      <c r="U50" s="2" t="str">
        <f t="shared" si="1"/>
        <v/>
      </c>
      <c r="V50" s="3">
        <f t="shared" ca="1" si="2"/>
        <v>43344</v>
      </c>
    </row>
    <row r="51" spans="1:22" customFormat="1" ht="9.75" customHeight="1" x14ac:dyDescent="0.25">
      <c r="A51" s="63"/>
      <c r="B51" s="257"/>
      <c r="C51" s="97">
        <v>41</v>
      </c>
      <c r="D51" s="72">
        <v>41</v>
      </c>
      <c r="E51" s="72">
        <v>41</v>
      </c>
      <c r="F51" s="72">
        <v>41</v>
      </c>
      <c r="G51" s="72">
        <v>41</v>
      </c>
      <c r="H51" s="72">
        <v>41</v>
      </c>
      <c r="I51" s="72">
        <v>41</v>
      </c>
      <c r="J51" s="72">
        <v>41</v>
      </c>
      <c r="K51" s="72">
        <v>41</v>
      </c>
      <c r="L51" s="73">
        <v>41</v>
      </c>
      <c r="M51" s="64"/>
      <c r="N51" s="70"/>
      <c r="O51" s="1">
        <v>40</v>
      </c>
      <c r="P51" s="68"/>
      <c r="Q51" s="69"/>
      <c r="R51" s="68" t="str">
        <f t="shared" si="3"/>
        <v/>
      </c>
      <c r="S51" s="68"/>
      <c r="T51" s="71">
        <f t="shared" si="0"/>
        <v>0</v>
      </c>
      <c r="U51" s="2" t="str">
        <f t="shared" si="1"/>
        <v/>
      </c>
      <c r="V51" s="3">
        <f t="shared" ca="1" si="2"/>
        <v>43344</v>
      </c>
    </row>
    <row r="52" spans="1:22" customFormat="1" ht="9.75" customHeight="1" x14ac:dyDescent="0.25">
      <c r="A52" s="63"/>
      <c r="B52" s="257"/>
      <c r="C52" s="97">
        <v>42</v>
      </c>
      <c r="D52" s="72">
        <v>42</v>
      </c>
      <c r="E52" s="72">
        <v>42</v>
      </c>
      <c r="F52" s="72">
        <v>42</v>
      </c>
      <c r="G52" s="72">
        <v>42</v>
      </c>
      <c r="H52" s="72">
        <v>42</v>
      </c>
      <c r="I52" s="72">
        <v>42</v>
      </c>
      <c r="J52" s="72">
        <v>42</v>
      </c>
      <c r="K52" s="72">
        <v>42</v>
      </c>
      <c r="L52" s="73">
        <v>42</v>
      </c>
      <c r="M52" s="64"/>
      <c r="N52" s="70"/>
      <c r="O52" s="1">
        <v>41</v>
      </c>
      <c r="P52" s="68"/>
      <c r="Q52" s="69"/>
      <c r="R52" s="68"/>
      <c r="S52" s="68"/>
      <c r="T52" s="71">
        <f t="shared" si="0"/>
        <v>0</v>
      </c>
      <c r="U52" s="2" t="str">
        <f t="shared" si="1"/>
        <v/>
      </c>
      <c r="V52" s="3">
        <f t="shared" ca="1" si="2"/>
        <v>43344</v>
      </c>
    </row>
    <row r="53" spans="1:22" customFormat="1" ht="9.75" customHeight="1" x14ac:dyDescent="0.25">
      <c r="A53" s="63"/>
      <c r="B53" s="257"/>
      <c r="C53" s="97">
        <v>43</v>
      </c>
      <c r="D53" s="72">
        <v>43</v>
      </c>
      <c r="E53" s="72">
        <v>43</v>
      </c>
      <c r="F53" s="72">
        <v>43</v>
      </c>
      <c r="G53" s="72">
        <v>43</v>
      </c>
      <c r="H53" s="72">
        <v>43</v>
      </c>
      <c r="I53" s="72">
        <v>43</v>
      </c>
      <c r="J53" s="72">
        <v>43</v>
      </c>
      <c r="K53" s="72">
        <v>43</v>
      </c>
      <c r="L53" s="73">
        <v>43</v>
      </c>
      <c r="M53" s="64"/>
      <c r="N53" s="70"/>
      <c r="O53" s="1">
        <v>42</v>
      </c>
      <c r="P53" s="68"/>
      <c r="Q53" s="69"/>
      <c r="R53" s="68"/>
      <c r="S53" s="68"/>
      <c r="T53" s="71">
        <f t="shared" si="0"/>
        <v>0</v>
      </c>
      <c r="U53" s="2" t="str">
        <f t="shared" si="1"/>
        <v/>
      </c>
      <c r="V53" s="3">
        <f t="shared" ca="1" si="2"/>
        <v>43344</v>
      </c>
    </row>
    <row r="54" spans="1:22" customFormat="1" ht="9.75" customHeight="1" x14ac:dyDescent="0.25">
      <c r="A54" s="63"/>
      <c r="B54" s="257"/>
      <c r="C54" s="97">
        <v>44</v>
      </c>
      <c r="D54" s="72">
        <v>44</v>
      </c>
      <c r="E54" s="72">
        <v>44</v>
      </c>
      <c r="F54" s="72">
        <v>44</v>
      </c>
      <c r="G54" s="72">
        <v>44</v>
      </c>
      <c r="H54" s="72">
        <v>44</v>
      </c>
      <c r="I54" s="72">
        <v>44</v>
      </c>
      <c r="J54" s="72">
        <v>44</v>
      </c>
      <c r="K54" s="72">
        <v>44</v>
      </c>
      <c r="L54" s="73">
        <v>44</v>
      </c>
      <c r="M54" s="64"/>
      <c r="N54" s="70"/>
      <c r="O54" s="1">
        <v>43</v>
      </c>
      <c r="P54" s="68"/>
      <c r="Q54" s="69"/>
      <c r="R54" s="68"/>
      <c r="S54" s="68"/>
      <c r="T54" s="71">
        <f t="shared" si="0"/>
        <v>0</v>
      </c>
      <c r="U54" s="2" t="str">
        <f t="shared" si="1"/>
        <v/>
      </c>
      <c r="V54" s="3">
        <f t="shared" ca="1" si="2"/>
        <v>43344</v>
      </c>
    </row>
    <row r="55" spans="1:22" customFormat="1" ht="9.75" customHeight="1" x14ac:dyDescent="0.25">
      <c r="A55" s="63"/>
      <c r="B55" s="257"/>
      <c r="C55" s="97">
        <v>45</v>
      </c>
      <c r="D55" s="72">
        <v>45</v>
      </c>
      <c r="E55" s="72">
        <v>45</v>
      </c>
      <c r="F55" s="72">
        <v>45</v>
      </c>
      <c r="G55" s="72">
        <v>45</v>
      </c>
      <c r="H55" s="72">
        <v>45</v>
      </c>
      <c r="I55" s="72">
        <v>45</v>
      </c>
      <c r="J55" s="72">
        <v>45</v>
      </c>
      <c r="K55" s="72">
        <v>45</v>
      </c>
      <c r="L55" s="73">
        <v>45</v>
      </c>
      <c r="M55" s="64"/>
      <c r="N55" s="70"/>
      <c r="O55" s="1">
        <v>44</v>
      </c>
      <c r="P55" s="68"/>
      <c r="Q55" s="69"/>
      <c r="R55" s="68"/>
      <c r="S55" s="68"/>
      <c r="T55" s="71">
        <f t="shared" si="0"/>
        <v>0</v>
      </c>
      <c r="U55" s="2" t="str">
        <f t="shared" si="1"/>
        <v/>
      </c>
      <c r="V55" s="3">
        <f t="shared" ca="1" si="2"/>
        <v>43344</v>
      </c>
    </row>
    <row r="56" spans="1:22" customFormat="1" ht="9.75" customHeight="1" x14ac:dyDescent="0.25">
      <c r="A56" s="63"/>
      <c r="B56" s="257"/>
      <c r="C56" s="97">
        <v>46</v>
      </c>
      <c r="D56" s="72">
        <v>46</v>
      </c>
      <c r="E56" s="72">
        <v>46</v>
      </c>
      <c r="F56" s="72">
        <v>46</v>
      </c>
      <c r="G56" s="72">
        <v>46</v>
      </c>
      <c r="H56" s="72">
        <v>46</v>
      </c>
      <c r="I56" s="72">
        <v>46</v>
      </c>
      <c r="J56" s="72">
        <v>46</v>
      </c>
      <c r="K56" s="72">
        <v>46</v>
      </c>
      <c r="L56" s="73">
        <v>46</v>
      </c>
      <c r="M56" s="64"/>
      <c r="N56" s="70"/>
      <c r="O56" s="1">
        <v>45</v>
      </c>
      <c r="P56" s="68"/>
      <c r="Q56" s="69"/>
      <c r="R56" s="68"/>
      <c r="S56" s="68"/>
      <c r="T56" s="71">
        <f t="shared" si="0"/>
        <v>0</v>
      </c>
      <c r="U56" s="2" t="str">
        <f t="shared" si="1"/>
        <v/>
      </c>
      <c r="V56" s="3">
        <f t="shared" ca="1" si="2"/>
        <v>43344</v>
      </c>
    </row>
    <row r="57" spans="1:22" customFormat="1" ht="9.75" customHeight="1" x14ac:dyDescent="0.25">
      <c r="A57" s="63"/>
      <c r="B57" s="257"/>
      <c r="C57" s="97">
        <v>47</v>
      </c>
      <c r="D57" s="72">
        <v>47</v>
      </c>
      <c r="E57" s="72">
        <v>47</v>
      </c>
      <c r="F57" s="72">
        <v>47</v>
      </c>
      <c r="G57" s="72">
        <v>47</v>
      </c>
      <c r="H57" s="72">
        <v>47</v>
      </c>
      <c r="I57" s="72">
        <v>47</v>
      </c>
      <c r="J57" s="72">
        <v>47</v>
      </c>
      <c r="K57" s="72">
        <v>47</v>
      </c>
      <c r="L57" s="73">
        <v>47</v>
      </c>
      <c r="M57" s="64"/>
      <c r="N57" s="70"/>
      <c r="O57" s="1">
        <v>46</v>
      </c>
      <c r="P57" s="68"/>
      <c r="Q57" s="69"/>
      <c r="R57" s="68"/>
      <c r="S57" s="68"/>
      <c r="T57" s="71">
        <f t="shared" si="0"/>
        <v>0</v>
      </c>
      <c r="U57" s="2" t="str">
        <f t="shared" si="1"/>
        <v/>
      </c>
      <c r="V57" s="3">
        <f t="shared" ca="1" si="2"/>
        <v>43344</v>
      </c>
    </row>
    <row r="58" spans="1:22" customFormat="1" ht="9.75" customHeight="1" x14ac:dyDescent="0.25">
      <c r="A58" s="63"/>
      <c r="B58" s="257"/>
      <c r="C58" s="97">
        <v>48</v>
      </c>
      <c r="D58" s="72">
        <v>48</v>
      </c>
      <c r="E58" s="72">
        <v>48</v>
      </c>
      <c r="F58" s="72">
        <v>48</v>
      </c>
      <c r="G58" s="72">
        <v>48</v>
      </c>
      <c r="H58" s="72">
        <v>48</v>
      </c>
      <c r="I58" s="72">
        <v>48</v>
      </c>
      <c r="J58" s="72">
        <v>48</v>
      </c>
      <c r="K58" s="72">
        <v>48</v>
      </c>
      <c r="L58" s="73">
        <v>48</v>
      </c>
      <c r="M58" s="64"/>
      <c r="N58" s="70"/>
      <c r="O58" s="1">
        <v>47</v>
      </c>
      <c r="P58" s="68"/>
      <c r="Q58" s="69"/>
      <c r="R58" s="68"/>
      <c r="S58" s="68"/>
      <c r="T58" s="71">
        <f t="shared" si="0"/>
        <v>0</v>
      </c>
      <c r="U58" s="2" t="str">
        <f t="shared" si="1"/>
        <v/>
      </c>
      <c r="V58" s="3">
        <f t="shared" ca="1" si="2"/>
        <v>43344</v>
      </c>
    </row>
    <row r="59" spans="1:22" customFormat="1" ht="9.75" customHeight="1" x14ac:dyDescent="0.25">
      <c r="A59" s="63"/>
      <c r="B59" s="257"/>
      <c r="C59" s="97">
        <v>49</v>
      </c>
      <c r="D59" s="72">
        <v>49</v>
      </c>
      <c r="E59" s="72">
        <v>49</v>
      </c>
      <c r="F59" s="72">
        <v>49</v>
      </c>
      <c r="G59" s="72">
        <v>49</v>
      </c>
      <c r="H59" s="72">
        <v>49</v>
      </c>
      <c r="I59" s="72">
        <v>49</v>
      </c>
      <c r="J59" s="72">
        <v>49</v>
      </c>
      <c r="K59" s="72">
        <v>49</v>
      </c>
      <c r="L59" s="73">
        <v>49</v>
      </c>
      <c r="M59" s="64"/>
      <c r="N59" s="70"/>
      <c r="O59" s="1">
        <v>48</v>
      </c>
      <c r="P59" s="68"/>
      <c r="Q59" s="69"/>
      <c r="R59" s="68"/>
      <c r="S59" s="68"/>
      <c r="T59" s="71">
        <f t="shared" si="0"/>
        <v>0</v>
      </c>
      <c r="U59" s="2" t="str">
        <f t="shared" si="1"/>
        <v/>
      </c>
      <c r="V59" s="3">
        <f t="shared" ca="1" si="2"/>
        <v>43344</v>
      </c>
    </row>
    <row r="60" spans="1:22" customFormat="1" ht="9.75" customHeight="1" x14ac:dyDescent="0.25">
      <c r="A60" s="63"/>
      <c r="B60" s="257"/>
      <c r="C60" s="97">
        <v>50</v>
      </c>
      <c r="D60" s="72">
        <v>50</v>
      </c>
      <c r="E60" s="72">
        <v>50</v>
      </c>
      <c r="F60" s="72">
        <v>50</v>
      </c>
      <c r="G60" s="72">
        <v>50</v>
      </c>
      <c r="H60" s="72">
        <v>50</v>
      </c>
      <c r="I60" s="72">
        <v>50</v>
      </c>
      <c r="J60" s="72">
        <v>50</v>
      </c>
      <c r="K60" s="72">
        <v>50</v>
      </c>
      <c r="L60" s="73">
        <v>50</v>
      </c>
      <c r="M60" s="64"/>
      <c r="N60" s="70"/>
      <c r="O60" s="1">
        <v>49</v>
      </c>
      <c r="P60" s="68"/>
      <c r="Q60" s="69"/>
      <c r="R60" s="68"/>
      <c r="S60" s="68"/>
      <c r="T60" s="71">
        <f t="shared" si="0"/>
        <v>0</v>
      </c>
      <c r="U60" s="2" t="str">
        <f t="shared" si="1"/>
        <v/>
      </c>
      <c r="V60" s="3">
        <f t="shared" ca="1" si="2"/>
        <v>43344</v>
      </c>
    </row>
    <row r="61" spans="1:22" customFormat="1" ht="9.75" customHeight="1" x14ac:dyDescent="0.25">
      <c r="A61" s="63"/>
      <c r="B61" s="257"/>
      <c r="C61" s="97">
        <v>51</v>
      </c>
      <c r="D61" s="72">
        <v>51</v>
      </c>
      <c r="E61" s="72">
        <v>51</v>
      </c>
      <c r="F61" s="72">
        <v>51</v>
      </c>
      <c r="G61" s="72">
        <v>51</v>
      </c>
      <c r="H61" s="72">
        <v>51</v>
      </c>
      <c r="I61" s="72">
        <v>51</v>
      </c>
      <c r="J61" s="72">
        <v>51</v>
      </c>
      <c r="K61" s="72">
        <v>51</v>
      </c>
      <c r="L61" s="73">
        <v>51</v>
      </c>
      <c r="M61" s="64"/>
      <c r="N61" s="70"/>
      <c r="O61" s="1">
        <v>50</v>
      </c>
      <c r="P61" s="68"/>
      <c r="Q61" s="69"/>
      <c r="R61" s="68"/>
      <c r="S61" s="68"/>
      <c r="T61" s="71">
        <f t="shared" si="0"/>
        <v>0</v>
      </c>
      <c r="U61" s="2" t="str">
        <f t="shared" si="1"/>
        <v/>
      </c>
      <c r="V61" s="3">
        <f t="shared" ca="1" si="2"/>
        <v>43344</v>
      </c>
    </row>
    <row r="62" spans="1:22" customFormat="1" ht="9.75" customHeight="1" x14ac:dyDescent="0.25">
      <c r="A62" s="63"/>
      <c r="B62" s="257"/>
      <c r="C62" s="97">
        <v>52</v>
      </c>
      <c r="D62" s="72">
        <v>52</v>
      </c>
      <c r="E62" s="72">
        <v>52</v>
      </c>
      <c r="F62" s="72">
        <v>52</v>
      </c>
      <c r="G62" s="72">
        <v>52</v>
      </c>
      <c r="H62" s="72">
        <v>52</v>
      </c>
      <c r="I62" s="72">
        <v>52</v>
      </c>
      <c r="J62" s="72">
        <v>52</v>
      </c>
      <c r="K62" s="72">
        <v>52</v>
      </c>
      <c r="L62" s="73">
        <v>52</v>
      </c>
      <c r="M62" s="64"/>
      <c r="N62" s="70"/>
      <c r="O62" s="1">
        <v>51</v>
      </c>
      <c r="P62" s="68"/>
      <c r="Q62" s="69"/>
      <c r="R62" s="68"/>
      <c r="S62" s="68"/>
      <c r="T62" s="71">
        <f t="shared" si="0"/>
        <v>0</v>
      </c>
      <c r="U62" s="2" t="str">
        <f t="shared" si="1"/>
        <v/>
      </c>
      <c r="V62" s="3">
        <f t="shared" ca="1" si="2"/>
        <v>43344</v>
      </c>
    </row>
    <row r="63" spans="1:22" customFormat="1" ht="9.75" customHeight="1" x14ac:dyDescent="0.25">
      <c r="A63" s="63"/>
      <c r="B63" s="257"/>
      <c r="C63" s="97">
        <v>53</v>
      </c>
      <c r="D63" s="72">
        <v>53</v>
      </c>
      <c r="E63" s="72">
        <v>53</v>
      </c>
      <c r="F63" s="72">
        <v>53</v>
      </c>
      <c r="G63" s="72">
        <v>53</v>
      </c>
      <c r="H63" s="72">
        <v>53</v>
      </c>
      <c r="I63" s="72">
        <v>53</v>
      </c>
      <c r="J63" s="72">
        <v>53</v>
      </c>
      <c r="K63" s="72">
        <v>53</v>
      </c>
      <c r="L63" s="73">
        <v>53</v>
      </c>
      <c r="M63" s="64"/>
      <c r="N63" s="70"/>
      <c r="O63" s="1">
        <v>52</v>
      </c>
      <c r="P63" s="68"/>
      <c r="Q63" s="69"/>
      <c r="R63" s="68"/>
      <c r="S63" s="68"/>
      <c r="T63" s="71">
        <f t="shared" si="0"/>
        <v>0</v>
      </c>
      <c r="U63" s="2" t="str">
        <f t="shared" si="1"/>
        <v/>
      </c>
      <c r="V63" s="3">
        <f t="shared" ca="1" si="2"/>
        <v>43344</v>
      </c>
    </row>
    <row r="64" spans="1:22" customFormat="1" ht="9.75" customHeight="1" x14ac:dyDescent="0.25">
      <c r="A64" s="63"/>
      <c r="B64" s="257"/>
      <c r="C64" s="97">
        <v>54</v>
      </c>
      <c r="D64" s="72">
        <v>54</v>
      </c>
      <c r="E64" s="72">
        <v>54</v>
      </c>
      <c r="F64" s="72">
        <v>54</v>
      </c>
      <c r="G64" s="72">
        <v>54</v>
      </c>
      <c r="H64" s="72">
        <v>54</v>
      </c>
      <c r="I64" s="72">
        <v>54</v>
      </c>
      <c r="J64" s="72">
        <v>54</v>
      </c>
      <c r="K64" s="72">
        <v>54</v>
      </c>
      <c r="L64" s="73">
        <v>54</v>
      </c>
      <c r="M64" s="64"/>
      <c r="N64" s="70"/>
      <c r="O64" s="1">
        <v>53</v>
      </c>
      <c r="P64" s="68"/>
      <c r="Q64" s="69"/>
      <c r="R64" s="68"/>
      <c r="S64" s="68"/>
      <c r="T64" s="71">
        <f t="shared" si="0"/>
        <v>0</v>
      </c>
      <c r="U64" s="2" t="str">
        <f t="shared" si="1"/>
        <v/>
      </c>
      <c r="V64" s="3">
        <f t="shared" ca="1" si="2"/>
        <v>43344</v>
      </c>
    </row>
    <row r="65" spans="1:22" customFormat="1" ht="9.75" customHeight="1" x14ac:dyDescent="0.25">
      <c r="A65" s="63"/>
      <c r="B65" s="257"/>
      <c r="C65" s="97">
        <v>55</v>
      </c>
      <c r="D65" s="72">
        <v>55</v>
      </c>
      <c r="E65" s="72">
        <v>55</v>
      </c>
      <c r="F65" s="72">
        <v>55</v>
      </c>
      <c r="G65" s="72">
        <v>55</v>
      </c>
      <c r="H65" s="72">
        <v>55</v>
      </c>
      <c r="I65" s="72">
        <v>55</v>
      </c>
      <c r="J65" s="72">
        <v>55</v>
      </c>
      <c r="K65" s="72">
        <v>55</v>
      </c>
      <c r="L65" s="73">
        <v>55</v>
      </c>
      <c r="M65" s="64"/>
      <c r="N65" s="70"/>
      <c r="O65" s="1">
        <v>54</v>
      </c>
      <c r="P65" s="68"/>
      <c r="Q65" s="69"/>
      <c r="R65" s="68"/>
      <c r="S65" s="68"/>
      <c r="T65" s="71">
        <f t="shared" si="0"/>
        <v>0</v>
      </c>
      <c r="U65" s="2" t="str">
        <f t="shared" si="1"/>
        <v/>
      </c>
      <c r="V65" s="3">
        <f t="shared" ca="1" si="2"/>
        <v>43344</v>
      </c>
    </row>
    <row r="66" spans="1:22" customFormat="1" ht="9.75" customHeight="1" x14ac:dyDescent="0.25">
      <c r="A66" s="63"/>
      <c r="B66" s="257"/>
      <c r="C66" s="97">
        <v>56</v>
      </c>
      <c r="D66" s="72">
        <v>56</v>
      </c>
      <c r="E66" s="72">
        <v>56</v>
      </c>
      <c r="F66" s="72">
        <v>56</v>
      </c>
      <c r="G66" s="72">
        <v>56</v>
      </c>
      <c r="H66" s="72">
        <v>56</v>
      </c>
      <c r="I66" s="72">
        <v>56</v>
      </c>
      <c r="J66" s="72">
        <v>56</v>
      </c>
      <c r="K66" s="72">
        <v>56</v>
      </c>
      <c r="L66" s="73">
        <v>56</v>
      </c>
      <c r="M66" s="64"/>
      <c r="N66" s="70"/>
      <c r="O66" s="1">
        <v>55</v>
      </c>
      <c r="P66" s="68"/>
      <c r="Q66" s="69"/>
      <c r="R66" s="68"/>
      <c r="S66" s="68"/>
      <c r="T66" s="71">
        <f t="shared" si="0"/>
        <v>0</v>
      </c>
      <c r="U66" s="2" t="str">
        <f t="shared" si="1"/>
        <v/>
      </c>
      <c r="V66" s="3">
        <f t="shared" ca="1" si="2"/>
        <v>43344</v>
      </c>
    </row>
    <row r="67" spans="1:22" customFormat="1" ht="9.75" customHeight="1" x14ac:dyDescent="0.25">
      <c r="A67" s="63"/>
      <c r="B67" s="257"/>
      <c r="C67" s="97">
        <v>57</v>
      </c>
      <c r="D67" s="72">
        <v>57</v>
      </c>
      <c r="E67" s="72">
        <v>57</v>
      </c>
      <c r="F67" s="72">
        <v>57</v>
      </c>
      <c r="G67" s="72">
        <v>57</v>
      </c>
      <c r="H67" s="72">
        <v>57</v>
      </c>
      <c r="I67" s="72">
        <v>57</v>
      </c>
      <c r="J67" s="72">
        <v>57</v>
      </c>
      <c r="K67" s="72">
        <v>57</v>
      </c>
      <c r="L67" s="73">
        <v>57</v>
      </c>
      <c r="M67" s="64"/>
      <c r="N67" s="70"/>
      <c r="O67" s="1">
        <v>56</v>
      </c>
      <c r="P67" s="68"/>
      <c r="Q67" s="69"/>
      <c r="R67" s="68"/>
      <c r="S67" s="68"/>
      <c r="T67" s="71">
        <f t="shared" si="0"/>
        <v>0</v>
      </c>
      <c r="U67" s="2" t="str">
        <f t="shared" si="1"/>
        <v/>
      </c>
      <c r="V67" s="3">
        <f t="shared" ca="1" si="2"/>
        <v>43344</v>
      </c>
    </row>
    <row r="68" spans="1:22" customFormat="1" ht="9.75" customHeight="1" x14ac:dyDescent="0.25">
      <c r="A68" s="63"/>
      <c r="B68" s="257"/>
      <c r="C68" s="97">
        <v>58</v>
      </c>
      <c r="D68" s="72">
        <v>58</v>
      </c>
      <c r="E68" s="72">
        <v>58</v>
      </c>
      <c r="F68" s="72">
        <v>58</v>
      </c>
      <c r="G68" s="72">
        <v>58</v>
      </c>
      <c r="H68" s="72">
        <v>58</v>
      </c>
      <c r="I68" s="72">
        <v>58</v>
      </c>
      <c r="J68" s="72">
        <v>58</v>
      </c>
      <c r="K68" s="72">
        <v>58</v>
      </c>
      <c r="L68" s="73">
        <v>58</v>
      </c>
      <c r="M68" s="64"/>
      <c r="N68" s="70"/>
      <c r="O68" s="1">
        <v>57</v>
      </c>
      <c r="P68" s="68"/>
      <c r="Q68" s="69"/>
      <c r="R68" s="68"/>
      <c r="S68" s="68"/>
      <c r="T68" s="71">
        <f t="shared" si="0"/>
        <v>0</v>
      </c>
      <c r="U68" s="2" t="str">
        <f t="shared" si="1"/>
        <v/>
      </c>
      <c r="V68" s="3">
        <f t="shared" ca="1" si="2"/>
        <v>43344</v>
      </c>
    </row>
    <row r="69" spans="1:22" customFormat="1" ht="9.75" customHeight="1" x14ac:dyDescent="0.25">
      <c r="A69" s="63"/>
      <c r="B69" s="257"/>
      <c r="C69" s="97">
        <v>59</v>
      </c>
      <c r="D69" s="72">
        <v>59</v>
      </c>
      <c r="E69" s="72">
        <v>59</v>
      </c>
      <c r="F69" s="72">
        <v>59</v>
      </c>
      <c r="G69" s="72">
        <v>59</v>
      </c>
      <c r="H69" s="72">
        <v>59</v>
      </c>
      <c r="I69" s="72">
        <v>59</v>
      </c>
      <c r="J69" s="72">
        <v>59</v>
      </c>
      <c r="K69" s="72">
        <v>59</v>
      </c>
      <c r="L69" s="73">
        <v>59</v>
      </c>
      <c r="M69" s="64"/>
      <c r="N69" s="70"/>
      <c r="O69" s="1">
        <v>58</v>
      </c>
      <c r="P69" s="68"/>
      <c r="Q69" s="69"/>
      <c r="R69" s="68"/>
      <c r="S69" s="68"/>
      <c r="T69" s="71">
        <f t="shared" si="0"/>
        <v>0</v>
      </c>
      <c r="U69" s="2" t="str">
        <f t="shared" si="1"/>
        <v/>
      </c>
      <c r="V69" s="3">
        <f t="shared" ca="1" si="2"/>
        <v>43344</v>
      </c>
    </row>
    <row r="70" spans="1:22" customFormat="1" ht="9.75" customHeight="1" x14ac:dyDescent="0.25">
      <c r="A70" s="63"/>
      <c r="B70" s="257"/>
      <c r="C70" s="97">
        <v>60</v>
      </c>
      <c r="D70" s="72">
        <v>60</v>
      </c>
      <c r="E70" s="72">
        <v>60</v>
      </c>
      <c r="F70" s="72">
        <v>60</v>
      </c>
      <c r="G70" s="72">
        <v>60</v>
      </c>
      <c r="H70" s="72">
        <v>60</v>
      </c>
      <c r="I70" s="72">
        <v>60</v>
      </c>
      <c r="J70" s="72">
        <v>60</v>
      </c>
      <c r="K70" s="72">
        <v>60</v>
      </c>
      <c r="L70" s="73">
        <v>60</v>
      </c>
      <c r="M70" s="64"/>
      <c r="N70" s="70"/>
      <c r="O70" s="1">
        <v>59</v>
      </c>
      <c r="P70" s="68"/>
      <c r="Q70" s="69"/>
      <c r="R70" s="68"/>
      <c r="S70" s="68"/>
      <c r="T70" s="71">
        <f t="shared" si="0"/>
        <v>0</v>
      </c>
      <c r="U70" s="2" t="str">
        <f t="shared" si="1"/>
        <v/>
      </c>
      <c r="V70" s="3">
        <f t="shared" ca="1" si="2"/>
        <v>43344</v>
      </c>
    </row>
    <row r="71" spans="1:22" customFormat="1" ht="9.75" customHeight="1" x14ac:dyDescent="0.25">
      <c r="A71" s="63"/>
      <c r="B71" s="257"/>
      <c r="C71" s="97">
        <v>61</v>
      </c>
      <c r="D71" s="72">
        <v>61</v>
      </c>
      <c r="E71" s="72">
        <v>61</v>
      </c>
      <c r="F71" s="72">
        <v>61</v>
      </c>
      <c r="G71" s="72">
        <v>61</v>
      </c>
      <c r="H71" s="72">
        <v>61</v>
      </c>
      <c r="I71" s="72">
        <v>61</v>
      </c>
      <c r="J71" s="72">
        <v>61</v>
      </c>
      <c r="K71" s="72">
        <v>61</v>
      </c>
      <c r="L71" s="73">
        <v>61</v>
      </c>
      <c r="M71" s="64"/>
      <c r="N71" s="70"/>
      <c r="O71" s="1">
        <v>60</v>
      </c>
      <c r="P71" s="68"/>
      <c r="Q71" s="69"/>
      <c r="R71" s="68"/>
      <c r="S71" s="68"/>
      <c r="T71" s="71">
        <f t="shared" si="0"/>
        <v>0</v>
      </c>
      <c r="U71" s="2" t="str">
        <f t="shared" si="1"/>
        <v/>
      </c>
      <c r="V71" s="3">
        <f t="shared" ca="1" si="2"/>
        <v>43344</v>
      </c>
    </row>
    <row r="72" spans="1:22" customFormat="1" ht="9.75" customHeight="1" x14ac:dyDescent="0.25">
      <c r="A72" s="63"/>
      <c r="B72" s="257"/>
      <c r="C72" s="97">
        <v>62</v>
      </c>
      <c r="D72" s="72">
        <v>62</v>
      </c>
      <c r="E72" s="72">
        <v>62</v>
      </c>
      <c r="F72" s="72">
        <v>62</v>
      </c>
      <c r="G72" s="72">
        <v>62</v>
      </c>
      <c r="H72" s="72">
        <v>62</v>
      </c>
      <c r="I72" s="72">
        <v>62</v>
      </c>
      <c r="J72" s="72">
        <v>62</v>
      </c>
      <c r="K72" s="72">
        <v>62</v>
      </c>
      <c r="L72" s="73">
        <v>62</v>
      </c>
      <c r="M72" s="64"/>
      <c r="N72" s="70"/>
      <c r="O72" s="1">
        <v>61</v>
      </c>
      <c r="P72" s="68"/>
      <c r="Q72" s="69"/>
      <c r="R72" s="68"/>
      <c r="S72" s="68"/>
      <c r="T72" s="71">
        <f t="shared" si="0"/>
        <v>0</v>
      </c>
      <c r="U72" s="2" t="str">
        <f t="shared" si="1"/>
        <v/>
      </c>
      <c r="V72" s="3">
        <f t="shared" ca="1" si="2"/>
        <v>43344</v>
      </c>
    </row>
    <row r="73" spans="1:22" customFormat="1" ht="9.75" customHeight="1" x14ac:dyDescent="0.25">
      <c r="A73" s="63"/>
      <c r="B73" s="257"/>
      <c r="C73" s="97">
        <v>63</v>
      </c>
      <c r="D73" s="72">
        <v>63</v>
      </c>
      <c r="E73" s="72">
        <v>63</v>
      </c>
      <c r="F73" s="72">
        <v>63</v>
      </c>
      <c r="G73" s="72">
        <v>63</v>
      </c>
      <c r="H73" s="72">
        <v>63</v>
      </c>
      <c r="I73" s="72">
        <v>63</v>
      </c>
      <c r="J73" s="72">
        <v>63</v>
      </c>
      <c r="K73" s="72">
        <v>63</v>
      </c>
      <c r="L73" s="73">
        <v>63</v>
      </c>
      <c r="M73" s="64"/>
      <c r="N73" s="70"/>
      <c r="O73" s="1">
        <v>62</v>
      </c>
      <c r="P73" s="68"/>
      <c r="Q73" s="69"/>
      <c r="R73" s="68"/>
      <c r="S73" s="68"/>
      <c r="T73" s="71">
        <f t="shared" si="0"/>
        <v>0</v>
      </c>
      <c r="U73" s="2" t="str">
        <f t="shared" si="1"/>
        <v/>
      </c>
      <c r="V73" s="3">
        <f t="shared" ca="1" si="2"/>
        <v>43344</v>
      </c>
    </row>
    <row r="74" spans="1:22" customFormat="1" ht="9.75" customHeight="1" x14ac:dyDescent="0.25">
      <c r="A74" s="63"/>
      <c r="B74" s="257"/>
      <c r="C74" s="97">
        <v>64</v>
      </c>
      <c r="D74" s="72">
        <v>64</v>
      </c>
      <c r="E74" s="72">
        <v>64</v>
      </c>
      <c r="F74" s="72">
        <v>64</v>
      </c>
      <c r="G74" s="72">
        <v>64</v>
      </c>
      <c r="H74" s="72">
        <v>64</v>
      </c>
      <c r="I74" s="72">
        <v>64</v>
      </c>
      <c r="J74" s="72">
        <v>64</v>
      </c>
      <c r="K74" s="72">
        <v>64</v>
      </c>
      <c r="L74" s="73">
        <v>64</v>
      </c>
      <c r="M74" s="64"/>
      <c r="N74" s="70"/>
      <c r="O74" s="1">
        <v>63</v>
      </c>
      <c r="P74" s="68"/>
      <c r="Q74" s="69"/>
      <c r="R74" s="68"/>
      <c r="S74" s="68"/>
      <c r="T74" s="71">
        <f t="shared" si="0"/>
        <v>0</v>
      </c>
      <c r="U74" s="2" t="str">
        <f t="shared" si="1"/>
        <v/>
      </c>
      <c r="V74" s="3">
        <f t="shared" ca="1" si="2"/>
        <v>43344</v>
      </c>
    </row>
    <row r="75" spans="1:22" customFormat="1" ht="9.75" customHeight="1" x14ac:dyDescent="0.25">
      <c r="A75" s="63"/>
      <c r="B75" s="257"/>
      <c r="C75" s="97">
        <v>65</v>
      </c>
      <c r="D75" s="72">
        <v>65</v>
      </c>
      <c r="E75" s="72">
        <v>65</v>
      </c>
      <c r="F75" s="72">
        <v>65</v>
      </c>
      <c r="G75" s="72">
        <v>65</v>
      </c>
      <c r="H75" s="72">
        <v>65</v>
      </c>
      <c r="I75" s="72">
        <v>65</v>
      </c>
      <c r="J75" s="72">
        <v>65</v>
      </c>
      <c r="K75" s="72">
        <v>65</v>
      </c>
      <c r="L75" s="73">
        <v>65</v>
      </c>
      <c r="M75" s="64"/>
      <c r="N75" s="70"/>
      <c r="O75" s="1">
        <v>64</v>
      </c>
      <c r="P75" s="68"/>
      <c r="Q75" s="69"/>
      <c r="R75" s="68"/>
      <c r="S75" s="68"/>
      <c r="T75" s="71">
        <f t="shared" ref="T75:T131" si="4">IF(P75&gt;=S75,0,"")</f>
        <v>0</v>
      </c>
      <c r="U75" s="2" t="str">
        <f t="shared" ref="U75:U131" si="5">IF(S75&lt;&gt;"",Q75,"")</f>
        <v/>
      </c>
      <c r="V75" s="3">
        <f t="shared" ref="V75:V131" ca="1" si="6">IF(U75&lt;&gt;"","pago",TODAY()-P75)</f>
        <v>43344</v>
      </c>
    </row>
    <row r="76" spans="1:22" customFormat="1" ht="9.75" customHeight="1" x14ac:dyDescent="0.25">
      <c r="A76" s="63"/>
      <c r="B76" s="257"/>
      <c r="C76" s="97">
        <v>66</v>
      </c>
      <c r="D76" s="72">
        <v>66</v>
      </c>
      <c r="E76" s="72">
        <v>66</v>
      </c>
      <c r="F76" s="72">
        <v>66</v>
      </c>
      <c r="G76" s="72">
        <v>66</v>
      </c>
      <c r="H76" s="72">
        <v>66</v>
      </c>
      <c r="I76" s="72">
        <v>66</v>
      </c>
      <c r="J76" s="72">
        <v>66</v>
      </c>
      <c r="K76" s="72">
        <v>66</v>
      </c>
      <c r="L76" s="73">
        <v>66</v>
      </c>
      <c r="M76" s="64"/>
      <c r="N76" s="70"/>
      <c r="O76" s="1">
        <v>65</v>
      </c>
      <c r="P76" s="68"/>
      <c r="Q76" s="69"/>
      <c r="R76" s="68"/>
      <c r="S76" s="68"/>
      <c r="T76" s="71">
        <f t="shared" si="4"/>
        <v>0</v>
      </c>
      <c r="U76" s="2" t="str">
        <f t="shared" si="5"/>
        <v/>
      </c>
      <c r="V76" s="3">
        <f t="shared" ca="1" si="6"/>
        <v>43344</v>
      </c>
    </row>
    <row r="77" spans="1:22" customFormat="1" ht="9.75" customHeight="1" x14ac:dyDescent="0.25">
      <c r="A77" s="63"/>
      <c r="B77" s="257"/>
      <c r="C77" s="97">
        <v>67</v>
      </c>
      <c r="D77" s="72">
        <v>67</v>
      </c>
      <c r="E77" s="72">
        <v>67</v>
      </c>
      <c r="F77" s="72">
        <v>67</v>
      </c>
      <c r="G77" s="72">
        <v>67</v>
      </c>
      <c r="H77" s="72">
        <v>67</v>
      </c>
      <c r="I77" s="72">
        <v>67</v>
      </c>
      <c r="J77" s="72">
        <v>67</v>
      </c>
      <c r="K77" s="72">
        <v>67</v>
      </c>
      <c r="L77" s="73">
        <v>67</v>
      </c>
      <c r="M77" s="64"/>
      <c r="N77" s="70"/>
      <c r="O77" s="1">
        <v>66</v>
      </c>
      <c r="P77" s="68"/>
      <c r="Q77" s="69"/>
      <c r="R77" s="68"/>
      <c r="S77" s="68"/>
      <c r="T77" s="71">
        <f t="shared" si="4"/>
        <v>0</v>
      </c>
      <c r="U77" s="2" t="str">
        <f t="shared" si="5"/>
        <v/>
      </c>
      <c r="V77" s="3">
        <f t="shared" ca="1" si="6"/>
        <v>43344</v>
      </c>
    </row>
    <row r="78" spans="1:22" customFormat="1" ht="9.75" customHeight="1" x14ac:dyDescent="0.25">
      <c r="A78" s="63"/>
      <c r="B78" s="257"/>
      <c r="C78" s="97">
        <v>68</v>
      </c>
      <c r="D78" s="72">
        <v>68</v>
      </c>
      <c r="E78" s="72">
        <v>68</v>
      </c>
      <c r="F78" s="72">
        <v>68</v>
      </c>
      <c r="G78" s="72">
        <v>68</v>
      </c>
      <c r="H78" s="72">
        <v>68</v>
      </c>
      <c r="I78" s="72">
        <v>68</v>
      </c>
      <c r="J78" s="72">
        <v>68</v>
      </c>
      <c r="K78" s="72">
        <v>68</v>
      </c>
      <c r="L78" s="73">
        <v>68</v>
      </c>
      <c r="M78" s="64"/>
      <c r="N78" s="70"/>
      <c r="O78" s="1">
        <v>67</v>
      </c>
      <c r="P78" s="68"/>
      <c r="Q78" s="69"/>
      <c r="R78" s="68"/>
      <c r="S78" s="68"/>
      <c r="T78" s="71">
        <f t="shared" si="4"/>
        <v>0</v>
      </c>
      <c r="U78" s="2" t="str">
        <f t="shared" si="5"/>
        <v/>
      </c>
      <c r="V78" s="3">
        <f t="shared" ca="1" si="6"/>
        <v>43344</v>
      </c>
    </row>
    <row r="79" spans="1:22" customFormat="1" ht="9.75" customHeight="1" x14ac:dyDescent="0.25">
      <c r="A79" s="63"/>
      <c r="B79" s="257"/>
      <c r="C79" s="97">
        <v>69</v>
      </c>
      <c r="D79" s="72">
        <v>69</v>
      </c>
      <c r="E79" s="72">
        <v>69</v>
      </c>
      <c r="F79" s="72">
        <v>69</v>
      </c>
      <c r="G79" s="72">
        <v>69</v>
      </c>
      <c r="H79" s="72">
        <v>69</v>
      </c>
      <c r="I79" s="72">
        <v>69</v>
      </c>
      <c r="J79" s="72">
        <v>69</v>
      </c>
      <c r="K79" s="72">
        <v>69</v>
      </c>
      <c r="L79" s="73">
        <v>69</v>
      </c>
      <c r="M79" s="64"/>
      <c r="N79" s="70"/>
      <c r="O79" s="1">
        <v>68</v>
      </c>
      <c r="P79" s="68"/>
      <c r="Q79" s="69"/>
      <c r="R79" s="68"/>
      <c r="S79" s="68"/>
      <c r="T79" s="71">
        <f t="shared" si="4"/>
        <v>0</v>
      </c>
      <c r="U79" s="2" t="str">
        <f t="shared" si="5"/>
        <v/>
      </c>
      <c r="V79" s="3">
        <f t="shared" ca="1" si="6"/>
        <v>43344</v>
      </c>
    </row>
    <row r="80" spans="1:22" customFormat="1" ht="9.75" customHeight="1" x14ac:dyDescent="0.25">
      <c r="A80" s="63"/>
      <c r="B80" s="257"/>
      <c r="C80" s="97">
        <v>70</v>
      </c>
      <c r="D80" s="72">
        <v>70</v>
      </c>
      <c r="E80" s="72">
        <v>70</v>
      </c>
      <c r="F80" s="72">
        <v>70</v>
      </c>
      <c r="G80" s="72">
        <v>70</v>
      </c>
      <c r="H80" s="72">
        <v>70</v>
      </c>
      <c r="I80" s="72">
        <v>70</v>
      </c>
      <c r="J80" s="72">
        <v>70</v>
      </c>
      <c r="K80" s="72">
        <v>70</v>
      </c>
      <c r="L80" s="73">
        <v>70</v>
      </c>
      <c r="M80" s="64"/>
      <c r="N80" s="70"/>
      <c r="O80" s="1">
        <v>69</v>
      </c>
      <c r="P80" s="68"/>
      <c r="Q80" s="69"/>
      <c r="R80" s="68"/>
      <c r="S80" s="68"/>
      <c r="T80" s="71">
        <f t="shared" si="4"/>
        <v>0</v>
      </c>
      <c r="U80" s="2" t="str">
        <f t="shared" si="5"/>
        <v/>
      </c>
      <c r="V80" s="3">
        <f t="shared" ca="1" si="6"/>
        <v>43344</v>
      </c>
    </row>
    <row r="81" spans="1:22" customFormat="1" ht="9.75" customHeight="1" x14ac:dyDescent="0.25">
      <c r="A81" s="63"/>
      <c r="B81" s="257"/>
      <c r="C81" s="97">
        <v>71</v>
      </c>
      <c r="D81" s="72">
        <v>71</v>
      </c>
      <c r="E81" s="72">
        <v>71</v>
      </c>
      <c r="F81" s="72">
        <v>71</v>
      </c>
      <c r="G81" s="72">
        <v>71</v>
      </c>
      <c r="H81" s="72">
        <v>71</v>
      </c>
      <c r="I81" s="72">
        <v>71</v>
      </c>
      <c r="J81" s="72">
        <v>71</v>
      </c>
      <c r="K81" s="72">
        <v>71</v>
      </c>
      <c r="L81" s="73">
        <v>71</v>
      </c>
      <c r="M81" s="64"/>
      <c r="N81" s="70"/>
      <c r="O81" s="1">
        <v>70</v>
      </c>
      <c r="P81" s="68"/>
      <c r="Q81" s="69"/>
      <c r="R81" s="68"/>
      <c r="S81" s="68"/>
      <c r="T81" s="71">
        <f t="shared" si="4"/>
        <v>0</v>
      </c>
      <c r="U81" s="2" t="str">
        <f t="shared" si="5"/>
        <v/>
      </c>
      <c r="V81" s="3">
        <f t="shared" ca="1" si="6"/>
        <v>43344</v>
      </c>
    </row>
    <row r="82" spans="1:22" customFormat="1" ht="9.75" customHeight="1" x14ac:dyDescent="0.25">
      <c r="A82" s="63"/>
      <c r="B82" s="257"/>
      <c r="C82" s="97">
        <v>72</v>
      </c>
      <c r="D82" s="72">
        <v>72</v>
      </c>
      <c r="E82" s="72">
        <v>72</v>
      </c>
      <c r="F82" s="72">
        <v>72</v>
      </c>
      <c r="G82" s="72">
        <v>72</v>
      </c>
      <c r="H82" s="72">
        <v>72</v>
      </c>
      <c r="I82" s="72">
        <v>72</v>
      </c>
      <c r="J82" s="72">
        <v>72</v>
      </c>
      <c r="K82" s="72">
        <v>72</v>
      </c>
      <c r="L82" s="73">
        <v>72</v>
      </c>
      <c r="M82" s="64"/>
      <c r="N82" s="70"/>
      <c r="O82" s="1">
        <v>71</v>
      </c>
      <c r="P82" s="68"/>
      <c r="Q82" s="69"/>
      <c r="R82" s="68"/>
      <c r="S82" s="68"/>
      <c r="T82" s="71">
        <f t="shared" si="4"/>
        <v>0</v>
      </c>
      <c r="U82" s="2" t="str">
        <f t="shared" si="5"/>
        <v/>
      </c>
      <c r="V82" s="3">
        <f t="shared" ca="1" si="6"/>
        <v>43344</v>
      </c>
    </row>
    <row r="83" spans="1:22" customFormat="1" ht="9.75" customHeight="1" x14ac:dyDescent="0.25">
      <c r="A83" s="63"/>
      <c r="B83" s="257"/>
      <c r="C83" s="97">
        <v>73</v>
      </c>
      <c r="D83" s="72">
        <v>73</v>
      </c>
      <c r="E83" s="72">
        <v>73</v>
      </c>
      <c r="F83" s="72">
        <v>73</v>
      </c>
      <c r="G83" s="72">
        <v>73</v>
      </c>
      <c r="H83" s="72">
        <v>73</v>
      </c>
      <c r="I83" s="72">
        <v>73</v>
      </c>
      <c r="J83" s="72">
        <v>73</v>
      </c>
      <c r="K83" s="72">
        <v>73</v>
      </c>
      <c r="L83" s="73">
        <v>73</v>
      </c>
      <c r="M83" s="64"/>
      <c r="N83" s="70"/>
      <c r="O83" s="1">
        <v>72</v>
      </c>
      <c r="P83" s="68"/>
      <c r="Q83" s="69"/>
      <c r="R83" s="68"/>
      <c r="S83" s="68"/>
      <c r="T83" s="71">
        <f t="shared" si="4"/>
        <v>0</v>
      </c>
      <c r="U83" s="2" t="str">
        <f t="shared" si="5"/>
        <v/>
      </c>
      <c r="V83" s="3">
        <f t="shared" ca="1" si="6"/>
        <v>43344</v>
      </c>
    </row>
    <row r="84" spans="1:22" customFormat="1" ht="9.75" customHeight="1" x14ac:dyDescent="0.25">
      <c r="A84" s="63"/>
      <c r="B84" s="257"/>
      <c r="C84" s="97">
        <v>74</v>
      </c>
      <c r="D84" s="72">
        <v>74</v>
      </c>
      <c r="E84" s="72">
        <v>74</v>
      </c>
      <c r="F84" s="72">
        <v>74</v>
      </c>
      <c r="G84" s="72">
        <v>74</v>
      </c>
      <c r="H84" s="72">
        <v>74</v>
      </c>
      <c r="I84" s="72">
        <v>74</v>
      </c>
      <c r="J84" s="72">
        <v>74</v>
      </c>
      <c r="K84" s="72">
        <v>74</v>
      </c>
      <c r="L84" s="73">
        <v>74</v>
      </c>
      <c r="M84" s="64"/>
      <c r="N84" s="70"/>
      <c r="O84" s="1">
        <v>73</v>
      </c>
      <c r="P84" s="68"/>
      <c r="Q84" s="69"/>
      <c r="R84" s="68"/>
      <c r="S84" s="68"/>
      <c r="T84" s="71">
        <f t="shared" si="4"/>
        <v>0</v>
      </c>
      <c r="U84" s="2" t="str">
        <f t="shared" si="5"/>
        <v/>
      </c>
      <c r="V84" s="3">
        <f t="shared" ca="1" si="6"/>
        <v>43344</v>
      </c>
    </row>
    <row r="85" spans="1:22" customFormat="1" ht="9.75" customHeight="1" x14ac:dyDescent="0.25">
      <c r="A85" s="63"/>
      <c r="B85" s="257"/>
      <c r="C85" s="97">
        <v>75</v>
      </c>
      <c r="D85" s="72">
        <v>75</v>
      </c>
      <c r="E85" s="72">
        <v>75</v>
      </c>
      <c r="F85" s="72">
        <v>75</v>
      </c>
      <c r="G85" s="72">
        <v>75</v>
      </c>
      <c r="H85" s="72">
        <v>75</v>
      </c>
      <c r="I85" s="72">
        <v>75</v>
      </c>
      <c r="J85" s="72">
        <v>75</v>
      </c>
      <c r="K85" s="72">
        <v>75</v>
      </c>
      <c r="L85" s="73">
        <v>75</v>
      </c>
      <c r="M85" s="64"/>
      <c r="N85" s="70"/>
      <c r="O85" s="1">
        <v>74</v>
      </c>
      <c r="P85" s="68"/>
      <c r="Q85" s="69"/>
      <c r="R85" s="68"/>
      <c r="S85" s="68"/>
      <c r="T85" s="71">
        <f t="shared" si="4"/>
        <v>0</v>
      </c>
      <c r="U85" s="2" t="str">
        <f t="shared" si="5"/>
        <v/>
      </c>
      <c r="V85" s="3">
        <f t="shared" ca="1" si="6"/>
        <v>43344</v>
      </c>
    </row>
    <row r="86" spans="1:22" customFormat="1" ht="9.75" customHeight="1" x14ac:dyDescent="0.25">
      <c r="A86" s="63"/>
      <c r="B86" s="257"/>
      <c r="C86" s="97">
        <v>76</v>
      </c>
      <c r="D86" s="72">
        <v>76</v>
      </c>
      <c r="E86" s="72">
        <v>76</v>
      </c>
      <c r="F86" s="72">
        <v>76</v>
      </c>
      <c r="G86" s="72">
        <v>76</v>
      </c>
      <c r="H86" s="72">
        <v>76</v>
      </c>
      <c r="I86" s="72">
        <v>76</v>
      </c>
      <c r="J86" s="72">
        <v>76</v>
      </c>
      <c r="K86" s="72">
        <v>76</v>
      </c>
      <c r="L86" s="73">
        <v>76</v>
      </c>
      <c r="M86" s="64"/>
      <c r="N86" s="70"/>
      <c r="O86" s="1">
        <v>75</v>
      </c>
      <c r="P86" s="68"/>
      <c r="Q86" s="69"/>
      <c r="R86" s="68"/>
      <c r="S86" s="68"/>
      <c r="T86" s="71">
        <f t="shared" si="4"/>
        <v>0</v>
      </c>
      <c r="U86" s="2" t="str">
        <f t="shared" si="5"/>
        <v/>
      </c>
      <c r="V86" s="3">
        <f t="shared" ca="1" si="6"/>
        <v>43344</v>
      </c>
    </row>
    <row r="87" spans="1:22" customFormat="1" ht="9.75" customHeight="1" x14ac:dyDescent="0.25">
      <c r="A87" s="63"/>
      <c r="B87" s="257"/>
      <c r="C87" s="97">
        <v>77</v>
      </c>
      <c r="D87" s="72">
        <v>77</v>
      </c>
      <c r="E87" s="72">
        <v>77</v>
      </c>
      <c r="F87" s="72">
        <v>77</v>
      </c>
      <c r="G87" s="72">
        <v>77</v>
      </c>
      <c r="H87" s="72">
        <v>77</v>
      </c>
      <c r="I87" s="72">
        <v>77</v>
      </c>
      <c r="J87" s="72">
        <v>77</v>
      </c>
      <c r="K87" s="72">
        <v>77</v>
      </c>
      <c r="L87" s="73">
        <v>77</v>
      </c>
      <c r="M87" s="64"/>
      <c r="N87" s="70"/>
      <c r="O87" s="1">
        <v>76</v>
      </c>
      <c r="P87" s="68"/>
      <c r="Q87" s="69"/>
      <c r="R87" s="68"/>
      <c r="S87" s="68"/>
      <c r="T87" s="71">
        <f t="shared" si="4"/>
        <v>0</v>
      </c>
      <c r="U87" s="2" t="str">
        <f t="shared" si="5"/>
        <v/>
      </c>
      <c r="V87" s="3">
        <f t="shared" ca="1" si="6"/>
        <v>43344</v>
      </c>
    </row>
    <row r="88" spans="1:22" customFormat="1" ht="9.75" customHeight="1" x14ac:dyDescent="0.25">
      <c r="A88" s="63"/>
      <c r="B88" s="257"/>
      <c r="C88" s="97">
        <v>78</v>
      </c>
      <c r="D88" s="72">
        <v>78</v>
      </c>
      <c r="E88" s="72">
        <v>78</v>
      </c>
      <c r="F88" s="72">
        <v>78</v>
      </c>
      <c r="G88" s="72">
        <v>78</v>
      </c>
      <c r="H88" s="72">
        <v>78</v>
      </c>
      <c r="I88" s="72">
        <v>78</v>
      </c>
      <c r="J88" s="72">
        <v>78</v>
      </c>
      <c r="K88" s="72">
        <v>78</v>
      </c>
      <c r="L88" s="73">
        <v>78</v>
      </c>
      <c r="M88" s="64"/>
      <c r="N88" s="70"/>
      <c r="O88" s="1">
        <v>77</v>
      </c>
      <c r="P88" s="68"/>
      <c r="Q88" s="69"/>
      <c r="R88" s="68"/>
      <c r="S88" s="68"/>
      <c r="T88" s="71">
        <f t="shared" si="4"/>
        <v>0</v>
      </c>
      <c r="U88" s="2" t="str">
        <f t="shared" si="5"/>
        <v/>
      </c>
      <c r="V88" s="3">
        <f t="shared" ca="1" si="6"/>
        <v>43344</v>
      </c>
    </row>
    <row r="89" spans="1:22" customFormat="1" ht="9.75" customHeight="1" x14ac:dyDescent="0.25">
      <c r="A89" s="63"/>
      <c r="B89" s="257"/>
      <c r="C89" s="97">
        <v>79</v>
      </c>
      <c r="D89" s="72">
        <v>79</v>
      </c>
      <c r="E89" s="72">
        <v>79</v>
      </c>
      <c r="F89" s="72">
        <v>79</v>
      </c>
      <c r="G89" s="72">
        <v>79</v>
      </c>
      <c r="H89" s="72">
        <v>79</v>
      </c>
      <c r="I89" s="72">
        <v>79</v>
      </c>
      <c r="J89" s="72">
        <v>79</v>
      </c>
      <c r="K89" s="72">
        <v>79</v>
      </c>
      <c r="L89" s="73">
        <v>79</v>
      </c>
      <c r="M89" s="64"/>
      <c r="N89" s="70"/>
      <c r="O89" s="1">
        <v>78</v>
      </c>
      <c r="P89" s="68"/>
      <c r="Q89" s="69"/>
      <c r="R89" s="68"/>
      <c r="S89" s="68"/>
      <c r="T89" s="71">
        <f t="shared" si="4"/>
        <v>0</v>
      </c>
      <c r="U89" s="2" t="str">
        <f t="shared" si="5"/>
        <v/>
      </c>
      <c r="V89" s="3">
        <f t="shared" ca="1" si="6"/>
        <v>43344</v>
      </c>
    </row>
    <row r="90" spans="1:22" customFormat="1" ht="9.75" customHeight="1" x14ac:dyDescent="0.25">
      <c r="A90" s="63"/>
      <c r="B90" s="257"/>
      <c r="C90" s="97">
        <v>80</v>
      </c>
      <c r="D90" s="72">
        <v>80</v>
      </c>
      <c r="E90" s="72">
        <v>80</v>
      </c>
      <c r="F90" s="72">
        <v>80</v>
      </c>
      <c r="G90" s="72">
        <v>80</v>
      </c>
      <c r="H90" s="72">
        <v>80</v>
      </c>
      <c r="I90" s="72">
        <v>80</v>
      </c>
      <c r="J90" s="72">
        <v>80</v>
      </c>
      <c r="K90" s="72">
        <v>80</v>
      </c>
      <c r="L90" s="73">
        <v>80</v>
      </c>
      <c r="M90" s="64"/>
      <c r="N90" s="70"/>
      <c r="O90" s="1">
        <v>79</v>
      </c>
      <c r="P90" s="68"/>
      <c r="Q90" s="69"/>
      <c r="R90" s="68"/>
      <c r="S90" s="68"/>
      <c r="T90" s="71">
        <f t="shared" si="4"/>
        <v>0</v>
      </c>
      <c r="U90" s="2" t="str">
        <f t="shared" si="5"/>
        <v/>
      </c>
      <c r="V90" s="3">
        <f t="shared" ca="1" si="6"/>
        <v>43344</v>
      </c>
    </row>
    <row r="91" spans="1:22" customFormat="1" ht="9.75" customHeight="1" x14ac:dyDescent="0.25">
      <c r="A91" s="63"/>
      <c r="B91" s="257"/>
      <c r="C91" s="97">
        <v>81</v>
      </c>
      <c r="D91" s="72">
        <v>81</v>
      </c>
      <c r="E91" s="72">
        <v>81</v>
      </c>
      <c r="F91" s="72">
        <v>81</v>
      </c>
      <c r="G91" s="72">
        <v>81</v>
      </c>
      <c r="H91" s="72">
        <v>81</v>
      </c>
      <c r="I91" s="72">
        <v>81</v>
      </c>
      <c r="J91" s="72">
        <v>81</v>
      </c>
      <c r="K91" s="72">
        <v>81</v>
      </c>
      <c r="L91" s="73">
        <v>81</v>
      </c>
      <c r="M91" s="64"/>
      <c r="N91" s="70"/>
      <c r="O91" s="1">
        <v>80</v>
      </c>
      <c r="P91" s="68"/>
      <c r="Q91" s="69"/>
      <c r="R91" s="68"/>
      <c r="S91" s="68"/>
      <c r="T91" s="71">
        <f t="shared" si="4"/>
        <v>0</v>
      </c>
      <c r="U91" s="2" t="str">
        <f t="shared" si="5"/>
        <v/>
      </c>
      <c r="V91" s="3">
        <f t="shared" ca="1" si="6"/>
        <v>43344</v>
      </c>
    </row>
    <row r="92" spans="1:22" customFormat="1" ht="9.75" customHeight="1" x14ac:dyDescent="0.25">
      <c r="A92" s="63"/>
      <c r="B92" s="257"/>
      <c r="C92" s="97">
        <v>82</v>
      </c>
      <c r="D92" s="72">
        <v>82</v>
      </c>
      <c r="E92" s="72">
        <v>82</v>
      </c>
      <c r="F92" s="72">
        <v>82</v>
      </c>
      <c r="G92" s="72">
        <v>82</v>
      </c>
      <c r="H92" s="72">
        <v>82</v>
      </c>
      <c r="I92" s="72">
        <v>82</v>
      </c>
      <c r="J92" s="72">
        <v>82</v>
      </c>
      <c r="K92" s="72">
        <v>82</v>
      </c>
      <c r="L92" s="73">
        <v>82</v>
      </c>
      <c r="M92" s="64"/>
      <c r="N92" s="70"/>
      <c r="O92" s="1">
        <v>81</v>
      </c>
      <c r="P92" s="68"/>
      <c r="Q92" s="69"/>
      <c r="R92" s="68"/>
      <c r="S92" s="68"/>
      <c r="T92" s="71">
        <f t="shared" si="4"/>
        <v>0</v>
      </c>
      <c r="U92" s="2" t="str">
        <f t="shared" si="5"/>
        <v/>
      </c>
      <c r="V92" s="3">
        <f t="shared" ca="1" si="6"/>
        <v>43344</v>
      </c>
    </row>
    <row r="93" spans="1:22" customFormat="1" ht="9.75" customHeight="1" x14ac:dyDescent="0.25">
      <c r="A93" s="63"/>
      <c r="B93" s="257"/>
      <c r="C93" s="97">
        <v>83</v>
      </c>
      <c r="D93" s="72">
        <v>83</v>
      </c>
      <c r="E93" s="72">
        <v>83</v>
      </c>
      <c r="F93" s="72">
        <v>83</v>
      </c>
      <c r="G93" s="72">
        <v>83</v>
      </c>
      <c r="H93" s="72">
        <v>83</v>
      </c>
      <c r="I93" s="72">
        <v>83</v>
      </c>
      <c r="J93" s="72">
        <v>83</v>
      </c>
      <c r="K93" s="72">
        <v>83</v>
      </c>
      <c r="L93" s="73">
        <v>83</v>
      </c>
      <c r="M93" s="64"/>
      <c r="N93" s="70"/>
      <c r="O93" s="1">
        <v>82</v>
      </c>
      <c r="P93" s="68"/>
      <c r="Q93" s="69"/>
      <c r="R93" s="68"/>
      <c r="S93" s="68"/>
      <c r="T93" s="71">
        <f t="shared" si="4"/>
        <v>0</v>
      </c>
      <c r="U93" s="2" t="str">
        <f t="shared" si="5"/>
        <v/>
      </c>
      <c r="V93" s="3">
        <f t="shared" ca="1" si="6"/>
        <v>43344</v>
      </c>
    </row>
    <row r="94" spans="1:22" customFormat="1" ht="9.75" customHeight="1" x14ac:dyDescent="0.25">
      <c r="A94" s="63"/>
      <c r="B94" s="257"/>
      <c r="C94" s="97">
        <v>84</v>
      </c>
      <c r="D94" s="72">
        <v>84</v>
      </c>
      <c r="E94" s="72">
        <v>84</v>
      </c>
      <c r="F94" s="72">
        <v>84</v>
      </c>
      <c r="G94" s="72">
        <v>84</v>
      </c>
      <c r="H94" s="72">
        <v>84</v>
      </c>
      <c r="I94" s="72">
        <v>84</v>
      </c>
      <c r="J94" s="72">
        <v>84</v>
      </c>
      <c r="K94" s="72">
        <v>84</v>
      </c>
      <c r="L94" s="73">
        <v>84</v>
      </c>
      <c r="M94" s="64"/>
      <c r="N94" s="70"/>
      <c r="O94" s="1">
        <v>83</v>
      </c>
      <c r="P94" s="68"/>
      <c r="Q94" s="69"/>
      <c r="R94" s="68"/>
      <c r="S94" s="68"/>
      <c r="T94" s="71">
        <f t="shared" si="4"/>
        <v>0</v>
      </c>
      <c r="U94" s="2" t="str">
        <f t="shared" si="5"/>
        <v/>
      </c>
      <c r="V94" s="3">
        <f t="shared" ca="1" si="6"/>
        <v>43344</v>
      </c>
    </row>
    <row r="95" spans="1:22" customFormat="1" ht="9.75" customHeight="1" x14ac:dyDescent="0.25">
      <c r="A95" s="63"/>
      <c r="B95" s="257"/>
      <c r="C95" s="97">
        <v>85</v>
      </c>
      <c r="D95" s="72">
        <v>85</v>
      </c>
      <c r="E95" s="72">
        <v>85</v>
      </c>
      <c r="F95" s="72">
        <v>85</v>
      </c>
      <c r="G95" s="72">
        <v>85</v>
      </c>
      <c r="H95" s="72">
        <v>85</v>
      </c>
      <c r="I95" s="72">
        <v>85</v>
      </c>
      <c r="J95" s="72">
        <v>85</v>
      </c>
      <c r="K95" s="72">
        <v>85</v>
      </c>
      <c r="L95" s="73">
        <v>85</v>
      </c>
      <c r="M95" s="64"/>
      <c r="N95" s="70"/>
      <c r="O95" s="1">
        <v>84</v>
      </c>
      <c r="P95" s="68"/>
      <c r="Q95" s="69"/>
      <c r="R95" s="68"/>
      <c r="S95" s="68"/>
      <c r="T95" s="71">
        <f t="shared" si="4"/>
        <v>0</v>
      </c>
      <c r="U95" s="2" t="str">
        <f t="shared" si="5"/>
        <v/>
      </c>
      <c r="V95" s="3">
        <f t="shared" ca="1" si="6"/>
        <v>43344</v>
      </c>
    </row>
    <row r="96" spans="1:22" customFormat="1" ht="9.75" customHeight="1" x14ac:dyDescent="0.25">
      <c r="A96" s="63"/>
      <c r="B96" s="257"/>
      <c r="C96" s="97">
        <v>86</v>
      </c>
      <c r="D96" s="72">
        <v>86</v>
      </c>
      <c r="E96" s="72">
        <v>86</v>
      </c>
      <c r="F96" s="72">
        <v>86</v>
      </c>
      <c r="G96" s="72">
        <v>86</v>
      </c>
      <c r="H96" s="72">
        <v>86</v>
      </c>
      <c r="I96" s="72">
        <v>86</v>
      </c>
      <c r="J96" s="72">
        <v>86</v>
      </c>
      <c r="K96" s="72">
        <v>86</v>
      </c>
      <c r="L96" s="73">
        <v>86</v>
      </c>
      <c r="M96" s="64"/>
      <c r="N96" s="70"/>
      <c r="O96" s="1">
        <v>85</v>
      </c>
      <c r="P96" s="68"/>
      <c r="Q96" s="69"/>
      <c r="R96" s="68"/>
      <c r="S96" s="68"/>
      <c r="T96" s="71">
        <f t="shared" si="4"/>
        <v>0</v>
      </c>
      <c r="U96" s="2" t="str">
        <f t="shared" si="5"/>
        <v/>
      </c>
      <c r="V96" s="3">
        <f t="shared" ca="1" si="6"/>
        <v>43344</v>
      </c>
    </row>
    <row r="97" spans="1:22" customFormat="1" ht="9.75" customHeight="1" x14ac:dyDescent="0.25">
      <c r="A97" s="63"/>
      <c r="B97" s="257"/>
      <c r="C97" s="97">
        <v>87</v>
      </c>
      <c r="D97" s="72">
        <v>87</v>
      </c>
      <c r="E97" s="72">
        <v>87</v>
      </c>
      <c r="F97" s="72">
        <v>87</v>
      </c>
      <c r="G97" s="72">
        <v>87</v>
      </c>
      <c r="H97" s="72">
        <v>87</v>
      </c>
      <c r="I97" s="72">
        <v>87</v>
      </c>
      <c r="J97" s="72">
        <v>87</v>
      </c>
      <c r="K97" s="72">
        <v>87</v>
      </c>
      <c r="L97" s="73">
        <v>87</v>
      </c>
      <c r="M97" s="64"/>
      <c r="N97" s="70"/>
      <c r="O97" s="1">
        <v>86</v>
      </c>
      <c r="P97" s="68"/>
      <c r="Q97" s="69"/>
      <c r="R97" s="68"/>
      <c r="S97" s="68"/>
      <c r="T97" s="71">
        <f t="shared" si="4"/>
        <v>0</v>
      </c>
      <c r="U97" s="2" t="str">
        <f t="shared" si="5"/>
        <v/>
      </c>
      <c r="V97" s="3">
        <f t="shared" ca="1" si="6"/>
        <v>43344</v>
      </c>
    </row>
    <row r="98" spans="1:22" customFormat="1" ht="9.75" customHeight="1" x14ac:dyDescent="0.25">
      <c r="A98" s="63"/>
      <c r="B98" s="257"/>
      <c r="C98" s="97">
        <v>88</v>
      </c>
      <c r="D98" s="72">
        <v>88</v>
      </c>
      <c r="E98" s="72">
        <v>88</v>
      </c>
      <c r="F98" s="72">
        <v>88</v>
      </c>
      <c r="G98" s="72">
        <v>88</v>
      </c>
      <c r="H98" s="72">
        <v>88</v>
      </c>
      <c r="I98" s="72">
        <v>88</v>
      </c>
      <c r="J98" s="72">
        <v>88</v>
      </c>
      <c r="K98" s="72">
        <v>88</v>
      </c>
      <c r="L98" s="73">
        <v>88</v>
      </c>
      <c r="M98" s="64"/>
      <c r="N98" s="70"/>
      <c r="O98" s="1">
        <v>87</v>
      </c>
      <c r="P98" s="68"/>
      <c r="Q98" s="69"/>
      <c r="R98" s="68"/>
      <c r="S98" s="68"/>
      <c r="T98" s="71">
        <f t="shared" si="4"/>
        <v>0</v>
      </c>
      <c r="U98" s="2" t="str">
        <f t="shared" si="5"/>
        <v/>
      </c>
      <c r="V98" s="3">
        <f t="shared" ca="1" si="6"/>
        <v>43344</v>
      </c>
    </row>
    <row r="99" spans="1:22" customFormat="1" ht="9.75" customHeight="1" x14ac:dyDescent="0.25">
      <c r="A99" s="63"/>
      <c r="B99" s="257"/>
      <c r="C99" s="97">
        <v>89</v>
      </c>
      <c r="D99" s="72">
        <v>89</v>
      </c>
      <c r="E99" s="72">
        <v>89</v>
      </c>
      <c r="F99" s="72">
        <v>89</v>
      </c>
      <c r="G99" s="72">
        <v>89</v>
      </c>
      <c r="H99" s="72">
        <v>89</v>
      </c>
      <c r="I99" s="72">
        <v>89</v>
      </c>
      <c r="J99" s="72">
        <v>89</v>
      </c>
      <c r="K99" s="72">
        <v>89</v>
      </c>
      <c r="L99" s="73">
        <v>89</v>
      </c>
      <c r="M99" s="64"/>
      <c r="N99" s="70"/>
      <c r="O99" s="1">
        <v>88</v>
      </c>
      <c r="P99" s="68"/>
      <c r="Q99" s="69"/>
      <c r="R99" s="68"/>
      <c r="S99" s="68"/>
      <c r="T99" s="71">
        <f t="shared" si="4"/>
        <v>0</v>
      </c>
      <c r="U99" s="2" t="str">
        <f t="shared" si="5"/>
        <v/>
      </c>
      <c r="V99" s="3">
        <f t="shared" ca="1" si="6"/>
        <v>43344</v>
      </c>
    </row>
    <row r="100" spans="1:22" customFormat="1" ht="9.75" customHeight="1" x14ac:dyDescent="0.25">
      <c r="A100" s="63"/>
      <c r="B100" s="257"/>
      <c r="C100" s="97">
        <v>90</v>
      </c>
      <c r="D100" s="72">
        <v>90</v>
      </c>
      <c r="E100" s="72">
        <v>90</v>
      </c>
      <c r="F100" s="72">
        <v>90</v>
      </c>
      <c r="G100" s="72">
        <v>90</v>
      </c>
      <c r="H100" s="72">
        <v>90</v>
      </c>
      <c r="I100" s="72">
        <v>90</v>
      </c>
      <c r="J100" s="72">
        <v>90</v>
      </c>
      <c r="K100" s="72">
        <v>90</v>
      </c>
      <c r="L100" s="73">
        <v>90</v>
      </c>
      <c r="M100" s="64"/>
      <c r="N100" s="70"/>
      <c r="O100" s="1">
        <v>89</v>
      </c>
      <c r="P100" s="68"/>
      <c r="Q100" s="69"/>
      <c r="R100" s="68"/>
      <c r="S100" s="68"/>
      <c r="T100" s="71">
        <f t="shared" si="4"/>
        <v>0</v>
      </c>
      <c r="U100" s="2" t="str">
        <f t="shared" si="5"/>
        <v/>
      </c>
      <c r="V100" s="3">
        <f t="shared" ca="1" si="6"/>
        <v>43344</v>
      </c>
    </row>
    <row r="101" spans="1:22" customFormat="1" ht="9.75" customHeight="1" x14ac:dyDescent="0.25">
      <c r="A101" s="63"/>
      <c r="B101" s="257"/>
      <c r="C101" s="97">
        <v>91</v>
      </c>
      <c r="D101" s="72">
        <v>91</v>
      </c>
      <c r="E101" s="72">
        <v>91</v>
      </c>
      <c r="F101" s="72">
        <v>91</v>
      </c>
      <c r="G101" s="72">
        <v>91</v>
      </c>
      <c r="H101" s="72">
        <v>91</v>
      </c>
      <c r="I101" s="72">
        <v>91</v>
      </c>
      <c r="J101" s="72">
        <v>91</v>
      </c>
      <c r="K101" s="72">
        <v>91</v>
      </c>
      <c r="L101" s="73">
        <v>91</v>
      </c>
      <c r="M101" s="64"/>
      <c r="N101" s="70"/>
      <c r="O101" s="1">
        <v>90</v>
      </c>
      <c r="P101" s="68"/>
      <c r="Q101" s="69"/>
      <c r="R101" s="68"/>
      <c r="S101" s="68"/>
      <c r="T101" s="71">
        <f t="shared" si="4"/>
        <v>0</v>
      </c>
      <c r="U101" s="2" t="str">
        <f t="shared" si="5"/>
        <v/>
      </c>
      <c r="V101" s="3">
        <f t="shared" ca="1" si="6"/>
        <v>43344</v>
      </c>
    </row>
    <row r="102" spans="1:22" customFormat="1" ht="9.75" customHeight="1" x14ac:dyDescent="0.25">
      <c r="A102" s="63"/>
      <c r="B102" s="257"/>
      <c r="C102" s="97">
        <v>92</v>
      </c>
      <c r="D102" s="72">
        <v>92</v>
      </c>
      <c r="E102" s="72">
        <v>92</v>
      </c>
      <c r="F102" s="72">
        <v>92</v>
      </c>
      <c r="G102" s="72">
        <v>92</v>
      </c>
      <c r="H102" s="72">
        <v>92</v>
      </c>
      <c r="I102" s="72">
        <v>92</v>
      </c>
      <c r="J102" s="72">
        <v>92</v>
      </c>
      <c r="K102" s="72">
        <v>92</v>
      </c>
      <c r="L102" s="73">
        <v>92</v>
      </c>
      <c r="M102" s="64"/>
      <c r="N102" s="70"/>
      <c r="O102" s="1">
        <v>91</v>
      </c>
      <c r="P102" s="68"/>
      <c r="Q102" s="69"/>
      <c r="R102" s="68"/>
      <c r="S102" s="68"/>
      <c r="T102" s="71">
        <f t="shared" si="4"/>
        <v>0</v>
      </c>
      <c r="U102" s="2" t="str">
        <f t="shared" si="5"/>
        <v/>
      </c>
      <c r="V102" s="3">
        <f t="shared" ca="1" si="6"/>
        <v>43344</v>
      </c>
    </row>
    <row r="103" spans="1:22" customFormat="1" ht="9.75" customHeight="1" x14ac:dyDescent="0.25">
      <c r="A103" s="63"/>
      <c r="B103" s="257"/>
      <c r="C103" s="97">
        <v>93</v>
      </c>
      <c r="D103" s="72">
        <v>93</v>
      </c>
      <c r="E103" s="72">
        <v>93</v>
      </c>
      <c r="F103" s="72">
        <v>93</v>
      </c>
      <c r="G103" s="72">
        <v>93</v>
      </c>
      <c r="H103" s="72">
        <v>93</v>
      </c>
      <c r="I103" s="72">
        <v>93</v>
      </c>
      <c r="J103" s="72">
        <v>93</v>
      </c>
      <c r="K103" s="72">
        <v>93</v>
      </c>
      <c r="L103" s="73">
        <v>93</v>
      </c>
      <c r="M103" s="64"/>
      <c r="N103" s="70"/>
      <c r="O103" s="1">
        <v>92</v>
      </c>
      <c r="P103" s="68"/>
      <c r="Q103" s="69"/>
      <c r="R103" s="68"/>
      <c r="S103" s="68"/>
      <c r="T103" s="71">
        <f t="shared" si="4"/>
        <v>0</v>
      </c>
      <c r="U103" s="2" t="str">
        <f t="shared" si="5"/>
        <v/>
      </c>
      <c r="V103" s="3">
        <f t="shared" ca="1" si="6"/>
        <v>43344</v>
      </c>
    </row>
    <row r="104" spans="1:22" customFormat="1" ht="9.75" customHeight="1" x14ac:dyDescent="0.25">
      <c r="A104" s="63"/>
      <c r="B104" s="257"/>
      <c r="C104" s="97">
        <v>94</v>
      </c>
      <c r="D104" s="72">
        <v>94</v>
      </c>
      <c r="E104" s="72">
        <v>94</v>
      </c>
      <c r="F104" s="72">
        <v>94</v>
      </c>
      <c r="G104" s="72">
        <v>94</v>
      </c>
      <c r="H104" s="72">
        <v>94</v>
      </c>
      <c r="I104" s="72">
        <v>94</v>
      </c>
      <c r="J104" s="72">
        <v>94</v>
      </c>
      <c r="K104" s="72">
        <v>94</v>
      </c>
      <c r="L104" s="73">
        <v>94</v>
      </c>
      <c r="M104" s="64"/>
      <c r="N104" s="70"/>
      <c r="O104" s="1">
        <v>93</v>
      </c>
      <c r="P104" s="68"/>
      <c r="Q104" s="69"/>
      <c r="R104" s="68"/>
      <c r="S104" s="68"/>
      <c r="T104" s="71">
        <f t="shared" si="4"/>
        <v>0</v>
      </c>
      <c r="U104" s="2" t="str">
        <f t="shared" si="5"/>
        <v/>
      </c>
      <c r="V104" s="3">
        <f t="shared" ca="1" si="6"/>
        <v>43344</v>
      </c>
    </row>
    <row r="105" spans="1:22" customFormat="1" ht="9.75" customHeight="1" x14ac:dyDescent="0.25">
      <c r="A105" s="63"/>
      <c r="B105" s="257"/>
      <c r="C105" s="97">
        <v>95</v>
      </c>
      <c r="D105" s="72">
        <v>95</v>
      </c>
      <c r="E105" s="72">
        <v>95</v>
      </c>
      <c r="F105" s="72">
        <v>95</v>
      </c>
      <c r="G105" s="72">
        <v>95</v>
      </c>
      <c r="H105" s="72">
        <v>95</v>
      </c>
      <c r="I105" s="72">
        <v>95</v>
      </c>
      <c r="J105" s="72">
        <v>95</v>
      </c>
      <c r="K105" s="72">
        <v>95</v>
      </c>
      <c r="L105" s="73">
        <v>95</v>
      </c>
      <c r="M105" s="64"/>
      <c r="N105" s="70"/>
      <c r="O105" s="1">
        <v>94</v>
      </c>
      <c r="P105" s="68"/>
      <c r="Q105" s="69"/>
      <c r="R105" s="68"/>
      <c r="S105" s="68"/>
      <c r="T105" s="71">
        <f t="shared" si="4"/>
        <v>0</v>
      </c>
      <c r="U105" s="2" t="str">
        <f t="shared" si="5"/>
        <v/>
      </c>
      <c r="V105" s="3">
        <f t="shared" ca="1" si="6"/>
        <v>43344</v>
      </c>
    </row>
    <row r="106" spans="1:22" customFormat="1" ht="9.75" customHeight="1" x14ac:dyDescent="0.25">
      <c r="A106" s="63"/>
      <c r="B106" s="257"/>
      <c r="C106" s="97">
        <v>96</v>
      </c>
      <c r="D106" s="72">
        <v>96</v>
      </c>
      <c r="E106" s="72">
        <v>96</v>
      </c>
      <c r="F106" s="72">
        <v>96</v>
      </c>
      <c r="G106" s="72">
        <v>96</v>
      </c>
      <c r="H106" s="72">
        <v>96</v>
      </c>
      <c r="I106" s="72">
        <v>96</v>
      </c>
      <c r="J106" s="72">
        <v>96</v>
      </c>
      <c r="K106" s="72">
        <v>96</v>
      </c>
      <c r="L106" s="73">
        <v>96</v>
      </c>
      <c r="M106" s="64"/>
      <c r="N106" s="70"/>
      <c r="O106" s="1">
        <v>95</v>
      </c>
      <c r="P106" s="68"/>
      <c r="Q106" s="69"/>
      <c r="R106" s="68"/>
      <c r="S106" s="68"/>
      <c r="T106" s="71">
        <f t="shared" si="4"/>
        <v>0</v>
      </c>
      <c r="U106" s="2" t="str">
        <f t="shared" si="5"/>
        <v/>
      </c>
      <c r="V106" s="3">
        <f t="shared" ca="1" si="6"/>
        <v>43344</v>
      </c>
    </row>
    <row r="107" spans="1:22" customFormat="1" ht="9.75" customHeight="1" x14ac:dyDescent="0.25">
      <c r="A107" s="63"/>
      <c r="B107" s="257"/>
      <c r="C107" s="97">
        <v>97</v>
      </c>
      <c r="D107" s="72">
        <v>97</v>
      </c>
      <c r="E107" s="72">
        <v>97</v>
      </c>
      <c r="F107" s="72">
        <v>97</v>
      </c>
      <c r="G107" s="72">
        <v>97</v>
      </c>
      <c r="H107" s="72">
        <v>97</v>
      </c>
      <c r="I107" s="72">
        <v>97</v>
      </c>
      <c r="J107" s="72">
        <v>97</v>
      </c>
      <c r="K107" s="72">
        <v>97</v>
      </c>
      <c r="L107" s="73">
        <v>97</v>
      </c>
      <c r="M107" s="64"/>
      <c r="N107" s="70"/>
      <c r="O107" s="1">
        <v>96</v>
      </c>
      <c r="P107" s="68"/>
      <c r="Q107" s="69"/>
      <c r="R107" s="68"/>
      <c r="S107" s="68"/>
      <c r="T107" s="71">
        <f t="shared" si="4"/>
        <v>0</v>
      </c>
      <c r="U107" s="2" t="str">
        <f t="shared" si="5"/>
        <v/>
      </c>
      <c r="V107" s="3">
        <f t="shared" ca="1" si="6"/>
        <v>43344</v>
      </c>
    </row>
    <row r="108" spans="1:22" customFormat="1" ht="9.75" customHeight="1" x14ac:dyDescent="0.25">
      <c r="A108" s="63"/>
      <c r="B108" s="257"/>
      <c r="C108" s="97">
        <v>98</v>
      </c>
      <c r="D108" s="72">
        <v>98</v>
      </c>
      <c r="E108" s="72">
        <v>98</v>
      </c>
      <c r="F108" s="72">
        <v>98</v>
      </c>
      <c r="G108" s="72">
        <v>98</v>
      </c>
      <c r="H108" s="72">
        <v>98</v>
      </c>
      <c r="I108" s="72">
        <v>98</v>
      </c>
      <c r="J108" s="72">
        <v>98</v>
      </c>
      <c r="K108" s="72">
        <v>98</v>
      </c>
      <c r="L108" s="73">
        <v>98</v>
      </c>
      <c r="M108" s="64"/>
      <c r="N108" s="70"/>
      <c r="O108" s="1">
        <v>97</v>
      </c>
      <c r="P108" s="68"/>
      <c r="Q108" s="69"/>
      <c r="R108" s="68"/>
      <c r="S108" s="68"/>
      <c r="T108" s="71">
        <f t="shared" si="4"/>
        <v>0</v>
      </c>
      <c r="U108" s="2" t="str">
        <f t="shared" si="5"/>
        <v/>
      </c>
      <c r="V108" s="3">
        <f t="shared" ca="1" si="6"/>
        <v>43344</v>
      </c>
    </row>
    <row r="109" spans="1:22" customFormat="1" ht="9.75" customHeight="1" thickBot="1" x14ac:dyDescent="0.3">
      <c r="A109" s="63"/>
      <c r="B109" s="258"/>
      <c r="C109" s="111">
        <v>99</v>
      </c>
      <c r="D109" s="74">
        <v>99</v>
      </c>
      <c r="E109" s="74">
        <v>99</v>
      </c>
      <c r="F109" s="74">
        <v>99</v>
      </c>
      <c r="G109" s="74">
        <v>99</v>
      </c>
      <c r="H109" s="74">
        <v>99</v>
      </c>
      <c r="I109" s="74">
        <v>99</v>
      </c>
      <c r="J109" s="74">
        <v>99</v>
      </c>
      <c r="K109" s="74">
        <v>99</v>
      </c>
      <c r="L109" s="75">
        <v>99</v>
      </c>
      <c r="M109" s="64"/>
      <c r="N109" s="70"/>
      <c r="O109" s="1">
        <v>98</v>
      </c>
      <c r="P109" s="68"/>
      <c r="Q109" s="69"/>
      <c r="R109" s="68"/>
      <c r="S109" s="68"/>
      <c r="T109" s="71">
        <f t="shared" si="4"/>
        <v>0</v>
      </c>
      <c r="U109" s="2" t="str">
        <f t="shared" si="5"/>
        <v/>
      </c>
      <c r="V109" s="3">
        <f t="shared" ca="1" si="6"/>
        <v>43344</v>
      </c>
    </row>
    <row r="110" spans="1:22" customFormat="1" ht="9.75" customHeight="1" x14ac:dyDescent="0.25">
      <c r="A110" s="63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70"/>
      <c r="O110" s="1">
        <v>99</v>
      </c>
      <c r="P110" s="68"/>
      <c r="Q110" s="69"/>
      <c r="R110" s="68"/>
      <c r="S110" s="68"/>
      <c r="T110" s="71">
        <f t="shared" si="4"/>
        <v>0</v>
      </c>
      <c r="U110" s="2" t="str">
        <f t="shared" si="5"/>
        <v/>
      </c>
      <c r="V110" s="3">
        <f t="shared" ca="1" si="6"/>
        <v>43344</v>
      </c>
    </row>
    <row r="111" spans="1:22" customFormat="1" ht="9.75" customHeight="1" x14ac:dyDescent="0.25">
      <c r="A111" s="63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70"/>
      <c r="O111" s="1">
        <v>100</v>
      </c>
      <c r="P111" s="68"/>
      <c r="Q111" s="69"/>
      <c r="R111" s="68"/>
      <c r="S111" s="68"/>
      <c r="T111" s="71">
        <f t="shared" si="4"/>
        <v>0</v>
      </c>
      <c r="U111" s="2" t="str">
        <f t="shared" si="5"/>
        <v/>
      </c>
      <c r="V111" s="3">
        <f t="shared" ca="1" si="6"/>
        <v>43344</v>
      </c>
    </row>
    <row r="112" spans="1:22" customFormat="1" ht="9.75" customHeight="1" x14ac:dyDescent="0.25">
      <c r="A112" s="63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70"/>
      <c r="O112" s="1">
        <v>101</v>
      </c>
      <c r="P112" s="68"/>
      <c r="Q112" s="69"/>
      <c r="R112" s="68"/>
      <c r="S112" s="68"/>
      <c r="T112" s="71">
        <f t="shared" si="4"/>
        <v>0</v>
      </c>
      <c r="U112" s="2" t="str">
        <f t="shared" si="5"/>
        <v/>
      </c>
      <c r="V112" s="3">
        <f t="shared" ca="1" si="6"/>
        <v>43344</v>
      </c>
    </row>
    <row r="113" spans="1:22" customFormat="1" ht="9.75" customHeight="1" x14ac:dyDescent="0.25">
      <c r="A113" s="63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70"/>
      <c r="O113" s="1">
        <v>102</v>
      </c>
      <c r="P113" s="68"/>
      <c r="Q113" s="69"/>
      <c r="R113" s="68"/>
      <c r="S113" s="68"/>
      <c r="T113" s="71">
        <f t="shared" si="4"/>
        <v>0</v>
      </c>
      <c r="U113" s="2" t="str">
        <f t="shared" si="5"/>
        <v/>
      </c>
      <c r="V113" s="3">
        <f t="shared" ca="1" si="6"/>
        <v>43344</v>
      </c>
    </row>
    <row r="114" spans="1:22" customFormat="1" ht="9.75" customHeight="1" x14ac:dyDescent="0.25">
      <c r="A114" s="63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70"/>
      <c r="O114" s="1">
        <v>103</v>
      </c>
      <c r="P114" s="68"/>
      <c r="Q114" s="69"/>
      <c r="R114" s="68"/>
      <c r="S114" s="68"/>
      <c r="T114" s="71">
        <f t="shared" si="4"/>
        <v>0</v>
      </c>
      <c r="U114" s="2" t="str">
        <f t="shared" si="5"/>
        <v/>
      </c>
      <c r="V114" s="3">
        <f t="shared" ca="1" si="6"/>
        <v>43344</v>
      </c>
    </row>
    <row r="115" spans="1:22" customFormat="1" ht="9.75" customHeight="1" x14ac:dyDescent="0.25">
      <c r="A115" s="63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70"/>
      <c r="O115" s="1">
        <v>104</v>
      </c>
      <c r="P115" s="68"/>
      <c r="Q115" s="69"/>
      <c r="R115" s="68"/>
      <c r="S115" s="68"/>
      <c r="T115" s="71">
        <f t="shared" si="4"/>
        <v>0</v>
      </c>
      <c r="U115" s="2" t="str">
        <f t="shared" si="5"/>
        <v/>
      </c>
      <c r="V115" s="3">
        <f t="shared" ca="1" si="6"/>
        <v>43344</v>
      </c>
    </row>
    <row r="116" spans="1:22" customFormat="1" ht="9.75" customHeight="1" x14ac:dyDescent="0.25">
      <c r="A116" s="63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70"/>
      <c r="O116" s="1">
        <v>105</v>
      </c>
      <c r="P116" s="68"/>
      <c r="Q116" s="69"/>
      <c r="R116" s="68"/>
      <c r="S116" s="68"/>
      <c r="T116" s="71">
        <f t="shared" si="4"/>
        <v>0</v>
      </c>
      <c r="U116" s="2" t="str">
        <f t="shared" si="5"/>
        <v/>
      </c>
      <c r="V116" s="3">
        <f t="shared" ca="1" si="6"/>
        <v>43344</v>
      </c>
    </row>
    <row r="117" spans="1:22" customFormat="1" ht="9.75" customHeight="1" x14ac:dyDescent="0.25">
      <c r="A117" s="63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70"/>
      <c r="O117" s="1">
        <v>106</v>
      </c>
      <c r="P117" s="68"/>
      <c r="Q117" s="69"/>
      <c r="R117" s="68"/>
      <c r="S117" s="68"/>
      <c r="T117" s="71">
        <f t="shared" si="4"/>
        <v>0</v>
      </c>
      <c r="U117" s="2" t="str">
        <f t="shared" si="5"/>
        <v/>
      </c>
      <c r="V117" s="3">
        <f t="shared" ca="1" si="6"/>
        <v>43344</v>
      </c>
    </row>
    <row r="118" spans="1:22" customFormat="1" ht="9.75" customHeight="1" x14ac:dyDescent="0.25">
      <c r="A118" s="63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70"/>
      <c r="O118" s="1">
        <v>107</v>
      </c>
      <c r="P118" s="68"/>
      <c r="Q118" s="69"/>
      <c r="R118" s="68"/>
      <c r="S118" s="68"/>
      <c r="T118" s="71">
        <f t="shared" si="4"/>
        <v>0</v>
      </c>
      <c r="U118" s="2" t="str">
        <f t="shared" si="5"/>
        <v/>
      </c>
      <c r="V118" s="3">
        <f t="shared" ca="1" si="6"/>
        <v>43344</v>
      </c>
    </row>
    <row r="119" spans="1:22" customFormat="1" ht="9.75" customHeight="1" x14ac:dyDescent="0.25">
      <c r="A119" s="63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70"/>
      <c r="O119" s="1">
        <v>108</v>
      </c>
      <c r="P119" s="68"/>
      <c r="Q119" s="69"/>
      <c r="R119" s="68"/>
      <c r="S119" s="68"/>
      <c r="T119" s="71">
        <f t="shared" si="4"/>
        <v>0</v>
      </c>
      <c r="U119" s="2" t="str">
        <f t="shared" si="5"/>
        <v/>
      </c>
      <c r="V119" s="3">
        <f t="shared" ca="1" si="6"/>
        <v>43344</v>
      </c>
    </row>
    <row r="120" spans="1:22" customFormat="1" ht="9.75" customHeight="1" x14ac:dyDescent="0.25">
      <c r="A120" s="63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70"/>
      <c r="O120" s="1">
        <v>109</v>
      </c>
      <c r="P120" s="68"/>
      <c r="Q120" s="69"/>
      <c r="R120" s="68"/>
      <c r="S120" s="68"/>
      <c r="T120" s="71">
        <f t="shared" si="4"/>
        <v>0</v>
      </c>
      <c r="U120" s="2" t="str">
        <f t="shared" si="5"/>
        <v/>
      </c>
      <c r="V120" s="3">
        <f t="shared" ca="1" si="6"/>
        <v>43344</v>
      </c>
    </row>
    <row r="121" spans="1:22" customFormat="1" ht="9.75" customHeight="1" x14ac:dyDescent="0.25">
      <c r="A121" s="63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70"/>
      <c r="O121" s="1">
        <v>110</v>
      </c>
      <c r="P121" s="68"/>
      <c r="Q121" s="69"/>
      <c r="R121" s="68"/>
      <c r="S121" s="68"/>
      <c r="T121" s="71">
        <f t="shared" si="4"/>
        <v>0</v>
      </c>
      <c r="U121" s="2" t="str">
        <f t="shared" si="5"/>
        <v/>
      </c>
      <c r="V121" s="3">
        <f t="shared" ca="1" si="6"/>
        <v>43344</v>
      </c>
    </row>
    <row r="122" spans="1:22" customFormat="1" ht="9.75" customHeight="1" x14ac:dyDescent="0.25">
      <c r="A122" s="63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70"/>
      <c r="O122" s="1">
        <v>111</v>
      </c>
      <c r="P122" s="68"/>
      <c r="Q122" s="69"/>
      <c r="R122" s="68"/>
      <c r="S122" s="68"/>
      <c r="T122" s="71">
        <f t="shared" si="4"/>
        <v>0</v>
      </c>
      <c r="U122" s="2" t="str">
        <f t="shared" si="5"/>
        <v/>
      </c>
      <c r="V122" s="3">
        <f t="shared" ca="1" si="6"/>
        <v>43344</v>
      </c>
    </row>
    <row r="123" spans="1:22" customFormat="1" ht="9.75" customHeight="1" x14ac:dyDescent="0.25">
      <c r="A123" s="63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70"/>
      <c r="O123" s="1">
        <v>112</v>
      </c>
      <c r="P123" s="68"/>
      <c r="Q123" s="69"/>
      <c r="R123" s="68"/>
      <c r="S123" s="68"/>
      <c r="T123" s="71">
        <f t="shared" si="4"/>
        <v>0</v>
      </c>
      <c r="U123" s="2" t="str">
        <f t="shared" si="5"/>
        <v/>
      </c>
      <c r="V123" s="3">
        <f t="shared" ca="1" si="6"/>
        <v>43344</v>
      </c>
    </row>
    <row r="124" spans="1:22" customFormat="1" ht="9.75" customHeight="1" x14ac:dyDescent="0.25">
      <c r="A124" s="63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70"/>
      <c r="O124" s="1">
        <v>113</v>
      </c>
      <c r="P124" s="68"/>
      <c r="Q124" s="69"/>
      <c r="R124" s="68"/>
      <c r="S124" s="68"/>
      <c r="T124" s="71">
        <f t="shared" si="4"/>
        <v>0</v>
      </c>
      <c r="U124" s="2" t="str">
        <f t="shared" si="5"/>
        <v/>
      </c>
      <c r="V124" s="3">
        <f t="shared" ca="1" si="6"/>
        <v>43344</v>
      </c>
    </row>
    <row r="125" spans="1:22" customFormat="1" ht="9.75" customHeight="1" x14ac:dyDescent="0.25">
      <c r="A125" s="63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70"/>
      <c r="O125" s="1">
        <v>114</v>
      </c>
      <c r="P125" s="68"/>
      <c r="Q125" s="69"/>
      <c r="R125" s="68"/>
      <c r="S125" s="68"/>
      <c r="T125" s="71">
        <f t="shared" si="4"/>
        <v>0</v>
      </c>
      <c r="U125" s="2" t="str">
        <f t="shared" si="5"/>
        <v/>
      </c>
      <c r="V125" s="3">
        <f t="shared" ca="1" si="6"/>
        <v>43344</v>
      </c>
    </row>
    <row r="126" spans="1:22" customFormat="1" ht="9.9499999999999993" customHeight="1" x14ac:dyDescent="0.25">
      <c r="A126" s="63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70"/>
      <c r="O126" s="1">
        <v>115</v>
      </c>
      <c r="P126" s="68"/>
      <c r="Q126" s="69"/>
      <c r="R126" s="68"/>
      <c r="S126" s="68"/>
      <c r="T126" s="71">
        <f t="shared" si="4"/>
        <v>0</v>
      </c>
      <c r="U126" s="2" t="str">
        <f t="shared" si="5"/>
        <v/>
      </c>
      <c r="V126" s="3">
        <f t="shared" ca="1" si="6"/>
        <v>43344</v>
      </c>
    </row>
    <row r="127" spans="1:22" customFormat="1" ht="9.9499999999999993" customHeight="1" x14ac:dyDescent="0.25">
      <c r="A127" s="63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70"/>
      <c r="O127" s="1">
        <v>116</v>
      </c>
      <c r="P127" s="68"/>
      <c r="Q127" s="69"/>
      <c r="R127" s="68"/>
      <c r="S127" s="68"/>
      <c r="T127" s="71">
        <f t="shared" si="4"/>
        <v>0</v>
      </c>
      <c r="U127" s="2" t="str">
        <f t="shared" si="5"/>
        <v/>
      </c>
      <c r="V127" s="3">
        <f t="shared" ca="1" si="6"/>
        <v>43344</v>
      </c>
    </row>
    <row r="128" spans="1:22" customFormat="1" ht="9.9499999999999993" customHeight="1" x14ac:dyDescent="0.25">
      <c r="A128" s="63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70"/>
      <c r="O128" s="1">
        <v>117</v>
      </c>
      <c r="P128" s="68"/>
      <c r="Q128" s="69"/>
      <c r="R128" s="68"/>
      <c r="S128" s="68"/>
      <c r="T128" s="71">
        <f t="shared" si="4"/>
        <v>0</v>
      </c>
      <c r="U128" s="2" t="str">
        <f t="shared" si="5"/>
        <v/>
      </c>
      <c r="V128" s="3">
        <f t="shared" ca="1" si="6"/>
        <v>43344</v>
      </c>
    </row>
    <row r="129" spans="1:22" customFormat="1" ht="9.9499999999999993" customHeight="1" x14ac:dyDescent="0.25">
      <c r="A129" s="63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70"/>
      <c r="O129" s="1">
        <v>118</v>
      </c>
      <c r="P129" s="68"/>
      <c r="Q129" s="69"/>
      <c r="R129" s="68"/>
      <c r="S129" s="68"/>
      <c r="T129" s="71">
        <f t="shared" si="4"/>
        <v>0</v>
      </c>
      <c r="U129" s="2" t="str">
        <f t="shared" si="5"/>
        <v/>
      </c>
      <c r="V129" s="3">
        <f t="shared" ca="1" si="6"/>
        <v>43344</v>
      </c>
    </row>
    <row r="130" spans="1:22" customFormat="1" ht="9.9499999999999993" customHeight="1" x14ac:dyDescent="0.25">
      <c r="A130" s="63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70"/>
      <c r="O130" s="1">
        <v>119</v>
      </c>
      <c r="P130" s="68"/>
      <c r="Q130" s="69"/>
      <c r="R130" s="68"/>
      <c r="S130" s="68"/>
      <c r="T130" s="71">
        <f t="shared" si="4"/>
        <v>0</v>
      </c>
      <c r="U130" s="2" t="str">
        <f t="shared" si="5"/>
        <v/>
      </c>
      <c r="V130" s="3">
        <f t="shared" ca="1" si="6"/>
        <v>43344</v>
      </c>
    </row>
    <row r="131" spans="1:22" customFormat="1" ht="9.9499999999999993" customHeight="1" thickBot="1" x14ac:dyDescent="0.3">
      <c r="A131" s="63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87"/>
      <c r="O131" s="88">
        <v>120</v>
      </c>
      <c r="P131" s="89"/>
      <c r="Q131" s="90"/>
      <c r="R131" s="89"/>
      <c r="S131" s="89"/>
      <c r="T131" s="91">
        <f t="shared" si="4"/>
        <v>0</v>
      </c>
      <c r="U131" s="92" t="str">
        <f t="shared" si="5"/>
        <v/>
      </c>
      <c r="V131" s="93">
        <f t="shared" ca="1" si="6"/>
        <v>43344</v>
      </c>
    </row>
    <row r="132" spans="1:22" customFormat="1" ht="15.75" thickBot="1" x14ac:dyDescent="0.3">
      <c r="A132" s="66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52" t="s">
        <v>19</v>
      </c>
      <c r="O132" s="53">
        <f ca="1">TODAY()</f>
        <v>43344</v>
      </c>
      <c r="P132" s="53" t="s">
        <v>20</v>
      </c>
      <c r="Q132" s="54">
        <f>SUM(Q11:Q131)-U132</f>
        <v>0</v>
      </c>
      <c r="R132" s="55">
        <f>MAX(R12:R131)</f>
        <v>0</v>
      </c>
      <c r="S132" s="56"/>
      <c r="T132" s="57" t="s">
        <v>21</v>
      </c>
      <c r="U132" s="54">
        <f>SUM(U11:U131)</f>
        <v>0</v>
      </c>
      <c r="V132" s="58">
        <f ca="1">SUMIF(V11:V131,"&gt;0")</f>
        <v>5244624</v>
      </c>
    </row>
    <row r="133" spans="1:22" ht="2.1" customHeight="1" x14ac:dyDescent="0.25"/>
  </sheetData>
  <mergeCells count="17">
    <mergeCell ref="N1:N2"/>
    <mergeCell ref="O1:T2"/>
    <mergeCell ref="U1:U2"/>
    <mergeCell ref="V1:V2"/>
    <mergeCell ref="B2:L6"/>
    <mergeCell ref="O3:P3"/>
    <mergeCell ref="S3:T3"/>
    <mergeCell ref="S4:V4"/>
    <mergeCell ref="O5:P5"/>
    <mergeCell ref="U5:V5"/>
    <mergeCell ref="B11:B109"/>
    <mergeCell ref="N6:Q6"/>
    <mergeCell ref="S6:V6"/>
    <mergeCell ref="N7:Q7"/>
    <mergeCell ref="B8:B10"/>
    <mergeCell ref="C8:L9"/>
    <mergeCell ref="N8:Q8"/>
  </mergeCells>
  <conditionalFormatting sqref="T8:V8 V3 R8">
    <cfRule type="cellIs" dxfId="65" priority="11" operator="equal">
      <formula>0</formula>
    </cfRule>
  </conditionalFormatting>
  <conditionalFormatting sqref="V10">
    <cfRule type="cellIs" dxfId="64" priority="7" operator="between">
      <formula>40000</formula>
      <formula>50000</formula>
    </cfRule>
    <cfRule type="cellIs" dxfId="63" priority="8" operator="between">
      <formula>30</formula>
      <formula>4000</formula>
    </cfRule>
    <cfRule type="containsText" dxfId="62" priority="9" operator="containsText" text="pago">
      <formula>NOT(ISERROR(SEARCH("pago",V10)))</formula>
    </cfRule>
    <cfRule type="cellIs" dxfId="61" priority="10" operator="between">
      <formula>1</formula>
      <formula>29</formula>
    </cfRule>
  </conditionalFormatting>
  <conditionalFormatting sqref="V11:V131">
    <cfRule type="cellIs" dxfId="60" priority="3" operator="between">
      <formula>40000</formula>
      <formula>50000</formula>
    </cfRule>
    <cfRule type="cellIs" dxfId="59" priority="4" operator="between">
      <formula>30</formula>
      <formula>4000</formula>
    </cfRule>
    <cfRule type="containsText" dxfId="58" priority="5" operator="containsText" text="pago">
      <formula>NOT(ISERROR(SEARCH("pago",V11)))</formula>
    </cfRule>
    <cfRule type="cellIs" dxfId="57" priority="6" operator="between">
      <formula>1</formula>
      <formula>29</formula>
    </cfRule>
  </conditionalFormatting>
  <conditionalFormatting sqref="V11:V131">
    <cfRule type="cellIs" dxfId="56" priority="2" operator="lessThan">
      <formula>0</formula>
    </cfRule>
  </conditionalFormatting>
  <conditionalFormatting sqref="T11:T131">
    <cfRule type="expression" dxfId="55" priority="1">
      <formula>S11=""</formula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Clientes!$A$3:$A$402</xm:f>
          </x14:formula1>
          <xm:sqref>V1:V2</xm:sqref>
        </x14:dataValidation>
      </x14:dataValidations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3"/>
  <sheetViews>
    <sheetView workbookViewId="0">
      <selection sqref="A1:XFD1048576"/>
    </sheetView>
  </sheetViews>
  <sheetFormatPr defaultColWidth="0" defaultRowHeight="15" zeroHeight="1" x14ac:dyDescent="0.25"/>
  <cols>
    <col min="1" max="1" width="1.7109375" style="59" customWidth="1"/>
    <col min="2" max="12" width="2.7109375" style="59" customWidth="1"/>
    <col min="13" max="13" width="1.7109375" style="59" customWidth="1"/>
    <col min="14" max="14" width="19.140625" style="42" bestFit="1" customWidth="1"/>
    <col min="15" max="15" width="15" style="42" bestFit="1" customWidth="1"/>
    <col min="16" max="16" width="15" style="42" customWidth="1"/>
    <col min="17" max="17" width="9.28515625" style="42" bestFit="1" customWidth="1"/>
    <col min="18" max="18" width="18.7109375" style="43" hidden="1"/>
    <col min="19" max="19" width="15.5703125" style="42" bestFit="1" customWidth="1"/>
    <col min="20" max="20" width="17.85546875" style="42" customWidth="1"/>
    <col min="21" max="21" width="14.28515625" style="42" bestFit="1" customWidth="1"/>
    <col min="22" max="22" width="19" style="42" customWidth="1"/>
    <col min="23" max="23" width="1.7109375" style="59" customWidth="1"/>
    <col min="24" max="16384" width="19" style="59" hidden="1"/>
  </cols>
  <sheetData>
    <row r="1" spans="1:22" customFormat="1" ht="9.9499999999999993" customHeight="1" thickBot="1" x14ac:dyDescent="0.3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2"/>
      <c r="N1" s="222" t="str">
        <f ca="1">IF(V132&gt;5000,"Livre",IF(V132&lt;=30,"Em Dias","Atrasado"))</f>
        <v>Livre</v>
      </c>
      <c r="O1" s="224" t="s">
        <v>1</v>
      </c>
      <c r="P1" s="224"/>
      <c r="Q1" s="224"/>
      <c r="R1" s="224"/>
      <c r="S1" s="224"/>
      <c r="T1" s="224"/>
      <c r="U1" s="226" t="s">
        <v>22</v>
      </c>
      <c r="V1" s="228" t="s">
        <v>56</v>
      </c>
    </row>
    <row r="2" spans="1:22" customFormat="1" ht="9.9499999999999993" customHeight="1" thickBot="1" x14ac:dyDescent="0.3">
      <c r="A2" s="63"/>
      <c r="B2" s="230"/>
      <c r="C2" s="231"/>
      <c r="D2" s="231"/>
      <c r="E2" s="231"/>
      <c r="F2" s="231"/>
      <c r="G2" s="231"/>
      <c r="H2" s="231"/>
      <c r="I2" s="231"/>
      <c r="J2" s="231"/>
      <c r="K2" s="231"/>
      <c r="L2" s="232"/>
      <c r="M2" s="64"/>
      <c r="N2" s="223"/>
      <c r="O2" s="225"/>
      <c r="P2" s="225"/>
      <c r="Q2" s="225"/>
      <c r="R2" s="225"/>
      <c r="S2" s="225"/>
      <c r="T2" s="225"/>
      <c r="U2" s="227"/>
      <c r="V2" s="229"/>
    </row>
    <row r="3" spans="1:22" customFormat="1" ht="9.9499999999999993" customHeight="1" thickBot="1" x14ac:dyDescent="0.3">
      <c r="A3" s="63"/>
      <c r="B3" s="233"/>
      <c r="C3" s="234"/>
      <c r="D3" s="234"/>
      <c r="E3" s="234"/>
      <c r="F3" s="234"/>
      <c r="G3" s="234"/>
      <c r="H3" s="234"/>
      <c r="I3" s="234"/>
      <c r="J3" s="234"/>
      <c r="K3" s="234"/>
      <c r="L3" s="235"/>
      <c r="M3" s="64"/>
      <c r="N3" s="44" t="s">
        <v>4</v>
      </c>
      <c r="O3" s="239" t="e">
        <f>VLOOKUP(V1,bd,2,0)</f>
        <v>#N/A</v>
      </c>
      <c r="P3" s="240"/>
      <c r="Q3" s="45" t="s">
        <v>6</v>
      </c>
      <c r="R3" s="43"/>
      <c r="S3" s="241" t="e">
        <f>VLOOKUP(V1,bd,8,0)</f>
        <v>#N/A</v>
      </c>
      <c r="T3" s="242"/>
      <c r="U3" s="44" t="s">
        <v>23</v>
      </c>
      <c r="V3" s="13" t="e">
        <f>VLOOKUP(V1,bd,9,0)</f>
        <v>#N/A</v>
      </c>
    </row>
    <row r="4" spans="1:22" customFormat="1" ht="9.9499999999999993" customHeight="1" thickBot="1" x14ac:dyDescent="0.3">
      <c r="A4" s="63"/>
      <c r="B4" s="233"/>
      <c r="C4" s="234"/>
      <c r="D4" s="234"/>
      <c r="E4" s="234"/>
      <c r="F4" s="234"/>
      <c r="G4" s="234"/>
      <c r="H4" s="234"/>
      <c r="I4" s="234"/>
      <c r="J4" s="234"/>
      <c r="K4" s="234"/>
      <c r="L4" s="235"/>
      <c r="M4" s="64"/>
      <c r="N4" s="44" t="s">
        <v>30</v>
      </c>
      <c r="O4" s="41" t="e">
        <f>VLOOKUP(V1,bd,17,0)</f>
        <v>#N/A</v>
      </c>
      <c r="P4" s="41" t="e">
        <f>VLOOKUP(V1,bd,18,0)</f>
        <v>#N/A</v>
      </c>
      <c r="Q4" s="44" t="s">
        <v>8</v>
      </c>
      <c r="R4" s="43"/>
      <c r="S4" s="243" t="e">
        <f>VLOOKUP(V1,bd,19,0)</f>
        <v>#N/A</v>
      </c>
      <c r="T4" s="244"/>
      <c r="U4" s="244"/>
      <c r="V4" s="245"/>
    </row>
    <row r="5" spans="1:22" customFormat="1" ht="9.9499999999999993" customHeight="1" thickBot="1" x14ac:dyDescent="0.3">
      <c r="A5" s="63"/>
      <c r="B5" s="233"/>
      <c r="C5" s="234"/>
      <c r="D5" s="234"/>
      <c r="E5" s="234"/>
      <c r="F5" s="234"/>
      <c r="G5" s="234"/>
      <c r="H5" s="234"/>
      <c r="I5" s="234"/>
      <c r="J5" s="234"/>
      <c r="K5" s="234"/>
      <c r="L5" s="235"/>
      <c r="M5" s="64"/>
      <c r="N5" s="44" t="s">
        <v>24</v>
      </c>
      <c r="O5" s="246" t="e">
        <f>VLOOKUP(V1,bd,10,0)</f>
        <v>#N/A</v>
      </c>
      <c r="P5" s="247"/>
      <c r="Q5" s="46" t="s">
        <v>7</v>
      </c>
      <c r="R5" s="4"/>
      <c r="S5" s="41" t="e">
        <f>VLOOKUP(V1,bd,13,0)</f>
        <v>#N/A</v>
      </c>
      <c r="T5" s="44" t="s">
        <v>5</v>
      </c>
      <c r="U5" s="241" t="e">
        <f>VLOOKUP(V1,bd,20,0)</f>
        <v>#N/A</v>
      </c>
      <c r="V5" s="242"/>
    </row>
    <row r="6" spans="1:22" customFormat="1" ht="9.9499999999999993" customHeight="1" thickBot="1" x14ac:dyDescent="0.3">
      <c r="A6" s="63"/>
      <c r="B6" s="236"/>
      <c r="C6" s="237"/>
      <c r="D6" s="237"/>
      <c r="E6" s="237"/>
      <c r="F6" s="237"/>
      <c r="G6" s="237"/>
      <c r="H6" s="237"/>
      <c r="I6" s="237"/>
      <c r="J6" s="237"/>
      <c r="K6" s="237"/>
      <c r="L6" s="238"/>
      <c r="M6" s="64"/>
      <c r="N6" s="241"/>
      <c r="O6" s="248"/>
      <c r="P6" s="248"/>
      <c r="Q6" s="248"/>
      <c r="R6" s="7"/>
      <c r="S6" s="248"/>
      <c r="T6" s="248"/>
      <c r="U6" s="248"/>
      <c r="V6" s="242"/>
    </row>
    <row r="7" spans="1:22" customFormat="1" ht="9.9499999999999993" customHeight="1" thickBot="1" x14ac:dyDescent="0.3">
      <c r="A7" s="63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217" t="s">
        <v>25</v>
      </c>
      <c r="O7" s="215"/>
      <c r="P7" s="215"/>
      <c r="Q7" s="216"/>
      <c r="R7" s="65"/>
      <c r="S7" s="47" t="s">
        <v>26</v>
      </c>
      <c r="T7" s="48" t="s">
        <v>27</v>
      </c>
      <c r="U7" s="48" t="s">
        <v>28</v>
      </c>
      <c r="V7" s="48" t="s">
        <v>29</v>
      </c>
    </row>
    <row r="8" spans="1:22" customFormat="1" ht="9.9499999999999993" customHeight="1" thickBot="1" x14ac:dyDescent="0.3">
      <c r="A8" s="63"/>
      <c r="B8" s="249"/>
      <c r="C8" s="250" t="s">
        <v>31</v>
      </c>
      <c r="D8" s="251"/>
      <c r="E8" s="251"/>
      <c r="F8" s="251"/>
      <c r="G8" s="251"/>
      <c r="H8" s="251"/>
      <c r="I8" s="251"/>
      <c r="J8" s="251"/>
      <c r="K8" s="251"/>
      <c r="L8" s="252"/>
      <c r="M8" s="64"/>
      <c r="N8" s="241" t="e">
        <f>VLOOKUP(V1,bd,3,0)</f>
        <v>#N/A</v>
      </c>
      <c r="O8" s="248"/>
      <c r="P8" s="248"/>
      <c r="Q8" s="242"/>
      <c r="R8" s="6"/>
      <c r="S8" s="5" t="e">
        <f>VLOOKUP(V1,bd,4,0)</f>
        <v>#N/A</v>
      </c>
      <c r="T8" s="5" t="e">
        <f>VLOOKUP(V1,bd,5,0)</f>
        <v>#N/A</v>
      </c>
      <c r="U8" s="5" t="e">
        <f>VLOOKUP(V1,bd,7,0)</f>
        <v>#N/A</v>
      </c>
      <c r="V8" s="13" t="e">
        <f>VLOOKUP(V1,bd,6,0)</f>
        <v>#N/A</v>
      </c>
    </row>
    <row r="9" spans="1:22" customFormat="1" ht="9.9499999999999993" customHeight="1" thickBot="1" x14ac:dyDescent="0.3">
      <c r="A9" s="63"/>
      <c r="B9" s="249"/>
      <c r="C9" s="253"/>
      <c r="D9" s="254"/>
      <c r="E9" s="254"/>
      <c r="F9" s="254"/>
      <c r="G9" s="254"/>
      <c r="H9" s="254"/>
      <c r="I9" s="254"/>
      <c r="J9" s="254"/>
      <c r="K9" s="254"/>
      <c r="L9" s="255"/>
      <c r="M9" s="64"/>
      <c r="N9" s="49"/>
      <c r="O9" s="50"/>
      <c r="P9" s="50"/>
      <c r="Q9" s="50"/>
      <c r="R9" s="50"/>
      <c r="S9" s="50"/>
      <c r="T9" s="50"/>
      <c r="U9" s="50"/>
      <c r="V9" s="51"/>
    </row>
    <row r="10" spans="1:22" customFormat="1" ht="9.9499999999999993" customHeight="1" thickBot="1" x14ac:dyDescent="0.3">
      <c r="A10" s="63"/>
      <c r="B10" s="249"/>
      <c r="C10" s="115">
        <v>1</v>
      </c>
      <c r="D10" s="116">
        <v>2</v>
      </c>
      <c r="E10" s="116">
        <v>3</v>
      </c>
      <c r="F10" s="116">
        <v>4</v>
      </c>
      <c r="G10" s="116">
        <v>5</v>
      </c>
      <c r="H10" s="116">
        <v>6</v>
      </c>
      <c r="I10" s="116">
        <v>7</v>
      </c>
      <c r="J10" s="116">
        <v>8</v>
      </c>
      <c r="K10" s="116">
        <v>9</v>
      </c>
      <c r="L10" s="117">
        <v>10</v>
      </c>
      <c r="M10" s="64"/>
      <c r="N10" s="76" t="s">
        <v>9</v>
      </c>
      <c r="O10" s="77" t="s">
        <v>10</v>
      </c>
      <c r="P10" s="77" t="s">
        <v>11</v>
      </c>
      <c r="Q10" s="77" t="s">
        <v>12</v>
      </c>
      <c r="R10" s="78" t="s">
        <v>13</v>
      </c>
      <c r="S10" s="77" t="s">
        <v>14</v>
      </c>
      <c r="T10" s="77" t="s">
        <v>15</v>
      </c>
      <c r="U10" s="77" t="s">
        <v>16</v>
      </c>
      <c r="V10" s="79" t="s">
        <v>17</v>
      </c>
    </row>
    <row r="11" spans="1:22" customFormat="1" ht="9.9499999999999993" customHeight="1" x14ac:dyDescent="0.25">
      <c r="A11" s="63"/>
      <c r="B11" s="256" t="s">
        <v>3292</v>
      </c>
      <c r="C11" s="108">
        <v>1</v>
      </c>
      <c r="D11" s="112">
        <v>1</v>
      </c>
      <c r="E11" s="113">
        <v>1</v>
      </c>
      <c r="F11" s="113">
        <v>1</v>
      </c>
      <c r="G11" s="113">
        <v>1</v>
      </c>
      <c r="H11" s="113">
        <v>1</v>
      </c>
      <c r="I11" s="113">
        <v>1</v>
      </c>
      <c r="J11" s="113">
        <v>1</v>
      </c>
      <c r="K11" s="113">
        <v>1</v>
      </c>
      <c r="L11" s="114">
        <v>1</v>
      </c>
      <c r="M11" s="64"/>
      <c r="N11" s="80"/>
      <c r="O11" s="81" t="s">
        <v>18</v>
      </c>
      <c r="P11" s="82"/>
      <c r="Q11" s="83"/>
      <c r="R11" s="82"/>
      <c r="S11" s="82"/>
      <c r="T11" s="84">
        <f t="shared" ref="T11:T74" si="0">IF(P11&gt;=S11,0,"")</f>
        <v>0</v>
      </c>
      <c r="U11" s="85" t="str">
        <f t="shared" ref="U11:U74" si="1">IF(S11&lt;&gt;"",Q11,"")</f>
        <v/>
      </c>
      <c r="V11" s="86">
        <f t="shared" ref="V11:V74" ca="1" si="2">IF(U11&lt;&gt;"","pago",TODAY()-P11)</f>
        <v>43344</v>
      </c>
    </row>
    <row r="12" spans="1:22" customFormat="1" ht="9.9499999999999993" customHeight="1" x14ac:dyDescent="0.25">
      <c r="A12" s="63"/>
      <c r="B12" s="257"/>
      <c r="C12" s="109">
        <v>2</v>
      </c>
      <c r="D12" s="94">
        <v>2</v>
      </c>
      <c r="E12" s="72">
        <v>2</v>
      </c>
      <c r="F12" s="72">
        <v>2</v>
      </c>
      <c r="G12" s="72">
        <v>2</v>
      </c>
      <c r="H12" s="72">
        <v>2</v>
      </c>
      <c r="I12" s="72">
        <v>2</v>
      </c>
      <c r="J12" s="72">
        <v>2</v>
      </c>
      <c r="K12" s="72">
        <v>2</v>
      </c>
      <c r="L12" s="73">
        <v>2</v>
      </c>
      <c r="M12" s="64"/>
      <c r="N12" s="70"/>
      <c r="O12" s="1">
        <v>1</v>
      </c>
      <c r="P12" s="68"/>
      <c r="Q12" s="69"/>
      <c r="R12" s="68" t="str">
        <f t="shared" ref="R12:R51" si="3">IF(N12&lt;&gt;"",P12,"")</f>
        <v/>
      </c>
      <c r="S12" s="68"/>
      <c r="T12" s="71">
        <f t="shared" si="0"/>
        <v>0</v>
      </c>
      <c r="U12" s="2" t="str">
        <f t="shared" si="1"/>
        <v/>
      </c>
      <c r="V12" s="3">
        <f t="shared" ca="1" si="2"/>
        <v>43344</v>
      </c>
    </row>
    <row r="13" spans="1:22" customFormat="1" ht="9.9499999999999993" customHeight="1" x14ac:dyDescent="0.25">
      <c r="A13" s="63"/>
      <c r="B13" s="257"/>
      <c r="C13" s="109">
        <v>3</v>
      </c>
      <c r="D13" s="94">
        <v>3</v>
      </c>
      <c r="E13" s="72">
        <v>3</v>
      </c>
      <c r="F13" s="72">
        <v>3</v>
      </c>
      <c r="G13" s="72">
        <v>3</v>
      </c>
      <c r="H13" s="72">
        <v>3</v>
      </c>
      <c r="I13" s="72">
        <v>3</v>
      </c>
      <c r="J13" s="72">
        <v>3</v>
      </c>
      <c r="K13" s="72">
        <v>3</v>
      </c>
      <c r="L13" s="73">
        <v>3</v>
      </c>
      <c r="M13" s="64"/>
      <c r="N13" s="70"/>
      <c r="O13" s="1">
        <v>2</v>
      </c>
      <c r="P13" s="68"/>
      <c r="Q13" s="69"/>
      <c r="R13" s="68" t="str">
        <f t="shared" si="3"/>
        <v/>
      </c>
      <c r="S13" s="68"/>
      <c r="T13" s="71">
        <f t="shared" si="0"/>
        <v>0</v>
      </c>
      <c r="U13" s="2" t="str">
        <f t="shared" si="1"/>
        <v/>
      </c>
      <c r="V13" s="3">
        <f t="shared" ca="1" si="2"/>
        <v>43344</v>
      </c>
    </row>
    <row r="14" spans="1:22" customFormat="1" ht="9.9499999999999993" customHeight="1" x14ac:dyDescent="0.25">
      <c r="A14" s="63"/>
      <c r="B14" s="257"/>
      <c r="C14" s="109">
        <v>4</v>
      </c>
      <c r="D14" s="94">
        <v>4</v>
      </c>
      <c r="E14" s="72">
        <v>4</v>
      </c>
      <c r="F14" s="72">
        <v>4</v>
      </c>
      <c r="G14" s="72">
        <v>4</v>
      </c>
      <c r="H14" s="72">
        <v>4</v>
      </c>
      <c r="I14" s="72">
        <v>4</v>
      </c>
      <c r="J14" s="72">
        <v>4</v>
      </c>
      <c r="K14" s="72">
        <v>4</v>
      </c>
      <c r="L14" s="73">
        <v>4</v>
      </c>
      <c r="M14" s="64"/>
      <c r="N14" s="70"/>
      <c r="O14" s="1">
        <v>3</v>
      </c>
      <c r="P14" s="68"/>
      <c r="Q14" s="69"/>
      <c r="R14" s="68" t="str">
        <f t="shared" si="3"/>
        <v/>
      </c>
      <c r="S14" s="68"/>
      <c r="T14" s="71">
        <f t="shared" si="0"/>
        <v>0</v>
      </c>
      <c r="U14" s="2" t="str">
        <f t="shared" si="1"/>
        <v/>
      </c>
      <c r="V14" s="3">
        <f t="shared" ca="1" si="2"/>
        <v>43344</v>
      </c>
    </row>
    <row r="15" spans="1:22" customFormat="1" ht="9.9499999999999993" customHeight="1" x14ac:dyDescent="0.25">
      <c r="A15" s="63"/>
      <c r="B15" s="257"/>
      <c r="C15" s="109">
        <v>5</v>
      </c>
      <c r="D15" s="94">
        <v>5</v>
      </c>
      <c r="E15" s="72">
        <v>5</v>
      </c>
      <c r="F15" s="72">
        <v>5</v>
      </c>
      <c r="G15" s="72">
        <v>5</v>
      </c>
      <c r="H15" s="72">
        <v>5</v>
      </c>
      <c r="I15" s="72">
        <v>5</v>
      </c>
      <c r="J15" s="72">
        <v>5</v>
      </c>
      <c r="K15" s="72">
        <v>5</v>
      </c>
      <c r="L15" s="73">
        <v>5</v>
      </c>
      <c r="M15" s="64"/>
      <c r="N15" s="70"/>
      <c r="O15" s="1">
        <v>4</v>
      </c>
      <c r="P15" s="68"/>
      <c r="Q15" s="69"/>
      <c r="R15" s="68" t="str">
        <f t="shared" si="3"/>
        <v/>
      </c>
      <c r="S15" s="68"/>
      <c r="T15" s="71">
        <f t="shared" si="0"/>
        <v>0</v>
      </c>
      <c r="U15" s="2" t="str">
        <f t="shared" si="1"/>
        <v/>
      </c>
      <c r="V15" s="3">
        <f t="shared" ca="1" si="2"/>
        <v>43344</v>
      </c>
    </row>
    <row r="16" spans="1:22" customFormat="1" ht="9.9499999999999993" customHeight="1" x14ac:dyDescent="0.25">
      <c r="A16" s="63"/>
      <c r="B16" s="257"/>
      <c r="C16" s="109">
        <v>6</v>
      </c>
      <c r="D16" s="94">
        <v>6</v>
      </c>
      <c r="E16" s="72">
        <v>6</v>
      </c>
      <c r="F16" s="72">
        <v>6</v>
      </c>
      <c r="G16" s="72">
        <v>6</v>
      </c>
      <c r="H16" s="72">
        <v>6</v>
      </c>
      <c r="I16" s="72">
        <v>6</v>
      </c>
      <c r="J16" s="72">
        <v>6</v>
      </c>
      <c r="K16" s="72">
        <v>6</v>
      </c>
      <c r="L16" s="73">
        <v>6</v>
      </c>
      <c r="M16" s="64"/>
      <c r="N16" s="70"/>
      <c r="O16" s="1">
        <v>5</v>
      </c>
      <c r="P16" s="68"/>
      <c r="Q16" s="69"/>
      <c r="R16" s="68" t="str">
        <f t="shared" si="3"/>
        <v/>
      </c>
      <c r="S16" s="68"/>
      <c r="T16" s="71">
        <f t="shared" si="0"/>
        <v>0</v>
      </c>
      <c r="U16" s="2" t="str">
        <f t="shared" si="1"/>
        <v/>
      </c>
      <c r="V16" s="3">
        <f t="shared" ca="1" si="2"/>
        <v>43344</v>
      </c>
    </row>
    <row r="17" spans="1:22" customFormat="1" ht="9.9499999999999993" customHeight="1" x14ac:dyDescent="0.25">
      <c r="A17" s="63"/>
      <c r="B17" s="257"/>
      <c r="C17" s="109">
        <v>7</v>
      </c>
      <c r="D17" s="94">
        <v>7</v>
      </c>
      <c r="E17" s="72">
        <v>7</v>
      </c>
      <c r="F17" s="72">
        <v>7</v>
      </c>
      <c r="G17" s="72">
        <v>7</v>
      </c>
      <c r="H17" s="72">
        <v>7</v>
      </c>
      <c r="I17" s="72">
        <v>7</v>
      </c>
      <c r="J17" s="72">
        <v>7</v>
      </c>
      <c r="K17" s="72">
        <v>7</v>
      </c>
      <c r="L17" s="73">
        <v>7</v>
      </c>
      <c r="M17" s="64"/>
      <c r="N17" s="70"/>
      <c r="O17" s="1">
        <v>6</v>
      </c>
      <c r="P17" s="68"/>
      <c r="Q17" s="69"/>
      <c r="R17" s="68" t="str">
        <f t="shared" si="3"/>
        <v/>
      </c>
      <c r="S17" s="68"/>
      <c r="T17" s="71">
        <f t="shared" si="0"/>
        <v>0</v>
      </c>
      <c r="U17" s="2" t="str">
        <f t="shared" si="1"/>
        <v/>
      </c>
      <c r="V17" s="3">
        <f t="shared" ca="1" si="2"/>
        <v>43344</v>
      </c>
    </row>
    <row r="18" spans="1:22" customFormat="1" ht="9.9499999999999993" customHeight="1" x14ac:dyDescent="0.25">
      <c r="A18" s="63"/>
      <c r="B18" s="257"/>
      <c r="C18" s="109">
        <v>8</v>
      </c>
      <c r="D18" s="94">
        <v>8</v>
      </c>
      <c r="E18" s="72">
        <v>8</v>
      </c>
      <c r="F18" s="72">
        <v>8</v>
      </c>
      <c r="G18" s="72">
        <v>8</v>
      </c>
      <c r="H18" s="72">
        <v>8</v>
      </c>
      <c r="I18" s="72">
        <v>8</v>
      </c>
      <c r="J18" s="72">
        <v>8</v>
      </c>
      <c r="K18" s="72">
        <v>8</v>
      </c>
      <c r="L18" s="73">
        <v>8</v>
      </c>
      <c r="M18" s="64"/>
      <c r="N18" s="70"/>
      <c r="O18" s="1">
        <v>7</v>
      </c>
      <c r="P18" s="68"/>
      <c r="Q18" s="69"/>
      <c r="R18" s="68" t="str">
        <f t="shared" si="3"/>
        <v/>
      </c>
      <c r="S18" s="68"/>
      <c r="T18" s="71">
        <f t="shared" si="0"/>
        <v>0</v>
      </c>
      <c r="U18" s="2" t="str">
        <f t="shared" si="1"/>
        <v/>
      </c>
      <c r="V18" s="3">
        <f t="shared" ca="1" si="2"/>
        <v>43344</v>
      </c>
    </row>
    <row r="19" spans="1:22" customFormat="1" ht="9.9499999999999993" customHeight="1" x14ac:dyDescent="0.25">
      <c r="A19" s="63"/>
      <c r="B19" s="257"/>
      <c r="C19" s="109">
        <v>9</v>
      </c>
      <c r="D19" s="94">
        <v>9</v>
      </c>
      <c r="E19" s="72">
        <v>9</v>
      </c>
      <c r="F19" s="72">
        <v>9</v>
      </c>
      <c r="G19" s="72">
        <v>9</v>
      </c>
      <c r="H19" s="72">
        <v>9</v>
      </c>
      <c r="I19" s="72">
        <v>9</v>
      </c>
      <c r="J19" s="72">
        <v>9</v>
      </c>
      <c r="K19" s="72">
        <v>9</v>
      </c>
      <c r="L19" s="73">
        <v>9</v>
      </c>
      <c r="M19" s="64"/>
      <c r="N19" s="70"/>
      <c r="O19" s="1">
        <v>8</v>
      </c>
      <c r="P19" s="68"/>
      <c r="Q19" s="69"/>
      <c r="R19" s="68" t="str">
        <f t="shared" si="3"/>
        <v/>
      </c>
      <c r="S19" s="68"/>
      <c r="T19" s="71">
        <f t="shared" si="0"/>
        <v>0</v>
      </c>
      <c r="U19" s="2" t="str">
        <f t="shared" si="1"/>
        <v/>
      </c>
      <c r="V19" s="3">
        <f t="shared" ca="1" si="2"/>
        <v>43344</v>
      </c>
    </row>
    <row r="20" spans="1:22" customFormat="1" ht="9.9499999999999993" customHeight="1" x14ac:dyDescent="0.25">
      <c r="A20" s="63"/>
      <c r="B20" s="257"/>
      <c r="C20" s="109">
        <v>10</v>
      </c>
      <c r="D20" s="94">
        <v>10</v>
      </c>
      <c r="E20" s="72">
        <v>10</v>
      </c>
      <c r="F20" s="72">
        <v>10</v>
      </c>
      <c r="G20" s="72">
        <v>10</v>
      </c>
      <c r="H20" s="72">
        <v>10</v>
      </c>
      <c r="I20" s="72">
        <v>10</v>
      </c>
      <c r="J20" s="72">
        <v>10</v>
      </c>
      <c r="K20" s="72">
        <v>10</v>
      </c>
      <c r="L20" s="73">
        <v>10</v>
      </c>
      <c r="M20" s="64"/>
      <c r="N20" s="70"/>
      <c r="O20" s="1">
        <v>9</v>
      </c>
      <c r="P20" s="68"/>
      <c r="Q20" s="69"/>
      <c r="R20" s="68" t="str">
        <f t="shared" si="3"/>
        <v/>
      </c>
      <c r="S20" s="68"/>
      <c r="T20" s="71">
        <f t="shared" si="0"/>
        <v>0</v>
      </c>
      <c r="U20" s="2" t="str">
        <f t="shared" si="1"/>
        <v/>
      </c>
      <c r="V20" s="3">
        <f t="shared" ca="1" si="2"/>
        <v>43344</v>
      </c>
    </row>
    <row r="21" spans="1:22" customFormat="1" ht="9.9499999999999993" customHeight="1" x14ac:dyDescent="0.25">
      <c r="A21" s="63"/>
      <c r="B21" s="257"/>
      <c r="C21" s="109">
        <v>11</v>
      </c>
      <c r="D21" s="94">
        <v>11</v>
      </c>
      <c r="E21" s="72">
        <v>11</v>
      </c>
      <c r="F21" s="72">
        <v>11</v>
      </c>
      <c r="G21" s="72">
        <v>11</v>
      </c>
      <c r="H21" s="72">
        <v>11</v>
      </c>
      <c r="I21" s="72">
        <v>11</v>
      </c>
      <c r="J21" s="72">
        <v>11</v>
      </c>
      <c r="K21" s="72">
        <v>11</v>
      </c>
      <c r="L21" s="73">
        <v>11</v>
      </c>
      <c r="M21" s="64"/>
      <c r="N21" s="70"/>
      <c r="O21" s="1">
        <v>10</v>
      </c>
      <c r="P21" s="68"/>
      <c r="Q21" s="69"/>
      <c r="R21" s="68" t="str">
        <f t="shared" si="3"/>
        <v/>
      </c>
      <c r="S21" s="68"/>
      <c r="T21" s="71">
        <f t="shared" si="0"/>
        <v>0</v>
      </c>
      <c r="U21" s="2" t="str">
        <f t="shared" si="1"/>
        <v/>
      </c>
      <c r="V21" s="3">
        <f t="shared" ca="1" si="2"/>
        <v>43344</v>
      </c>
    </row>
    <row r="22" spans="1:22" customFormat="1" ht="9.9499999999999993" customHeight="1" x14ac:dyDescent="0.25">
      <c r="A22" s="63"/>
      <c r="B22" s="257"/>
      <c r="C22" s="110">
        <v>12</v>
      </c>
      <c r="D22" s="72">
        <v>12</v>
      </c>
      <c r="E22" s="72">
        <v>12</v>
      </c>
      <c r="F22" s="72">
        <v>12</v>
      </c>
      <c r="G22" s="72">
        <v>12</v>
      </c>
      <c r="H22" s="72">
        <v>12</v>
      </c>
      <c r="I22" s="72">
        <v>12</v>
      </c>
      <c r="J22" s="72">
        <v>12</v>
      </c>
      <c r="K22" s="72">
        <v>12</v>
      </c>
      <c r="L22" s="73">
        <v>12</v>
      </c>
      <c r="M22" s="64"/>
      <c r="N22" s="70"/>
      <c r="O22" s="1">
        <v>11</v>
      </c>
      <c r="P22" s="68"/>
      <c r="Q22" s="69"/>
      <c r="R22" s="68" t="str">
        <f t="shared" si="3"/>
        <v/>
      </c>
      <c r="S22" s="68"/>
      <c r="T22" s="71">
        <f t="shared" si="0"/>
        <v>0</v>
      </c>
      <c r="U22" s="2" t="str">
        <f t="shared" si="1"/>
        <v/>
      </c>
      <c r="V22" s="3">
        <f t="shared" ca="1" si="2"/>
        <v>43344</v>
      </c>
    </row>
    <row r="23" spans="1:22" customFormat="1" ht="9.9499999999999993" customHeight="1" x14ac:dyDescent="0.25">
      <c r="A23" s="63"/>
      <c r="B23" s="257"/>
      <c r="C23" s="110">
        <v>13</v>
      </c>
      <c r="D23" s="72">
        <v>13</v>
      </c>
      <c r="E23" s="72">
        <v>13</v>
      </c>
      <c r="F23" s="72">
        <v>13</v>
      </c>
      <c r="G23" s="72">
        <v>13</v>
      </c>
      <c r="H23" s="72">
        <v>13</v>
      </c>
      <c r="I23" s="72">
        <v>13</v>
      </c>
      <c r="J23" s="72">
        <v>13</v>
      </c>
      <c r="K23" s="72">
        <v>13</v>
      </c>
      <c r="L23" s="73">
        <v>13</v>
      </c>
      <c r="M23" s="64"/>
      <c r="N23" s="70"/>
      <c r="O23" s="1">
        <v>12</v>
      </c>
      <c r="P23" s="68"/>
      <c r="Q23" s="69"/>
      <c r="R23" s="68" t="str">
        <f t="shared" si="3"/>
        <v/>
      </c>
      <c r="S23" s="68"/>
      <c r="T23" s="71">
        <f t="shared" si="0"/>
        <v>0</v>
      </c>
      <c r="U23" s="2" t="str">
        <f t="shared" si="1"/>
        <v/>
      </c>
      <c r="V23" s="3">
        <f t="shared" ca="1" si="2"/>
        <v>43344</v>
      </c>
    </row>
    <row r="24" spans="1:22" customFormat="1" ht="9.9499999999999993" customHeight="1" x14ac:dyDescent="0.25">
      <c r="A24" s="63"/>
      <c r="B24" s="257"/>
      <c r="C24" s="97">
        <v>14</v>
      </c>
      <c r="D24" s="72">
        <v>14</v>
      </c>
      <c r="E24" s="72">
        <v>14</v>
      </c>
      <c r="F24" s="72">
        <v>14</v>
      </c>
      <c r="G24" s="72">
        <v>14</v>
      </c>
      <c r="H24" s="72">
        <v>14</v>
      </c>
      <c r="I24" s="72">
        <v>14</v>
      </c>
      <c r="J24" s="72">
        <v>14</v>
      </c>
      <c r="K24" s="72">
        <v>14</v>
      </c>
      <c r="L24" s="73">
        <v>14</v>
      </c>
      <c r="M24" s="64"/>
      <c r="N24" s="70"/>
      <c r="O24" s="1">
        <v>13</v>
      </c>
      <c r="P24" s="68"/>
      <c r="Q24" s="69"/>
      <c r="R24" s="68" t="str">
        <f t="shared" si="3"/>
        <v/>
      </c>
      <c r="S24" s="68"/>
      <c r="T24" s="71">
        <f t="shared" si="0"/>
        <v>0</v>
      </c>
      <c r="U24" s="2" t="str">
        <f t="shared" si="1"/>
        <v/>
      </c>
      <c r="V24" s="3">
        <f t="shared" ca="1" si="2"/>
        <v>43344</v>
      </c>
    </row>
    <row r="25" spans="1:22" customFormat="1" ht="9.9499999999999993" customHeight="1" x14ac:dyDescent="0.25">
      <c r="A25" s="63"/>
      <c r="B25" s="257"/>
      <c r="C25" s="97">
        <v>15</v>
      </c>
      <c r="D25" s="72">
        <v>15</v>
      </c>
      <c r="E25" s="72">
        <v>15</v>
      </c>
      <c r="F25" s="72">
        <v>15</v>
      </c>
      <c r="G25" s="72">
        <v>15</v>
      </c>
      <c r="H25" s="72">
        <v>15</v>
      </c>
      <c r="I25" s="72">
        <v>15</v>
      </c>
      <c r="J25" s="72">
        <v>15</v>
      </c>
      <c r="K25" s="72">
        <v>15</v>
      </c>
      <c r="L25" s="73">
        <v>15</v>
      </c>
      <c r="M25" s="64"/>
      <c r="N25" s="70"/>
      <c r="O25" s="1">
        <v>14</v>
      </c>
      <c r="P25" s="68"/>
      <c r="Q25" s="69"/>
      <c r="R25" s="68" t="str">
        <f t="shared" si="3"/>
        <v/>
      </c>
      <c r="S25" s="68"/>
      <c r="T25" s="71">
        <f t="shared" si="0"/>
        <v>0</v>
      </c>
      <c r="U25" s="2" t="str">
        <f t="shared" si="1"/>
        <v/>
      </c>
      <c r="V25" s="3">
        <f t="shared" ca="1" si="2"/>
        <v>43344</v>
      </c>
    </row>
    <row r="26" spans="1:22" customFormat="1" ht="9.9499999999999993" customHeight="1" x14ac:dyDescent="0.25">
      <c r="A26" s="63"/>
      <c r="B26" s="257"/>
      <c r="C26" s="97">
        <v>16</v>
      </c>
      <c r="D26" s="72">
        <v>16</v>
      </c>
      <c r="E26" s="72">
        <v>16</v>
      </c>
      <c r="F26" s="72">
        <v>16</v>
      </c>
      <c r="G26" s="72">
        <v>16</v>
      </c>
      <c r="H26" s="72">
        <v>16</v>
      </c>
      <c r="I26" s="72">
        <v>16</v>
      </c>
      <c r="J26" s="72">
        <v>16</v>
      </c>
      <c r="K26" s="72">
        <v>16</v>
      </c>
      <c r="L26" s="73">
        <v>16</v>
      </c>
      <c r="M26" s="64"/>
      <c r="N26" s="70"/>
      <c r="O26" s="1">
        <v>15</v>
      </c>
      <c r="P26" s="68"/>
      <c r="Q26" s="69"/>
      <c r="R26" s="68" t="str">
        <f t="shared" si="3"/>
        <v/>
      </c>
      <c r="S26" s="68"/>
      <c r="T26" s="71">
        <f t="shared" si="0"/>
        <v>0</v>
      </c>
      <c r="U26" s="2" t="str">
        <f t="shared" si="1"/>
        <v/>
      </c>
      <c r="V26" s="3">
        <f t="shared" ca="1" si="2"/>
        <v>43344</v>
      </c>
    </row>
    <row r="27" spans="1:22" customFormat="1" ht="9.9499999999999993" customHeight="1" x14ac:dyDescent="0.25">
      <c r="A27" s="63"/>
      <c r="B27" s="257"/>
      <c r="C27" s="97">
        <v>17</v>
      </c>
      <c r="D27" s="72">
        <v>17</v>
      </c>
      <c r="E27" s="72">
        <v>17</v>
      </c>
      <c r="F27" s="72">
        <v>17</v>
      </c>
      <c r="G27" s="72">
        <v>17</v>
      </c>
      <c r="H27" s="72">
        <v>17</v>
      </c>
      <c r="I27" s="72">
        <v>17</v>
      </c>
      <c r="J27" s="72">
        <v>17</v>
      </c>
      <c r="K27" s="72">
        <v>17</v>
      </c>
      <c r="L27" s="73">
        <v>17</v>
      </c>
      <c r="M27" s="64"/>
      <c r="N27" s="70"/>
      <c r="O27" s="1">
        <v>16</v>
      </c>
      <c r="P27" s="68"/>
      <c r="Q27" s="69"/>
      <c r="R27" s="68" t="str">
        <f t="shared" si="3"/>
        <v/>
      </c>
      <c r="S27" s="68"/>
      <c r="T27" s="71">
        <f t="shared" si="0"/>
        <v>0</v>
      </c>
      <c r="U27" s="2" t="str">
        <f t="shared" si="1"/>
        <v/>
      </c>
      <c r="V27" s="3">
        <f t="shared" ca="1" si="2"/>
        <v>43344</v>
      </c>
    </row>
    <row r="28" spans="1:22" customFormat="1" ht="9.9499999999999993" customHeight="1" x14ac:dyDescent="0.25">
      <c r="A28" s="63"/>
      <c r="B28" s="257"/>
      <c r="C28" s="97">
        <v>18</v>
      </c>
      <c r="D28" s="72">
        <v>18</v>
      </c>
      <c r="E28" s="72">
        <v>18</v>
      </c>
      <c r="F28" s="72">
        <v>18</v>
      </c>
      <c r="G28" s="72">
        <v>18</v>
      </c>
      <c r="H28" s="72">
        <v>18</v>
      </c>
      <c r="I28" s="72">
        <v>18</v>
      </c>
      <c r="J28" s="72">
        <v>18</v>
      </c>
      <c r="K28" s="72">
        <v>18</v>
      </c>
      <c r="L28" s="73">
        <v>18</v>
      </c>
      <c r="M28" s="64"/>
      <c r="N28" s="70"/>
      <c r="O28" s="1">
        <v>17</v>
      </c>
      <c r="P28" s="68"/>
      <c r="Q28" s="69"/>
      <c r="R28" s="68" t="str">
        <f t="shared" si="3"/>
        <v/>
      </c>
      <c r="S28" s="68"/>
      <c r="T28" s="71">
        <f t="shared" si="0"/>
        <v>0</v>
      </c>
      <c r="U28" s="2" t="str">
        <f t="shared" si="1"/>
        <v/>
      </c>
      <c r="V28" s="3">
        <f t="shared" ca="1" si="2"/>
        <v>43344</v>
      </c>
    </row>
    <row r="29" spans="1:22" customFormat="1" ht="9.9499999999999993" customHeight="1" x14ac:dyDescent="0.25">
      <c r="A29" s="63"/>
      <c r="B29" s="257"/>
      <c r="C29" s="97">
        <v>19</v>
      </c>
      <c r="D29" s="72">
        <v>19</v>
      </c>
      <c r="E29" s="72">
        <v>19</v>
      </c>
      <c r="F29" s="72">
        <v>19</v>
      </c>
      <c r="G29" s="72">
        <v>19</v>
      </c>
      <c r="H29" s="72">
        <v>19</v>
      </c>
      <c r="I29" s="72">
        <v>19</v>
      </c>
      <c r="J29" s="72">
        <v>19</v>
      </c>
      <c r="K29" s="72">
        <v>19</v>
      </c>
      <c r="L29" s="73">
        <v>19</v>
      </c>
      <c r="M29" s="64"/>
      <c r="N29" s="70"/>
      <c r="O29" s="1">
        <v>18</v>
      </c>
      <c r="P29" s="68"/>
      <c r="Q29" s="69"/>
      <c r="R29" s="68" t="str">
        <f t="shared" si="3"/>
        <v/>
      </c>
      <c r="S29" s="68"/>
      <c r="T29" s="71">
        <f t="shared" si="0"/>
        <v>0</v>
      </c>
      <c r="U29" s="2" t="str">
        <f t="shared" si="1"/>
        <v/>
      </c>
      <c r="V29" s="3">
        <f t="shared" ca="1" si="2"/>
        <v>43344</v>
      </c>
    </row>
    <row r="30" spans="1:22" customFormat="1" ht="9.9499999999999993" customHeight="1" x14ac:dyDescent="0.25">
      <c r="A30" s="63"/>
      <c r="B30" s="257"/>
      <c r="C30" s="97">
        <v>20</v>
      </c>
      <c r="D30" s="72">
        <v>20</v>
      </c>
      <c r="E30" s="72">
        <v>20</v>
      </c>
      <c r="F30" s="72">
        <v>20</v>
      </c>
      <c r="G30" s="72">
        <v>20</v>
      </c>
      <c r="H30" s="72">
        <v>20</v>
      </c>
      <c r="I30" s="72">
        <v>20</v>
      </c>
      <c r="J30" s="72">
        <v>20</v>
      </c>
      <c r="K30" s="72">
        <v>20</v>
      </c>
      <c r="L30" s="73">
        <v>20</v>
      </c>
      <c r="M30" s="64"/>
      <c r="N30" s="70"/>
      <c r="O30" s="1">
        <v>19</v>
      </c>
      <c r="P30" s="68"/>
      <c r="Q30" s="69"/>
      <c r="R30" s="68" t="str">
        <f t="shared" si="3"/>
        <v/>
      </c>
      <c r="S30" s="68"/>
      <c r="T30" s="71">
        <f t="shared" si="0"/>
        <v>0</v>
      </c>
      <c r="U30" s="2" t="str">
        <f t="shared" si="1"/>
        <v/>
      </c>
      <c r="V30" s="3">
        <f t="shared" ca="1" si="2"/>
        <v>43344</v>
      </c>
    </row>
    <row r="31" spans="1:22" customFormat="1" ht="9.9499999999999993" customHeight="1" x14ac:dyDescent="0.25">
      <c r="A31" s="63"/>
      <c r="B31" s="257"/>
      <c r="C31" s="97">
        <v>21</v>
      </c>
      <c r="D31" s="72">
        <v>21</v>
      </c>
      <c r="E31" s="72">
        <v>21</v>
      </c>
      <c r="F31" s="72">
        <v>21</v>
      </c>
      <c r="G31" s="72">
        <v>21</v>
      </c>
      <c r="H31" s="72">
        <v>21</v>
      </c>
      <c r="I31" s="72">
        <v>21</v>
      </c>
      <c r="J31" s="72">
        <v>21</v>
      </c>
      <c r="K31" s="72">
        <v>21</v>
      </c>
      <c r="L31" s="73">
        <v>21</v>
      </c>
      <c r="M31" s="64"/>
      <c r="N31" s="70"/>
      <c r="O31" s="1">
        <v>20</v>
      </c>
      <c r="P31" s="68"/>
      <c r="Q31" s="69"/>
      <c r="R31" s="68" t="str">
        <f t="shared" si="3"/>
        <v/>
      </c>
      <c r="S31" s="68"/>
      <c r="T31" s="71">
        <f t="shared" si="0"/>
        <v>0</v>
      </c>
      <c r="U31" s="2" t="str">
        <f t="shared" si="1"/>
        <v/>
      </c>
      <c r="V31" s="3">
        <f t="shared" ca="1" si="2"/>
        <v>43344</v>
      </c>
    </row>
    <row r="32" spans="1:22" customFormat="1" ht="9.9499999999999993" customHeight="1" x14ac:dyDescent="0.25">
      <c r="A32" s="63"/>
      <c r="B32" s="257"/>
      <c r="C32" s="97">
        <v>22</v>
      </c>
      <c r="D32" s="72">
        <v>22</v>
      </c>
      <c r="E32" s="72">
        <v>22</v>
      </c>
      <c r="F32" s="72">
        <v>22</v>
      </c>
      <c r="G32" s="72">
        <v>22</v>
      </c>
      <c r="H32" s="72">
        <v>22</v>
      </c>
      <c r="I32" s="72">
        <v>22</v>
      </c>
      <c r="J32" s="72">
        <v>22</v>
      </c>
      <c r="K32" s="72">
        <v>22</v>
      </c>
      <c r="L32" s="73">
        <v>22</v>
      </c>
      <c r="M32" s="64"/>
      <c r="N32" s="70"/>
      <c r="O32" s="1">
        <v>21</v>
      </c>
      <c r="P32" s="68"/>
      <c r="Q32" s="69"/>
      <c r="R32" s="68" t="str">
        <f t="shared" si="3"/>
        <v/>
      </c>
      <c r="S32" s="68"/>
      <c r="T32" s="71">
        <f t="shared" si="0"/>
        <v>0</v>
      </c>
      <c r="U32" s="2" t="str">
        <f t="shared" si="1"/>
        <v/>
      </c>
      <c r="V32" s="3">
        <f t="shared" ca="1" si="2"/>
        <v>43344</v>
      </c>
    </row>
    <row r="33" spans="1:22" customFormat="1" ht="9.9499999999999993" customHeight="1" x14ac:dyDescent="0.25">
      <c r="A33" s="63"/>
      <c r="B33" s="257"/>
      <c r="C33" s="97">
        <v>23</v>
      </c>
      <c r="D33" s="72">
        <v>23</v>
      </c>
      <c r="E33" s="72">
        <v>23</v>
      </c>
      <c r="F33" s="72">
        <v>23</v>
      </c>
      <c r="G33" s="72">
        <v>23</v>
      </c>
      <c r="H33" s="72">
        <v>23</v>
      </c>
      <c r="I33" s="72">
        <v>23</v>
      </c>
      <c r="J33" s="72">
        <v>23</v>
      </c>
      <c r="K33" s="72">
        <v>23</v>
      </c>
      <c r="L33" s="73">
        <v>23</v>
      </c>
      <c r="M33" s="64"/>
      <c r="N33" s="70"/>
      <c r="O33" s="1">
        <v>22</v>
      </c>
      <c r="P33" s="68"/>
      <c r="Q33" s="69"/>
      <c r="R33" s="68" t="str">
        <f t="shared" si="3"/>
        <v/>
      </c>
      <c r="S33" s="68"/>
      <c r="T33" s="71">
        <f t="shared" si="0"/>
        <v>0</v>
      </c>
      <c r="U33" s="2" t="str">
        <f t="shared" si="1"/>
        <v/>
      </c>
      <c r="V33" s="3">
        <f t="shared" ca="1" si="2"/>
        <v>43344</v>
      </c>
    </row>
    <row r="34" spans="1:22" customFormat="1" ht="9.9499999999999993" customHeight="1" x14ac:dyDescent="0.25">
      <c r="A34" s="63"/>
      <c r="B34" s="257"/>
      <c r="C34" s="97">
        <v>24</v>
      </c>
      <c r="D34" s="72">
        <v>24</v>
      </c>
      <c r="E34" s="72">
        <v>24</v>
      </c>
      <c r="F34" s="72">
        <v>24</v>
      </c>
      <c r="G34" s="72">
        <v>24</v>
      </c>
      <c r="H34" s="72">
        <v>24</v>
      </c>
      <c r="I34" s="72">
        <v>24</v>
      </c>
      <c r="J34" s="72">
        <v>24</v>
      </c>
      <c r="K34" s="72">
        <v>24</v>
      </c>
      <c r="L34" s="73">
        <v>24</v>
      </c>
      <c r="M34" s="64"/>
      <c r="N34" s="70"/>
      <c r="O34" s="1">
        <v>23</v>
      </c>
      <c r="P34" s="68"/>
      <c r="Q34" s="69"/>
      <c r="R34" s="68" t="str">
        <f t="shared" si="3"/>
        <v/>
      </c>
      <c r="S34" s="68"/>
      <c r="T34" s="71">
        <f t="shared" si="0"/>
        <v>0</v>
      </c>
      <c r="U34" s="2" t="str">
        <f t="shared" si="1"/>
        <v/>
      </c>
      <c r="V34" s="3">
        <f t="shared" ca="1" si="2"/>
        <v>43344</v>
      </c>
    </row>
    <row r="35" spans="1:22" customFormat="1" ht="9.9499999999999993" customHeight="1" x14ac:dyDescent="0.25">
      <c r="A35" s="63"/>
      <c r="B35" s="257"/>
      <c r="C35" s="97">
        <v>25</v>
      </c>
      <c r="D35" s="72">
        <v>25</v>
      </c>
      <c r="E35" s="72">
        <v>25</v>
      </c>
      <c r="F35" s="72">
        <v>25</v>
      </c>
      <c r="G35" s="72">
        <v>25</v>
      </c>
      <c r="H35" s="72">
        <v>25</v>
      </c>
      <c r="I35" s="72">
        <v>25</v>
      </c>
      <c r="J35" s="72">
        <v>25</v>
      </c>
      <c r="K35" s="72">
        <v>25</v>
      </c>
      <c r="L35" s="73">
        <v>25</v>
      </c>
      <c r="M35" s="64"/>
      <c r="N35" s="70"/>
      <c r="O35" s="1">
        <v>24</v>
      </c>
      <c r="P35" s="68"/>
      <c r="Q35" s="69"/>
      <c r="R35" s="68" t="str">
        <f t="shared" si="3"/>
        <v/>
      </c>
      <c r="S35" s="68"/>
      <c r="T35" s="71">
        <f t="shared" si="0"/>
        <v>0</v>
      </c>
      <c r="U35" s="2" t="str">
        <f t="shared" si="1"/>
        <v/>
      </c>
      <c r="V35" s="3">
        <f t="shared" ca="1" si="2"/>
        <v>43344</v>
      </c>
    </row>
    <row r="36" spans="1:22" customFormat="1" ht="9.9499999999999993" customHeight="1" x14ac:dyDescent="0.25">
      <c r="A36" s="63"/>
      <c r="B36" s="257"/>
      <c r="C36" s="97">
        <v>26</v>
      </c>
      <c r="D36" s="72">
        <v>26</v>
      </c>
      <c r="E36" s="72">
        <v>26</v>
      </c>
      <c r="F36" s="72">
        <v>26</v>
      </c>
      <c r="G36" s="72">
        <v>26</v>
      </c>
      <c r="H36" s="72">
        <v>26</v>
      </c>
      <c r="I36" s="72">
        <v>26</v>
      </c>
      <c r="J36" s="72">
        <v>26</v>
      </c>
      <c r="K36" s="72">
        <v>26</v>
      </c>
      <c r="L36" s="73">
        <v>26</v>
      </c>
      <c r="M36" s="64"/>
      <c r="N36" s="70"/>
      <c r="O36" s="1">
        <v>25</v>
      </c>
      <c r="P36" s="68"/>
      <c r="Q36" s="69"/>
      <c r="R36" s="68" t="str">
        <f t="shared" si="3"/>
        <v/>
      </c>
      <c r="S36" s="68"/>
      <c r="T36" s="71">
        <f t="shared" si="0"/>
        <v>0</v>
      </c>
      <c r="U36" s="2" t="str">
        <f t="shared" si="1"/>
        <v/>
      </c>
      <c r="V36" s="3">
        <f t="shared" ca="1" si="2"/>
        <v>43344</v>
      </c>
    </row>
    <row r="37" spans="1:22" customFormat="1" ht="9.9499999999999993" customHeight="1" x14ac:dyDescent="0.25">
      <c r="A37" s="63"/>
      <c r="B37" s="257"/>
      <c r="C37" s="97">
        <v>27</v>
      </c>
      <c r="D37" s="72">
        <v>27</v>
      </c>
      <c r="E37" s="72">
        <v>27</v>
      </c>
      <c r="F37" s="72">
        <v>27</v>
      </c>
      <c r="G37" s="72">
        <v>27</v>
      </c>
      <c r="H37" s="72">
        <v>27</v>
      </c>
      <c r="I37" s="72">
        <v>27</v>
      </c>
      <c r="J37" s="72">
        <v>27</v>
      </c>
      <c r="K37" s="72">
        <v>27</v>
      </c>
      <c r="L37" s="73">
        <v>27</v>
      </c>
      <c r="M37" s="64"/>
      <c r="N37" s="70"/>
      <c r="O37" s="1">
        <v>26</v>
      </c>
      <c r="P37" s="68"/>
      <c r="Q37" s="69"/>
      <c r="R37" s="68" t="str">
        <f t="shared" si="3"/>
        <v/>
      </c>
      <c r="S37" s="68"/>
      <c r="T37" s="71">
        <f t="shared" si="0"/>
        <v>0</v>
      </c>
      <c r="U37" s="2" t="str">
        <f t="shared" si="1"/>
        <v/>
      </c>
      <c r="V37" s="3">
        <f t="shared" ca="1" si="2"/>
        <v>43344</v>
      </c>
    </row>
    <row r="38" spans="1:22" customFormat="1" ht="9.9499999999999993" customHeight="1" x14ac:dyDescent="0.25">
      <c r="A38" s="63"/>
      <c r="B38" s="257"/>
      <c r="C38" s="97">
        <v>28</v>
      </c>
      <c r="D38" s="72">
        <v>28</v>
      </c>
      <c r="E38" s="72">
        <v>28</v>
      </c>
      <c r="F38" s="72">
        <v>28</v>
      </c>
      <c r="G38" s="72">
        <v>28</v>
      </c>
      <c r="H38" s="72">
        <v>28</v>
      </c>
      <c r="I38" s="72">
        <v>28</v>
      </c>
      <c r="J38" s="72">
        <v>28</v>
      </c>
      <c r="K38" s="72">
        <v>28</v>
      </c>
      <c r="L38" s="73">
        <v>28</v>
      </c>
      <c r="M38" s="64"/>
      <c r="N38" s="70"/>
      <c r="O38" s="1">
        <v>27</v>
      </c>
      <c r="P38" s="68"/>
      <c r="Q38" s="69"/>
      <c r="R38" s="68" t="str">
        <f t="shared" si="3"/>
        <v/>
      </c>
      <c r="S38" s="68"/>
      <c r="T38" s="71">
        <f t="shared" si="0"/>
        <v>0</v>
      </c>
      <c r="U38" s="2" t="str">
        <f t="shared" si="1"/>
        <v/>
      </c>
      <c r="V38" s="3">
        <f t="shared" ca="1" si="2"/>
        <v>43344</v>
      </c>
    </row>
    <row r="39" spans="1:22" customFormat="1" ht="9.9499999999999993" customHeight="1" x14ac:dyDescent="0.25">
      <c r="A39" s="63"/>
      <c r="B39" s="257"/>
      <c r="C39" s="97">
        <v>29</v>
      </c>
      <c r="D39" s="72">
        <v>29</v>
      </c>
      <c r="E39" s="72">
        <v>29</v>
      </c>
      <c r="F39" s="72">
        <v>29</v>
      </c>
      <c r="G39" s="72">
        <v>29</v>
      </c>
      <c r="H39" s="72">
        <v>29</v>
      </c>
      <c r="I39" s="72">
        <v>29</v>
      </c>
      <c r="J39" s="72">
        <v>29</v>
      </c>
      <c r="K39" s="72">
        <v>29</v>
      </c>
      <c r="L39" s="73">
        <v>29</v>
      </c>
      <c r="M39" s="64"/>
      <c r="N39" s="70"/>
      <c r="O39" s="1">
        <v>28</v>
      </c>
      <c r="P39" s="68"/>
      <c r="Q39" s="69"/>
      <c r="R39" s="68" t="str">
        <f t="shared" si="3"/>
        <v/>
      </c>
      <c r="S39" s="68"/>
      <c r="T39" s="71">
        <f t="shared" si="0"/>
        <v>0</v>
      </c>
      <c r="U39" s="2" t="str">
        <f t="shared" si="1"/>
        <v/>
      </c>
      <c r="V39" s="3">
        <f t="shared" ca="1" si="2"/>
        <v>43344</v>
      </c>
    </row>
    <row r="40" spans="1:22" customFormat="1" ht="9.9499999999999993" customHeight="1" x14ac:dyDescent="0.25">
      <c r="A40" s="63"/>
      <c r="B40" s="257"/>
      <c r="C40" s="97">
        <v>30</v>
      </c>
      <c r="D40" s="72">
        <v>30</v>
      </c>
      <c r="E40" s="72">
        <v>30</v>
      </c>
      <c r="F40" s="72">
        <v>30</v>
      </c>
      <c r="G40" s="72">
        <v>30</v>
      </c>
      <c r="H40" s="72">
        <v>30</v>
      </c>
      <c r="I40" s="72">
        <v>30</v>
      </c>
      <c r="J40" s="72">
        <v>30</v>
      </c>
      <c r="K40" s="72">
        <v>30</v>
      </c>
      <c r="L40" s="73">
        <v>30</v>
      </c>
      <c r="M40" s="64"/>
      <c r="N40" s="70"/>
      <c r="O40" s="1">
        <v>29</v>
      </c>
      <c r="P40" s="68"/>
      <c r="Q40" s="69"/>
      <c r="R40" s="68" t="str">
        <f t="shared" si="3"/>
        <v/>
      </c>
      <c r="S40" s="68"/>
      <c r="T40" s="71">
        <f t="shared" si="0"/>
        <v>0</v>
      </c>
      <c r="U40" s="2" t="str">
        <f t="shared" si="1"/>
        <v/>
      </c>
      <c r="V40" s="3">
        <f t="shared" ca="1" si="2"/>
        <v>43344</v>
      </c>
    </row>
    <row r="41" spans="1:22" customFormat="1" ht="9.9499999999999993" customHeight="1" x14ac:dyDescent="0.25">
      <c r="A41" s="63"/>
      <c r="B41" s="257"/>
      <c r="C41" s="97">
        <v>31</v>
      </c>
      <c r="D41" s="72">
        <v>31</v>
      </c>
      <c r="E41" s="72">
        <v>31</v>
      </c>
      <c r="F41" s="72">
        <v>31</v>
      </c>
      <c r="G41" s="72">
        <v>31</v>
      </c>
      <c r="H41" s="72">
        <v>31</v>
      </c>
      <c r="I41" s="72">
        <v>31</v>
      </c>
      <c r="J41" s="72">
        <v>31</v>
      </c>
      <c r="K41" s="72">
        <v>31</v>
      </c>
      <c r="L41" s="73">
        <v>31</v>
      </c>
      <c r="M41" s="64"/>
      <c r="N41" s="70"/>
      <c r="O41" s="1">
        <v>30</v>
      </c>
      <c r="P41" s="68"/>
      <c r="Q41" s="69"/>
      <c r="R41" s="68" t="str">
        <f t="shared" si="3"/>
        <v/>
      </c>
      <c r="S41" s="68"/>
      <c r="T41" s="71">
        <f t="shared" si="0"/>
        <v>0</v>
      </c>
      <c r="U41" s="2" t="str">
        <f t="shared" si="1"/>
        <v/>
      </c>
      <c r="V41" s="3">
        <f t="shared" ca="1" si="2"/>
        <v>43344</v>
      </c>
    </row>
    <row r="42" spans="1:22" customFormat="1" ht="9.9499999999999993" customHeight="1" x14ac:dyDescent="0.25">
      <c r="A42" s="63"/>
      <c r="B42" s="257"/>
      <c r="C42" s="97">
        <v>32</v>
      </c>
      <c r="D42" s="72">
        <v>32</v>
      </c>
      <c r="E42" s="72">
        <v>32</v>
      </c>
      <c r="F42" s="72">
        <v>32</v>
      </c>
      <c r="G42" s="72">
        <v>32</v>
      </c>
      <c r="H42" s="72">
        <v>32</v>
      </c>
      <c r="I42" s="72">
        <v>32</v>
      </c>
      <c r="J42" s="72">
        <v>32</v>
      </c>
      <c r="K42" s="72">
        <v>32</v>
      </c>
      <c r="L42" s="73">
        <v>32</v>
      </c>
      <c r="M42" s="64"/>
      <c r="N42" s="70"/>
      <c r="O42" s="1">
        <v>31</v>
      </c>
      <c r="P42" s="68"/>
      <c r="Q42" s="69"/>
      <c r="R42" s="68" t="str">
        <f t="shared" si="3"/>
        <v/>
      </c>
      <c r="S42" s="68"/>
      <c r="T42" s="71">
        <f t="shared" si="0"/>
        <v>0</v>
      </c>
      <c r="U42" s="2" t="str">
        <f t="shared" si="1"/>
        <v/>
      </c>
      <c r="V42" s="3">
        <f t="shared" ca="1" si="2"/>
        <v>43344</v>
      </c>
    </row>
    <row r="43" spans="1:22" customFormat="1" ht="9.9499999999999993" customHeight="1" x14ac:dyDescent="0.25">
      <c r="A43" s="63"/>
      <c r="B43" s="257"/>
      <c r="C43" s="97">
        <v>33</v>
      </c>
      <c r="D43" s="72">
        <v>33</v>
      </c>
      <c r="E43" s="72">
        <v>33</v>
      </c>
      <c r="F43" s="72">
        <v>33</v>
      </c>
      <c r="G43" s="72">
        <v>33</v>
      </c>
      <c r="H43" s="72">
        <v>33</v>
      </c>
      <c r="I43" s="72">
        <v>33</v>
      </c>
      <c r="J43" s="72">
        <v>33</v>
      </c>
      <c r="K43" s="72">
        <v>33</v>
      </c>
      <c r="L43" s="73">
        <v>33</v>
      </c>
      <c r="M43" s="64"/>
      <c r="N43" s="70"/>
      <c r="O43" s="1">
        <v>32</v>
      </c>
      <c r="P43" s="68"/>
      <c r="Q43" s="69"/>
      <c r="R43" s="68" t="str">
        <f t="shared" si="3"/>
        <v/>
      </c>
      <c r="S43" s="68"/>
      <c r="T43" s="71">
        <f t="shared" si="0"/>
        <v>0</v>
      </c>
      <c r="U43" s="2" t="str">
        <f t="shared" si="1"/>
        <v/>
      </c>
      <c r="V43" s="3">
        <f t="shared" ca="1" si="2"/>
        <v>43344</v>
      </c>
    </row>
    <row r="44" spans="1:22" customFormat="1" ht="9.9499999999999993" customHeight="1" x14ac:dyDescent="0.25">
      <c r="A44" s="63"/>
      <c r="B44" s="257"/>
      <c r="C44" s="97">
        <v>34</v>
      </c>
      <c r="D44" s="72">
        <v>34</v>
      </c>
      <c r="E44" s="72">
        <v>34</v>
      </c>
      <c r="F44" s="72">
        <v>34</v>
      </c>
      <c r="G44" s="72">
        <v>34</v>
      </c>
      <c r="H44" s="72">
        <v>34</v>
      </c>
      <c r="I44" s="72">
        <v>34</v>
      </c>
      <c r="J44" s="72">
        <v>34</v>
      </c>
      <c r="K44" s="72">
        <v>34</v>
      </c>
      <c r="L44" s="73">
        <v>34</v>
      </c>
      <c r="M44" s="64"/>
      <c r="N44" s="70"/>
      <c r="O44" s="1">
        <v>33</v>
      </c>
      <c r="P44" s="68"/>
      <c r="Q44" s="69"/>
      <c r="R44" s="68" t="str">
        <f t="shared" si="3"/>
        <v/>
      </c>
      <c r="S44" s="68"/>
      <c r="T44" s="71">
        <f t="shared" si="0"/>
        <v>0</v>
      </c>
      <c r="U44" s="2" t="str">
        <f t="shared" si="1"/>
        <v/>
      </c>
      <c r="V44" s="3">
        <f t="shared" ca="1" si="2"/>
        <v>43344</v>
      </c>
    </row>
    <row r="45" spans="1:22" customFormat="1" ht="9.9499999999999993" customHeight="1" x14ac:dyDescent="0.25">
      <c r="A45" s="63"/>
      <c r="B45" s="257"/>
      <c r="C45" s="97">
        <v>35</v>
      </c>
      <c r="D45" s="72">
        <v>35</v>
      </c>
      <c r="E45" s="72">
        <v>35</v>
      </c>
      <c r="F45" s="72">
        <v>35</v>
      </c>
      <c r="G45" s="72">
        <v>35</v>
      </c>
      <c r="H45" s="72">
        <v>35</v>
      </c>
      <c r="I45" s="72">
        <v>35</v>
      </c>
      <c r="J45" s="72">
        <v>35</v>
      </c>
      <c r="K45" s="72">
        <v>35</v>
      </c>
      <c r="L45" s="73">
        <v>35</v>
      </c>
      <c r="M45" s="64"/>
      <c r="N45" s="70"/>
      <c r="O45" s="1">
        <v>34</v>
      </c>
      <c r="P45" s="68"/>
      <c r="Q45" s="69"/>
      <c r="R45" s="68" t="str">
        <f t="shared" si="3"/>
        <v/>
      </c>
      <c r="S45" s="68"/>
      <c r="T45" s="71">
        <f t="shared" si="0"/>
        <v>0</v>
      </c>
      <c r="U45" s="2" t="str">
        <f t="shared" si="1"/>
        <v/>
      </c>
      <c r="V45" s="3">
        <f t="shared" ca="1" si="2"/>
        <v>43344</v>
      </c>
    </row>
    <row r="46" spans="1:22" customFormat="1" ht="9.9499999999999993" customHeight="1" x14ac:dyDescent="0.25">
      <c r="A46" s="63"/>
      <c r="B46" s="257"/>
      <c r="C46" s="97">
        <v>36</v>
      </c>
      <c r="D46" s="72">
        <v>36</v>
      </c>
      <c r="E46" s="72">
        <v>36</v>
      </c>
      <c r="F46" s="72">
        <v>36</v>
      </c>
      <c r="G46" s="72">
        <v>36</v>
      </c>
      <c r="H46" s="72">
        <v>36</v>
      </c>
      <c r="I46" s="72">
        <v>36</v>
      </c>
      <c r="J46" s="72">
        <v>36</v>
      </c>
      <c r="K46" s="72">
        <v>36</v>
      </c>
      <c r="L46" s="73">
        <v>36</v>
      </c>
      <c r="M46" s="64"/>
      <c r="N46" s="70"/>
      <c r="O46" s="1">
        <v>35</v>
      </c>
      <c r="P46" s="68"/>
      <c r="Q46" s="69"/>
      <c r="R46" s="68" t="str">
        <f t="shared" si="3"/>
        <v/>
      </c>
      <c r="S46" s="68"/>
      <c r="T46" s="71">
        <f t="shared" si="0"/>
        <v>0</v>
      </c>
      <c r="U46" s="2" t="str">
        <f t="shared" si="1"/>
        <v/>
      </c>
      <c r="V46" s="3">
        <f t="shared" ca="1" si="2"/>
        <v>43344</v>
      </c>
    </row>
    <row r="47" spans="1:22" customFormat="1" ht="9.9499999999999993" customHeight="1" x14ac:dyDescent="0.25">
      <c r="A47" s="63"/>
      <c r="B47" s="257"/>
      <c r="C47" s="97">
        <v>37</v>
      </c>
      <c r="D47" s="72">
        <v>37</v>
      </c>
      <c r="E47" s="72">
        <v>37</v>
      </c>
      <c r="F47" s="72">
        <v>37</v>
      </c>
      <c r="G47" s="72">
        <v>37</v>
      </c>
      <c r="H47" s="72">
        <v>37</v>
      </c>
      <c r="I47" s="72">
        <v>37</v>
      </c>
      <c r="J47" s="72">
        <v>37</v>
      </c>
      <c r="K47" s="72">
        <v>37</v>
      </c>
      <c r="L47" s="73">
        <v>37</v>
      </c>
      <c r="M47" s="64"/>
      <c r="N47" s="70"/>
      <c r="O47" s="1">
        <v>36</v>
      </c>
      <c r="P47" s="68"/>
      <c r="Q47" s="69"/>
      <c r="R47" s="68" t="str">
        <f t="shared" si="3"/>
        <v/>
      </c>
      <c r="S47" s="68"/>
      <c r="T47" s="71">
        <f t="shared" si="0"/>
        <v>0</v>
      </c>
      <c r="U47" s="2" t="str">
        <f t="shared" si="1"/>
        <v/>
      </c>
      <c r="V47" s="3">
        <f t="shared" ca="1" si="2"/>
        <v>43344</v>
      </c>
    </row>
    <row r="48" spans="1:22" customFormat="1" ht="9.9499999999999993" customHeight="1" x14ac:dyDescent="0.25">
      <c r="A48" s="63"/>
      <c r="B48" s="257"/>
      <c r="C48" s="97">
        <v>38</v>
      </c>
      <c r="D48" s="72">
        <v>38</v>
      </c>
      <c r="E48" s="72">
        <v>38</v>
      </c>
      <c r="F48" s="72">
        <v>38</v>
      </c>
      <c r="G48" s="72">
        <v>38</v>
      </c>
      <c r="H48" s="72">
        <v>38</v>
      </c>
      <c r="I48" s="72">
        <v>38</v>
      </c>
      <c r="J48" s="72">
        <v>38</v>
      </c>
      <c r="K48" s="72">
        <v>38</v>
      </c>
      <c r="L48" s="73">
        <v>38</v>
      </c>
      <c r="M48" s="64"/>
      <c r="N48" s="70"/>
      <c r="O48" s="1">
        <v>37</v>
      </c>
      <c r="P48" s="68"/>
      <c r="Q48" s="69"/>
      <c r="R48" s="68" t="str">
        <f t="shared" si="3"/>
        <v/>
      </c>
      <c r="S48" s="68"/>
      <c r="T48" s="71">
        <f t="shared" si="0"/>
        <v>0</v>
      </c>
      <c r="U48" s="2" t="str">
        <f t="shared" si="1"/>
        <v/>
      </c>
      <c r="V48" s="3">
        <f t="shared" ca="1" si="2"/>
        <v>43344</v>
      </c>
    </row>
    <row r="49" spans="1:22" customFormat="1" ht="9.9499999999999993" customHeight="1" x14ac:dyDescent="0.25">
      <c r="A49" s="63"/>
      <c r="B49" s="257"/>
      <c r="C49" s="97">
        <v>39</v>
      </c>
      <c r="D49" s="72">
        <v>39</v>
      </c>
      <c r="E49" s="72">
        <v>39</v>
      </c>
      <c r="F49" s="72">
        <v>39</v>
      </c>
      <c r="G49" s="72">
        <v>39</v>
      </c>
      <c r="H49" s="72">
        <v>39</v>
      </c>
      <c r="I49" s="72">
        <v>39</v>
      </c>
      <c r="J49" s="72">
        <v>39</v>
      </c>
      <c r="K49" s="72">
        <v>39</v>
      </c>
      <c r="L49" s="73">
        <v>39</v>
      </c>
      <c r="M49" s="64"/>
      <c r="N49" s="70"/>
      <c r="O49" s="1">
        <v>38</v>
      </c>
      <c r="P49" s="68"/>
      <c r="Q49" s="69"/>
      <c r="R49" s="68" t="str">
        <f t="shared" si="3"/>
        <v/>
      </c>
      <c r="S49" s="68"/>
      <c r="T49" s="71">
        <f t="shared" si="0"/>
        <v>0</v>
      </c>
      <c r="U49" s="2" t="str">
        <f t="shared" si="1"/>
        <v/>
      </c>
      <c r="V49" s="3">
        <f t="shared" ca="1" si="2"/>
        <v>43344</v>
      </c>
    </row>
    <row r="50" spans="1:22" customFormat="1" ht="9.9499999999999993" customHeight="1" x14ac:dyDescent="0.25">
      <c r="A50" s="63"/>
      <c r="B50" s="257"/>
      <c r="C50" s="98">
        <v>40</v>
      </c>
      <c r="D50" s="95">
        <v>40</v>
      </c>
      <c r="E50" s="95">
        <v>40</v>
      </c>
      <c r="F50" s="95">
        <v>40</v>
      </c>
      <c r="G50" s="95">
        <v>40</v>
      </c>
      <c r="H50" s="95">
        <v>40</v>
      </c>
      <c r="I50" s="95">
        <v>40</v>
      </c>
      <c r="J50" s="95">
        <v>40</v>
      </c>
      <c r="K50" s="95">
        <v>40</v>
      </c>
      <c r="L50" s="96">
        <v>40</v>
      </c>
      <c r="M50" s="64"/>
      <c r="N50" s="70"/>
      <c r="O50" s="1">
        <v>39</v>
      </c>
      <c r="P50" s="68"/>
      <c r="Q50" s="69"/>
      <c r="R50" s="68" t="str">
        <f t="shared" si="3"/>
        <v/>
      </c>
      <c r="S50" s="68"/>
      <c r="T50" s="71">
        <f t="shared" si="0"/>
        <v>0</v>
      </c>
      <c r="U50" s="2" t="str">
        <f t="shared" si="1"/>
        <v/>
      </c>
      <c r="V50" s="3">
        <f t="shared" ca="1" si="2"/>
        <v>43344</v>
      </c>
    </row>
    <row r="51" spans="1:22" customFormat="1" ht="9.75" customHeight="1" x14ac:dyDescent="0.25">
      <c r="A51" s="63"/>
      <c r="B51" s="257"/>
      <c r="C51" s="97">
        <v>41</v>
      </c>
      <c r="D51" s="72">
        <v>41</v>
      </c>
      <c r="E51" s="72">
        <v>41</v>
      </c>
      <c r="F51" s="72">
        <v>41</v>
      </c>
      <c r="G51" s="72">
        <v>41</v>
      </c>
      <c r="H51" s="72">
        <v>41</v>
      </c>
      <c r="I51" s="72">
        <v>41</v>
      </c>
      <c r="J51" s="72">
        <v>41</v>
      </c>
      <c r="K51" s="72">
        <v>41</v>
      </c>
      <c r="L51" s="73">
        <v>41</v>
      </c>
      <c r="M51" s="64"/>
      <c r="N51" s="70"/>
      <c r="O51" s="1">
        <v>40</v>
      </c>
      <c r="P51" s="68"/>
      <c r="Q51" s="69"/>
      <c r="R51" s="68" t="str">
        <f t="shared" si="3"/>
        <v/>
      </c>
      <c r="S51" s="68"/>
      <c r="T51" s="71">
        <f t="shared" si="0"/>
        <v>0</v>
      </c>
      <c r="U51" s="2" t="str">
        <f t="shared" si="1"/>
        <v/>
      </c>
      <c r="V51" s="3">
        <f t="shared" ca="1" si="2"/>
        <v>43344</v>
      </c>
    </row>
    <row r="52" spans="1:22" customFormat="1" ht="9.75" customHeight="1" x14ac:dyDescent="0.25">
      <c r="A52" s="63"/>
      <c r="B52" s="257"/>
      <c r="C52" s="97">
        <v>42</v>
      </c>
      <c r="D52" s="72">
        <v>42</v>
      </c>
      <c r="E52" s="72">
        <v>42</v>
      </c>
      <c r="F52" s="72">
        <v>42</v>
      </c>
      <c r="G52" s="72">
        <v>42</v>
      </c>
      <c r="H52" s="72">
        <v>42</v>
      </c>
      <c r="I52" s="72">
        <v>42</v>
      </c>
      <c r="J52" s="72">
        <v>42</v>
      </c>
      <c r="K52" s="72">
        <v>42</v>
      </c>
      <c r="L52" s="73">
        <v>42</v>
      </c>
      <c r="M52" s="64"/>
      <c r="N52" s="70"/>
      <c r="O52" s="1">
        <v>41</v>
      </c>
      <c r="P52" s="68"/>
      <c r="Q52" s="69"/>
      <c r="R52" s="68"/>
      <c r="S52" s="68"/>
      <c r="T52" s="71">
        <f t="shared" si="0"/>
        <v>0</v>
      </c>
      <c r="U52" s="2" t="str">
        <f t="shared" si="1"/>
        <v/>
      </c>
      <c r="V52" s="3">
        <f t="shared" ca="1" si="2"/>
        <v>43344</v>
      </c>
    </row>
    <row r="53" spans="1:22" customFormat="1" ht="9.75" customHeight="1" x14ac:dyDescent="0.25">
      <c r="A53" s="63"/>
      <c r="B53" s="257"/>
      <c r="C53" s="97">
        <v>43</v>
      </c>
      <c r="D53" s="72">
        <v>43</v>
      </c>
      <c r="E53" s="72">
        <v>43</v>
      </c>
      <c r="F53" s="72">
        <v>43</v>
      </c>
      <c r="G53" s="72">
        <v>43</v>
      </c>
      <c r="H53" s="72">
        <v>43</v>
      </c>
      <c r="I53" s="72">
        <v>43</v>
      </c>
      <c r="J53" s="72">
        <v>43</v>
      </c>
      <c r="K53" s="72">
        <v>43</v>
      </c>
      <c r="L53" s="73">
        <v>43</v>
      </c>
      <c r="M53" s="64"/>
      <c r="N53" s="70"/>
      <c r="O53" s="1">
        <v>42</v>
      </c>
      <c r="P53" s="68"/>
      <c r="Q53" s="69"/>
      <c r="R53" s="68"/>
      <c r="S53" s="68"/>
      <c r="T53" s="71">
        <f t="shared" si="0"/>
        <v>0</v>
      </c>
      <c r="U53" s="2" t="str">
        <f t="shared" si="1"/>
        <v/>
      </c>
      <c r="V53" s="3">
        <f t="shared" ca="1" si="2"/>
        <v>43344</v>
      </c>
    </row>
    <row r="54" spans="1:22" customFormat="1" ht="9.75" customHeight="1" x14ac:dyDescent="0.25">
      <c r="A54" s="63"/>
      <c r="B54" s="257"/>
      <c r="C54" s="97">
        <v>44</v>
      </c>
      <c r="D54" s="72">
        <v>44</v>
      </c>
      <c r="E54" s="72">
        <v>44</v>
      </c>
      <c r="F54" s="72">
        <v>44</v>
      </c>
      <c r="G54" s="72">
        <v>44</v>
      </c>
      <c r="H54" s="72">
        <v>44</v>
      </c>
      <c r="I54" s="72">
        <v>44</v>
      </c>
      <c r="J54" s="72">
        <v>44</v>
      </c>
      <c r="K54" s="72">
        <v>44</v>
      </c>
      <c r="L54" s="73">
        <v>44</v>
      </c>
      <c r="M54" s="64"/>
      <c r="N54" s="70"/>
      <c r="O54" s="1">
        <v>43</v>
      </c>
      <c r="P54" s="68"/>
      <c r="Q54" s="69"/>
      <c r="R54" s="68"/>
      <c r="S54" s="68"/>
      <c r="T54" s="71">
        <f t="shared" si="0"/>
        <v>0</v>
      </c>
      <c r="U54" s="2" t="str">
        <f t="shared" si="1"/>
        <v/>
      </c>
      <c r="V54" s="3">
        <f t="shared" ca="1" si="2"/>
        <v>43344</v>
      </c>
    </row>
    <row r="55" spans="1:22" customFormat="1" ht="9.75" customHeight="1" x14ac:dyDescent="0.25">
      <c r="A55" s="63"/>
      <c r="B55" s="257"/>
      <c r="C55" s="97">
        <v>45</v>
      </c>
      <c r="D55" s="72">
        <v>45</v>
      </c>
      <c r="E55" s="72">
        <v>45</v>
      </c>
      <c r="F55" s="72">
        <v>45</v>
      </c>
      <c r="G55" s="72">
        <v>45</v>
      </c>
      <c r="H55" s="72">
        <v>45</v>
      </c>
      <c r="I55" s="72">
        <v>45</v>
      </c>
      <c r="J55" s="72">
        <v>45</v>
      </c>
      <c r="K55" s="72">
        <v>45</v>
      </c>
      <c r="L55" s="73">
        <v>45</v>
      </c>
      <c r="M55" s="64"/>
      <c r="N55" s="70"/>
      <c r="O55" s="1">
        <v>44</v>
      </c>
      <c r="P55" s="68"/>
      <c r="Q55" s="69"/>
      <c r="R55" s="68"/>
      <c r="S55" s="68"/>
      <c r="T55" s="71">
        <f t="shared" si="0"/>
        <v>0</v>
      </c>
      <c r="U55" s="2" t="str">
        <f t="shared" si="1"/>
        <v/>
      </c>
      <c r="V55" s="3">
        <f t="shared" ca="1" si="2"/>
        <v>43344</v>
      </c>
    </row>
    <row r="56" spans="1:22" customFormat="1" ht="9.75" customHeight="1" x14ac:dyDescent="0.25">
      <c r="A56" s="63"/>
      <c r="B56" s="257"/>
      <c r="C56" s="97">
        <v>46</v>
      </c>
      <c r="D56" s="72">
        <v>46</v>
      </c>
      <c r="E56" s="72">
        <v>46</v>
      </c>
      <c r="F56" s="72">
        <v>46</v>
      </c>
      <c r="G56" s="72">
        <v>46</v>
      </c>
      <c r="H56" s="72">
        <v>46</v>
      </c>
      <c r="I56" s="72">
        <v>46</v>
      </c>
      <c r="J56" s="72">
        <v>46</v>
      </c>
      <c r="K56" s="72">
        <v>46</v>
      </c>
      <c r="L56" s="73">
        <v>46</v>
      </c>
      <c r="M56" s="64"/>
      <c r="N56" s="70"/>
      <c r="O56" s="1">
        <v>45</v>
      </c>
      <c r="P56" s="68"/>
      <c r="Q56" s="69"/>
      <c r="R56" s="68"/>
      <c r="S56" s="68"/>
      <c r="T56" s="71">
        <f t="shared" si="0"/>
        <v>0</v>
      </c>
      <c r="U56" s="2" t="str">
        <f t="shared" si="1"/>
        <v/>
      </c>
      <c r="V56" s="3">
        <f t="shared" ca="1" si="2"/>
        <v>43344</v>
      </c>
    </row>
    <row r="57" spans="1:22" customFormat="1" ht="9.75" customHeight="1" x14ac:dyDescent="0.25">
      <c r="A57" s="63"/>
      <c r="B57" s="257"/>
      <c r="C57" s="97">
        <v>47</v>
      </c>
      <c r="D57" s="72">
        <v>47</v>
      </c>
      <c r="E57" s="72">
        <v>47</v>
      </c>
      <c r="F57" s="72">
        <v>47</v>
      </c>
      <c r="G57" s="72">
        <v>47</v>
      </c>
      <c r="H57" s="72">
        <v>47</v>
      </c>
      <c r="I57" s="72">
        <v>47</v>
      </c>
      <c r="J57" s="72">
        <v>47</v>
      </c>
      <c r="K57" s="72">
        <v>47</v>
      </c>
      <c r="L57" s="73">
        <v>47</v>
      </c>
      <c r="M57" s="64"/>
      <c r="N57" s="70"/>
      <c r="O57" s="1">
        <v>46</v>
      </c>
      <c r="P57" s="68"/>
      <c r="Q57" s="69"/>
      <c r="R57" s="68"/>
      <c r="S57" s="68"/>
      <c r="T57" s="71">
        <f t="shared" si="0"/>
        <v>0</v>
      </c>
      <c r="U57" s="2" t="str">
        <f t="shared" si="1"/>
        <v/>
      </c>
      <c r="V57" s="3">
        <f t="shared" ca="1" si="2"/>
        <v>43344</v>
      </c>
    </row>
    <row r="58" spans="1:22" customFormat="1" ht="9.75" customHeight="1" x14ac:dyDescent="0.25">
      <c r="A58" s="63"/>
      <c r="B58" s="257"/>
      <c r="C58" s="97">
        <v>48</v>
      </c>
      <c r="D58" s="72">
        <v>48</v>
      </c>
      <c r="E58" s="72">
        <v>48</v>
      </c>
      <c r="F58" s="72">
        <v>48</v>
      </c>
      <c r="G58" s="72">
        <v>48</v>
      </c>
      <c r="H58" s="72">
        <v>48</v>
      </c>
      <c r="I58" s="72">
        <v>48</v>
      </c>
      <c r="J58" s="72">
        <v>48</v>
      </c>
      <c r="K58" s="72">
        <v>48</v>
      </c>
      <c r="L58" s="73">
        <v>48</v>
      </c>
      <c r="M58" s="64"/>
      <c r="N58" s="70"/>
      <c r="O58" s="1">
        <v>47</v>
      </c>
      <c r="P58" s="68"/>
      <c r="Q58" s="69"/>
      <c r="R58" s="68"/>
      <c r="S58" s="68"/>
      <c r="T58" s="71">
        <f t="shared" si="0"/>
        <v>0</v>
      </c>
      <c r="U58" s="2" t="str">
        <f t="shared" si="1"/>
        <v/>
      </c>
      <c r="V58" s="3">
        <f t="shared" ca="1" si="2"/>
        <v>43344</v>
      </c>
    </row>
    <row r="59" spans="1:22" customFormat="1" ht="9.75" customHeight="1" x14ac:dyDescent="0.25">
      <c r="A59" s="63"/>
      <c r="B59" s="257"/>
      <c r="C59" s="97">
        <v>49</v>
      </c>
      <c r="D59" s="72">
        <v>49</v>
      </c>
      <c r="E59" s="72">
        <v>49</v>
      </c>
      <c r="F59" s="72">
        <v>49</v>
      </c>
      <c r="G59" s="72">
        <v>49</v>
      </c>
      <c r="H59" s="72">
        <v>49</v>
      </c>
      <c r="I59" s="72">
        <v>49</v>
      </c>
      <c r="J59" s="72">
        <v>49</v>
      </c>
      <c r="K59" s="72">
        <v>49</v>
      </c>
      <c r="L59" s="73">
        <v>49</v>
      </c>
      <c r="M59" s="64"/>
      <c r="N59" s="70"/>
      <c r="O59" s="1">
        <v>48</v>
      </c>
      <c r="P59" s="68"/>
      <c r="Q59" s="69"/>
      <c r="R59" s="68"/>
      <c r="S59" s="68"/>
      <c r="T59" s="71">
        <f t="shared" si="0"/>
        <v>0</v>
      </c>
      <c r="U59" s="2" t="str">
        <f t="shared" si="1"/>
        <v/>
      </c>
      <c r="V59" s="3">
        <f t="shared" ca="1" si="2"/>
        <v>43344</v>
      </c>
    </row>
    <row r="60" spans="1:22" customFormat="1" ht="9.75" customHeight="1" x14ac:dyDescent="0.25">
      <c r="A60" s="63"/>
      <c r="B60" s="257"/>
      <c r="C60" s="97">
        <v>50</v>
      </c>
      <c r="D60" s="72">
        <v>50</v>
      </c>
      <c r="E60" s="72">
        <v>50</v>
      </c>
      <c r="F60" s="72">
        <v>50</v>
      </c>
      <c r="G60" s="72">
        <v>50</v>
      </c>
      <c r="H60" s="72">
        <v>50</v>
      </c>
      <c r="I60" s="72">
        <v>50</v>
      </c>
      <c r="J60" s="72">
        <v>50</v>
      </c>
      <c r="K60" s="72">
        <v>50</v>
      </c>
      <c r="L60" s="73">
        <v>50</v>
      </c>
      <c r="M60" s="64"/>
      <c r="N60" s="70"/>
      <c r="O60" s="1">
        <v>49</v>
      </c>
      <c r="P60" s="68"/>
      <c r="Q60" s="69"/>
      <c r="R60" s="68"/>
      <c r="S60" s="68"/>
      <c r="T60" s="71">
        <f t="shared" si="0"/>
        <v>0</v>
      </c>
      <c r="U60" s="2" t="str">
        <f t="shared" si="1"/>
        <v/>
      </c>
      <c r="V60" s="3">
        <f t="shared" ca="1" si="2"/>
        <v>43344</v>
      </c>
    </row>
    <row r="61" spans="1:22" customFormat="1" ht="9.75" customHeight="1" x14ac:dyDescent="0.25">
      <c r="A61" s="63"/>
      <c r="B61" s="257"/>
      <c r="C61" s="97">
        <v>51</v>
      </c>
      <c r="D61" s="72">
        <v>51</v>
      </c>
      <c r="E61" s="72">
        <v>51</v>
      </c>
      <c r="F61" s="72">
        <v>51</v>
      </c>
      <c r="G61" s="72">
        <v>51</v>
      </c>
      <c r="H61" s="72">
        <v>51</v>
      </c>
      <c r="I61" s="72">
        <v>51</v>
      </c>
      <c r="J61" s="72">
        <v>51</v>
      </c>
      <c r="K61" s="72">
        <v>51</v>
      </c>
      <c r="L61" s="73">
        <v>51</v>
      </c>
      <c r="M61" s="64"/>
      <c r="N61" s="70"/>
      <c r="O61" s="1">
        <v>50</v>
      </c>
      <c r="P61" s="68"/>
      <c r="Q61" s="69"/>
      <c r="R61" s="68"/>
      <c r="S61" s="68"/>
      <c r="T61" s="71">
        <f t="shared" si="0"/>
        <v>0</v>
      </c>
      <c r="U61" s="2" t="str">
        <f t="shared" si="1"/>
        <v/>
      </c>
      <c r="V61" s="3">
        <f t="shared" ca="1" si="2"/>
        <v>43344</v>
      </c>
    </row>
    <row r="62" spans="1:22" customFormat="1" ht="9.75" customHeight="1" x14ac:dyDescent="0.25">
      <c r="A62" s="63"/>
      <c r="B62" s="257"/>
      <c r="C62" s="97">
        <v>52</v>
      </c>
      <c r="D62" s="72">
        <v>52</v>
      </c>
      <c r="E62" s="72">
        <v>52</v>
      </c>
      <c r="F62" s="72">
        <v>52</v>
      </c>
      <c r="G62" s="72">
        <v>52</v>
      </c>
      <c r="H62" s="72">
        <v>52</v>
      </c>
      <c r="I62" s="72">
        <v>52</v>
      </c>
      <c r="J62" s="72">
        <v>52</v>
      </c>
      <c r="K62" s="72">
        <v>52</v>
      </c>
      <c r="L62" s="73">
        <v>52</v>
      </c>
      <c r="M62" s="64"/>
      <c r="N62" s="70"/>
      <c r="O62" s="1">
        <v>51</v>
      </c>
      <c r="P62" s="68"/>
      <c r="Q62" s="69"/>
      <c r="R62" s="68"/>
      <c r="S62" s="68"/>
      <c r="T62" s="71">
        <f t="shared" si="0"/>
        <v>0</v>
      </c>
      <c r="U62" s="2" t="str">
        <f t="shared" si="1"/>
        <v/>
      </c>
      <c r="V62" s="3">
        <f t="shared" ca="1" si="2"/>
        <v>43344</v>
      </c>
    </row>
    <row r="63" spans="1:22" customFormat="1" ht="9.75" customHeight="1" x14ac:dyDescent="0.25">
      <c r="A63" s="63"/>
      <c r="B63" s="257"/>
      <c r="C63" s="97">
        <v>53</v>
      </c>
      <c r="D63" s="72">
        <v>53</v>
      </c>
      <c r="E63" s="72">
        <v>53</v>
      </c>
      <c r="F63" s="72">
        <v>53</v>
      </c>
      <c r="G63" s="72">
        <v>53</v>
      </c>
      <c r="H63" s="72">
        <v>53</v>
      </c>
      <c r="I63" s="72">
        <v>53</v>
      </c>
      <c r="J63" s="72">
        <v>53</v>
      </c>
      <c r="K63" s="72">
        <v>53</v>
      </c>
      <c r="L63" s="73">
        <v>53</v>
      </c>
      <c r="M63" s="64"/>
      <c r="N63" s="70"/>
      <c r="O63" s="1">
        <v>52</v>
      </c>
      <c r="P63" s="68"/>
      <c r="Q63" s="69"/>
      <c r="R63" s="68"/>
      <c r="S63" s="68"/>
      <c r="T63" s="71">
        <f t="shared" si="0"/>
        <v>0</v>
      </c>
      <c r="U63" s="2" t="str">
        <f t="shared" si="1"/>
        <v/>
      </c>
      <c r="V63" s="3">
        <f t="shared" ca="1" si="2"/>
        <v>43344</v>
      </c>
    </row>
    <row r="64" spans="1:22" customFormat="1" ht="9.75" customHeight="1" x14ac:dyDescent="0.25">
      <c r="A64" s="63"/>
      <c r="B64" s="257"/>
      <c r="C64" s="97">
        <v>54</v>
      </c>
      <c r="D64" s="72">
        <v>54</v>
      </c>
      <c r="E64" s="72">
        <v>54</v>
      </c>
      <c r="F64" s="72">
        <v>54</v>
      </c>
      <c r="G64" s="72">
        <v>54</v>
      </c>
      <c r="H64" s="72">
        <v>54</v>
      </c>
      <c r="I64" s="72">
        <v>54</v>
      </c>
      <c r="J64" s="72">
        <v>54</v>
      </c>
      <c r="K64" s="72">
        <v>54</v>
      </c>
      <c r="L64" s="73">
        <v>54</v>
      </c>
      <c r="M64" s="64"/>
      <c r="N64" s="70"/>
      <c r="O64" s="1">
        <v>53</v>
      </c>
      <c r="P64" s="68"/>
      <c r="Q64" s="69"/>
      <c r="R64" s="68"/>
      <c r="S64" s="68"/>
      <c r="T64" s="71">
        <f t="shared" si="0"/>
        <v>0</v>
      </c>
      <c r="U64" s="2" t="str">
        <f t="shared" si="1"/>
        <v/>
      </c>
      <c r="V64" s="3">
        <f t="shared" ca="1" si="2"/>
        <v>43344</v>
      </c>
    </row>
    <row r="65" spans="1:22" customFormat="1" ht="9.75" customHeight="1" x14ac:dyDescent="0.25">
      <c r="A65" s="63"/>
      <c r="B65" s="257"/>
      <c r="C65" s="97">
        <v>55</v>
      </c>
      <c r="D65" s="72">
        <v>55</v>
      </c>
      <c r="E65" s="72">
        <v>55</v>
      </c>
      <c r="F65" s="72">
        <v>55</v>
      </c>
      <c r="G65" s="72">
        <v>55</v>
      </c>
      <c r="H65" s="72">
        <v>55</v>
      </c>
      <c r="I65" s="72">
        <v>55</v>
      </c>
      <c r="J65" s="72">
        <v>55</v>
      </c>
      <c r="K65" s="72">
        <v>55</v>
      </c>
      <c r="L65" s="73">
        <v>55</v>
      </c>
      <c r="M65" s="64"/>
      <c r="N65" s="70"/>
      <c r="O65" s="1">
        <v>54</v>
      </c>
      <c r="P65" s="68"/>
      <c r="Q65" s="69"/>
      <c r="R65" s="68"/>
      <c r="S65" s="68"/>
      <c r="T65" s="71">
        <f t="shared" si="0"/>
        <v>0</v>
      </c>
      <c r="U65" s="2" t="str">
        <f t="shared" si="1"/>
        <v/>
      </c>
      <c r="V65" s="3">
        <f t="shared" ca="1" si="2"/>
        <v>43344</v>
      </c>
    </row>
    <row r="66" spans="1:22" customFormat="1" ht="9.75" customHeight="1" x14ac:dyDescent="0.25">
      <c r="A66" s="63"/>
      <c r="B66" s="257"/>
      <c r="C66" s="97">
        <v>56</v>
      </c>
      <c r="D66" s="72">
        <v>56</v>
      </c>
      <c r="E66" s="72">
        <v>56</v>
      </c>
      <c r="F66" s="72">
        <v>56</v>
      </c>
      <c r="G66" s="72">
        <v>56</v>
      </c>
      <c r="H66" s="72">
        <v>56</v>
      </c>
      <c r="I66" s="72">
        <v>56</v>
      </c>
      <c r="J66" s="72">
        <v>56</v>
      </c>
      <c r="K66" s="72">
        <v>56</v>
      </c>
      <c r="L66" s="73">
        <v>56</v>
      </c>
      <c r="M66" s="64"/>
      <c r="N66" s="70"/>
      <c r="O66" s="1">
        <v>55</v>
      </c>
      <c r="P66" s="68"/>
      <c r="Q66" s="69"/>
      <c r="R66" s="68"/>
      <c r="S66" s="68"/>
      <c r="T66" s="71">
        <f t="shared" si="0"/>
        <v>0</v>
      </c>
      <c r="U66" s="2" t="str">
        <f t="shared" si="1"/>
        <v/>
      </c>
      <c r="V66" s="3">
        <f t="shared" ca="1" si="2"/>
        <v>43344</v>
      </c>
    </row>
    <row r="67" spans="1:22" customFormat="1" ht="9.75" customHeight="1" x14ac:dyDescent="0.25">
      <c r="A67" s="63"/>
      <c r="B67" s="257"/>
      <c r="C67" s="97">
        <v>57</v>
      </c>
      <c r="D67" s="72">
        <v>57</v>
      </c>
      <c r="E67" s="72">
        <v>57</v>
      </c>
      <c r="F67" s="72">
        <v>57</v>
      </c>
      <c r="G67" s="72">
        <v>57</v>
      </c>
      <c r="H67" s="72">
        <v>57</v>
      </c>
      <c r="I67" s="72">
        <v>57</v>
      </c>
      <c r="J67" s="72">
        <v>57</v>
      </c>
      <c r="K67" s="72">
        <v>57</v>
      </c>
      <c r="L67" s="73">
        <v>57</v>
      </c>
      <c r="M67" s="64"/>
      <c r="N67" s="70"/>
      <c r="O67" s="1">
        <v>56</v>
      </c>
      <c r="P67" s="68"/>
      <c r="Q67" s="69"/>
      <c r="R67" s="68"/>
      <c r="S67" s="68"/>
      <c r="T67" s="71">
        <f t="shared" si="0"/>
        <v>0</v>
      </c>
      <c r="U67" s="2" t="str">
        <f t="shared" si="1"/>
        <v/>
      </c>
      <c r="V67" s="3">
        <f t="shared" ca="1" si="2"/>
        <v>43344</v>
      </c>
    </row>
    <row r="68" spans="1:22" customFormat="1" ht="9.75" customHeight="1" x14ac:dyDescent="0.25">
      <c r="A68" s="63"/>
      <c r="B68" s="257"/>
      <c r="C68" s="97">
        <v>58</v>
      </c>
      <c r="D68" s="72">
        <v>58</v>
      </c>
      <c r="E68" s="72">
        <v>58</v>
      </c>
      <c r="F68" s="72">
        <v>58</v>
      </c>
      <c r="G68" s="72">
        <v>58</v>
      </c>
      <c r="H68" s="72">
        <v>58</v>
      </c>
      <c r="I68" s="72">
        <v>58</v>
      </c>
      <c r="J68" s="72">
        <v>58</v>
      </c>
      <c r="K68" s="72">
        <v>58</v>
      </c>
      <c r="L68" s="73">
        <v>58</v>
      </c>
      <c r="M68" s="64"/>
      <c r="N68" s="70"/>
      <c r="O68" s="1">
        <v>57</v>
      </c>
      <c r="P68" s="68"/>
      <c r="Q68" s="69"/>
      <c r="R68" s="68"/>
      <c r="S68" s="68"/>
      <c r="T68" s="71">
        <f t="shared" si="0"/>
        <v>0</v>
      </c>
      <c r="U68" s="2" t="str">
        <f t="shared" si="1"/>
        <v/>
      </c>
      <c r="V68" s="3">
        <f t="shared" ca="1" si="2"/>
        <v>43344</v>
      </c>
    </row>
    <row r="69" spans="1:22" customFormat="1" ht="9.75" customHeight="1" x14ac:dyDescent="0.25">
      <c r="A69" s="63"/>
      <c r="B69" s="257"/>
      <c r="C69" s="97">
        <v>59</v>
      </c>
      <c r="D69" s="72">
        <v>59</v>
      </c>
      <c r="E69" s="72">
        <v>59</v>
      </c>
      <c r="F69" s="72">
        <v>59</v>
      </c>
      <c r="G69" s="72">
        <v>59</v>
      </c>
      <c r="H69" s="72">
        <v>59</v>
      </c>
      <c r="I69" s="72">
        <v>59</v>
      </c>
      <c r="J69" s="72">
        <v>59</v>
      </c>
      <c r="K69" s="72">
        <v>59</v>
      </c>
      <c r="L69" s="73">
        <v>59</v>
      </c>
      <c r="M69" s="64"/>
      <c r="N69" s="70"/>
      <c r="O69" s="1">
        <v>58</v>
      </c>
      <c r="P69" s="68"/>
      <c r="Q69" s="69"/>
      <c r="R69" s="68"/>
      <c r="S69" s="68"/>
      <c r="T69" s="71">
        <f t="shared" si="0"/>
        <v>0</v>
      </c>
      <c r="U69" s="2" t="str">
        <f t="shared" si="1"/>
        <v/>
      </c>
      <c r="V69" s="3">
        <f t="shared" ca="1" si="2"/>
        <v>43344</v>
      </c>
    </row>
    <row r="70" spans="1:22" customFormat="1" ht="9.75" customHeight="1" x14ac:dyDescent="0.25">
      <c r="A70" s="63"/>
      <c r="B70" s="257"/>
      <c r="C70" s="97">
        <v>60</v>
      </c>
      <c r="D70" s="72">
        <v>60</v>
      </c>
      <c r="E70" s="72">
        <v>60</v>
      </c>
      <c r="F70" s="72">
        <v>60</v>
      </c>
      <c r="G70" s="72">
        <v>60</v>
      </c>
      <c r="H70" s="72">
        <v>60</v>
      </c>
      <c r="I70" s="72">
        <v>60</v>
      </c>
      <c r="J70" s="72">
        <v>60</v>
      </c>
      <c r="K70" s="72">
        <v>60</v>
      </c>
      <c r="L70" s="73">
        <v>60</v>
      </c>
      <c r="M70" s="64"/>
      <c r="N70" s="70"/>
      <c r="O70" s="1">
        <v>59</v>
      </c>
      <c r="P70" s="68"/>
      <c r="Q70" s="69"/>
      <c r="R70" s="68"/>
      <c r="S70" s="68"/>
      <c r="T70" s="71">
        <f t="shared" si="0"/>
        <v>0</v>
      </c>
      <c r="U70" s="2" t="str">
        <f t="shared" si="1"/>
        <v/>
      </c>
      <c r="V70" s="3">
        <f t="shared" ca="1" si="2"/>
        <v>43344</v>
      </c>
    </row>
    <row r="71" spans="1:22" customFormat="1" ht="9.75" customHeight="1" x14ac:dyDescent="0.25">
      <c r="A71" s="63"/>
      <c r="B71" s="257"/>
      <c r="C71" s="97">
        <v>61</v>
      </c>
      <c r="D71" s="72">
        <v>61</v>
      </c>
      <c r="E71" s="72">
        <v>61</v>
      </c>
      <c r="F71" s="72">
        <v>61</v>
      </c>
      <c r="G71" s="72">
        <v>61</v>
      </c>
      <c r="H71" s="72">
        <v>61</v>
      </c>
      <c r="I71" s="72">
        <v>61</v>
      </c>
      <c r="J71" s="72">
        <v>61</v>
      </c>
      <c r="K71" s="72">
        <v>61</v>
      </c>
      <c r="L71" s="73">
        <v>61</v>
      </c>
      <c r="M71" s="64"/>
      <c r="N71" s="70"/>
      <c r="O71" s="1">
        <v>60</v>
      </c>
      <c r="P71" s="68"/>
      <c r="Q71" s="69"/>
      <c r="R71" s="68"/>
      <c r="S71" s="68"/>
      <c r="T71" s="71">
        <f t="shared" si="0"/>
        <v>0</v>
      </c>
      <c r="U71" s="2" t="str">
        <f t="shared" si="1"/>
        <v/>
      </c>
      <c r="V71" s="3">
        <f t="shared" ca="1" si="2"/>
        <v>43344</v>
      </c>
    </row>
    <row r="72" spans="1:22" customFormat="1" ht="9.75" customHeight="1" x14ac:dyDescent="0.25">
      <c r="A72" s="63"/>
      <c r="B72" s="257"/>
      <c r="C72" s="97">
        <v>62</v>
      </c>
      <c r="D72" s="72">
        <v>62</v>
      </c>
      <c r="E72" s="72">
        <v>62</v>
      </c>
      <c r="F72" s="72">
        <v>62</v>
      </c>
      <c r="G72" s="72">
        <v>62</v>
      </c>
      <c r="H72" s="72">
        <v>62</v>
      </c>
      <c r="I72" s="72">
        <v>62</v>
      </c>
      <c r="J72" s="72">
        <v>62</v>
      </c>
      <c r="K72" s="72">
        <v>62</v>
      </c>
      <c r="L72" s="73">
        <v>62</v>
      </c>
      <c r="M72" s="64"/>
      <c r="N72" s="70"/>
      <c r="O72" s="1">
        <v>61</v>
      </c>
      <c r="P72" s="68"/>
      <c r="Q72" s="69"/>
      <c r="R72" s="68"/>
      <c r="S72" s="68"/>
      <c r="T72" s="71">
        <f t="shared" si="0"/>
        <v>0</v>
      </c>
      <c r="U72" s="2" t="str">
        <f t="shared" si="1"/>
        <v/>
      </c>
      <c r="V72" s="3">
        <f t="shared" ca="1" si="2"/>
        <v>43344</v>
      </c>
    </row>
    <row r="73" spans="1:22" customFormat="1" ht="9.75" customHeight="1" x14ac:dyDescent="0.25">
      <c r="A73" s="63"/>
      <c r="B73" s="257"/>
      <c r="C73" s="97">
        <v>63</v>
      </c>
      <c r="D73" s="72">
        <v>63</v>
      </c>
      <c r="E73" s="72">
        <v>63</v>
      </c>
      <c r="F73" s="72">
        <v>63</v>
      </c>
      <c r="G73" s="72">
        <v>63</v>
      </c>
      <c r="H73" s="72">
        <v>63</v>
      </c>
      <c r="I73" s="72">
        <v>63</v>
      </c>
      <c r="J73" s="72">
        <v>63</v>
      </c>
      <c r="K73" s="72">
        <v>63</v>
      </c>
      <c r="L73" s="73">
        <v>63</v>
      </c>
      <c r="M73" s="64"/>
      <c r="N73" s="70"/>
      <c r="O73" s="1">
        <v>62</v>
      </c>
      <c r="P73" s="68"/>
      <c r="Q73" s="69"/>
      <c r="R73" s="68"/>
      <c r="S73" s="68"/>
      <c r="T73" s="71">
        <f t="shared" si="0"/>
        <v>0</v>
      </c>
      <c r="U73" s="2" t="str">
        <f t="shared" si="1"/>
        <v/>
      </c>
      <c r="V73" s="3">
        <f t="shared" ca="1" si="2"/>
        <v>43344</v>
      </c>
    </row>
    <row r="74" spans="1:22" customFormat="1" ht="9.75" customHeight="1" x14ac:dyDescent="0.25">
      <c r="A74" s="63"/>
      <c r="B74" s="257"/>
      <c r="C74" s="97">
        <v>64</v>
      </c>
      <c r="D74" s="72">
        <v>64</v>
      </c>
      <c r="E74" s="72">
        <v>64</v>
      </c>
      <c r="F74" s="72">
        <v>64</v>
      </c>
      <c r="G74" s="72">
        <v>64</v>
      </c>
      <c r="H74" s="72">
        <v>64</v>
      </c>
      <c r="I74" s="72">
        <v>64</v>
      </c>
      <c r="J74" s="72">
        <v>64</v>
      </c>
      <c r="K74" s="72">
        <v>64</v>
      </c>
      <c r="L74" s="73">
        <v>64</v>
      </c>
      <c r="M74" s="64"/>
      <c r="N74" s="70"/>
      <c r="O74" s="1">
        <v>63</v>
      </c>
      <c r="P74" s="68"/>
      <c r="Q74" s="69"/>
      <c r="R74" s="68"/>
      <c r="S74" s="68"/>
      <c r="T74" s="71">
        <f t="shared" si="0"/>
        <v>0</v>
      </c>
      <c r="U74" s="2" t="str">
        <f t="shared" si="1"/>
        <v/>
      </c>
      <c r="V74" s="3">
        <f t="shared" ca="1" si="2"/>
        <v>43344</v>
      </c>
    </row>
    <row r="75" spans="1:22" customFormat="1" ht="9.75" customHeight="1" x14ac:dyDescent="0.25">
      <c r="A75" s="63"/>
      <c r="B75" s="257"/>
      <c r="C75" s="97">
        <v>65</v>
      </c>
      <c r="D75" s="72">
        <v>65</v>
      </c>
      <c r="E75" s="72">
        <v>65</v>
      </c>
      <c r="F75" s="72">
        <v>65</v>
      </c>
      <c r="G75" s="72">
        <v>65</v>
      </c>
      <c r="H75" s="72">
        <v>65</v>
      </c>
      <c r="I75" s="72">
        <v>65</v>
      </c>
      <c r="J75" s="72">
        <v>65</v>
      </c>
      <c r="K75" s="72">
        <v>65</v>
      </c>
      <c r="L75" s="73">
        <v>65</v>
      </c>
      <c r="M75" s="64"/>
      <c r="N75" s="70"/>
      <c r="O75" s="1">
        <v>64</v>
      </c>
      <c r="P75" s="68"/>
      <c r="Q75" s="69"/>
      <c r="R75" s="68"/>
      <c r="S75" s="68"/>
      <c r="T75" s="71">
        <f t="shared" ref="T75:T131" si="4">IF(P75&gt;=S75,0,"")</f>
        <v>0</v>
      </c>
      <c r="U75" s="2" t="str">
        <f t="shared" ref="U75:U131" si="5">IF(S75&lt;&gt;"",Q75,"")</f>
        <v/>
      </c>
      <c r="V75" s="3">
        <f t="shared" ref="V75:V131" ca="1" si="6">IF(U75&lt;&gt;"","pago",TODAY()-P75)</f>
        <v>43344</v>
      </c>
    </row>
    <row r="76" spans="1:22" customFormat="1" ht="9.75" customHeight="1" x14ac:dyDescent="0.25">
      <c r="A76" s="63"/>
      <c r="B76" s="257"/>
      <c r="C76" s="97">
        <v>66</v>
      </c>
      <c r="D76" s="72">
        <v>66</v>
      </c>
      <c r="E76" s="72">
        <v>66</v>
      </c>
      <c r="F76" s="72">
        <v>66</v>
      </c>
      <c r="G76" s="72">
        <v>66</v>
      </c>
      <c r="H76" s="72">
        <v>66</v>
      </c>
      <c r="I76" s="72">
        <v>66</v>
      </c>
      <c r="J76" s="72">
        <v>66</v>
      </c>
      <c r="K76" s="72">
        <v>66</v>
      </c>
      <c r="L76" s="73">
        <v>66</v>
      </c>
      <c r="M76" s="64"/>
      <c r="N76" s="70"/>
      <c r="O76" s="1">
        <v>65</v>
      </c>
      <c r="P76" s="68"/>
      <c r="Q76" s="69"/>
      <c r="R76" s="68"/>
      <c r="S76" s="68"/>
      <c r="T76" s="71">
        <f t="shared" si="4"/>
        <v>0</v>
      </c>
      <c r="U76" s="2" t="str">
        <f t="shared" si="5"/>
        <v/>
      </c>
      <c r="V76" s="3">
        <f t="shared" ca="1" si="6"/>
        <v>43344</v>
      </c>
    </row>
    <row r="77" spans="1:22" customFormat="1" ht="9.75" customHeight="1" x14ac:dyDescent="0.25">
      <c r="A77" s="63"/>
      <c r="B77" s="257"/>
      <c r="C77" s="97">
        <v>67</v>
      </c>
      <c r="D77" s="72">
        <v>67</v>
      </c>
      <c r="E77" s="72">
        <v>67</v>
      </c>
      <c r="F77" s="72">
        <v>67</v>
      </c>
      <c r="G77" s="72">
        <v>67</v>
      </c>
      <c r="H77" s="72">
        <v>67</v>
      </c>
      <c r="I77" s="72">
        <v>67</v>
      </c>
      <c r="J77" s="72">
        <v>67</v>
      </c>
      <c r="K77" s="72">
        <v>67</v>
      </c>
      <c r="L77" s="73">
        <v>67</v>
      </c>
      <c r="M77" s="64"/>
      <c r="N77" s="70"/>
      <c r="O77" s="1">
        <v>66</v>
      </c>
      <c r="P77" s="68"/>
      <c r="Q77" s="69"/>
      <c r="R77" s="68"/>
      <c r="S77" s="68"/>
      <c r="T77" s="71">
        <f t="shared" si="4"/>
        <v>0</v>
      </c>
      <c r="U77" s="2" t="str">
        <f t="shared" si="5"/>
        <v/>
      </c>
      <c r="V77" s="3">
        <f t="shared" ca="1" si="6"/>
        <v>43344</v>
      </c>
    </row>
    <row r="78" spans="1:22" customFormat="1" ht="9.75" customHeight="1" x14ac:dyDescent="0.25">
      <c r="A78" s="63"/>
      <c r="B78" s="257"/>
      <c r="C78" s="97">
        <v>68</v>
      </c>
      <c r="D78" s="72">
        <v>68</v>
      </c>
      <c r="E78" s="72">
        <v>68</v>
      </c>
      <c r="F78" s="72">
        <v>68</v>
      </c>
      <c r="G78" s="72">
        <v>68</v>
      </c>
      <c r="H78" s="72">
        <v>68</v>
      </c>
      <c r="I78" s="72">
        <v>68</v>
      </c>
      <c r="J78" s="72">
        <v>68</v>
      </c>
      <c r="K78" s="72">
        <v>68</v>
      </c>
      <c r="L78" s="73">
        <v>68</v>
      </c>
      <c r="M78" s="64"/>
      <c r="N78" s="70"/>
      <c r="O78" s="1">
        <v>67</v>
      </c>
      <c r="P78" s="68"/>
      <c r="Q78" s="69"/>
      <c r="R78" s="68"/>
      <c r="S78" s="68"/>
      <c r="T78" s="71">
        <f t="shared" si="4"/>
        <v>0</v>
      </c>
      <c r="U78" s="2" t="str">
        <f t="shared" si="5"/>
        <v/>
      </c>
      <c r="V78" s="3">
        <f t="shared" ca="1" si="6"/>
        <v>43344</v>
      </c>
    </row>
    <row r="79" spans="1:22" customFormat="1" ht="9.75" customHeight="1" x14ac:dyDescent="0.25">
      <c r="A79" s="63"/>
      <c r="B79" s="257"/>
      <c r="C79" s="97">
        <v>69</v>
      </c>
      <c r="D79" s="72">
        <v>69</v>
      </c>
      <c r="E79" s="72">
        <v>69</v>
      </c>
      <c r="F79" s="72">
        <v>69</v>
      </c>
      <c r="G79" s="72">
        <v>69</v>
      </c>
      <c r="H79" s="72">
        <v>69</v>
      </c>
      <c r="I79" s="72">
        <v>69</v>
      </c>
      <c r="J79" s="72">
        <v>69</v>
      </c>
      <c r="K79" s="72">
        <v>69</v>
      </c>
      <c r="L79" s="73">
        <v>69</v>
      </c>
      <c r="M79" s="64"/>
      <c r="N79" s="70"/>
      <c r="O79" s="1">
        <v>68</v>
      </c>
      <c r="P79" s="68"/>
      <c r="Q79" s="69"/>
      <c r="R79" s="68"/>
      <c r="S79" s="68"/>
      <c r="T79" s="71">
        <f t="shared" si="4"/>
        <v>0</v>
      </c>
      <c r="U79" s="2" t="str">
        <f t="shared" si="5"/>
        <v/>
      </c>
      <c r="V79" s="3">
        <f t="shared" ca="1" si="6"/>
        <v>43344</v>
      </c>
    </row>
    <row r="80" spans="1:22" customFormat="1" ht="9.75" customHeight="1" x14ac:dyDescent="0.25">
      <c r="A80" s="63"/>
      <c r="B80" s="257"/>
      <c r="C80" s="97">
        <v>70</v>
      </c>
      <c r="D80" s="72">
        <v>70</v>
      </c>
      <c r="E80" s="72">
        <v>70</v>
      </c>
      <c r="F80" s="72">
        <v>70</v>
      </c>
      <c r="G80" s="72">
        <v>70</v>
      </c>
      <c r="H80" s="72">
        <v>70</v>
      </c>
      <c r="I80" s="72">
        <v>70</v>
      </c>
      <c r="J80" s="72">
        <v>70</v>
      </c>
      <c r="K80" s="72">
        <v>70</v>
      </c>
      <c r="L80" s="73">
        <v>70</v>
      </c>
      <c r="M80" s="64"/>
      <c r="N80" s="70"/>
      <c r="O80" s="1">
        <v>69</v>
      </c>
      <c r="P80" s="68"/>
      <c r="Q80" s="69"/>
      <c r="R80" s="68"/>
      <c r="S80" s="68"/>
      <c r="T80" s="71">
        <f t="shared" si="4"/>
        <v>0</v>
      </c>
      <c r="U80" s="2" t="str">
        <f t="shared" si="5"/>
        <v/>
      </c>
      <c r="V80" s="3">
        <f t="shared" ca="1" si="6"/>
        <v>43344</v>
      </c>
    </row>
    <row r="81" spans="1:22" customFormat="1" ht="9.75" customHeight="1" x14ac:dyDescent="0.25">
      <c r="A81" s="63"/>
      <c r="B81" s="257"/>
      <c r="C81" s="97">
        <v>71</v>
      </c>
      <c r="D81" s="72">
        <v>71</v>
      </c>
      <c r="E81" s="72">
        <v>71</v>
      </c>
      <c r="F81" s="72">
        <v>71</v>
      </c>
      <c r="G81" s="72">
        <v>71</v>
      </c>
      <c r="H81" s="72">
        <v>71</v>
      </c>
      <c r="I81" s="72">
        <v>71</v>
      </c>
      <c r="J81" s="72">
        <v>71</v>
      </c>
      <c r="K81" s="72">
        <v>71</v>
      </c>
      <c r="L81" s="73">
        <v>71</v>
      </c>
      <c r="M81" s="64"/>
      <c r="N81" s="70"/>
      <c r="O81" s="1">
        <v>70</v>
      </c>
      <c r="P81" s="68"/>
      <c r="Q81" s="69"/>
      <c r="R81" s="68"/>
      <c r="S81" s="68"/>
      <c r="T81" s="71">
        <f t="shared" si="4"/>
        <v>0</v>
      </c>
      <c r="U81" s="2" t="str">
        <f t="shared" si="5"/>
        <v/>
      </c>
      <c r="V81" s="3">
        <f t="shared" ca="1" si="6"/>
        <v>43344</v>
      </c>
    </row>
    <row r="82" spans="1:22" customFormat="1" ht="9.75" customHeight="1" x14ac:dyDescent="0.25">
      <c r="A82" s="63"/>
      <c r="B82" s="257"/>
      <c r="C82" s="97">
        <v>72</v>
      </c>
      <c r="D82" s="72">
        <v>72</v>
      </c>
      <c r="E82" s="72">
        <v>72</v>
      </c>
      <c r="F82" s="72">
        <v>72</v>
      </c>
      <c r="G82" s="72">
        <v>72</v>
      </c>
      <c r="H82" s="72">
        <v>72</v>
      </c>
      <c r="I82" s="72">
        <v>72</v>
      </c>
      <c r="J82" s="72">
        <v>72</v>
      </c>
      <c r="K82" s="72">
        <v>72</v>
      </c>
      <c r="L82" s="73">
        <v>72</v>
      </c>
      <c r="M82" s="64"/>
      <c r="N82" s="70"/>
      <c r="O82" s="1">
        <v>71</v>
      </c>
      <c r="P82" s="68"/>
      <c r="Q82" s="69"/>
      <c r="R82" s="68"/>
      <c r="S82" s="68"/>
      <c r="T82" s="71">
        <f t="shared" si="4"/>
        <v>0</v>
      </c>
      <c r="U82" s="2" t="str">
        <f t="shared" si="5"/>
        <v/>
      </c>
      <c r="V82" s="3">
        <f t="shared" ca="1" si="6"/>
        <v>43344</v>
      </c>
    </row>
    <row r="83" spans="1:22" customFormat="1" ht="9.75" customHeight="1" x14ac:dyDescent="0.25">
      <c r="A83" s="63"/>
      <c r="B83" s="257"/>
      <c r="C83" s="97">
        <v>73</v>
      </c>
      <c r="D83" s="72">
        <v>73</v>
      </c>
      <c r="E83" s="72">
        <v>73</v>
      </c>
      <c r="F83" s="72">
        <v>73</v>
      </c>
      <c r="G83" s="72">
        <v>73</v>
      </c>
      <c r="H83" s="72">
        <v>73</v>
      </c>
      <c r="I83" s="72">
        <v>73</v>
      </c>
      <c r="J83" s="72">
        <v>73</v>
      </c>
      <c r="K83" s="72">
        <v>73</v>
      </c>
      <c r="L83" s="73">
        <v>73</v>
      </c>
      <c r="M83" s="64"/>
      <c r="N83" s="70"/>
      <c r="O83" s="1">
        <v>72</v>
      </c>
      <c r="P83" s="68"/>
      <c r="Q83" s="69"/>
      <c r="R83" s="68"/>
      <c r="S83" s="68"/>
      <c r="T83" s="71">
        <f t="shared" si="4"/>
        <v>0</v>
      </c>
      <c r="U83" s="2" t="str">
        <f t="shared" si="5"/>
        <v/>
      </c>
      <c r="V83" s="3">
        <f t="shared" ca="1" si="6"/>
        <v>43344</v>
      </c>
    </row>
    <row r="84" spans="1:22" customFormat="1" ht="9.75" customHeight="1" x14ac:dyDescent="0.25">
      <c r="A84" s="63"/>
      <c r="B84" s="257"/>
      <c r="C84" s="97">
        <v>74</v>
      </c>
      <c r="D84" s="72">
        <v>74</v>
      </c>
      <c r="E84" s="72">
        <v>74</v>
      </c>
      <c r="F84" s="72">
        <v>74</v>
      </c>
      <c r="G84" s="72">
        <v>74</v>
      </c>
      <c r="H84" s="72">
        <v>74</v>
      </c>
      <c r="I84" s="72">
        <v>74</v>
      </c>
      <c r="J84" s="72">
        <v>74</v>
      </c>
      <c r="K84" s="72">
        <v>74</v>
      </c>
      <c r="L84" s="73">
        <v>74</v>
      </c>
      <c r="M84" s="64"/>
      <c r="N84" s="70"/>
      <c r="O84" s="1">
        <v>73</v>
      </c>
      <c r="P84" s="68"/>
      <c r="Q84" s="69"/>
      <c r="R84" s="68"/>
      <c r="S84" s="68"/>
      <c r="T84" s="71">
        <f t="shared" si="4"/>
        <v>0</v>
      </c>
      <c r="U84" s="2" t="str">
        <f t="shared" si="5"/>
        <v/>
      </c>
      <c r="V84" s="3">
        <f t="shared" ca="1" si="6"/>
        <v>43344</v>
      </c>
    </row>
    <row r="85" spans="1:22" customFormat="1" ht="9.75" customHeight="1" x14ac:dyDescent="0.25">
      <c r="A85" s="63"/>
      <c r="B85" s="257"/>
      <c r="C85" s="97">
        <v>75</v>
      </c>
      <c r="D85" s="72">
        <v>75</v>
      </c>
      <c r="E85" s="72">
        <v>75</v>
      </c>
      <c r="F85" s="72">
        <v>75</v>
      </c>
      <c r="G85" s="72">
        <v>75</v>
      </c>
      <c r="H85" s="72">
        <v>75</v>
      </c>
      <c r="I85" s="72">
        <v>75</v>
      </c>
      <c r="J85" s="72">
        <v>75</v>
      </c>
      <c r="K85" s="72">
        <v>75</v>
      </c>
      <c r="L85" s="73">
        <v>75</v>
      </c>
      <c r="M85" s="64"/>
      <c r="N85" s="70"/>
      <c r="O85" s="1">
        <v>74</v>
      </c>
      <c r="P85" s="68"/>
      <c r="Q85" s="69"/>
      <c r="R85" s="68"/>
      <c r="S85" s="68"/>
      <c r="T85" s="71">
        <f t="shared" si="4"/>
        <v>0</v>
      </c>
      <c r="U85" s="2" t="str">
        <f t="shared" si="5"/>
        <v/>
      </c>
      <c r="V85" s="3">
        <f t="shared" ca="1" si="6"/>
        <v>43344</v>
      </c>
    </row>
    <row r="86" spans="1:22" customFormat="1" ht="9.75" customHeight="1" x14ac:dyDescent="0.25">
      <c r="A86" s="63"/>
      <c r="B86" s="257"/>
      <c r="C86" s="97">
        <v>76</v>
      </c>
      <c r="D86" s="72">
        <v>76</v>
      </c>
      <c r="E86" s="72">
        <v>76</v>
      </c>
      <c r="F86" s="72">
        <v>76</v>
      </c>
      <c r="G86" s="72">
        <v>76</v>
      </c>
      <c r="H86" s="72">
        <v>76</v>
      </c>
      <c r="I86" s="72">
        <v>76</v>
      </c>
      <c r="J86" s="72">
        <v>76</v>
      </c>
      <c r="K86" s="72">
        <v>76</v>
      </c>
      <c r="L86" s="73">
        <v>76</v>
      </c>
      <c r="M86" s="64"/>
      <c r="N86" s="70"/>
      <c r="O86" s="1">
        <v>75</v>
      </c>
      <c r="P86" s="68"/>
      <c r="Q86" s="69"/>
      <c r="R86" s="68"/>
      <c r="S86" s="68"/>
      <c r="T86" s="71">
        <f t="shared" si="4"/>
        <v>0</v>
      </c>
      <c r="U86" s="2" t="str">
        <f t="shared" si="5"/>
        <v/>
      </c>
      <c r="V86" s="3">
        <f t="shared" ca="1" si="6"/>
        <v>43344</v>
      </c>
    </row>
    <row r="87" spans="1:22" customFormat="1" ht="9.75" customHeight="1" x14ac:dyDescent="0.25">
      <c r="A87" s="63"/>
      <c r="B87" s="257"/>
      <c r="C87" s="97">
        <v>77</v>
      </c>
      <c r="D87" s="72">
        <v>77</v>
      </c>
      <c r="E87" s="72">
        <v>77</v>
      </c>
      <c r="F87" s="72">
        <v>77</v>
      </c>
      <c r="G87" s="72">
        <v>77</v>
      </c>
      <c r="H87" s="72">
        <v>77</v>
      </c>
      <c r="I87" s="72">
        <v>77</v>
      </c>
      <c r="J87" s="72">
        <v>77</v>
      </c>
      <c r="K87" s="72">
        <v>77</v>
      </c>
      <c r="L87" s="73">
        <v>77</v>
      </c>
      <c r="M87" s="64"/>
      <c r="N87" s="70"/>
      <c r="O87" s="1">
        <v>76</v>
      </c>
      <c r="P87" s="68"/>
      <c r="Q87" s="69"/>
      <c r="R87" s="68"/>
      <c r="S87" s="68"/>
      <c r="T87" s="71">
        <f t="shared" si="4"/>
        <v>0</v>
      </c>
      <c r="U87" s="2" t="str">
        <f t="shared" si="5"/>
        <v/>
      </c>
      <c r="V87" s="3">
        <f t="shared" ca="1" si="6"/>
        <v>43344</v>
      </c>
    </row>
    <row r="88" spans="1:22" customFormat="1" ht="9.75" customHeight="1" x14ac:dyDescent="0.25">
      <c r="A88" s="63"/>
      <c r="B88" s="257"/>
      <c r="C88" s="97">
        <v>78</v>
      </c>
      <c r="D88" s="72">
        <v>78</v>
      </c>
      <c r="E88" s="72">
        <v>78</v>
      </c>
      <c r="F88" s="72">
        <v>78</v>
      </c>
      <c r="G88" s="72">
        <v>78</v>
      </c>
      <c r="H88" s="72">
        <v>78</v>
      </c>
      <c r="I88" s="72">
        <v>78</v>
      </c>
      <c r="J88" s="72">
        <v>78</v>
      </c>
      <c r="K88" s="72">
        <v>78</v>
      </c>
      <c r="L88" s="73">
        <v>78</v>
      </c>
      <c r="M88" s="64"/>
      <c r="N88" s="70"/>
      <c r="O88" s="1">
        <v>77</v>
      </c>
      <c r="P88" s="68"/>
      <c r="Q88" s="69"/>
      <c r="R88" s="68"/>
      <c r="S88" s="68"/>
      <c r="T88" s="71">
        <f t="shared" si="4"/>
        <v>0</v>
      </c>
      <c r="U88" s="2" t="str">
        <f t="shared" si="5"/>
        <v/>
      </c>
      <c r="V88" s="3">
        <f t="shared" ca="1" si="6"/>
        <v>43344</v>
      </c>
    </row>
    <row r="89" spans="1:22" customFormat="1" ht="9.75" customHeight="1" x14ac:dyDescent="0.25">
      <c r="A89" s="63"/>
      <c r="B89" s="257"/>
      <c r="C89" s="97">
        <v>79</v>
      </c>
      <c r="D89" s="72">
        <v>79</v>
      </c>
      <c r="E89" s="72">
        <v>79</v>
      </c>
      <c r="F89" s="72">
        <v>79</v>
      </c>
      <c r="G89" s="72">
        <v>79</v>
      </c>
      <c r="H89" s="72">
        <v>79</v>
      </c>
      <c r="I89" s="72">
        <v>79</v>
      </c>
      <c r="J89" s="72">
        <v>79</v>
      </c>
      <c r="K89" s="72">
        <v>79</v>
      </c>
      <c r="L89" s="73">
        <v>79</v>
      </c>
      <c r="M89" s="64"/>
      <c r="N89" s="70"/>
      <c r="O89" s="1">
        <v>78</v>
      </c>
      <c r="P89" s="68"/>
      <c r="Q89" s="69"/>
      <c r="R89" s="68"/>
      <c r="S89" s="68"/>
      <c r="T89" s="71">
        <f t="shared" si="4"/>
        <v>0</v>
      </c>
      <c r="U89" s="2" t="str">
        <f t="shared" si="5"/>
        <v/>
      </c>
      <c r="V89" s="3">
        <f t="shared" ca="1" si="6"/>
        <v>43344</v>
      </c>
    </row>
    <row r="90" spans="1:22" customFormat="1" ht="9.75" customHeight="1" x14ac:dyDescent="0.25">
      <c r="A90" s="63"/>
      <c r="B90" s="257"/>
      <c r="C90" s="97">
        <v>80</v>
      </c>
      <c r="D90" s="72">
        <v>80</v>
      </c>
      <c r="E90" s="72">
        <v>80</v>
      </c>
      <c r="F90" s="72">
        <v>80</v>
      </c>
      <c r="G90" s="72">
        <v>80</v>
      </c>
      <c r="H90" s="72">
        <v>80</v>
      </c>
      <c r="I90" s="72">
        <v>80</v>
      </c>
      <c r="J90" s="72">
        <v>80</v>
      </c>
      <c r="K90" s="72">
        <v>80</v>
      </c>
      <c r="L90" s="73">
        <v>80</v>
      </c>
      <c r="M90" s="64"/>
      <c r="N90" s="70"/>
      <c r="O90" s="1">
        <v>79</v>
      </c>
      <c r="P90" s="68"/>
      <c r="Q90" s="69"/>
      <c r="R90" s="68"/>
      <c r="S90" s="68"/>
      <c r="T90" s="71">
        <f t="shared" si="4"/>
        <v>0</v>
      </c>
      <c r="U90" s="2" t="str">
        <f t="shared" si="5"/>
        <v/>
      </c>
      <c r="V90" s="3">
        <f t="shared" ca="1" si="6"/>
        <v>43344</v>
      </c>
    </row>
    <row r="91" spans="1:22" customFormat="1" ht="9.75" customHeight="1" x14ac:dyDescent="0.25">
      <c r="A91" s="63"/>
      <c r="B91" s="257"/>
      <c r="C91" s="97">
        <v>81</v>
      </c>
      <c r="D91" s="72">
        <v>81</v>
      </c>
      <c r="E91" s="72">
        <v>81</v>
      </c>
      <c r="F91" s="72">
        <v>81</v>
      </c>
      <c r="G91" s="72">
        <v>81</v>
      </c>
      <c r="H91" s="72">
        <v>81</v>
      </c>
      <c r="I91" s="72">
        <v>81</v>
      </c>
      <c r="J91" s="72">
        <v>81</v>
      </c>
      <c r="K91" s="72">
        <v>81</v>
      </c>
      <c r="L91" s="73">
        <v>81</v>
      </c>
      <c r="M91" s="64"/>
      <c r="N91" s="70"/>
      <c r="O91" s="1">
        <v>80</v>
      </c>
      <c r="P91" s="68"/>
      <c r="Q91" s="69"/>
      <c r="R91" s="68"/>
      <c r="S91" s="68"/>
      <c r="T91" s="71">
        <f t="shared" si="4"/>
        <v>0</v>
      </c>
      <c r="U91" s="2" t="str">
        <f t="shared" si="5"/>
        <v/>
      </c>
      <c r="V91" s="3">
        <f t="shared" ca="1" si="6"/>
        <v>43344</v>
      </c>
    </row>
    <row r="92" spans="1:22" customFormat="1" ht="9.75" customHeight="1" x14ac:dyDescent="0.25">
      <c r="A92" s="63"/>
      <c r="B92" s="257"/>
      <c r="C92" s="97">
        <v>82</v>
      </c>
      <c r="D92" s="72">
        <v>82</v>
      </c>
      <c r="E92" s="72">
        <v>82</v>
      </c>
      <c r="F92" s="72">
        <v>82</v>
      </c>
      <c r="G92" s="72">
        <v>82</v>
      </c>
      <c r="H92" s="72">
        <v>82</v>
      </c>
      <c r="I92" s="72">
        <v>82</v>
      </c>
      <c r="J92" s="72">
        <v>82</v>
      </c>
      <c r="K92" s="72">
        <v>82</v>
      </c>
      <c r="L92" s="73">
        <v>82</v>
      </c>
      <c r="M92" s="64"/>
      <c r="N92" s="70"/>
      <c r="O92" s="1">
        <v>81</v>
      </c>
      <c r="P92" s="68"/>
      <c r="Q92" s="69"/>
      <c r="R92" s="68"/>
      <c r="S92" s="68"/>
      <c r="T92" s="71">
        <f t="shared" si="4"/>
        <v>0</v>
      </c>
      <c r="U92" s="2" t="str">
        <f t="shared" si="5"/>
        <v/>
      </c>
      <c r="V92" s="3">
        <f t="shared" ca="1" si="6"/>
        <v>43344</v>
      </c>
    </row>
    <row r="93" spans="1:22" customFormat="1" ht="9.75" customHeight="1" x14ac:dyDescent="0.25">
      <c r="A93" s="63"/>
      <c r="B93" s="257"/>
      <c r="C93" s="97">
        <v>83</v>
      </c>
      <c r="D93" s="72">
        <v>83</v>
      </c>
      <c r="E93" s="72">
        <v>83</v>
      </c>
      <c r="F93" s="72">
        <v>83</v>
      </c>
      <c r="G93" s="72">
        <v>83</v>
      </c>
      <c r="H93" s="72">
        <v>83</v>
      </c>
      <c r="I93" s="72">
        <v>83</v>
      </c>
      <c r="J93" s="72">
        <v>83</v>
      </c>
      <c r="K93" s="72">
        <v>83</v>
      </c>
      <c r="L93" s="73">
        <v>83</v>
      </c>
      <c r="M93" s="64"/>
      <c r="N93" s="70"/>
      <c r="O93" s="1">
        <v>82</v>
      </c>
      <c r="P93" s="68"/>
      <c r="Q93" s="69"/>
      <c r="R93" s="68"/>
      <c r="S93" s="68"/>
      <c r="T93" s="71">
        <f t="shared" si="4"/>
        <v>0</v>
      </c>
      <c r="U93" s="2" t="str">
        <f t="shared" si="5"/>
        <v/>
      </c>
      <c r="V93" s="3">
        <f t="shared" ca="1" si="6"/>
        <v>43344</v>
      </c>
    </row>
    <row r="94" spans="1:22" customFormat="1" ht="9.75" customHeight="1" x14ac:dyDescent="0.25">
      <c r="A94" s="63"/>
      <c r="B94" s="257"/>
      <c r="C94" s="97">
        <v>84</v>
      </c>
      <c r="D94" s="72">
        <v>84</v>
      </c>
      <c r="E94" s="72">
        <v>84</v>
      </c>
      <c r="F94" s="72">
        <v>84</v>
      </c>
      <c r="G94" s="72">
        <v>84</v>
      </c>
      <c r="H94" s="72">
        <v>84</v>
      </c>
      <c r="I94" s="72">
        <v>84</v>
      </c>
      <c r="J94" s="72">
        <v>84</v>
      </c>
      <c r="K94" s="72">
        <v>84</v>
      </c>
      <c r="L94" s="73">
        <v>84</v>
      </c>
      <c r="M94" s="64"/>
      <c r="N94" s="70"/>
      <c r="O94" s="1">
        <v>83</v>
      </c>
      <c r="P94" s="68"/>
      <c r="Q94" s="69"/>
      <c r="R94" s="68"/>
      <c r="S94" s="68"/>
      <c r="T94" s="71">
        <f t="shared" si="4"/>
        <v>0</v>
      </c>
      <c r="U94" s="2" t="str">
        <f t="shared" si="5"/>
        <v/>
      </c>
      <c r="V94" s="3">
        <f t="shared" ca="1" si="6"/>
        <v>43344</v>
      </c>
    </row>
    <row r="95" spans="1:22" customFormat="1" ht="9.75" customHeight="1" x14ac:dyDescent="0.25">
      <c r="A95" s="63"/>
      <c r="B95" s="257"/>
      <c r="C95" s="97">
        <v>85</v>
      </c>
      <c r="D95" s="72">
        <v>85</v>
      </c>
      <c r="E95" s="72">
        <v>85</v>
      </c>
      <c r="F95" s="72">
        <v>85</v>
      </c>
      <c r="G95" s="72">
        <v>85</v>
      </c>
      <c r="H95" s="72">
        <v>85</v>
      </c>
      <c r="I95" s="72">
        <v>85</v>
      </c>
      <c r="J95" s="72">
        <v>85</v>
      </c>
      <c r="K95" s="72">
        <v>85</v>
      </c>
      <c r="L95" s="73">
        <v>85</v>
      </c>
      <c r="M95" s="64"/>
      <c r="N95" s="70"/>
      <c r="O95" s="1">
        <v>84</v>
      </c>
      <c r="P95" s="68"/>
      <c r="Q95" s="69"/>
      <c r="R95" s="68"/>
      <c r="S95" s="68"/>
      <c r="T95" s="71">
        <f t="shared" si="4"/>
        <v>0</v>
      </c>
      <c r="U95" s="2" t="str">
        <f t="shared" si="5"/>
        <v/>
      </c>
      <c r="V95" s="3">
        <f t="shared" ca="1" si="6"/>
        <v>43344</v>
      </c>
    </row>
    <row r="96" spans="1:22" customFormat="1" ht="9.75" customHeight="1" x14ac:dyDescent="0.25">
      <c r="A96" s="63"/>
      <c r="B96" s="257"/>
      <c r="C96" s="97">
        <v>86</v>
      </c>
      <c r="D96" s="72">
        <v>86</v>
      </c>
      <c r="E96" s="72">
        <v>86</v>
      </c>
      <c r="F96" s="72">
        <v>86</v>
      </c>
      <c r="G96" s="72">
        <v>86</v>
      </c>
      <c r="H96" s="72">
        <v>86</v>
      </c>
      <c r="I96" s="72">
        <v>86</v>
      </c>
      <c r="J96" s="72">
        <v>86</v>
      </c>
      <c r="K96" s="72">
        <v>86</v>
      </c>
      <c r="L96" s="73">
        <v>86</v>
      </c>
      <c r="M96" s="64"/>
      <c r="N96" s="70"/>
      <c r="O96" s="1">
        <v>85</v>
      </c>
      <c r="P96" s="68"/>
      <c r="Q96" s="69"/>
      <c r="R96" s="68"/>
      <c r="S96" s="68"/>
      <c r="T96" s="71">
        <f t="shared" si="4"/>
        <v>0</v>
      </c>
      <c r="U96" s="2" t="str">
        <f t="shared" si="5"/>
        <v/>
      </c>
      <c r="V96" s="3">
        <f t="shared" ca="1" si="6"/>
        <v>43344</v>
      </c>
    </row>
    <row r="97" spans="1:22" customFormat="1" ht="9.75" customHeight="1" x14ac:dyDescent="0.25">
      <c r="A97" s="63"/>
      <c r="B97" s="257"/>
      <c r="C97" s="97">
        <v>87</v>
      </c>
      <c r="D97" s="72">
        <v>87</v>
      </c>
      <c r="E97" s="72">
        <v>87</v>
      </c>
      <c r="F97" s="72">
        <v>87</v>
      </c>
      <c r="G97" s="72">
        <v>87</v>
      </c>
      <c r="H97" s="72">
        <v>87</v>
      </c>
      <c r="I97" s="72">
        <v>87</v>
      </c>
      <c r="J97" s="72">
        <v>87</v>
      </c>
      <c r="K97" s="72">
        <v>87</v>
      </c>
      <c r="L97" s="73">
        <v>87</v>
      </c>
      <c r="M97" s="64"/>
      <c r="N97" s="70"/>
      <c r="O97" s="1">
        <v>86</v>
      </c>
      <c r="P97" s="68"/>
      <c r="Q97" s="69"/>
      <c r="R97" s="68"/>
      <c r="S97" s="68"/>
      <c r="T97" s="71">
        <f t="shared" si="4"/>
        <v>0</v>
      </c>
      <c r="U97" s="2" t="str">
        <f t="shared" si="5"/>
        <v/>
      </c>
      <c r="V97" s="3">
        <f t="shared" ca="1" si="6"/>
        <v>43344</v>
      </c>
    </row>
    <row r="98" spans="1:22" customFormat="1" ht="9.75" customHeight="1" x14ac:dyDescent="0.25">
      <c r="A98" s="63"/>
      <c r="B98" s="257"/>
      <c r="C98" s="97">
        <v>88</v>
      </c>
      <c r="D98" s="72">
        <v>88</v>
      </c>
      <c r="E98" s="72">
        <v>88</v>
      </c>
      <c r="F98" s="72">
        <v>88</v>
      </c>
      <c r="G98" s="72">
        <v>88</v>
      </c>
      <c r="H98" s="72">
        <v>88</v>
      </c>
      <c r="I98" s="72">
        <v>88</v>
      </c>
      <c r="J98" s="72">
        <v>88</v>
      </c>
      <c r="K98" s="72">
        <v>88</v>
      </c>
      <c r="L98" s="73">
        <v>88</v>
      </c>
      <c r="M98" s="64"/>
      <c r="N98" s="70"/>
      <c r="O98" s="1">
        <v>87</v>
      </c>
      <c r="P98" s="68"/>
      <c r="Q98" s="69"/>
      <c r="R98" s="68"/>
      <c r="S98" s="68"/>
      <c r="T98" s="71">
        <f t="shared" si="4"/>
        <v>0</v>
      </c>
      <c r="U98" s="2" t="str">
        <f t="shared" si="5"/>
        <v/>
      </c>
      <c r="V98" s="3">
        <f t="shared" ca="1" si="6"/>
        <v>43344</v>
      </c>
    </row>
    <row r="99" spans="1:22" customFormat="1" ht="9.75" customHeight="1" x14ac:dyDescent="0.25">
      <c r="A99" s="63"/>
      <c r="B99" s="257"/>
      <c r="C99" s="97">
        <v>89</v>
      </c>
      <c r="D99" s="72">
        <v>89</v>
      </c>
      <c r="E99" s="72">
        <v>89</v>
      </c>
      <c r="F99" s="72">
        <v>89</v>
      </c>
      <c r="G99" s="72">
        <v>89</v>
      </c>
      <c r="H99" s="72">
        <v>89</v>
      </c>
      <c r="I99" s="72">
        <v>89</v>
      </c>
      <c r="J99" s="72">
        <v>89</v>
      </c>
      <c r="K99" s="72">
        <v>89</v>
      </c>
      <c r="L99" s="73">
        <v>89</v>
      </c>
      <c r="M99" s="64"/>
      <c r="N99" s="70"/>
      <c r="O99" s="1">
        <v>88</v>
      </c>
      <c r="P99" s="68"/>
      <c r="Q99" s="69"/>
      <c r="R99" s="68"/>
      <c r="S99" s="68"/>
      <c r="T99" s="71">
        <f t="shared" si="4"/>
        <v>0</v>
      </c>
      <c r="U99" s="2" t="str">
        <f t="shared" si="5"/>
        <v/>
      </c>
      <c r="V99" s="3">
        <f t="shared" ca="1" si="6"/>
        <v>43344</v>
      </c>
    </row>
    <row r="100" spans="1:22" customFormat="1" ht="9.75" customHeight="1" x14ac:dyDescent="0.25">
      <c r="A100" s="63"/>
      <c r="B100" s="257"/>
      <c r="C100" s="97">
        <v>90</v>
      </c>
      <c r="D100" s="72">
        <v>90</v>
      </c>
      <c r="E100" s="72">
        <v>90</v>
      </c>
      <c r="F100" s="72">
        <v>90</v>
      </c>
      <c r="G100" s="72">
        <v>90</v>
      </c>
      <c r="H100" s="72">
        <v>90</v>
      </c>
      <c r="I100" s="72">
        <v>90</v>
      </c>
      <c r="J100" s="72">
        <v>90</v>
      </c>
      <c r="K100" s="72">
        <v>90</v>
      </c>
      <c r="L100" s="73">
        <v>90</v>
      </c>
      <c r="M100" s="64"/>
      <c r="N100" s="70"/>
      <c r="O100" s="1">
        <v>89</v>
      </c>
      <c r="P100" s="68"/>
      <c r="Q100" s="69"/>
      <c r="R100" s="68"/>
      <c r="S100" s="68"/>
      <c r="T100" s="71">
        <f t="shared" si="4"/>
        <v>0</v>
      </c>
      <c r="U100" s="2" t="str">
        <f t="shared" si="5"/>
        <v/>
      </c>
      <c r="V100" s="3">
        <f t="shared" ca="1" si="6"/>
        <v>43344</v>
      </c>
    </row>
    <row r="101" spans="1:22" customFormat="1" ht="9.75" customHeight="1" x14ac:dyDescent="0.25">
      <c r="A101" s="63"/>
      <c r="B101" s="257"/>
      <c r="C101" s="97">
        <v>91</v>
      </c>
      <c r="D101" s="72">
        <v>91</v>
      </c>
      <c r="E101" s="72">
        <v>91</v>
      </c>
      <c r="F101" s="72">
        <v>91</v>
      </c>
      <c r="G101" s="72">
        <v>91</v>
      </c>
      <c r="H101" s="72">
        <v>91</v>
      </c>
      <c r="I101" s="72">
        <v>91</v>
      </c>
      <c r="J101" s="72">
        <v>91</v>
      </c>
      <c r="K101" s="72">
        <v>91</v>
      </c>
      <c r="L101" s="73">
        <v>91</v>
      </c>
      <c r="M101" s="64"/>
      <c r="N101" s="70"/>
      <c r="O101" s="1">
        <v>90</v>
      </c>
      <c r="P101" s="68"/>
      <c r="Q101" s="69"/>
      <c r="R101" s="68"/>
      <c r="S101" s="68"/>
      <c r="T101" s="71">
        <f t="shared" si="4"/>
        <v>0</v>
      </c>
      <c r="U101" s="2" t="str">
        <f t="shared" si="5"/>
        <v/>
      </c>
      <c r="V101" s="3">
        <f t="shared" ca="1" si="6"/>
        <v>43344</v>
      </c>
    </row>
    <row r="102" spans="1:22" customFormat="1" ht="9.75" customHeight="1" x14ac:dyDescent="0.25">
      <c r="A102" s="63"/>
      <c r="B102" s="257"/>
      <c r="C102" s="97">
        <v>92</v>
      </c>
      <c r="D102" s="72">
        <v>92</v>
      </c>
      <c r="E102" s="72">
        <v>92</v>
      </c>
      <c r="F102" s="72">
        <v>92</v>
      </c>
      <c r="G102" s="72">
        <v>92</v>
      </c>
      <c r="H102" s="72">
        <v>92</v>
      </c>
      <c r="I102" s="72">
        <v>92</v>
      </c>
      <c r="J102" s="72">
        <v>92</v>
      </c>
      <c r="K102" s="72">
        <v>92</v>
      </c>
      <c r="L102" s="73">
        <v>92</v>
      </c>
      <c r="M102" s="64"/>
      <c r="N102" s="70"/>
      <c r="O102" s="1">
        <v>91</v>
      </c>
      <c r="P102" s="68"/>
      <c r="Q102" s="69"/>
      <c r="R102" s="68"/>
      <c r="S102" s="68"/>
      <c r="T102" s="71">
        <f t="shared" si="4"/>
        <v>0</v>
      </c>
      <c r="U102" s="2" t="str">
        <f t="shared" si="5"/>
        <v/>
      </c>
      <c r="V102" s="3">
        <f t="shared" ca="1" si="6"/>
        <v>43344</v>
      </c>
    </row>
    <row r="103" spans="1:22" customFormat="1" ht="9.75" customHeight="1" x14ac:dyDescent="0.25">
      <c r="A103" s="63"/>
      <c r="B103" s="257"/>
      <c r="C103" s="97">
        <v>93</v>
      </c>
      <c r="D103" s="72">
        <v>93</v>
      </c>
      <c r="E103" s="72">
        <v>93</v>
      </c>
      <c r="F103" s="72">
        <v>93</v>
      </c>
      <c r="G103" s="72">
        <v>93</v>
      </c>
      <c r="H103" s="72">
        <v>93</v>
      </c>
      <c r="I103" s="72">
        <v>93</v>
      </c>
      <c r="J103" s="72">
        <v>93</v>
      </c>
      <c r="K103" s="72">
        <v>93</v>
      </c>
      <c r="L103" s="73">
        <v>93</v>
      </c>
      <c r="M103" s="64"/>
      <c r="N103" s="70"/>
      <c r="O103" s="1">
        <v>92</v>
      </c>
      <c r="P103" s="68"/>
      <c r="Q103" s="69"/>
      <c r="R103" s="68"/>
      <c r="S103" s="68"/>
      <c r="T103" s="71">
        <f t="shared" si="4"/>
        <v>0</v>
      </c>
      <c r="U103" s="2" t="str">
        <f t="shared" si="5"/>
        <v/>
      </c>
      <c r="V103" s="3">
        <f t="shared" ca="1" si="6"/>
        <v>43344</v>
      </c>
    </row>
    <row r="104" spans="1:22" customFormat="1" ht="9.75" customHeight="1" x14ac:dyDescent="0.25">
      <c r="A104" s="63"/>
      <c r="B104" s="257"/>
      <c r="C104" s="97">
        <v>94</v>
      </c>
      <c r="D104" s="72">
        <v>94</v>
      </c>
      <c r="E104" s="72">
        <v>94</v>
      </c>
      <c r="F104" s="72">
        <v>94</v>
      </c>
      <c r="G104" s="72">
        <v>94</v>
      </c>
      <c r="H104" s="72">
        <v>94</v>
      </c>
      <c r="I104" s="72">
        <v>94</v>
      </c>
      <c r="J104" s="72">
        <v>94</v>
      </c>
      <c r="K104" s="72">
        <v>94</v>
      </c>
      <c r="L104" s="73">
        <v>94</v>
      </c>
      <c r="M104" s="64"/>
      <c r="N104" s="70"/>
      <c r="O104" s="1">
        <v>93</v>
      </c>
      <c r="P104" s="68"/>
      <c r="Q104" s="69"/>
      <c r="R104" s="68"/>
      <c r="S104" s="68"/>
      <c r="T104" s="71">
        <f t="shared" si="4"/>
        <v>0</v>
      </c>
      <c r="U104" s="2" t="str">
        <f t="shared" si="5"/>
        <v/>
      </c>
      <c r="V104" s="3">
        <f t="shared" ca="1" si="6"/>
        <v>43344</v>
      </c>
    </row>
    <row r="105" spans="1:22" customFormat="1" ht="9.75" customHeight="1" x14ac:dyDescent="0.25">
      <c r="A105" s="63"/>
      <c r="B105" s="257"/>
      <c r="C105" s="97">
        <v>95</v>
      </c>
      <c r="D105" s="72">
        <v>95</v>
      </c>
      <c r="E105" s="72">
        <v>95</v>
      </c>
      <c r="F105" s="72">
        <v>95</v>
      </c>
      <c r="G105" s="72">
        <v>95</v>
      </c>
      <c r="H105" s="72">
        <v>95</v>
      </c>
      <c r="I105" s="72">
        <v>95</v>
      </c>
      <c r="J105" s="72">
        <v>95</v>
      </c>
      <c r="K105" s="72">
        <v>95</v>
      </c>
      <c r="L105" s="73">
        <v>95</v>
      </c>
      <c r="M105" s="64"/>
      <c r="N105" s="70"/>
      <c r="O105" s="1">
        <v>94</v>
      </c>
      <c r="P105" s="68"/>
      <c r="Q105" s="69"/>
      <c r="R105" s="68"/>
      <c r="S105" s="68"/>
      <c r="T105" s="71">
        <f t="shared" si="4"/>
        <v>0</v>
      </c>
      <c r="U105" s="2" t="str">
        <f t="shared" si="5"/>
        <v/>
      </c>
      <c r="V105" s="3">
        <f t="shared" ca="1" si="6"/>
        <v>43344</v>
      </c>
    </row>
    <row r="106" spans="1:22" customFormat="1" ht="9.75" customHeight="1" x14ac:dyDescent="0.25">
      <c r="A106" s="63"/>
      <c r="B106" s="257"/>
      <c r="C106" s="97">
        <v>96</v>
      </c>
      <c r="D106" s="72">
        <v>96</v>
      </c>
      <c r="E106" s="72">
        <v>96</v>
      </c>
      <c r="F106" s="72">
        <v>96</v>
      </c>
      <c r="G106" s="72">
        <v>96</v>
      </c>
      <c r="H106" s="72">
        <v>96</v>
      </c>
      <c r="I106" s="72">
        <v>96</v>
      </c>
      <c r="J106" s="72">
        <v>96</v>
      </c>
      <c r="K106" s="72">
        <v>96</v>
      </c>
      <c r="L106" s="73">
        <v>96</v>
      </c>
      <c r="M106" s="64"/>
      <c r="N106" s="70"/>
      <c r="O106" s="1">
        <v>95</v>
      </c>
      <c r="P106" s="68"/>
      <c r="Q106" s="69"/>
      <c r="R106" s="68"/>
      <c r="S106" s="68"/>
      <c r="T106" s="71">
        <f t="shared" si="4"/>
        <v>0</v>
      </c>
      <c r="U106" s="2" t="str">
        <f t="shared" si="5"/>
        <v/>
      </c>
      <c r="V106" s="3">
        <f t="shared" ca="1" si="6"/>
        <v>43344</v>
      </c>
    </row>
    <row r="107" spans="1:22" customFormat="1" ht="9.75" customHeight="1" x14ac:dyDescent="0.25">
      <c r="A107" s="63"/>
      <c r="B107" s="257"/>
      <c r="C107" s="97">
        <v>97</v>
      </c>
      <c r="D107" s="72">
        <v>97</v>
      </c>
      <c r="E107" s="72">
        <v>97</v>
      </c>
      <c r="F107" s="72">
        <v>97</v>
      </c>
      <c r="G107" s="72">
        <v>97</v>
      </c>
      <c r="H107" s="72">
        <v>97</v>
      </c>
      <c r="I107" s="72">
        <v>97</v>
      </c>
      <c r="J107" s="72">
        <v>97</v>
      </c>
      <c r="K107" s="72">
        <v>97</v>
      </c>
      <c r="L107" s="73">
        <v>97</v>
      </c>
      <c r="M107" s="64"/>
      <c r="N107" s="70"/>
      <c r="O107" s="1">
        <v>96</v>
      </c>
      <c r="P107" s="68"/>
      <c r="Q107" s="69"/>
      <c r="R107" s="68"/>
      <c r="S107" s="68"/>
      <c r="T107" s="71">
        <f t="shared" si="4"/>
        <v>0</v>
      </c>
      <c r="U107" s="2" t="str">
        <f t="shared" si="5"/>
        <v/>
      </c>
      <c r="V107" s="3">
        <f t="shared" ca="1" si="6"/>
        <v>43344</v>
      </c>
    </row>
    <row r="108" spans="1:22" customFormat="1" ht="9.75" customHeight="1" x14ac:dyDescent="0.25">
      <c r="A108" s="63"/>
      <c r="B108" s="257"/>
      <c r="C108" s="97">
        <v>98</v>
      </c>
      <c r="D108" s="72">
        <v>98</v>
      </c>
      <c r="E108" s="72">
        <v>98</v>
      </c>
      <c r="F108" s="72">
        <v>98</v>
      </c>
      <c r="G108" s="72">
        <v>98</v>
      </c>
      <c r="H108" s="72">
        <v>98</v>
      </c>
      <c r="I108" s="72">
        <v>98</v>
      </c>
      <c r="J108" s="72">
        <v>98</v>
      </c>
      <c r="K108" s="72">
        <v>98</v>
      </c>
      <c r="L108" s="73">
        <v>98</v>
      </c>
      <c r="M108" s="64"/>
      <c r="N108" s="70"/>
      <c r="O108" s="1">
        <v>97</v>
      </c>
      <c r="P108" s="68"/>
      <c r="Q108" s="69"/>
      <c r="R108" s="68"/>
      <c r="S108" s="68"/>
      <c r="T108" s="71">
        <f t="shared" si="4"/>
        <v>0</v>
      </c>
      <c r="U108" s="2" t="str">
        <f t="shared" si="5"/>
        <v/>
      </c>
      <c r="V108" s="3">
        <f t="shared" ca="1" si="6"/>
        <v>43344</v>
      </c>
    </row>
    <row r="109" spans="1:22" customFormat="1" ht="9.75" customHeight="1" thickBot="1" x14ac:dyDescent="0.3">
      <c r="A109" s="63"/>
      <c r="B109" s="258"/>
      <c r="C109" s="111">
        <v>99</v>
      </c>
      <c r="D109" s="74">
        <v>99</v>
      </c>
      <c r="E109" s="74">
        <v>99</v>
      </c>
      <c r="F109" s="74">
        <v>99</v>
      </c>
      <c r="G109" s="74">
        <v>99</v>
      </c>
      <c r="H109" s="74">
        <v>99</v>
      </c>
      <c r="I109" s="74">
        <v>99</v>
      </c>
      <c r="J109" s="74">
        <v>99</v>
      </c>
      <c r="K109" s="74">
        <v>99</v>
      </c>
      <c r="L109" s="75">
        <v>99</v>
      </c>
      <c r="M109" s="64"/>
      <c r="N109" s="70"/>
      <c r="O109" s="1">
        <v>98</v>
      </c>
      <c r="P109" s="68"/>
      <c r="Q109" s="69"/>
      <c r="R109" s="68"/>
      <c r="S109" s="68"/>
      <c r="T109" s="71">
        <f t="shared" si="4"/>
        <v>0</v>
      </c>
      <c r="U109" s="2" t="str">
        <f t="shared" si="5"/>
        <v/>
      </c>
      <c r="V109" s="3">
        <f t="shared" ca="1" si="6"/>
        <v>43344</v>
      </c>
    </row>
    <row r="110" spans="1:22" customFormat="1" ht="9.75" customHeight="1" x14ac:dyDescent="0.25">
      <c r="A110" s="63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70"/>
      <c r="O110" s="1">
        <v>99</v>
      </c>
      <c r="P110" s="68"/>
      <c r="Q110" s="69"/>
      <c r="R110" s="68"/>
      <c r="S110" s="68"/>
      <c r="T110" s="71">
        <f t="shared" si="4"/>
        <v>0</v>
      </c>
      <c r="U110" s="2" t="str">
        <f t="shared" si="5"/>
        <v/>
      </c>
      <c r="V110" s="3">
        <f t="shared" ca="1" si="6"/>
        <v>43344</v>
      </c>
    </row>
    <row r="111" spans="1:22" customFormat="1" ht="9.75" customHeight="1" x14ac:dyDescent="0.25">
      <c r="A111" s="63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70"/>
      <c r="O111" s="1">
        <v>100</v>
      </c>
      <c r="P111" s="68"/>
      <c r="Q111" s="69"/>
      <c r="R111" s="68"/>
      <c r="S111" s="68"/>
      <c r="T111" s="71">
        <f t="shared" si="4"/>
        <v>0</v>
      </c>
      <c r="U111" s="2" t="str">
        <f t="shared" si="5"/>
        <v/>
      </c>
      <c r="V111" s="3">
        <f t="shared" ca="1" si="6"/>
        <v>43344</v>
      </c>
    </row>
    <row r="112" spans="1:22" customFormat="1" ht="9.75" customHeight="1" x14ac:dyDescent="0.25">
      <c r="A112" s="63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70"/>
      <c r="O112" s="1">
        <v>101</v>
      </c>
      <c r="P112" s="68"/>
      <c r="Q112" s="69"/>
      <c r="R112" s="68"/>
      <c r="S112" s="68"/>
      <c r="T112" s="71">
        <f t="shared" si="4"/>
        <v>0</v>
      </c>
      <c r="U112" s="2" t="str">
        <f t="shared" si="5"/>
        <v/>
      </c>
      <c r="V112" s="3">
        <f t="shared" ca="1" si="6"/>
        <v>43344</v>
      </c>
    </row>
    <row r="113" spans="1:22" customFormat="1" ht="9.75" customHeight="1" x14ac:dyDescent="0.25">
      <c r="A113" s="63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70"/>
      <c r="O113" s="1">
        <v>102</v>
      </c>
      <c r="P113" s="68"/>
      <c r="Q113" s="69"/>
      <c r="R113" s="68"/>
      <c r="S113" s="68"/>
      <c r="T113" s="71">
        <f t="shared" si="4"/>
        <v>0</v>
      </c>
      <c r="U113" s="2" t="str">
        <f t="shared" si="5"/>
        <v/>
      </c>
      <c r="V113" s="3">
        <f t="shared" ca="1" si="6"/>
        <v>43344</v>
      </c>
    </row>
    <row r="114" spans="1:22" customFormat="1" ht="9.75" customHeight="1" x14ac:dyDescent="0.25">
      <c r="A114" s="63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70"/>
      <c r="O114" s="1">
        <v>103</v>
      </c>
      <c r="P114" s="68"/>
      <c r="Q114" s="69"/>
      <c r="R114" s="68"/>
      <c r="S114" s="68"/>
      <c r="T114" s="71">
        <f t="shared" si="4"/>
        <v>0</v>
      </c>
      <c r="U114" s="2" t="str">
        <f t="shared" si="5"/>
        <v/>
      </c>
      <c r="V114" s="3">
        <f t="shared" ca="1" si="6"/>
        <v>43344</v>
      </c>
    </row>
    <row r="115" spans="1:22" customFormat="1" ht="9.75" customHeight="1" x14ac:dyDescent="0.25">
      <c r="A115" s="63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70"/>
      <c r="O115" s="1">
        <v>104</v>
      </c>
      <c r="P115" s="68"/>
      <c r="Q115" s="69"/>
      <c r="R115" s="68"/>
      <c r="S115" s="68"/>
      <c r="T115" s="71">
        <f t="shared" si="4"/>
        <v>0</v>
      </c>
      <c r="U115" s="2" t="str">
        <f t="shared" si="5"/>
        <v/>
      </c>
      <c r="V115" s="3">
        <f t="shared" ca="1" si="6"/>
        <v>43344</v>
      </c>
    </row>
    <row r="116" spans="1:22" customFormat="1" ht="9.75" customHeight="1" x14ac:dyDescent="0.25">
      <c r="A116" s="63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70"/>
      <c r="O116" s="1">
        <v>105</v>
      </c>
      <c r="P116" s="68"/>
      <c r="Q116" s="69"/>
      <c r="R116" s="68"/>
      <c r="S116" s="68"/>
      <c r="T116" s="71">
        <f t="shared" si="4"/>
        <v>0</v>
      </c>
      <c r="U116" s="2" t="str">
        <f t="shared" si="5"/>
        <v/>
      </c>
      <c r="V116" s="3">
        <f t="shared" ca="1" si="6"/>
        <v>43344</v>
      </c>
    </row>
    <row r="117" spans="1:22" customFormat="1" ht="9.75" customHeight="1" x14ac:dyDescent="0.25">
      <c r="A117" s="63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70"/>
      <c r="O117" s="1">
        <v>106</v>
      </c>
      <c r="P117" s="68"/>
      <c r="Q117" s="69"/>
      <c r="R117" s="68"/>
      <c r="S117" s="68"/>
      <c r="T117" s="71">
        <f t="shared" si="4"/>
        <v>0</v>
      </c>
      <c r="U117" s="2" t="str">
        <f t="shared" si="5"/>
        <v/>
      </c>
      <c r="V117" s="3">
        <f t="shared" ca="1" si="6"/>
        <v>43344</v>
      </c>
    </row>
    <row r="118" spans="1:22" customFormat="1" ht="9.75" customHeight="1" x14ac:dyDescent="0.25">
      <c r="A118" s="63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70"/>
      <c r="O118" s="1">
        <v>107</v>
      </c>
      <c r="P118" s="68"/>
      <c r="Q118" s="69"/>
      <c r="R118" s="68"/>
      <c r="S118" s="68"/>
      <c r="T118" s="71">
        <f t="shared" si="4"/>
        <v>0</v>
      </c>
      <c r="U118" s="2" t="str">
        <f t="shared" si="5"/>
        <v/>
      </c>
      <c r="V118" s="3">
        <f t="shared" ca="1" si="6"/>
        <v>43344</v>
      </c>
    </row>
    <row r="119" spans="1:22" customFormat="1" ht="9.75" customHeight="1" x14ac:dyDescent="0.25">
      <c r="A119" s="63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70"/>
      <c r="O119" s="1">
        <v>108</v>
      </c>
      <c r="P119" s="68"/>
      <c r="Q119" s="69"/>
      <c r="R119" s="68"/>
      <c r="S119" s="68"/>
      <c r="T119" s="71">
        <f t="shared" si="4"/>
        <v>0</v>
      </c>
      <c r="U119" s="2" t="str">
        <f t="shared" si="5"/>
        <v/>
      </c>
      <c r="V119" s="3">
        <f t="shared" ca="1" si="6"/>
        <v>43344</v>
      </c>
    </row>
    <row r="120" spans="1:22" customFormat="1" ht="9.75" customHeight="1" x14ac:dyDescent="0.25">
      <c r="A120" s="63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70"/>
      <c r="O120" s="1">
        <v>109</v>
      </c>
      <c r="P120" s="68"/>
      <c r="Q120" s="69"/>
      <c r="R120" s="68"/>
      <c r="S120" s="68"/>
      <c r="T120" s="71">
        <f t="shared" si="4"/>
        <v>0</v>
      </c>
      <c r="U120" s="2" t="str">
        <f t="shared" si="5"/>
        <v/>
      </c>
      <c r="V120" s="3">
        <f t="shared" ca="1" si="6"/>
        <v>43344</v>
      </c>
    </row>
    <row r="121" spans="1:22" customFormat="1" ht="9.75" customHeight="1" x14ac:dyDescent="0.25">
      <c r="A121" s="63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70"/>
      <c r="O121" s="1">
        <v>110</v>
      </c>
      <c r="P121" s="68"/>
      <c r="Q121" s="69"/>
      <c r="R121" s="68"/>
      <c r="S121" s="68"/>
      <c r="T121" s="71">
        <f t="shared" si="4"/>
        <v>0</v>
      </c>
      <c r="U121" s="2" t="str">
        <f t="shared" si="5"/>
        <v/>
      </c>
      <c r="V121" s="3">
        <f t="shared" ca="1" si="6"/>
        <v>43344</v>
      </c>
    </row>
    <row r="122" spans="1:22" customFormat="1" ht="9.75" customHeight="1" x14ac:dyDescent="0.25">
      <c r="A122" s="63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70"/>
      <c r="O122" s="1">
        <v>111</v>
      </c>
      <c r="P122" s="68"/>
      <c r="Q122" s="69"/>
      <c r="R122" s="68"/>
      <c r="S122" s="68"/>
      <c r="T122" s="71">
        <f t="shared" si="4"/>
        <v>0</v>
      </c>
      <c r="U122" s="2" t="str">
        <f t="shared" si="5"/>
        <v/>
      </c>
      <c r="V122" s="3">
        <f t="shared" ca="1" si="6"/>
        <v>43344</v>
      </c>
    </row>
    <row r="123" spans="1:22" customFormat="1" ht="9.75" customHeight="1" x14ac:dyDescent="0.25">
      <c r="A123" s="63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70"/>
      <c r="O123" s="1">
        <v>112</v>
      </c>
      <c r="P123" s="68"/>
      <c r="Q123" s="69"/>
      <c r="R123" s="68"/>
      <c r="S123" s="68"/>
      <c r="T123" s="71">
        <f t="shared" si="4"/>
        <v>0</v>
      </c>
      <c r="U123" s="2" t="str">
        <f t="shared" si="5"/>
        <v/>
      </c>
      <c r="V123" s="3">
        <f t="shared" ca="1" si="6"/>
        <v>43344</v>
      </c>
    </row>
    <row r="124" spans="1:22" customFormat="1" ht="9.75" customHeight="1" x14ac:dyDescent="0.25">
      <c r="A124" s="63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70"/>
      <c r="O124" s="1">
        <v>113</v>
      </c>
      <c r="P124" s="68"/>
      <c r="Q124" s="69"/>
      <c r="R124" s="68"/>
      <c r="S124" s="68"/>
      <c r="T124" s="71">
        <f t="shared" si="4"/>
        <v>0</v>
      </c>
      <c r="U124" s="2" t="str">
        <f t="shared" si="5"/>
        <v/>
      </c>
      <c r="V124" s="3">
        <f t="shared" ca="1" si="6"/>
        <v>43344</v>
      </c>
    </row>
    <row r="125" spans="1:22" customFormat="1" ht="9.75" customHeight="1" x14ac:dyDescent="0.25">
      <c r="A125" s="63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70"/>
      <c r="O125" s="1">
        <v>114</v>
      </c>
      <c r="P125" s="68"/>
      <c r="Q125" s="69"/>
      <c r="R125" s="68"/>
      <c r="S125" s="68"/>
      <c r="T125" s="71">
        <f t="shared" si="4"/>
        <v>0</v>
      </c>
      <c r="U125" s="2" t="str">
        <f t="shared" si="5"/>
        <v/>
      </c>
      <c r="V125" s="3">
        <f t="shared" ca="1" si="6"/>
        <v>43344</v>
      </c>
    </row>
    <row r="126" spans="1:22" customFormat="1" ht="9.9499999999999993" customHeight="1" x14ac:dyDescent="0.25">
      <c r="A126" s="63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70"/>
      <c r="O126" s="1">
        <v>115</v>
      </c>
      <c r="P126" s="68"/>
      <c r="Q126" s="69"/>
      <c r="R126" s="68"/>
      <c r="S126" s="68"/>
      <c r="T126" s="71">
        <f t="shared" si="4"/>
        <v>0</v>
      </c>
      <c r="U126" s="2" t="str">
        <f t="shared" si="5"/>
        <v/>
      </c>
      <c r="V126" s="3">
        <f t="shared" ca="1" si="6"/>
        <v>43344</v>
      </c>
    </row>
    <row r="127" spans="1:22" customFormat="1" ht="9.9499999999999993" customHeight="1" x14ac:dyDescent="0.25">
      <c r="A127" s="63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70"/>
      <c r="O127" s="1">
        <v>116</v>
      </c>
      <c r="P127" s="68"/>
      <c r="Q127" s="69"/>
      <c r="R127" s="68"/>
      <c r="S127" s="68"/>
      <c r="T127" s="71">
        <f t="shared" si="4"/>
        <v>0</v>
      </c>
      <c r="U127" s="2" t="str">
        <f t="shared" si="5"/>
        <v/>
      </c>
      <c r="V127" s="3">
        <f t="shared" ca="1" si="6"/>
        <v>43344</v>
      </c>
    </row>
    <row r="128" spans="1:22" customFormat="1" ht="9.9499999999999993" customHeight="1" x14ac:dyDescent="0.25">
      <c r="A128" s="63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70"/>
      <c r="O128" s="1">
        <v>117</v>
      </c>
      <c r="P128" s="68"/>
      <c r="Q128" s="69"/>
      <c r="R128" s="68"/>
      <c r="S128" s="68"/>
      <c r="T128" s="71">
        <f t="shared" si="4"/>
        <v>0</v>
      </c>
      <c r="U128" s="2" t="str">
        <f t="shared" si="5"/>
        <v/>
      </c>
      <c r="V128" s="3">
        <f t="shared" ca="1" si="6"/>
        <v>43344</v>
      </c>
    </row>
    <row r="129" spans="1:22" customFormat="1" ht="9.9499999999999993" customHeight="1" x14ac:dyDescent="0.25">
      <c r="A129" s="63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70"/>
      <c r="O129" s="1">
        <v>118</v>
      </c>
      <c r="P129" s="68"/>
      <c r="Q129" s="69"/>
      <c r="R129" s="68"/>
      <c r="S129" s="68"/>
      <c r="T129" s="71">
        <f t="shared" si="4"/>
        <v>0</v>
      </c>
      <c r="U129" s="2" t="str">
        <f t="shared" si="5"/>
        <v/>
      </c>
      <c r="V129" s="3">
        <f t="shared" ca="1" si="6"/>
        <v>43344</v>
      </c>
    </row>
    <row r="130" spans="1:22" customFormat="1" ht="9.9499999999999993" customHeight="1" x14ac:dyDescent="0.25">
      <c r="A130" s="63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70"/>
      <c r="O130" s="1">
        <v>119</v>
      </c>
      <c r="P130" s="68"/>
      <c r="Q130" s="69"/>
      <c r="R130" s="68"/>
      <c r="S130" s="68"/>
      <c r="T130" s="71">
        <f t="shared" si="4"/>
        <v>0</v>
      </c>
      <c r="U130" s="2" t="str">
        <f t="shared" si="5"/>
        <v/>
      </c>
      <c r="V130" s="3">
        <f t="shared" ca="1" si="6"/>
        <v>43344</v>
      </c>
    </row>
    <row r="131" spans="1:22" customFormat="1" ht="9.9499999999999993" customHeight="1" thickBot="1" x14ac:dyDescent="0.3">
      <c r="A131" s="63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87"/>
      <c r="O131" s="88">
        <v>120</v>
      </c>
      <c r="P131" s="89"/>
      <c r="Q131" s="90"/>
      <c r="R131" s="89"/>
      <c r="S131" s="89"/>
      <c r="T131" s="91">
        <f t="shared" si="4"/>
        <v>0</v>
      </c>
      <c r="U131" s="92" t="str">
        <f t="shared" si="5"/>
        <v/>
      </c>
      <c r="V131" s="93">
        <f t="shared" ca="1" si="6"/>
        <v>43344</v>
      </c>
    </row>
    <row r="132" spans="1:22" customFormat="1" ht="15.75" thickBot="1" x14ac:dyDescent="0.3">
      <c r="A132" s="66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52" t="s">
        <v>19</v>
      </c>
      <c r="O132" s="53">
        <f ca="1">TODAY()</f>
        <v>43344</v>
      </c>
      <c r="P132" s="53" t="s">
        <v>20</v>
      </c>
      <c r="Q132" s="54">
        <f>SUM(Q11:Q131)-U132</f>
        <v>0</v>
      </c>
      <c r="R132" s="55">
        <f>MAX(R12:R131)</f>
        <v>0</v>
      </c>
      <c r="S132" s="56"/>
      <c r="T132" s="57" t="s">
        <v>21</v>
      </c>
      <c r="U132" s="54">
        <f>SUM(U11:U131)</f>
        <v>0</v>
      </c>
      <c r="V132" s="58">
        <f ca="1">SUMIF(V11:V131,"&gt;0")</f>
        <v>5244624</v>
      </c>
    </row>
    <row r="133" spans="1:22" ht="2.1" customHeight="1" x14ac:dyDescent="0.25"/>
  </sheetData>
  <mergeCells count="17">
    <mergeCell ref="N1:N2"/>
    <mergeCell ref="O1:T2"/>
    <mergeCell ref="U1:U2"/>
    <mergeCell ref="V1:V2"/>
    <mergeCell ref="B2:L6"/>
    <mergeCell ref="O3:P3"/>
    <mergeCell ref="S3:T3"/>
    <mergeCell ref="S4:V4"/>
    <mergeCell ref="O5:P5"/>
    <mergeCell ref="U5:V5"/>
    <mergeCell ref="B11:B109"/>
    <mergeCell ref="N6:Q6"/>
    <mergeCell ref="S6:V6"/>
    <mergeCell ref="N7:Q7"/>
    <mergeCell ref="B8:B10"/>
    <mergeCell ref="C8:L9"/>
    <mergeCell ref="N8:Q8"/>
  </mergeCells>
  <conditionalFormatting sqref="T8:V8 V3 R8">
    <cfRule type="cellIs" dxfId="54" priority="11" operator="equal">
      <formula>0</formula>
    </cfRule>
  </conditionalFormatting>
  <conditionalFormatting sqref="V10">
    <cfRule type="cellIs" dxfId="53" priority="7" operator="between">
      <formula>40000</formula>
      <formula>50000</formula>
    </cfRule>
    <cfRule type="cellIs" dxfId="52" priority="8" operator="between">
      <formula>30</formula>
      <formula>4000</formula>
    </cfRule>
    <cfRule type="containsText" dxfId="51" priority="9" operator="containsText" text="pago">
      <formula>NOT(ISERROR(SEARCH("pago",V10)))</formula>
    </cfRule>
    <cfRule type="cellIs" dxfId="50" priority="10" operator="between">
      <formula>1</formula>
      <formula>29</formula>
    </cfRule>
  </conditionalFormatting>
  <conditionalFormatting sqref="V11:V131">
    <cfRule type="cellIs" dxfId="49" priority="3" operator="between">
      <formula>40000</formula>
      <formula>50000</formula>
    </cfRule>
    <cfRule type="cellIs" dxfId="48" priority="4" operator="between">
      <formula>30</formula>
      <formula>4000</formula>
    </cfRule>
    <cfRule type="containsText" dxfId="47" priority="5" operator="containsText" text="pago">
      <formula>NOT(ISERROR(SEARCH("pago",V11)))</formula>
    </cfRule>
    <cfRule type="cellIs" dxfId="46" priority="6" operator="between">
      <formula>1</formula>
      <formula>29</formula>
    </cfRule>
  </conditionalFormatting>
  <conditionalFormatting sqref="V11:V131">
    <cfRule type="cellIs" dxfId="45" priority="2" operator="lessThan">
      <formula>0</formula>
    </cfRule>
  </conditionalFormatting>
  <conditionalFormatting sqref="T11:T131">
    <cfRule type="expression" dxfId="44" priority="1">
      <formula>S11=""</formula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Clientes!$A$3:$A$402</xm:f>
          </x14:formula1>
          <xm:sqref>V1:V2</xm:sqref>
        </x14:dataValidation>
      </x14:dataValidations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3"/>
  <sheetViews>
    <sheetView workbookViewId="0">
      <selection sqref="A1:XFD1048576"/>
    </sheetView>
  </sheetViews>
  <sheetFormatPr defaultColWidth="0" defaultRowHeight="15" zeroHeight="1" x14ac:dyDescent="0.25"/>
  <cols>
    <col min="1" max="1" width="1.7109375" style="59" customWidth="1"/>
    <col min="2" max="12" width="2.7109375" style="59" customWidth="1"/>
    <col min="13" max="13" width="1.7109375" style="59" customWidth="1"/>
    <col min="14" max="14" width="19.140625" style="42" bestFit="1" customWidth="1"/>
    <col min="15" max="15" width="15" style="42" bestFit="1" customWidth="1"/>
    <col min="16" max="16" width="15" style="42" customWidth="1"/>
    <col min="17" max="17" width="9.28515625" style="42" bestFit="1" customWidth="1"/>
    <col min="18" max="18" width="18.7109375" style="43" hidden="1"/>
    <col min="19" max="19" width="15.5703125" style="42" bestFit="1" customWidth="1"/>
    <col min="20" max="20" width="17.85546875" style="42" customWidth="1"/>
    <col min="21" max="21" width="14.28515625" style="42" bestFit="1" customWidth="1"/>
    <col min="22" max="22" width="19" style="42" customWidth="1"/>
    <col min="23" max="23" width="1.7109375" style="59" customWidth="1"/>
    <col min="24" max="16384" width="19" style="59" hidden="1"/>
  </cols>
  <sheetData>
    <row r="1" spans="1:22" customFormat="1" ht="9.9499999999999993" customHeight="1" thickBot="1" x14ac:dyDescent="0.3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2"/>
      <c r="N1" s="222" t="str">
        <f ca="1">IF(V132&gt;5000,"Livre",IF(V132&lt;=30,"Em Dias","Atrasado"))</f>
        <v>Livre</v>
      </c>
      <c r="O1" s="224" t="s">
        <v>1</v>
      </c>
      <c r="P1" s="224"/>
      <c r="Q1" s="224"/>
      <c r="R1" s="224"/>
      <c r="S1" s="224"/>
      <c r="T1" s="224"/>
      <c r="U1" s="226" t="s">
        <v>22</v>
      </c>
      <c r="V1" s="228" t="s">
        <v>56</v>
      </c>
    </row>
    <row r="2" spans="1:22" customFormat="1" ht="9.9499999999999993" customHeight="1" thickBot="1" x14ac:dyDescent="0.3">
      <c r="A2" s="63"/>
      <c r="B2" s="230"/>
      <c r="C2" s="231"/>
      <c r="D2" s="231"/>
      <c r="E2" s="231"/>
      <c r="F2" s="231"/>
      <c r="G2" s="231"/>
      <c r="H2" s="231"/>
      <c r="I2" s="231"/>
      <c r="J2" s="231"/>
      <c r="K2" s="231"/>
      <c r="L2" s="232"/>
      <c r="M2" s="64"/>
      <c r="N2" s="223"/>
      <c r="O2" s="225"/>
      <c r="P2" s="225"/>
      <c r="Q2" s="225"/>
      <c r="R2" s="225"/>
      <c r="S2" s="225"/>
      <c r="T2" s="225"/>
      <c r="U2" s="227"/>
      <c r="V2" s="229"/>
    </row>
    <row r="3" spans="1:22" customFormat="1" ht="9.9499999999999993" customHeight="1" thickBot="1" x14ac:dyDescent="0.3">
      <c r="A3" s="63"/>
      <c r="B3" s="233"/>
      <c r="C3" s="234"/>
      <c r="D3" s="234"/>
      <c r="E3" s="234"/>
      <c r="F3" s="234"/>
      <c r="G3" s="234"/>
      <c r="H3" s="234"/>
      <c r="I3" s="234"/>
      <c r="J3" s="234"/>
      <c r="K3" s="234"/>
      <c r="L3" s="235"/>
      <c r="M3" s="64"/>
      <c r="N3" s="44" t="s">
        <v>4</v>
      </c>
      <c r="O3" s="239" t="e">
        <f>VLOOKUP(V1,bd,2,0)</f>
        <v>#N/A</v>
      </c>
      <c r="P3" s="240"/>
      <c r="Q3" s="45" t="s">
        <v>6</v>
      </c>
      <c r="R3" s="43"/>
      <c r="S3" s="241" t="e">
        <f>VLOOKUP(V1,bd,8,0)</f>
        <v>#N/A</v>
      </c>
      <c r="T3" s="242"/>
      <c r="U3" s="44" t="s">
        <v>23</v>
      </c>
      <c r="V3" s="13" t="e">
        <f>VLOOKUP(V1,bd,9,0)</f>
        <v>#N/A</v>
      </c>
    </row>
    <row r="4" spans="1:22" customFormat="1" ht="9.9499999999999993" customHeight="1" thickBot="1" x14ac:dyDescent="0.3">
      <c r="A4" s="63"/>
      <c r="B4" s="233"/>
      <c r="C4" s="234"/>
      <c r="D4" s="234"/>
      <c r="E4" s="234"/>
      <c r="F4" s="234"/>
      <c r="G4" s="234"/>
      <c r="H4" s="234"/>
      <c r="I4" s="234"/>
      <c r="J4" s="234"/>
      <c r="K4" s="234"/>
      <c r="L4" s="235"/>
      <c r="M4" s="64"/>
      <c r="N4" s="44" t="s">
        <v>30</v>
      </c>
      <c r="O4" s="41" t="e">
        <f>VLOOKUP(V1,bd,17,0)</f>
        <v>#N/A</v>
      </c>
      <c r="P4" s="41" t="e">
        <f>VLOOKUP(V1,bd,18,0)</f>
        <v>#N/A</v>
      </c>
      <c r="Q4" s="44" t="s">
        <v>8</v>
      </c>
      <c r="R4" s="43"/>
      <c r="S4" s="243" t="e">
        <f>VLOOKUP(V1,bd,19,0)</f>
        <v>#N/A</v>
      </c>
      <c r="T4" s="244"/>
      <c r="U4" s="244"/>
      <c r="V4" s="245"/>
    </row>
    <row r="5" spans="1:22" customFormat="1" ht="9.9499999999999993" customHeight="1" thickBot="1" x14ac:dyDescent="0.3">
      <c r="A5" s="63"/>
      <c r="B5" s="233"/>
      <c r="C5" s="234"/>
      <c r="D5" s="234"/>
      <c r="E5" s="234"/>
      <c r="F5" s="234"/>
      <c r="G5" s="234"/>
      <c r="H5" s="234"/>
      <c r="I5" s="234"/>
      <c r="J5" s="234"/>
      <c r="K5" s="234"/>
      <c r="L5" s="235"/>
      <c r="M5" s="64"/>
      <c r="N5" s="44" t="s">
        <v>24</v>
      </c>
      <c r="O5" s="246" t="e">
        <f>VLOOKUP(V1,bd,10,0)</f>
        <v>#N/A</v>
      </c>
      <c r="P5" s="247"/>
      <c r="Q5" s="46" t="s">
        <v>7</v>
      </c>
      <c r="R5" s="4"/>
      <c r="S5" s="41" t="e">
        <f>VLOOKUP(V1,bd,13,0)</f>
        <v>#N/A</v>
      </c>
      <c r="T5" s="44" t="s">
        <v>5</v>
      </c>
      <c r="U5" s="241" t="e">
        <f>VLOOKUP(V1,bd,20,0)</f>
        <v>#N/A</v>
      </c>
      <c r="V5" s="242"/>
    </row>
    <row r="6" spans="1:22" customFormat="1" ht="9.9499999999999993" customHeight="1" thickBot="1" x14ac:dyDescent="0.3">
      <c r="A6" s="63"/>
      <c r="B6" s="236"/>
      <c r="C6" s="237"/>
      <c r="D6" s="237"/>
      <c r="E6" s="237"/>
      <c r="F6" s="237"/>
      <c r="G6" s="237"/>
      <c r="H6" s="237"/>
      <c r="I6" s="237"/>
      <c r="J6" s="237"/>
      <c r="K6" s="237"/>
      <c r="L6" s="238"/>
      <c r="M6" s="64"/>
      <c r="N6" s="241"/>
      <c r="O6" s="248"/>
      <c r="P6" s="248"/>
      <c r="Q6" s="248"/>
      <c r="R6" s="7"/>
      <c r="S6" s="248"/>
      <c r="T6" s="248"/>
      <c r="U6" s="248"/>
      <c r="V6" s="242"/>
    </row>
    <row r="7" spans="1:22" customFormat="1" ht="9.9499999999999993" customHeight="1" thickBot="1" x14ac:dyDescent="0.3">
      <c r="A7" s="63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217" t="s">
        <v>25</v>
      </c>
      <c r="O7" s="215"/>
      <c r="P7" s="215"/>
      <c r="Q7" s="216"/>
      <c r="R7" s="65"/>
      <c r="S7" s="47" t="s">
        <v>26</v>
      </c>
      <c r="T7" s="48" t="s">
        <v>27</v>
      </c>
      <c r="U7" s="48" t="s">
        <v>28</v>
      </c>
      <c r="V7" s="48" t="s">
        <v>29</v>
      </c>
    </row>
    <row r="8" spans="1:22" customFormat="1" ht="9.9499999999999993" customHeight="1" thickBot="1" x14ac:dyDescent="0.3">
      <c r="A8" s="63"/>
      <c r="B8" s="249"/>
      <c r="C8" s="250" t="s">
        <v>31</v>
      </c>
      <c r="D8" s="251"/>
      <c r="E8" s="251"/>
      <c r="F8" s="251"/>
      <c r="G8" s="251"/>
      <c r="H8" s="251"/>
      <c r="I8" s="251"/>
      <c r="J8" s="251"/>
      <c r="K8" s="251"/>
      <c r="L8" s="252"/>
      <c r="M8" s="64"/>
      <c r="N8" s="241" t="e">
        <f>VLOOKUP(V1,bd,3,0)</f>
        <v>#N/A</v>
      </c>
      <c r="O8" s="248"/>
      <c r="P8" s="248"/>
      <c r="Q8" s="242"/>
      <c r="R8" s="6"/>
      <c r="S8" s="5" t="e">
        <f>VLOOKUP(V1,bd,4,0)</f>
        <v>#N/A</v>
      </c>
      <c r="T8" s="5" t="e">
        <f>VLOOKUP(V1,bd,5,0)</f>
        <v>#N/A</v>
      </c>
      <c r="U8" s="5" t="e">
        <f>VLOOKUP(V1,bd,7,0)</f>
        <v>#N/A</v>
      </c>
      <c r="V8" s="13" t="e">
        <f>VLOOKUP(V1,bd,6,0)</f>
        <v>#N/A</v>
      </c>
    </row>
    <row r="9" spans="1:22" customFormat="1" ht="9.9499999999999993" customHeight="1" thickBot="1" x14ac:dyDescent="0.3">
      <c r="A9" s="63"/>
      <c r="B9" s="249"/>
      <c r="C9" s="253"/>
      <c r="D9" s="254"/>
      <c r="E9" s="254"/>
      <c r="F9" s="254"/>
      <c r="G9" s="254"/>
      <c r="H9" s="254"/>
      <c r="I9" s="254"/>
      <c r="J9" s="254"/>
      <c r="K9" s="254"/>
      <c r="L9" s="255"/>
      <c r="M9" s="64"/>
      <c r="N9" s="49"/>
      <c r="O9" s="50"/>
      <c r="P9" s="50"/>
      <c r="Q9" s="50"/>
      <c r="R9" s="50"/>
      <c r="S9" s="50"/>
      <c r="T9" s="50"/>
      <c r="U9" s="50"/>
      <c r="V9" s="51"/>
    </row>
    <row r="10" spans="1:22" customFormat="1" ht="9.9499999999999993" customHeight="1" thickBot="1" x14ac:dyDescent="0.3">
      <c r="A10" s="63"/>
      <c r="B10" s="249"/>
      <c r="C10" s="115">
        <v>1</v>
      </c>
      <c r="D10" s="116">
        <v>2</v>
      </c>
      <c r="E10" s="116">
        <v>3</v>
      </c>
      <c r="F10" s="116">
        <v>4</v>
      </c>
      <c r="G10" s="116">
        <v>5</v>
      </c>
      <c r="H10" s="116">
        <v>6</v>
      </c>
      <c r="I10" s="116">
        <v>7</v>
      </c>
      <c r="J10" s="116">
        <v>8</v>
      </c>
      <c r="K10" s="116">
        <v>9</v>
      </c>
      <c r="L10" s="117">
        <v>10</v>
      </c>
      <c r="M10" s="64"/>
      <c r="N10" s="76" t="s">
        <v>9</v>
      </c>
      <c r="O10" s="77" t="s">
        <v>10</v>
      </c>
      <c r="P10" s="77" t="s">
        <v>11</v>
      </c>
      <c r="Q10" s="77" t="s">
        <v>12</v>
      </c>
      <c r="R10" s="78" t="s">
        <v>13</v>
      </c>
      <c r="S10" s="77" t="s">
        <v>14</v>
      </c>
      <c r="T10" s="77" t="s">
        <v>15</v>
      </c>
      <c r="U10" s="77" t="s">
        <v>16</v>
      </c>
      <c r="V10" s="79" t="s">
        <v>17</v>
      </c>
    </row>
    <row r="11" spans="1:22" customFormat="1" ht="9.9499999999999993" customHeight="1" x14ac:dyDescent="0.25">
      <c r="A11" s="63"/>
      <c r="B11" s="256" t="s">
        <v>3292</v>
      </c>
      <c r="C11" s="108">
        <v>1</v>
      </c>
      <c r="D11" s="112">
        <v>1</v>
      </c>
      <c r="E11" s="113">
        <v>1</v>
      </c>
      <c r="F11" s="113">
        <v>1</v>
      </c>
      <c r="G11" s="113">
        <v>1</v>
      </c>
      <c r="H11" s="113">
        <v>1</v>
      </c>
      <c r="I11" s="113">
        <v>1</v>
      </c>
      <c r="J11" s="113">
        <v>1</v>
      </c>
      <c r="K11" s="113">
        <v>1</v>
      </c>
      <c r="L11" s="114">
        <v>1</v>
      </c>
      <c r="M11" s="64"/>
      <c r="N11" s="80"/>
      <c r="O11" s="81" t="s">
        <v>18</v>
      </c>
      <c r="P11" s="82"/>
      <c r="Q11" s="83"/>
      <c r="R11" s="82"/>
      <c r="S11" s="82"/>
      <c r="T11" s="84">
        <f t="shared" ref="T11:T74" si="0">IF(P11&gt;=S11,0,"")</f>
        <v>0</v>
      </c>
      <c r="U11" s="85" t="str">
        <f t="shared" ref="U11:U74" si="1">IF(S11&lt;&gt;"",Q11,"")</f>
        <v/>
      </c>
      <c r="V11" s="86">
        <f t="shared" ref="V11:V74" ca="1" si="2">IF(U11&lt;&gt;"","pago",TODAY()-P11)</f>
        <v>43344</v>
      </c>
    </row>
    <row r="12" spans="1:22" customFormat="1" ht="9.9499999999999993" customHeight="1" x14ac:dyDescent="0.25">
      <c r="A12" s="63"/>
      <c r="B12" s="257"/>
      <c r="C12" s="109">
        <v>2</v>
      </c>
      <c r="D12" s="94">
        <v>2</v>
      </c>
      <c r="E12" s="72">
        <v>2</v>
      </c>
      <c r="F12" s="72">
        <v>2</v>
      </c>
      <c r="G12" s="72">
        <v>2</v>
      </c>
      <c r="H12" s="72">
        <v>2</v>
      </c>
      <c r="I12" s="72">
        <v>2</v>
      </c>
      <c r="J12" s="72">
        <v>2</v>
      </c>
      <c r="K12" s="72">
        <v>2</v>
      </c>
      <c r="L12" s="73">
        <v>2</v>
      </c>
      <c r="M12" s="64"/>
      <c r="N12" s="70"/>
      <c r="O12" s="1">
        <v>1</v>
      </c>
      <c r="P12" s="68"/>
      <c r="Q12" s="69"/>
      <c r="R12" s="68" t="str">
        <f t="shared" ref="R12:R51" si="3">IF(N12&lt;&gt;"",P12,"")</f>
        <v/>
      </c>
      <c r="S12" s="68"/>
      <c r="T12" s="71">
        <f t="shared" si="0"/>
        <v>0</v>
      </c>
      <c r="U12" s="2" t="str">
        <f t="shared" si="1"/>
        <v/>
      </c>
      <c r="V12" s="3">
        <f t="shared" ca="1" si="2"/>
        <v>43344</v>
      </c>
    </row>
    <row r="13" spans="1:22" customFormat="1" ht="9.9499999999999993" customHeight="1" x14ac:dyDescent="0.25">
      <c r="A13" s="63"/>
      <c r="B13" s="257"/>
      <c r="C13" s="109">
        <v>3</v>
      </c>
      <c r="D13" s="94">
        <v>3</v>
      </c>
      <c r="E13" s="72">
        <v>3</v>
      </c>
      <c r="F13" s="72">
        <v>3</v>
      </c>
      <c r="G13" s="72">
        <v>3</v>
      </c>
      <c r="H13" s="72">
        <v>3</v>
      </c>
      <c r="I13" s="72">
        <v>3</v>
      </c>
      <c r="J13" s="72">
        <v>3</v>
      </c>
      <c r="K13" s="72">
        <v>3</v>
      </c>
      <c r="L13" s="73">
        <v>3</v>
      </c>
      <c r="M13" s="64"/>
      <c r="N13" s="70"/>
      <c r="O13" s="1">
        <v>2</v>
      </c>
      <c r="P13" s="68"/>
      <c r="Q13" s="69"/>
      <c r="R13" s="68" t="str">
        <f t="shared" si="3"/>
        <v/>
      </c>
      <c r="S13" s="68"/>
      <c r="T13" s="71">
        <f t="shared" si="0"/>
        <v>0</v>
      </c>
      <c r="U13" s="2" t="str">
        <f t="shared" si="1"/>
        <v/>
      </c>
      <c r="V13" s="3">
        <f t="shared" ca="1" si="2"/>
        <v>43344</v>
      </c>
    </row>
    <row r="14" spans="1:22" customFormat="1" ht="9.9499999999999993" customHeight="1" x14ac:dyDescent="0.25">
      <c r="A14" s="63"/>
      <c r="B14" s="257"/>
      <c r="C14" s="109">
        <v>4</v>
      </c>
      <c r="D14" s="94">
        <v>4</v>
      </c>
      <c r="E14" s="72">
        <v>4</v>
      </c>
      <c r="F14" s="72">
        <v>4</v>
      </c>
      <c r="G14" s="72">
        <v>4</v>
      </c>
      <c r="H14" s="72">
        <v>4</v>
      </c>
      <c r="I14" s="72">
        <v>4</v>
      </c>
      <c r="J14" s="72">
        <v>4</v>
      </c>
      <c r="K14" s="72">
        <v>4</v>
      </c>
      <c r="L14" s="73">
        <v>4</v>
      </c>
      <c r="M14" s="64"/>
      <c r="N14" s="70"/>
      <c r="O14" s="1">
        <v>3</v>
      </c>
      <c r="P14" s="68"/>
      <c r="Q14" s="69"/>
      <c r="R14" s="68" t="str">
        <f t="shared" si="3"/>
        <v/>
      </c>
      <c r="S14" s="68"/>
      <c r="T14" s="71">
        <f t="shared" si="0"/>
        <v>0</v>
      </c>
      <c r="U14" s="2" t="str">
        <f t="shared" si="1"/>
        <v/>
      </c>
      <c r="V14" s="3">
        <f t="shared" ca="1" si="2"/>
        <v>43344</v>
      </c>
    </row>
    <row r="15" spans="1:22" customFormat="1" ht="9.9499999999999993" customHeight="1" x14ac:dyDescent="0.25">
      <c r="A15" s="63"/>
      <c r="B15" s="257"/>
      <c r="C15" s="109">
        <v>5</v>
      </c>
      <c r="D15" s="94">
        <v>5</v>
      </c>
      <c r="E15" s="72">
        <v>5</v>
      </c>
      <c r="F15" s="72">
        <v>5</v>
      </c>
      <c r="G15" s="72">
        <v>5</v>
      </c>
      <c r="H15" s="72">
        <v>5</v>
      </c>
      <c r="I15" s="72">
        <v>5</v>
      </c>
      <c r="J15" s="72">
        <v>5</v>
      </c>
      <c r="K15" s="72">
        <v>5</v>
      </c>
      <c r="L15" s="73">
        <v>5</v>
      </c>
      <c r="M15" s="64"/>
      <c r="N15" s="70"/>
      <c r="O15" s="1">
        <v>4</v>
      </c>
      <c r="P15" s="68"/>
      <c r="Q15" s="69"/>
      <c r="R15" s="68" t="str">
        <f t="shared" si="3"/>
        <v/>
      </c>
      <c r="S15" s="68"/>
      <c r="T15" s="71">
        <f t="shared" si="0"/>
        <v>0</v>
      </c>
      <c r="U15" s="2" t="str">
        <f t="shared" si="1"/>
        <v/>
      </c>
      <c r="V15" s="3">
        <f t="shared" ca="1" si="2"/>
        <v>43344</v>
      </c>
    </row>
    <row r="16" spans="1:22" customFormat="1" ht="9.9499999999999993" customHeight="1" x14ac:dyDescent="0.25">
      <c r="A16" s="63"/>
      <c r="B16" s="257"/>
      <c r="C16" s="109">
        <v>6</v>
      </c>
      <c r="D16" s="94">
        <v>6</v>
      </c>
      <c r="E16" s="72">
        <v>6</v>
      </c>
      <c r="F16" s="72">
        <v>6</v>
      </c>
      <c r="G16" s="72">
        <v>6</v>
      </c>
      <c r="H16" s="72">
        <v>6</v>
      </c>
      <c r="I16" s="72">
        <v>6</v>
      </c>
      <c r="J16" s="72">
        <v>6</v>
      </c>
      <c r="K16" s="72">
        <v>6</v>
      </c>
      <c r="L16" s="73">
        <v>6</v>
      </c>
      <c r="M16" s="64"/>
      <c r="N16" s="70"/>
      <c r="O16" s="1">
        <v>5</v>
      </c>
      <c r="P16" s="68"/>
      <c r="Q16" s="69"/>
      <c r="R16" s="68" t="str">
        <f t="shared" si="3"/>
        <v/>
      </c>
      <c r="S16" s="68"/>
      <c r="T16" s="71">
        <f t="shared" si="0"/>
        <v>0</v>
      </c>
      <c r="U16" s="2" t="str">
        <f t="shared" si="1"/>
        <v/>
      </c>
      <c r="V16" s="3">
        <f t="shared" ca="1" si="2"/>
        <v>43344</v>
      </c>
    </row>
    <row r="17" spans="1:22" customFormat="1" ht="9.9499999999999993" customHeight="1" x14ac:dyDescent="0.25">
      <c r="A17" s="63"/>
      <c r="B17" s="257"/>
      <c r="C17" s="109">
        <v>7</v>
      </c>
      <c r="D17" s="94">
        <v>7</v>
      </c>
      <c r="E17" s="72">
        <v>7</v>
      </c>
      <c r="F17" s="72">
        <v>7</v>
      </c>
      <c r="G17" s="72">
        <v>7</v>
      </c>
      <c r="H17" s="72">
        <v>7</v>
      </c>
      <c r="I17" s="72">
        <v>7</v>
      </c>
      <c r="J17" s="72">
        <v>7</v>
      </c>
      <c r="K17" s="72">
        <v>7</v>
      </c>
      <c r="L17" s="73">
        <v>7</v>
      </c>
      <c r="M17" s="64"/>
      <c r="N17" s="70"/>
      <c r="O17" s="1">
        <v>6</v>
      </c>
      <c r="P17" s="68"/>
      <c r="Q17" s="69"/>
      <c r="R17" s="68" t="str">
        <f t="shared" si="3"/>
        <v/>
      </c>
      <c r="S17" s="68"/>
      <c r="T17" s="71">
        <f t="shared" si="0"/>
        <v>0</v>
      </c>
      <c r="U17" s="2" t="str">
        <f t="shared" si="1"/>
        <v/>
      </c>
      <c r="V17" s="3">
        <f t="shared" ca="1" si="2"/>
        <v>43344</v>
      </c>
    </row>
    <row r="18" spans="1:22" customFormat="1" ht="9.9499999999999993" customHeight="1" x14ac:dyDescent="0.25">
      <c r="A18" s="63"/>
      <c r="B18" s="257"/>
      <c r="C18" s="109">
        <v>8</v>
      </c>
      <c r="D18" s="94">
        <v>8</v>
      </c>
      <c r="E18" s="72">
        <v>8</v>
      </c>
      <c r="F18" s="72">
        <v>8</v>
      </c>
      <c r="G18" s="72">
        <v>8</v>
      </c>
      <c r="H18" s="72">
        <v>8</v>
      </c>
      <c r="I18" s="72">
        <v>8</v>
      </c>
      <c r="J18" s="72">
        <v>8</v>
      </c>
      <c r="K18" s="72">
        <v>8</v>
      </c>
      <c r="L18" s="73">
        <v>8</v>
      </c>
      <c r="M18" s="64"/>
      <c r="N18" s="70"/>
      <c r="O18" s="1">
        <v>7</v>
      </c>
      <c r="P18" s="68"/>
      <c r="Q18" s="69"/>
      <c r="R18" s="68" t="str">
        <f t="shared" si="3"/>
        <v/>
      </c>
      <c r="S18" s="68"/>
      <c r="T18" s="71">
        <f t="shared" si="0"/>
        <v>0</v>
      </c>
      <c r="U18" s="2" t="str">
        <f t="shared" si="1"/>
        <v/>
      </c>
      <c r="V18" s="3">
        <f t="shared" ca="1" si="2"/>
        <v>43344</v>
      </c>
    </row>
    <row r="19" spans="1:22" customFormat="1" ht="9.9499999999999993" customHeight="1" x14ac:dyDescent="0.25">
      <c r="A19" s="63"/>
      <c r="B19" s="257"/>
      <c r="C19" s="109">
        <v>9</v>
      </c>
      <c r="D19" s="94">
        <v>9</v>
      </c>
      <c r="E19" s="72">
        <v>9</v>
      </c>
      <c r="F19" s="72">
        <v>9</v>
      </c>
      <c r="G19" s="72">
        <v>9</v>
      </c>
      <c r="H19" s="72">
        <v>9</v>
      </c>
      <c r="I19" s="72">
        <v>9</v>
      </c>
      <c r="J19" s="72">
        <v>9</v>
      </c>
      <c r="K19" s="72">
        <v>9</v>
      </c>
      <c r="L19" s="73">
        <v>9</v>
      </c>
      <c r="M19" s="64"/>
      <c r="N19" s="70"/>
      <c r="O19" s="1">
        <v>8</v>
      </c>
      <c r="P19" s="68"/>
      <c r="Q19" s="69"/>
      <c r="R19" s="68" t="str">
        <f t="shared" si="3"/>
        <v/>
      </c>
      <c r="S19" s="68"/>
      <c r="T19" s="71">
        <f t="shared" si="0"/>
        <v>0</v>
      </c>
      <c r="U19" s="2" t="str">
        <f t="shared" si="1"/>
        <v/>
      </c>
      <c r="V19" s="3">
        <f t="shared" ca="1" si="2"/>
        <v>43344</v>
      </c>
    </row>
    <row r="20" spans="1:22" customFormat="1" ht="9.9499999999999993" customHeight="1" x14ac:dyDescent="0.25">
      <c r="A20" s="63"/>
      <c r="B20" s="257"/>
      <c r="C20" s="109">
        <v>10</v>
      </c>
      <c r="D20" s="94">
        <v>10</v>
      </c>
      <c r="E20" s="72">
        <v>10</v>
      </c>
      <c r="F20" s="72">
        <v>10</v>
      </c>
      <c r="G20" s="72">
        <v>10</v>
      </c>
      <c r="H20" s="72">
        <v>10</v>
      </c>
      <c r="I20" s="72">
        <v>10</v>
      </c>
      <c r="J20" s="72">
        <v>10</v>
      </c>
      <c r="K20" s="72">
        <v>10</v>
      </c>
      <c r="L20" s="73">
        <v>10</v>
      </c>
      <c r="M20" s="64"/>
      <c r="N20" s="70"/>
      <c r="O20" s="1">
        <v>9</v>
      </c>
      <c r="P20" s="68"/>
      <c r="Q20" s="69"/>
      <c r="R20" s="68" t="str">
        <f t="shared" si="3"/>
        <v/>
      </c>
      <c r="S20" s="68"/>
      <c r="T20" s="71">
        <f t="shared" si="0"/>
        <v>0</v>
      </c>
      <c r="U20" s="2" t="str">
        <f t="shared" si="1"/>
        <v/>
      </c>
      <c r="V20" s="3">
        <f t="shared" ca="1" si="2"/>
        <v>43344</v>
      </c>
    </row>
    <row r="21" spans="1:22" customFormat="1" ht="9.9499999999999993" customHeight="1" x14ac:dyDescent="0.25">
      <c r="A21" s="63"/>
      <c r="B21" s="257"/>
      <c r="C21" s="109">
        <v>11</v>
      </c>
      <c r="D21" s="94">
        <v>11</v>
      </c>
      <c r="E21" s="72">
        <v>11</v>
      </c>
      <c r="F21" s="72">
        <v>11</v>
      </c>
      <c r="G21" s="72">
        <v>11</v>
      </c>
      <c r="H21" s="72">
        <v>11</v>
      </c>
      <c r="I21" s="72">
        <v>11</v>
      </c>
      <c r="J21" s="72">
        <v>11</v>
      </c>
      <c r="K21" s="72">
        <v>11</v>
      </c>
      <c r="L21" s="73">
        <v>11</v>
      </c>
      <c r="M21" s="64"/>
      <c r="N21" s="70"/>
      <c r="O21" s="1">
        <v>10</v>
      </c>
      <c r="P21" s="68"/>
      <c r="Q21" s="69"/>
      <c r="R21" s="68" t="str">
        <f t="shared" si="3"/>
        <v/>
      </c>
      <c r="S21" s="68"/>
      <c r="T21" s="71">
        <f t="shared" si="0"/>
        <v>0</v>
      </c>
      <c r="U21" s="2" t="str">
        <f t="shared" si="1"/>
        <v/>
      </c>
      <c r="V21" s="3">
        <f t="shared" ca="1" si="2"/>
        <v>43344</v>
      </c>
    </row>
    <row r="22" spans="1:22" customFormat="1" ht="9.9499999999999993" customHeight="1" x14ac:dyDescent="0.25">
      <c r="A22" s="63"/>
      <c r="B22" s="257"/>
      <c r="C22" s="110">
        <v>12</v>
      </c>
      <c r="D22" s="72">
        <v>12</v>
      </c>
      <c r="E22" s="72">
        <v>12</v>
      </c>
      <c r="F22" s="72">
        <v>12</v>
      </c>
      <c r="G22" s="72">
        <v>12</v>
      </c>
      <c r="H22" s="72">
        <v>12</v>
      </c>
      <c r="I22" s="72">
        <v>12</v>
      </c>
      <c r="J22" s="72">
        <v>12</v>
      </c>
      <c r="K22" s="72">
        <v>12</v>
      </c>
      <c r="L22" s="73">
        <v>12</v>
      </c>
      <c r="M22" s="64"/>
      <c r="N22" s="70"/>
      <c r="O22" s="1">
        <v>11</v>
      </c>
      <c r="P22" s="68"/>
      <c r="Q22" s="69"/>
      <c r="R22" s="68" t="str">
        <f t="shared" si="3"/>
        <v/>
      </c>
      <c r="S22" s="68"/>
      <c r="T22" s="71">
        <f t="shared" si="0"/>
        <v>0</v>
      </c>
      <c r="U22" s="2" t="str">
        <f t="shared" si="1"/>
        <v/>
      </c>
      <c r="V22" s="3">
        <f t="shared" ca="1" si="2"/>
        <v>43344</v>
      </c>
    </row>
    <row r="23" spans="1:22" customFormat="1" ht="9.9499999999999993" customHeight="1" x14ac:dyDescent="0.25">
      <c r="A23" s="63"/>
      <c r="B23" s="257"/>
      <c r="C23" s="110">
        <v>13</v>
      </c>
      <c r="D23" s="72">
        <v>13</v>
      </c>
      <c r="E23" s="72">
        <v>13</v>
      </c>
      <c r="F23" s="72">
        <v>13</v>
      </c>
      <c r="G23" s="72">
        <v>13</v>
      </c>
      <c r="H23" s="72">
        <v>13</v>
      </c>
      <c r="I23" s="72">
        <v>13</v>
      </c>
      <c r="J23" s="72">
        <v>13</v>
      </c>
      <c r="K23" s="72">
        <v>13</v>
      </c>
      <c r="L23" s="73">
        <v>13</v>
      </c>
      <c r="M23" s="64"/>
      <c r="N23" s="70"/>
      <c r="O23" s="1">
        <v>12</v>
      </c>
      <c r="P23" s="68"/>
      <c r="Q23" s="69"/>
      <c r="R23" s="68" t="str">
        <f t="shared" si="3"/>
        <v/>
      </c>
      <c r="S23" s="68"/>
      <c r="T23" s="71">
        <f t="shared" si="0"/>
        <v>0</v>
      </c>
      <c r="U23" s="2" t="str">
        <f t="shared" si="1"/>
        <v/>
      </c>
      <c r="V23" s="3">
        <f t="shared" ca="1" si="2"/>
        <v>43344</v>
      </c>
    </row>
    <row r="24" spans="1:22" customFormat="1" ht="9.9499999999999993" customHeight="1" x14ac:dyDescent="0.25">
      <c r="A24" s="63"/>
      <c r="B24" s="257"/>
      <c r="C24" s="97">
        <v>14</v>
      </c>
      <c r="D24" s="72">
        <v>14</v>
      </c>
      <c r="E24" s="72">
        <v>14</v>
      </c>
      <c r="F24" s="72">
        <v>14</v>
      </c>
      <c r="G24" s="72">
        <v>14</v>
      </c>
      <c r="H24" s="72">
        <v>14</v>
      </c>
      <c r="I24" s="72">
        <v>14</v>
      </c>
      <c r="J24" s="72">
        <v>14</v>
      </c>
      <c r="K24" s="72">
        <v>14</v>
      </c>
      <c r="L24" s="73">
        <v>14</v>
      </c>
      <c r="M24" s="64"/>
      <c r="N24" s="70"/>
      <c r="O24" s="1">
        <v>13</v>
      </c>
      <c r="P24" s="68"/>
      <c r="Q24" s="69"/>
      <c r="R24" s="68" t="str">
        <f t="shared" si="3"/>
        <v/>
      </c>
      <c r="S24" s="68"/>
      <c r="T24" s="71">
        <f t="shared" si="0"/>
        <v>0</v>
      </c>
      <c r="U24" s="2" t="str">
        <f t="shared" si="1"/>
        <v/>
      </c>
      <c r="V24" s="3">
        <f t="shared" ca="1" si="2"/>
        <v>43344</v>
      </c>
    </row>
    <row r="25" spans="1:22" customFormat="1" ht="9.9499999999999993" customHeight="1" x14ac:dyDescent="0.25">
      <c r="A25" s="63"/>
      <c r="B25" s="257"/>
      <c r="C25" s="97">
        <v>15</v>
      </c>
      <c r="D25" s="72">
        <v>15</v>
      </c>
      <c r="E25" s="72">
        <v>15</v>
      </c>
      <c r="F25" s="72">
        <v>15</v>
      </c>
      <c r="G25" s="72">
        <v>15</v>
      </c>
      <c r="H25" s="72">
        <v>15</v>
      </c>
      <c r="I25" s="72">
        <v>15</v>
      </c>
      <c r="J25" s="72">
        <v>15</v>
      </c>
      <c r="K25" s="72">
        <v>15</v>
      </c>
      <c r="L25" s="73">
        <v>15</v>
      </c>
      <c r="M25" s="64"/>
      <c r="N25" s="70"/>
      <c r="O25" s="1">
        <v>14</v>
      </c>
      <c r="P25" s="68"/>
      <c r="Q25" s="69"/>
      <c r="R25" s="68" t="str">
        <f t="shared" si="3"/>
        <v/>
      </c>
      <c r="S25" s="68"/>
      <c r="T25" s="71">
        <f t="shared" si="0"/>
        <v>0</v>
      </c>
      <c r="U25" s="2" t="str">
        <f t="shared" si="1"/>
        <v/>
      </c>
      <c r="V25" s="3">
        <f t="shared" ca="1" si="2"/>
        <v>43344</v>
      </c>
    </row>
    <row r="26" spans="1:22" customFormat="1" ht="9.9499999999999993" customHeight="1" x14ac:dyDescent="0.25">
      <c r="A26" s="63"/>
      <c r="B26" s="257"/>
      <c r="C26" s="97">
        <v>16</v>
      </c>
      <c r="D26" s="72">
        <v>16</v>
      </c>
      <c r="E26" s="72">
        <v>16</v>
      </c>
      <c r="F26" s="72">
        <v>16</v>
      </c>
      <c r="G26" s="72">
        <v>16</v>
      </c>
      <c r="H26" s="72">
        <v>16</v>
      </c>
      <c r="I26" s="72">
        <v>16</v>
      </c>
      <c r="J26" s="72">
        <v>16</v>
      </c>
      <c r="K26" s="72">
        <v>16</v>
      </c>
      <c r="L26" s="73">
        <v>16</v>
      </c>
      <c r="M26" s="64"/>
      <c r="N26" s="70"/>
      <c r="O26" s="1">
        <v>15</v>
      </c>
      <c r="P26" s="68"/>
      <c r="Q26" s="69"/>
      <c r="R26" s="68" t="str">
        <f t="shared" si="3"/>
        <v/>
      </c>
      <c r="S26" s="68"/>
      <c r="T26" s="71">
        <f t="shared" si="0"/>
        <v>0</v>
      </c>
      <c r="U26" s="2" t="str">
        <f t="shared" si="1"/>
        <v/>
      </c>
      <c r="V26" s="3">
        <f t="shared" ca="1" si="2"/>
        <v>43344</v>
      </c>
    </row>
    <row r="27" spans="1:22" customFormat="1" ht="9.9499999999999993" customHeight="1" x14ac:dyDescent="0.25">
      <c r="A27" s="63"/>
      <c r="B27" s="257"/>
      <c r="C27" s="97">
        <v>17</v>
      </c>
      <c r="D27" s="72">
        <v>17</v>
      </c>
      <c r="E27" s="72">
        <v>17</v>
      </c>
      <c r="F27" s="72">
        <v>17</v>
      </c>
      <c r="G27" s="72">
        <v>17</v>
      </c>
      <c r="H27" s="72">
        <v>17</v>
      </c>
      <c r="I27" s="72">
        <v>17</v>
      </c>
      <c r="J27" s="72">
        <v>17</v>
      </c>
      <c r="K27" s="72">
        <v>17</v>
      </c>
      <c r="L27" s="73">
        <v>17</v>
      </c>
      <c r="M27" s="64"/>
      <c r="N27" s="70"/>
      <c r="O27" s="1">
        <v>16</v>
      </c>
      <c r="P27" s="68"/>
      <c r="Q27" s="69"/>
      <c r="R27" s="68" t="str">
        <f t="shared" si="3"/>
        <v/>
      </c>
      <c r="S27" s="68"/>
      <c r="T27" s="71">
        <f t="shared" si="0"/>
        <v>0</v>
      </c>
      <c r="U27" s="2" t="str">
        <f t="shared" si="1"/>
        <v/>
      </c>
      <c r="V27" s="3">
        <f t="shared" ca="1" si="2"/>
        <v>43344</v>
      </c>
    </row>
    <row r="28" spans="1:22" customFormat="1" ht="9.9499999999999993" customHeight="1" x14ac:dyDescent="0.25">
      <c r="A28" s="63"/>
      <c r="B28" s="257"/>
      <c r="C28" s="97">
        <v>18</v>
      </c>
      <c r="D28" s="72">
        <v>18</v>
      </c>
      <c r="E28" s="72">
        <v>18</v>
      </c>
      <c r="F28" s="72">
        <v>18</v>
      </c>
      <c r="G28" s="72">
        <v>18</v>
      </c>
      <c r="H28" s="72">
        <v>18</v>
      </c>
      <c r="I28" s="72">
        <v>18</v>
      </c>
      <c r="J28" s="72">
        <v>18</v>
      </c>
      <c r="K28" s="72">
        <v>18</v>
      </c>
      <c r="L28" s="73">
        <v>18</v>
      </c>
      <c r="M28" s="64"/>
      <c r="N28" s="70"/>
      <c r="O28" s="1">
        <v>17</v>
      </c>
      <c r="P28" s="68"/>
      <c r="Q28" s="69"/>
      <c r="R28" s="68" t="str">
        <f t="shared" si="3"/>
        <v/>
      </c>
      <c r="S28" s="68"/>
      <c r="T28" s="71">
        <f t="shared" si="0"/>
        <v>0</v>
      </c>
      <c r="U28" s="2" t="str">
        <f t="shared" si="1"/>
        <v/>
      </c>
      <c r="V28" s="3">
        <f t="shared" ca="1" si="2"/>
        <v>43344</v>
      </c>
    </row>
    <row r="29" spans="1:22" customFormat="1" ht="9.9499999999999993" customHeight="1" x14ac:dyDescent="0.25">
      <c r="A29" s="63"/>
      <c r="B29" s="257"/>
      <c r="C29" s="97">
        <v>19</v>
      </c>
      <c r="D29" s="72">
        <v>19</v>
      </c>
      <c r="E29" s="72">
        <v>19</v>
      </c>
      <c r="F29" s="72">
        <v>19</v>
      </c>
      <c r="G29" s="72">
        <v>19</v>
      </c>
      <c r="H29" s="72">
        <v>19</v>
      </c>
      <c r="I29" s="72">
        <v>19</v>
      </c>
      <c r="J29" s="72">
        <v>19</v>
      </c>
      <c r="K29" s="72">
        <v>19</v>
      </c>
      <c r="L29" s="73">
        <v>19</v>
      </c>
      <c r="M29" s="64"/>
      <c r="N29" s="70"/>
      <c r="O29" s="1">
        <v>18</v>
      </c>
      <c r="P29" s="68"/>
      <c r="Q29" s="69"/>
      <c r="R29" s="68" t="str">
        <f t="shared" si="3"/>
        <v/>
      </c>
      <c r="S29" s="68"/>
      <c r="T29" s="71">
        <f t="shared" si="0"/>
        <v>0</v>
      </c>
      <c r="U29" s="2" t="str">
        <f t="shared" si="1"/>
        <v/>
      </c>
      <c r="V29" s="3">
        <f t="shared" ca="1" si="2"/>
        <v>43344</v>
      </c>
    </row>
    <row r="30" spans="1:22" customFormat="1" ht="9.9499999999999993" customHeight="1" x14ac:dyDescent="0.25">
      <c r="A30" s="63"/>
      <c r="B30" s="257"/>
      <c r="C30" s="97">
        <v>20</v>
      </c>
      <c r="D30" s="72">
        <v>20</v>
      </c>
      <c r="E30" s="72">
        <v>20</v>
      </c>
      <c r="F30" s="72">
        <v>20</v>
      </c>
      <c r="G30" s="72">
        <v>20</v>
      </c>
      <c r="H30" s="72">
        <v>20</v>
      </c>
      <c r="I30" s="72">
        <v>20</v>
      </c>
      <c r="J30" s="72">
        <v>20</v>
      </c>
      <c r="K30" s="72">
        <v>20</v>
      </c>
      <c r="L30" s="73">
        <v>20</v>
      </c>
      <c r="M30" s="64"/>
      <c r="N30" s="70"/>
      <c r="O30" s="1">
        <v>19</v>
      </c>
      <c r="P30" s="68"/>
      <c r="Q30" s="69"/>
      <c r="R30" s="68" t="str">
        <f t="shared" si="3"/>
        <v/>
      </c>
      <c r="S30" s="68"/>
      <c r="T30" s="71">
        <f t="shared" si="0"/>
        <v>0</v>
      </c>
      <c r="U30" s="2" t="str">
        <f t="shared" si="1"/>
        <v/>
      </c>
      <c r="V30" s="3">
        <f t="shared" ca="1" si="2"/>
        <v>43344</v>
      </c>
    </row>
    <row r="31" spans="1:22" customFormat="1" ht="9.9499999999999993" customHeight="1" x14ac:dyDescent="0.25">
      <c r="A31" s="63"/>
      <c r="B31" s="257"/>
      <c r="C31" s="97">
        <v>21</v>
      </c>
      <c r="D31" s="72">
        <v>21</v>
      </c>
      <c r="E31" s="72">
        <v>21</v>
      </c>
      <c r="F31" s="72">
        <v>21</v>
      </c>
      <c r="G31" s="72">
        <v>21</v>
      </c>
      <c r="H31" s="72">
        <v>21</v>
      </c>
      <c r="I31" s="72">
        <v>21</v>
      </c>
      <c r="J31" s="72">
        <v>21</v>
      </c>
      <c r="K31" s="72">
        <v>21</v>
      </c>
      <c r="L31" s="73">
        <v>21</v>
      </c>
      <c r="M31" s="64"/>
      <c r="N31" s="70"/>
      <c r="O31" s="1">
        <v>20</v>
      </c>
      <c r="P31" s="68"/>
      <c r="Q31" s="69"/>
      <c r="R31" s="68" t="str">
        <f t="shared" si="3"/>
        <v/>
      </c>
      <c r="S31" s="68"/>
      <c r="T31" s="71">
        <f t="shared" si="0"/>
        <v>0</v>
      </c>
      <c r="U31" s="2" t="str">
        <f t="shared" si="1"/>
        <v/>
      </c>
      <c r="V31" s="3">
        <f t="shared" ca="1" si="2"/>
        <v>43344</v>
      </c>
    </row>
    <row r="32" spans="1:22" customFormat="1" ht="9.9499999999999993" customHeight="1" x14ac:dyDescent="0.25">
      <c r="A32" s="63"/>
      <c r="B32" s="257"/>
      <c r="C32" s="97">
        <v>22</v>
      </c>
      <c r="D32" s="72">
        <v>22</v>
      </c>
      <c r="E32" s="72">
        <v>22</v>
      </c>
      <c r="F32" s="72">
        <v>22</v>
      </c>
      <c r="G32" s="72">
        <v>22</v>
      </c>
      <c r="H32" s="72">
        <v>22</v>
      </c>
      <c r="I32" s="72">
        <v>22</v>
      </c>
      <c r="J32" s="72">
        <v>22</v>
      </c>
      <c r="K32" s="72">
        <v>22</v>
      </c>
      <c r="L32" s="73">
        <v>22</v>
      </c>
      <c r="M32" s="64"/>
      <c r="N32" s="70"/>
      <c r="O32" s="1">
        <v>21</v>
      </c>
      <c r="P32" s="68"/>
      <c r="Q32" s="69"/>
      <c r="R32" s="68" t="str">
        <f t="shared" si="3"/>
        <v/>
      </c>
      <c r="S32" s="68"/>
      <c r="T32" s="71">
        <f t="shared" si="0"/>
        <v>0</v>
      </c>
      <c r="U32" s="2" t="str">
        <f t="shared" si="1"/>
        <v/>
      </c>
      <c r="V32" s="3">
        <f t="shared" ca="1" si="2"/>
        <v>43344</v>
      </c>
    </row>
    <row r="33" spans="1:22" customFormat="1" ht="9.9499999999999993" customHeight="1" x14ac:dyDescent="0.25">
      <c r="A33" s="63"/>
      <c r="B33" s="257"/>
      <c r="C33" s="97">
        <v>23</v>
      </c>
      <c r="D33" s="72">
        <v>23</v>
      </c>
      <c r="E33" s="72">
        <v>23</v>
      </c>
      <c r="F33" s="72">
        <v>23</v>
      </c>
      <c r="G33" s="72">
        <v>23</v>
      </c>
      <c r="H33" s="72">
        <v>23</v>
      </c>
      <c r="I33" s="72">
        <v>23</v>
      </c>
      <c r="J33" s="72">
        <v>23</v>
      </c>
      <c r="K33" s="72">
        <v>23</v>
      </c>
      <c r="L33" s="73">
        <v>23</v>
      </c>
      <c r="M33" s="64"/>
      <c r="N33" s="70"/>
      <c r="O33" s="1">
        <v>22</v>
      </c>
      <c r="P33" s="68"/>
      <c r="Q33" s="69"/>
      <c r="R33" s="68" t="str">
        <f t="shared" si="3"/>
        <v/>
      </c>
      <c r="S33" s="68"/>
      <c r="T33" s="71">
        <f t="shared" si="0"/>
        <v>0</v>
      </c>
      <c r="U33" s="2" t="str">
        <f t="shared" si="1"/>
        <v/>
      </c>
      <c r="V33" s="3">
        <f t="shared" ca="1" si="2"/>
        <v>43344</v>
      </c>
    </row>
    <row r="34" spans="1:22" customFormat="1" ht="9.9499999999999993" customHeight="1" x14ac:dyDescent="0.25">
      <c r="A34" s="63"/>
      <c r="B34" s="257"/>
      <c r="C34" s="97">
        <v>24</v>
      </c>
      <c r="D34" s="72">
        <v>24</v>
      </c>
      <c r="E34" s="72">
        <v>24</v>
      </c>
      <c r="F34" s="72">
        <v>24</v>
      </c>
      <c r="G34" s="72">
        <v>24</v>
      </c>
      <c r="H34" s="72">
        <v>24</v>
      </c>
      <c r="I34" s="72">
        <v>24</v>
      </c>
      <c r="J34" s="72">
        <v>24</v>
      </c>
      <c r="K34" s="72">
        <v>24</v>
      </c>
      <c r="L34" s="73">
        <v>24</v>
      </c>
      <c r="M34" s="64"/>
      <c r="N34" s="70"/>
      <c r="O34" s="1">
        <v>23</v>
      </c>
      <c r="P34" s="68"/>
      <c r="Q34" s="69"/>
      <c r="R34" s="68" t="str">
        <f t="shared" si="3"/>
        <v/>
      </c>
      <c r="S34" s="68"/>
      <c r="T34" s="71">
        <f t="shared" si="0"/>
        <v>0</v>
      </c>
      <c r="U34" s="2" t="str">
        <f t="shared" si="1"/>
        <v/>
      </c>
      <c r="V34" s="3">
        <f t="shared" ca="1" si="2"/>
        <v>43344</v>
      </c>
    </row>
    <row r="35" spans="1:22" customFormat="1" ht="9.9499999999999993" customHeight="1" x14ac:dyDescent="0.25">
      <c r="A35" s="63"/>
      <c r="B35" s="257"/>
      <c r="C35" s="97">
        <v>25</v>
      </c>
      <c r="D35" s="72">
        <v>25</v>
      </c>
      <c r="E35" s="72">
        <v>25</v>
      </c>
      <c r="F35" s="72">
        <v>25</v>
      </c>
      <c r="G35" s="72">
        <v>25</v>
      </c>
      <c r="H35" s="72">
        <v>25</v>
      </c>
      <c r="I35" s="72">
        <v>25</v>
      </c>
      <c r="J35" s="72">
        <v>25</v>
      </c>
      <c r="K35" s="72">
        <v>25</v>
      </c>
      <c r="L35" s="73">
        <v>25</v>
      </c>
      <c r="M35" s="64"/>
      <c r="N35" s="70"/>
      <c r="O35" s="1">
        <v>24</v>
      </c>
      <c r="P35" s="68"/>
      <c r="Q35" s="69"/>
      <c r="R35" s="68" t="str">
        <f t="shared" si="3"/>
        <v/>
      </c>
      <c r="S35" s="68"/>
      <c r="T35" s="71">
        <f t="shared" si="0"/>
        <v>0</v>
      </c>
      <c r="U35" s="2" t="str">
        <f t="shared" si="1"/>
        <v/>
      </c>
      <c r="V35" s="3">
        <f t="shared" ca="1" si="2"/>
        <v>43344</v>
      </c>
    </row>
    <row r="36" spans="1:22" customFormat="1" ht="9.9499999999999993" customHeight="1" x14ac:dyDescent="0.25">
      <c r="A36" s="63"/>
      <c r="B36" s="257"/>
      <c r="C36" s="97">
        <v>26</v>
      </c>
      <c r="D36" s="72">
        <v>26</v>
      </c>
      <c r="E36" s="72">
        <v>26</v>
      </c>
      <c r="F36" s="72">
        <v>26</v>
      </c>
      <c r="G36" s="72">
        <v>26</v>
      </c>
      <c r="H36" s="72">
        <v>26</v>
      </c>
      <c r="I36" s="72">
        <v>26</v>
      </c>
      <c r="J36" s="72">
        <v>26</v>
      </c>
      <c r="K36" s="72">
        <v>26</v>
      </c>
      <c r="L36" s="73">
        <v>26</v>
      </c>
      <c r="M36" s="64"/>
      <c r="N36" s="70"/>
      <c r="O36" s="1">
        <v>25</v>
      </c>
      <c r="P36" s="68"/>
      <c r="Q36" s="69"/>
      <c r="R36" s="68" t="str">
        <f t="shared" si="3"/>
        <v/>
      </c>
      <c r="S36" s="68"/>
      <c r="T36" s="71">
        <f t="shared" si="0"/>
        <v>0</v>
      </c>
      <c r="U36" s="2" t="str">
        <f t="shared" si="1"/>
        <v/>
      </c>
      <c r="V36" s="3">
        <f t="shared" ca="1" si="2"/>
        <v>43344</v>
      </c>
    </row>
    <row r="37" spans="1:22" customFormat="1" ht="9.9499999999999993" customHeight="1" x14ac:dyDescent="0.25">
      <c r="A37" s="63"/>
      <c r="B37" s="257"/>
      <c r="C37" s="97">
        <v>27</v>
      </c>
      <c r="D37" s="72">
        <v>27</v>
      </c>
      <c r="E37" s="72">
        <v>27</v>
      </c>
      <c r="F37" s="72">
        <v>27</v>
      </c>
      <c r="G37" s="72">
        <v>27</v>
      </c>
      <c r="H37" s="72">
        <v>27</v>
      </c>
      <c r="I37" s="72">
        <v>27</v>
      </c>
      <c r="J37" s="72">
        <v>27</v>
      </c>
      <c r="K37" s="72">
        <v>27</v>
      </c>
      <c r="L37" s="73">
        <v>27</v>
      </c>
      <c r="M37" s="64"/>
      <c r="N37" s="70"/>
      <c r="O37" s="1">
        <v>26</v>
      </c>
      <c r="P37" s="68"/>
      <c r="Q37" s="69"/>
      <c r="R37" s="68" t="str">
        <f t="shared" si="3"/>
        <v/>
      </c>
      <c r="S37" s="68"/>
      <c r="T37" s="71">
        <f t="shared" si="0"/>
        <v>0</v>
      </c>
      <c r="U37" s="2" t="str">
        <f t="shared" si="1"/>
        <v/>
      </c>
      <c r="V37" s="3">
        <f t="shared" ca="1" si="2"/>
        <v>43344</v>
      </c>
    </row>
    <row r="38" spans="1:22" customFormat="1" ht="9.9499999999999993" customHeight="1" x14ac:dyDescent="0.25">
      <c r="A38" s="63"/>
      <c r="B38" s="257"/>
      <c r="C38" s="97">
        <v>28</v>
      </c>
      <c r="D38" s="72">
        <v>28</v>
      </c>
      <c r="E38" s="72">
        <v>28</v>
      </c>
      <c r="F38" s="72">
        <v>28</v>
      </c>
      <c r="G38" s="72">
        <v>28</v>
      </c>
      <c r="H38" s="72">
        <v>28</v>
      </c>
      <c r="I38" s="72">
        <v>28</v>
      </c>
      <c r="J38" s="72">
        <v>28</v>
      </c>
      <c r="K38" s="72">
        <v>28</v>
      </c>
      <c r="L38" s="73">
        <v>28</v>
      </c>
      <c r="M38" s="64"/>
      <c r="N38" s="70"/>
      <c r="O38" s="1">
        <v>27</v>
      </c>
      <c r="P38" s="68"/>
      <c r="Q38" s="69"/>
      <c r="R38" s="68" t="str">
        <f t="shared" si="3"/>
        <v/>
      </c>
      <c r="S38" s="68"/>
      <c r="T38" s="71">
        <f t="shared" si="0"/>
        <v>0</v>
      </c>
      <c r="U38" s="2" t="str">
        <f t="shared" si="1"/>
        <v/>
      </c>
      <c r="V38" s="3">
        <f t="shared" ca="1" si="2"/>
        <v>43344</v>
      </c>
    </row>
    <row r="39" spans="1:22" customFormat="1" ht="9.9499999999999993" customHeight="1" x14ac:dyDescent="0.25">
      <c r="A39" s="63"/>
      <c r="B39" s="257"/>
      <c r="C39" s="97">
        <v>29</v>
      </c>
      <c r="D39" s="72">
        <v>29</v>
      </c>
      <c r="E39" s="72">
        <v>29</v>
      </c>
      <c r="F39" s="72">
        <v>29</v>
      </c>
      <c r="G39" s="72">
        <v>29</v>
      </c>
      <c r="H39" s="72">
        <v>29</v>
      </c>
      <c r="I39" s="72">
        <v>29</v>
      </c>
      <c r="J39" s="72">
        <v>29</v>
      </c>
      <c r="K39" s="72">
        <v>29</v>
      </c>
      <c r="L39" s="73">
        <v>29</v>
      </c>
      <c r="M39" s="64"/>
      <c r="N39" s="70"/>
      <c r="O39" s="1">
        <v>28</v>
      </c>
      <c r="P39" s="68"/>
      <c r="Q39" s="69"/>
      <c r="R39" s="68" t="str">
        <f t="shared" si="3"/>
        <v/>
      </c>
      <c r="S39" s="68"/>
      <c r="T39" s="71">
        <f t="shared" si="0"/>
        <v>0</v>
      </c>
      <c r="U39" s="2" t="str">
        <f t="shared" si="1"/>
        <v/>
      </c>
      <c r="V39" s="3">
        <f t="shared" ca="1" si="2"/>
        <v>43344</v>
      </c>
    </row>
    <row r="40" spans="1:22" customFormat="1" ht="9.9499999999999993" customHeight="1" x14ac:dyDescent="0.25">
      <c r="A40" s="63"/>
      <c r="B40" s="257"/>
      <c r="C40" s="97">
        <v>30</v>
      </c>
      <c r="D40" s="72">
        <v>30</v>
      </c>
      <c r="E40" s="72">
        <v>30</v>
      </c>
      <c r="F40" s="72">
        <v>30</v>
      </c>
      <c r="G40" s="72">
        <v>30</v>
      </c>
      <c r="H40" s="72">
        <v>30</v>
      </c>
      <c r="I40" s="72">
        <v>30</v>
      </c>
      <c r="J40" s="72">
        <v>30</v>
      </c>
      <c r="K40" s="72">
        <v>30</v>
      </c>
      <c r="L40" s="73">
        <v>30</v>
      </c>
      <c r="M40" s="64"/>
      <c r="N40" s="70"/>
      <c r="O40" s="1">
        <v>29</v>
      </c>
      <c r="P40" s="68"/>
      <c r="Q40" s="69"/>
      <c r="R40" s="68" t="str">
        <f t="shared" si="3"/>
        <v/>
      </c>
      <c r="S40" s="68"/>
      <c r="T40" s="71">
        <f t="shared" si="0"/>
        <v>0</v>
      </c>
      <c r="U40" s="2" t="str">
        <f t="shared" si="1"/>
        <v/>
      </c>
      <c r="V40" s="3">
        <f t="shared" ca="1" si="2"/>
        <v>43344</v>
      </c>
    </row>
    <row r="41" spans="1:22" customFormat="1" ht="9.9499999999999993" customHeight="1" x14ac:dyDescent="0.25">
      <c r="A41" s="63"/>
      <c r="B41" s="257"/>
      <c r="C41" s="97">
        <v>31</v>
      </c>
      <c r="D41" s="72">
        <v>31</v>
      </c>
      <c r="E41" s="72">
        <v>31</v>
      </c>
      <c r="F41" s="72">
        <v>31</v>
      </c>
      <c r="G41" s="72">
        <v>31</v>
      </c>
      <c r="H41" s="72">
        <v>31</v>
      </c>
      <c r="I41" s="72">
        <v>31</v>
      </c>
      <c r="J41" s="72">
        <v>31</v>
      </c>
      <c r="K41" s="72">
        <v>31</v>
      </c>
      <c r="L41" s="73">
        <v>31</v>
      </c>
      <c r="M41" s="64"/>
      <c r="N41" s="70"/>
      <c r="O41" s="1">
        <v>30</v>
      </c>
      <c r="P41" s="68"/>
      <c r="Q41" s="69"/>
      <c r="R41" s="68" t="str">
        <f t="shared" si="3"/>
        <v/>
      </c>
      <c r="S41" s="68"/>
      <c r="T41" s="71">
        <f t="shared" si="0"/>
        <v>0</v>
      </c>
      <c r="U41" s="2" t="str">
        <f t="shared" si="1"/>
        <v/>
      </c>
      <c r="V41" s="3">
        <f t="shared" ca="1" si="2"/>
        <v>43344</v>
      </c>
    </row>
    <row r="42" spans="1:22" customFormat="1" ht="9.9499999999999993" customHeight="1" x14ac:dyDescent="0.25">
      <c r="A42" s="63"/>
      <c r="B42" s="257"/>
      <c r="C42" s="97">
        <v>32</v>
      </c>
      <c r="D42" s="72">
        <v>32</v>
      </c>
      <c r="E42" s="72">
        <v>32</v>
      </c>
      <c r="F42" s="72">
        <v>32</v>
      </c>
      <c r="G42" s="72">
        <v>32</v>
      </c>
      <c r="H42" s="72">
        <v>32</v>
      </c>
      <c r="I42" s="72">
        <v>32</v>
      </c>
      <c r="J42" s="72">
        <v>32</v>
      </c>
      <c r="K42" s="72">
        <v>32</v>
      </c>
      <c r="L42" s="73">
        <v>32</v>
      </c>
      <c r="M42" s="64"/>
      <c r="N42" s="70"/>
      <c r="O42" s="1">
        <v>31</v>
      </c>
      <c r="P42" s="68"/>
      <c r="Q42" s="69"/>
      <c r="R42" s="68" t="str">
        <f t="shared" si="3"/>
        <v/>
      </c>
      <c r="S42" s="68"/>
      <c r="T42" s="71">
        <f t="shared" si="0"/>
        <v>0</v>
      </c>
      <c r="U42" s="2" t="str">
        <f t="shared" si="1"/>
        <v/>
      </c>
      <c r="V42" s="3">
        <f t="shared" ca="1" si="2"/>
        <v>43344</v>
      </c>
    </row>
    <row r="43" spans="1:22" customFormat="1" ht="9.9499999999999993" customHeight="1" x14ac:dyDescent="0.25">
      <c r="A43" s="63"/>
      <c r="B43" s="257"/>
      <c r="C43" s="97">
        <v>33</v>
      </c>
      <c r="D43" s="72">
        <v>33</v>
      </c>
      <c r="E43" s="72">
        <v>33</v>
      </c>
      <c r="F43" s="72">
        <v>33</v>
      </c>
      <c r="G43" s="72">
        <v>33</v>
      </c>
      <c r="H43" s="72">
        <v>33</v>
      </c>
      <c r="I43" s="72">
        <v>33</v>
      </c>
      <c r="J43" s="72">
        <v>33</v>
      </c>
      <c r="K43" s="72">
        <v>33</v>
      </c>
      <c r="L43" s="73">
        <v>33</v>
      </c>
      <c r="M43" s="64"/>
      <c r="N43" s="70"/>
      <c r="O43" s="1">
        <v>32</v>
      </c>
      <c r="P43" s="68"/>
      <c r="Q43" s="69"/>
      <c r="R43" s="68" t="str">
        <f t="shared" si="3"/>
        <v/>
      </c>
      <c r="S43" s="68"/>
      <c r="T43" s="71">
        <f t="shared" si="0"/>
        <v>0</v>
      </c>
      <c r="U43" s="2" t="str">
        <f t="shared" si="1"/>
        <v/>
      </c>
      <c r="V43" s="3">
        <f t="shared" ca="1" si="2"/>
        <v>43344</v>
      </c>
    </row>
    <row r="44" spans="1:22" customFormat="1" ht="9.9499999999999993" customHeight="1" x14ac:dyDescent="0.25">
      <c r="A44" s="63"/>
      <c r="B44" s="257"/>
      <c r="C44" s="97">
        <v>34</v>
      </c>
      <c r="D44" s="72">
        <v>34</v>
      </c>
      <c r="E44" s="72">
        <v>34</v>
      </c>
      <c r="F44" s="72">
        <v>34</v>
      </c>
      <c r="G44" s="72">
        <v>34</v>
      </c>
      <c r="H44" s="72">
        <v>34</v>
      </c>
      <c r="I44" s="72">
        <v>34</v>
      </c>
      <c r="J44" s="72">
        <v>34</v>
      </c>
      <c r="K44" s="72">
        <v>34</v>
      </c>
      <c r="L44" s="73">
        <v>34</v>
      </c>
      <c r="M44" s="64"/>
      <c r="N44" s="70"/>
      <c r="O44" s="1">
        <v>33</v>
      </c>
      <c r="P44" s="68"/>
      <c r="Q44" s="69"/>
      <c r="R44" s="68" t="str">
        <f t="shared" si="3"/>
        <v/>
      </c>
      <c r="S44" s="68"/>
      <c r="T44" s="71">
        <f t="shared" si="0"/>
        <v>0</v>
      </c>
      <c r="U44" s="2" t="str">
        <f t="shared" si="1"/>
        <v/>
      </c>
      <c r="V44" s="3">
        <f t="shared" ca="1" si="2"/>
        <v>43344</v>
      </c>
    </row>
    <row r="45" spans="1:22" customFormat="1" ht="9.9499999999999993" customHeight="1" x14ac:dyDescent="0.25">
      <c r="A45" s="63"/>
      <c r="B45" s="257"/>
      <c r="C45" s="97">
        <v>35</v>
      </c>
      <c r="D45" s="72">
        <v>35</v>
      </c>
      <c r="E45" s="72">
        <v>35</v>
      </c>
      <c r="F45" s="72">
        <v>35</v>
      </c>
      <c r="G45" s="72">
        <v>35</v>
      </c>
      <c r="H45" s="72">
        <v>35</v>
      </c>
      <c r="I45" s="72">
        <v>35</v>
      </c>
      <c r="J45" s="72">
        <v>35</v>
      </c>
      <c r="K45" s="72">
        <v>35</v>
      </c>
      <c r="L45" s="73">
        <v>35</v>
      </c>
      <c r="M45" s="64"/>
      <c r="N45" s="70"/>
      <c r="O45" s="1">
        <v>34</v>
      </c>
      <c r="P45" s="68"/>
      <c r="Q45" s="69"/>
      <c r="R45" s="68" t="str">
        <f t="shared" si="3"/>
        <v/>
      </c>
      <c r="S45" s="68"/>
      <c r="T45" s="71">
        <f t="shared" si="0"/>
        <v>0</v>
      </c>
      <c r="U45" s="2" t="str">
        <f t="shared" si="1"/>
        <v/>
      </c>
      <c r="V45" s="3">
        <f t="shared" ca="1" si="2"/>
        <v>43344</v>
      </c>
    </row>
    <row r="46" spans="1:22" customFormat="1" ht="9.9499999999999993" customHeight="1" x14ac:dyDescent="0.25">
      <c r="A46" s="63"/>
      <c r="B46" s="257"/>
      <c r="C46" s="97">
        <v>36</v>
      </c>
      <c r="D46" s="72">
        <v>36</v>
      </c>
      <c r="E46" s="72">
        <v>36</v>
      </c>
      <c r="F46" s="72">
        <v>36</v>
      </c>
      <c r="G46" s="72">
        <v>36</v>
      </c>
      <c r="H46" s="72">
        <v>36</v>
      </c>
      <c r="I46" s="72">
        <v>36</v>
      </c>
      <c r="J46" s="72">
        <v>36</v>
      </c>
      <c r="K46" s="72">
        <v>36</v>
      </c>
      <c r="L46" s="73">
        <v>36</v>
      </c>
      <c r="M46" s="64"/>
      <c r="N46" s="70"/>
      <c r="O46" s="1">
        <v>35</v>
      </c>
      <c r="P46" s="68"/>
      <c r="Q46" s="69"/>
      <c r="R46" s="68" t="str">
        <f t="shared" si="3"/>
        <v/>
      </c>
      <c r="S46" s="68"/>
      <c r="T46" s="71">
        <f t="shared" si="0"/>
        <v>0</v>
      </c>
      <c r="U46" s="2" t="str">
        <f t="shared" si="1"/>
        <v/>
      </c>
      <c r="V46" s="3">
        <f t="shared" ca="1" si="2"/>
        <v>43344</v>
      </c>
    </row>
    <row r="47" spans="1:22" customFormat="1" ht="9.9499999999999993" customHeight="1" x14ac:dyDescent="0.25">
      <c r="A47" s="63"/>
      <c r="B47" s="257"/>
      <c r="C47" s="97">
        <v>37</v>
      </c>
      <c r="D47" s="72">
        <v>37</v>
      </c>
      <c r="E47" s="72">
        <v>37</v>
      </c>
      <c r="F47" s="72">
        <v>37</v>
      </c>
      <c r="G47" s="72">
        <v>37</v>
      </c>
      <c r="H47" s="72">
        <v>37</v>
      </c>
      <c r="I47" s="72">
        <v>37</v>
      </c>
      <c r="J47" s="72">
        <v>37</v>
      </c>
      <c r="K47" s="72">
        <v>37</v>
      </c>
      <c r="L47" s="73">
        <v>37</v>
      </c>
      <c r="M47" s="64"/>
      <c r="N47" s="70"/>
      <c r="O47" s="1">
        <v>36</v>
      </c>
      <c r="P47" s="68"/>
      <c r="Q47" s="69"/>
      <c r="R47" s="68" t="str">
        <f t="shared" si="3"/>
        <v/>
      </c>
      <c r="S47" s="68"/>
      <c r="T47" s="71">
        <f t="shared" si="0"/>
        <v>0</v>
      </c>
      <c r="U47" s="2" t="str">
        <f t="shared" si="1"/>
        <v/>
      </c>
      <c r="V47" s="3">
        <f t="shared" ca="1" si="2"/>
        <v>43344</v>
      </c>
    </row>
    <row r="48" spans="1:22" customFormat="1" ht="9.9499999999999993" customHeight="1" x14ac:dyDescent="0.25">
      <c r="A48" s="63"/>
      <c r="B48" s="257"/>
      <c r="C48" s="97">
        <v>38</v>
      </c>
      <c r="D48" s="72">
        <v>38</v>
      </c>
      <c r="E48" s="72">
        <v>38</v>
      </c>
      <c r="F48" s="72">
        <v>38</v>
      </c>
      <c r="G48" s="72">
        <v>38</v>
      </c>
      <c r="H48" s="72">
        <v>38</v>
      </c>
      <c r="I48" s="72">
        <v>38</v>
      </c>
      <c r="J48" s="72">
        <v>38</v>
      </c>
      <c r="K48" s="72">
        <v>38</v>
      </c>
      <c r="L48" s="73">
        <v>38</v>
      </c>
      <c r="M48" s="64"/>
      <c r="N48" s="70"/>
      <c r="O48" s="1">
        <v>37</v>
      </c>
      <c r="P48" s="68"/>
      <c r="Q48" s="69"/>
      <c r="R48" s="68" t="str">
        <f t="shared" si="3"/>
        <v/>
      </c>
      <c r="S48" s="68"/>
      <c r="T48" s="71">
        <f t="shared" si="0"/>
        <v>0</v>
      </c>
      <c r="U48" s="2" t="str">
        <f t="shared" si="1"/>
        <v/>
      </c>
      <c r="V48" s="3">
        <f t="shared" ca="1" si="2"/>
        <v>43344</v>
      </c>
    </row>
    <row r="49" spans="1:22" customFormat="1" ht="9.9499999999999993" customHeight="1" x14ac:dyDescent="0.25">
      <c r="A49" s="63"/>
      <c r="B49" s="257"/>
      <c r="C49" s="97">
        <v>39</v>
      </c>
      <c r="D49" s="72">
        <v>39</v>
      </c>
      <c r="E49" s="72">
        <v>39</v>
      </c>
      <c r="F49" s="72">
        <v>39</v>
      </c>
      <c r="G49" s="72">
        <v>39</v>
      </c>
      <c r="H49" s="72">
        <v>39</v>
      </c>
      <c r="I49" s="72">
        <v>39</v>
      </c>
      <c r="J49" s="72">
        <v>39</v>
      </c>
      <c r="K49" s="72">
        <v>39</v>
      </c>
      <c r="L49" s="73">
        <v>39</v>
      </c>
      <c r="M49" s="64"/>
      <c r="N49" s="70"/>
      <c r="O49" s="1">
        <v>38</v>
      </c>
      <c r="P49" s="68"/>
      <c r="Q49" s="69"/>
      <c r="R49" s="68" t="str">
        <f t="shared" si="3"/>
        <v/>
      </c>
      <c r="S49" s="68"/>
      <c r="T49" s="71">
        <f t="shared" si="0"/>
        <v>0</v>
      </c>
      <c r="U49" s="2" t="str">
        <f t="shared" si="1"/>
        <v/>
      </c>
      <c r="V49" s="3">
        <f t="shared" ca="1" si="2"/>
        <v>43344</v>
      </c>
    </row>
    <row r="50" spans="1:22" customFormat="1" ht="9.9499999999999993" customHeight="1" x14ac:dyDescent="0.25">
      <c r="A50" s="63"/>
      <c r="B50" s="257"/>
      <c r="C50" s="98">
        <v>40</v>
      </c>
      <c r="D50" s="95">
        <v>40</v>
      </c>
      <c r="E50" s="95">
        <v>40</v>
      </c>
      <c r="F50" s="95">
        <v>40</v>
      </c>
      <c r="G50" s="95">
        <v>40</v>
      </c>
      <c r="H50" s="95">
        <v>40</v>
      </c>
      <c r="I50" s="95">
        <v>40</v>
      </c>
      <c r="J50" s="95">
        <v>40</v>
      </c>
      <c r="K50" s="95">
        <v>40</v>
      </c>
      <c r="L50" s="96">
        <v>40</v>
      </c>
      <c r="M50" s="64"/>
      <c r="N50" s="70"/>
      <c r="O50" s="1">
        <v>39</v>
      </c>
      <c r="P50" s="68"/>
      <c r="Q50" s="69"/>
      <c r="R50" s="68" t="str">
        <f t="shared" si="3"/>
        <v/>
      </c>
      <c r="S50" s="68"/>
      <c r="T50" s="71">
        <f t="shared" si="0"/>
        <v>0</v>
      </c>
      <c r="U50" s="2" t="str">
        <f t="shared" si="1"/>
        <v/>
      </c>
      <c r="V50" s="3">
        <f t="shared" ca="1" si="2"/>
        <v>43344</v>
      </c>
    </row>
    <row r="51" spans="1:22" customFormat="1" ht="9.75" customHeight="1" x14ac:dyDescent="0.25">
      <c r="A51" s="63"/>
      <c r="B51" s="257"/>
      <c r="C51" s="97">
        <v>41</v>
      </c>
      <c r="D51" s="72">
        <v>41</v>
      </c>
      <c r="E51" s="72">
        <v>41</v>
      </c>
      <c r="F51" s="72">
        <v>41</v>
      </c>
      <c r="G51" s="72">
        <v>41</v>
      </c>
      <c r="H51" s="72">
        <v>41</v>
      </c>
      <c r="I51" s="72">
        <v>41</v>
      </c>
      <c r="J51" s="72">
        <v>41</v>
      </c>
      <c r="K51" s="72">
        <v>41</v>
      </c>
      <c r="L51" s="73">
        <v>41</v>
      </c>
      <c r="M51" s="64"/>
      <c r="N51" s="70"/>
      <c r="O51" s="1">
        <v>40</v>
      </c>
      <c r="P51" s="68"/>
      <c r="Q51" s="69"/>
      <c r="R51" s="68" t="str">
        <f t="shared" si="3"/>
        <v/>
      </c>
      <c r="S51" s="68"/>
      <c r="T51" s="71">
        <f t="shared" si="0"/>
        <v>0</v>
      </c>
      <c r="U51" s="2" t="str">
        <f t="shared" si="1"/>
        <v/>
      </c>
      <c r="V51" s="3">
        <f t="shared" ca="1" si="2"/>
        <v>43344</v>
      </c>
    </row>
    <row r="52" spans="1:22" customFormat="1" ht="9.75" customHeight="1" x14ac:dyDescent="0.25">
      <c r="A52" s="63"/>
      <c r="B52" s="257"/>
      <c r="C52" s="97">
        <v>42</v>
      </c>
      <c r="D52" s="72">
        <v>42</v>
      </c>
      <c r="E52" s="72">
        <v>42</v>
      </c>
      <c r="F52" s="72">
        <v>42</v>
      </c>
      <c r="G52" s="72">
        <v>42</v>
      </c>
      <c r="H52" s="72">
        <v>42</v>
      </c>
      <c r="I52" s="72">
        <v>42</v>
      </c>
      <c r="J52" s="72">
        <v>42</v>
      </c>
      <c r="K52" s="72">
        <v>42</v>
      </c>
      <c r="L52" s="73">
        <v>42</v>
      </c>
      <c r="M52" s="64"/>
      <c r="N52" s="70"/>
      <c r="O52" s="1">
        <v>41</v>
      </c>
      <c r="P52" s="68"/>
      <c r="Q52" s="69"/>
      <c r="R52" s="68"/>
      <c r="S52" s="68"/>
      <c r="T52" s="71">
        <f t="shared" si="0"/>
        <v>0</v>
      </c>
      <c r="U52" s="2" t="str">
        <f t="shared" si="1"/>
        <v/>
      </c>
      <c r="V52" s="3">
        <f t="shared" ca="1" si="2"/>
        <v>43344</v>
      </c>
    </row>
    <row r="53" spans="1:22" customFormat="1" ht="9.75" customHeight="1" x14ac:dyDescent="0.25">
      <c r="A53" s="63"/>
      <c r="B53" s="257"/>
      <c r="C53" s="97">
        <v>43</v>
      </c>
      <c r="D53" s="72">
        <v>43</v>
      </c>
      <c r="E53" s="72">
        <v>43</v>
      </c>
      <c r="F53" s="72">
        <v>43</v>
      </c>
      <c r="G53" s="72">
        <v>43</v>
      </c>
      <c r="H53" s="72">
        <v>43</v>
      </c>
      <c r="I53" s="72">
        <v>43</v>
      </c>
      <c r="J53" s="72">
        <v>43</v>
      </c>
      <c r="K53" s="72">
        <v>43</v>
      </c>
      <c r="L53" s="73">
        <v>43</v>
      </c>
      <c r="M53" s="64"/>
      <c r="N53" s="70"/>
      <c r="O53" s="1">
        <v>42</v>
      </c>
      <c r="P53" s="68"/>
      <c r="Q53" s="69"/>
      <c r="R53" s="68"/>
      <c r="S53" s="68"/>
      <c r="T53" s="71">
        <f t="shared" si="0"/>
        <v>0</v>
      </c>
      <c r="U53" s="2" t="str">
        <f t="shared" si="1"/>
        <v/>
      </c>
      <c r="V53" s="3">
        <f t="shared" ca="1" si="2"/>
        <v>43344</v>
      </c>
    </row>
    <row r="54" spans="1:22" customFormat="1" ht="9.75" customHeight="1" x14ac:dyDescent="0.25">
      <c r="A54" s="63"/>
      <c r="B54" s="257"/>
      <c r="C54" s="97">
        <v>44</v>
      </c>
      <c r="D54" s="72">
        <v>44</v>
      </c>
      <c r="E54" s="72">
        <v>44</v>
      </c>
      <c r="F54" s="72">
        <v>44</v>
      </c>
      <c r="G54" s="72">
        <v>44</v>
      </c>
      <c r="H54" s="72">
        <v>44</v>
      </c>
      <c r="I54" s="72">
        <v>44</v>
      </c>
      <c r="J54" s="72">
        <v>44</v>
      </c>
      <c r="K54" s="72">
        <v>44</v>
      </c>
      <c r="L54" s="73">
        <v>44</v>
      </c>
      <c r="M54" s="64"/>
      <c r="N54" s="70"/>
      <c r="O54" s="1">
        <v>43</v>
      </c>
      <c r="P54" s="68"/>
      <c r="Q54" s="69"/>
      <c r="R54" s="68"/>
      <c r="S54" s="68"/>
      <c r="T54" s="71">
        <f t="shared" si="0"/>
        <v>0</v>
      </c>
      <c r="U54" s="2" t="str">
        <f t="shared" si="1"/>
        <v/>
      </c>
      <c r="V54" s="3">
        <f t="shared" ca="1" si="2"/>
        <v>43344</v>
      </c>
    </row>
    <row r="55" spans="1:22" customFormat="1" ht="9.75" customHeight="1" x14ac:dyDescent="0.25">
      <c r="A55" s="63"/>
      <c r="B55" s="257"/>
      <c r="C55" s="97">
        <v>45</v>
      </c>
      <c r="D55" s="72">
        <v>45</v>
      </c>
      <c r="E55" s="72">
        <v>45</v>
      </c>
      <c r="F55" s="72">
        <v>45</v>
      </c>
      <c r="G55" s="72">
        <v>45</v>
      </c>
      <c r="H55" s="72">
        <v>45</v>
      </c>
      <c r="I55" s="72">
        <v>45</v>
      </c>
      <c r="J55" s="72">
        <v>45</v>
      </c>
      <c r="K55" s="72">
        <v>45</v>
      </c>
      <c r="L55" s="73">
        <v>45</v>
      </c>
      <c r="M55" s="64"/>
      <c r="N55" s="70"/>
      <c r="O55" s="1">
        <v>44</v>
      </c>
      <c r="P55" s="68"/>
      <c r="Q55" s="69"/>
      <c r="R55" s="68"/>
      <c r="S55" s="68"/>
      <c r="T55" s="71">
        <f t="shared" si="0"/>
        <v>0</v>
      </c>
      <c r="U55" s="2" t="str">
        <f t="shared" si="1"/>
        <v/>
      </c>
      <c r="V55" s="3">
        <f t="shared" ca="1" si="2"/>
        <v>43344</v>
      </c>
    </row>
    <row r="56" spans="1:22" customFormat="1" ht="9.75" customHeight="1" x14ac:dyDescent="0.25">
      <c r="A56" s="63"/>
      <c r="B56" s="257"/>
      <c r="C56" s="97">
        <v>46</v>
      </c>
      <c r="D56" s="72">
        <v>46</v>
      </c>
      <c r="E56" s="72">
        <v>46</v>
      </c>
      <c r="F56" s="72">
        <v>46</v>
      </c>
      <c r="G56" s="72">
        <v>46</v>
      </c>
      <c r="H56" s="72">
        <v>46</v>
      </c>
      <c r="I56" s="72">
        <v>46</v>
      </c>
      <c r="J56" s="72">
        <v>46</v>
      </c>
      <c r="K56" s="72">
        <v>46</v>
      </c>
      <c r="L56" s="73">
        <v>46</v>
      </c>
      <c r="M56" s="64"/>
      <c r="N56" s="70"/>
      <c r="O56" s="1">
        <v>45</v>
      </c>
      <c r="P56" s="68"/>
      <c r="Q56" s="69"/>
      <c r="R56" s="68"/>
      <c r="S56" s="68"/>
      <c r="T56" s="71">
        <f t="shared" si="0"/>
        <v>0</v>
      </c>
      <c r="U56" s="2" t="str">
        <f t="shared" si="1"/>
        <v/>
      </c>
      <c r="V56" s="3">
        <f t="shared" ca="1" si="2"/>
        <v>43344</v>
      </c>
    </row>
    <row r="57" spans="1:22" customFormat="1" ht="9.75" customHeight="1" x14ac:dyDescent="0.25">
      <c r="A57" s="63"/>
      <c r="B57" s="257"/>
      <c r="C57" s="97">
        <v>47</v>
      </c>
      <c r="D57" s="72">
        <v>47</v>
      </c>
      <c r="E57" s="72">
        <v>47</v>
      </c>
      <c r="F57" s="72">
        <v>47</v>
      </c>
      <c r="G57" s="72">
        <v>47</v>
      </c>
      <c r="H57" s="72">
        <v>47</v>
      </c>
      <c r="I57" s="72">
        <v>47</v>
      </c>
      <c r="J57" s="72">
        <v>47</v>
      </c>
      <c r="K57" s="72">
        <v>47</v>
      </c>
      <c r="L57" s="73">
        <v>47</v>
      </c>
      <c r="M57" s="64"/>
      <c r="N57" s="70"/>
      <c r="O57" s="1">
        <v>46</v>
      </c>
      <c r="P57" s="68"/>
      <c r="Q57" s="69"/>
      <c r="R57" s="68"/>
      <c r="S57" s="68"/>
      <c r="T57" s="71">
        <f t="shared" si="0"/>
        <v>0</v>
      </c>
      <c r="U57" s="2" t="str">
        <f t="shared" si="1"/>
        <v/>
      </c>
      <c r="V57" s="3">
        <f t="shared" ca="1" si="2"/>
        <v>43344</v>
      </c>
    </row>
    <row r="58" spans="1:22" customFormat="1" ht="9.75" customHeight="1" x14ac:dyDescent="0.25">
      <c r="A58" s="63"/>
      <c r="B58" s="257"/>
      <c r="C58" s="97">
        <v>48</v>
      </c>
      <c r="D58" s="72">
        <v>48</v>
      </c>
      <c r="E58" s="72">
        <v>48</v>
      </c>
      <c r="F58" s="72">
        <v>48</v>
      </c>
      <c r="G58" s="72">
        <v>48</v>
      </c>
      <c r="H58" s="72">
        <v>48</v>
      </c>
      <c r="I58" s="72">
        <v>48</v>
      </c>
      <c r="J58" s="72">
        <v>48</v>
      </c>
      <c r="K58" s="72">
        <v>48</v>
      </c>
      <c r="L58" s="73">
        <v>48</v>
      </c>
      <c r="M58" s="64"/>
      <c r="N58" s="70"/>
      <c r="O58" s="1">
        <v>47</v>
      </c>
      <c r="P58" s="68"/>
      <c r="Q58" s="69"/>
      <c r="R58" s="68"/>
      <c r="S58" s="68"/>
      <c r="T58" s="71">
        <f t="shared" si="0"/>
        <v>0</v>
      </c>
      <c r="U58" s="2" t="str">
        <f t="shared" si="1"/>
        <v/>
      </c>
      <c r="V58" s="3">
        <f t="shared" ca="1" si="2"/>
        <v>43344</v>
      </c>
    </row>
    <row r="59" spans="1:22" customFormat="1" ht="9.75" customHeight="1" x14ac:dyDescent="0.25">
      <c r="A59" s="63"/>
      <c r="B59" s="257"/>
      <c r="C59" s="97">
        <v>49</v>
      </c>
      <c r="D59" s="72">
        <v>49</v>
      </c>
      <c r="E59" s="72">
        <v>49</v>
      </c>
      <c r="F59" s="72">
        <v>49</v>
      </c>
      <c r="G59" s="72">
        <v>49</v>
      </c>
      <c r="H59" s="72">
        <v>49</v>
      </c>
      <c r="I59" s="72">
        <v>49</v>
      </c>
      <c r="J59" s="72">
        <v>49</v>
      </c>
      <c r="K59" s="72">
        <v>49</v>
      </c>
      <c r="L59" s="73">
        <v>49</v>
      </c>
      <c r="M59" s="64"/>
      <c r="N59" s="70"/>
      <c r="O59" s="1">
        <v>48</v>
      </c>
      <c r="P59" s="68"/>
      <c r="Q59" s="69"/>
      <c r="R59" s="68"/>
      <c r="S59" s="68"/>
      <c r="T59" s="71">
        <f t="shared" si="0"/>
        <v>0</v>
      </c>
      <c r="U59" s="2" t="str">
        <f t="shared" si="1"/>
        <v/>
      </c>
      <c r="V59" s="3">
        <f t="shared" ca="1" si="2"/>
        <v>43344</v>
      </c>
    </row>
    <row r="60" spans="1:22" customFormat="1" ht="9.75" customHeight="1" x14ac:dyDescent="0.25">
      <c r="A60" s="63"/>
      <c r="B60" s="257"/>
      <c r="C60" s="97">
        <v>50</v>
      </c>
      <c r="D60" s="72">
        <v>50</v>
      </c>
      <c r="E60" s="72">
        <v>50</v>
      </c>
      <c r="F60" s="72">
        <v>50</v>
      </c>
      <c r="G60" s="72">
        <v>50</v>
      </c>
      <c r="H60" s="72">
        <v>50</v>
      </c>
      <c r="I60" s="72">
        <v>50</v>
      </c>
      <c r="J60" s="72">
        <v>50</v>
      </c>
      <c r="K60" s="72">
        <v>50</v>
      </c>
      <c r="L60" s="73">
        <v>50</v>
      </c>
      <c r="M60" s="64"/>
      <c r="N60" s="70"/>
      <c r="O60" s="1">
        <v>49</v>
      </c>
      <c r="P60" s="68"/>
      <c r="Q60" s="69"/>
      <c r="R60" s="68"/>
      <c r="S60" s="68"/>
      <c r="T60" s="71">
        <f t="shared" si="0"/>
        <v>0</v>
      </c>
      <c r="U60" s="2" t="str">
        <f t="shared" si="1"/>
        <v/>
      </c>
      <c r="V60" s="3">
        <f t="shared" ca="1" si="2"/>
        <v>43344</v>
      </c>
    </row>
    <row r="61" spans="1:22" customFormat="1" ht="9.75" customHeight="1" x14ac:dyDescent="0.25">
      <c r="A61" s="63"/>
      <c r="B61" s="257"/>
      <c r="C61" s="97">
        <v>51</v>
      </c>
      <c r="D61" s="72">
        <v>51</v>
      </c>
      <c r="E61" s="72">
        <v>51</v>
      </c>
      <c r="F61" s="72">
        <v>51</v>
      </c>
      <c r="G61" s="72">
        <v>51</v>
      </c>
      <c r="H61" s="72">
        <v>51</v>
      </c>
      <c r="I61" s="72">
        <v>51</v>
      </c>
      <c r="J61" s="72">
        <v>51</v>
      </c>
      <c r="K61" s="72">
        <v>51</v>
      </c>
      <c r="L61" s="73">
        <v>51</v>
      </c>
      <c r="M61" s="64"/>
      <c r="N61" s="70"/>
      <c r="O61" s="1">
        <v>50</v>
      </c>
      <c r="P61" s="68"/>
      <c r="Q61" s="69"/>
      <c r="R61" s="68"/>
      <c r="S61" s="68"/>
      <c r="T61" s="71">
        <f t="shared" si="0"/>
        <v>0</v>
      </c>
      <c r="U61" s="2" t="str">
        <f t="shared" si="1"/>
        <v/>
      </c>
      <c r="V61" s="3">
        <f t="shared" ca="1" si="2"/>
        <v>43344</v>
      </c>
    </row>
    <row r="62" spans="1:22" customFormat="1" ht="9.75" customHeight="1" x14ac:dyDescent="0.25">
      <c r="A62" s="63"/>
      <c r="B62" s="257"/>
      <c r="C62" s="97">
        <v>52</v>
      </c>
      <c r="D62" s="72">
        <v>52</v>
      </c>
      <c r="E62" s="72">
        <v>52</v>
      </c>
      <c r="F62" s="72">
        <v>52</v>
      </c>
      <c r="G62" s="72">
        <v>52</v>
      </c>
      <c r="H62" s="72">
        <v>52</v>
      </c>
      <c r="I62" s="72">
        <v>52</v>
      </c>
      <c r="J62" s="72">
        <v>52</v>
      </c>
      <c r="K62" s="72">
        <v>52</v>
      </c>
      <c r="L62" s="73">
        <v>52</v>
      </c>
      <c r="M62" s="64"/>
      <c r="N62" s="70"/>
      <c r="O62" s="1">
        <v>51</v>
      </c>
      <c r="P62" s="68"/>
      <c r="Q62" s="69"/>
      <c r="R62" s="68"/>
      <c r="S62" s="68"/>
      <c r="T62" s="71">
        <f t="shared" si="0"/>
        <v>0</v>
      </c>
      <c r="U62" s="2" t="str">
        <f t="shared" si="1"/>
        <v/>
      </c>
      <c r="V62" s="3">
        <f t="shared" ca="1" si="2"/>
        <v>43344</v>
      </c>
    </row>
    <row r="63" spans="1:22" customFormat="1" ht="9.75" customHeight="1" x14ac:dyDescent="0.25">
      <c r="A63" s="63"/>
      <c r="B63" s="257"/>
      <c r="C63" s="97">
        <v>53</v>
      </c>
      <c r="D63" s="72">
        <v>53</v>
      </c>
      <c r="E63" s="72">
        <v>53</v>
      </c>
      <c r="F63" s="72">
        <v>53</v>
      </c>
      <c r="G63" s="72">
        <v>53</v>
      </c>
      <c r="H63" s="72">
        <v>53</v>
      </c>
      <c r="I63" s="72">
        <v>53</v>
      </c>
      <c r="J63" s="72">
        <v>53</v>
      </c>
      <c r="K63" s="72">
        <v>53</v>
      </c>
      <c r="L63" s="73">
        <v>53</v>
      </c>
      <c r="M63" s="64"/>
      <c r="N63" s="70"/>
      <c r="O63" s="1">
        <v>52</v>
      </c>
      <c r="P63" s="68"/>
      <c r="Q63" s="69"/>
      <c r="R63" s="68"/>
      <c r="S63" s="68"/>
      <c r="T63" s="71">
        <f t="shared" si="0"/>
        <v>0</v>
      </c>
      <c r="U63" s="2" t="str">
        <f t="shared" si="1"/>
        <v/>
      </c>
      <c r="V63" s="3">
        <f t="shared" ca="1" si="2"/>
        <v>43344</v>
      </c>
    </row>
    <row r="64" spans="1:22" customFormat="1" ht="9.75" customHeight="1" x14ac:dyDescent="0.25">
      <c r="A64" s="63"/>
      <c r="B64" s="257"/>
      <c r="C64" s="97">
        <v>54</v>
      </c>
      <c r="D64" s="72">
        <v>54</v>
      </c>
      <c r="E64" s="72">
        <v>54</v>
      </c>
      <c r="F64" s="72">
        <v>54</v>
      </c>
      <c r="G64" s="72">
        <v>54</v>
      </c>
      <c r="H64" s="72">
        <v>54</v>
      </c>
      <c r="I64" s="72">
        <v>54</v>
      </c>
      <c r="J64" s="72">
        <v>54</v>
      </c>
      <c r="K64" s="72">
        <v>54</v>
      </c>
      <c r="L64" s="73">
        <v>54</v>
      </c>
      <c r="M64" s="64"/>
      <c r="N64" s="70"/>
      <c r="O64" s="1">
        <v>53</v>
      </c>
      <c r="P64" s="68"/>
      <c r="Q64" s="69"/>
      <c r="R64" s="68"/>
      <c r="S64" s="68"/>
      <c r="T64" s="71">
        <f t="shared" si="0"/>
        <v>0</v>
      </c>
      <c r="U64" s="2" t="str">
        <f t="shared" si="1"/>
        <v/>
      </c>
      <c r="V64" s="3">
        <f t="shared" ca="1" si="2"/>
        <v>43344</v>
      </c>
    </row>
    <row r="65" spans="1:22" customFormat="1" ht="9.75" customHeight="1" x14ac:dyDescent="0.25">
      <c r="A65" s="63"/>
      <c r="B65" s="257"/>
      <c r="C65" s="97">
        <v>55</v>
      </c>
      <c r="D65" s="72">
        <v>55</v>
      </c>
      <c r="E65" s="72">
        <v>55</v>
      </c>
      <c r="F65" s="72">
        <v>55</v>
      </c>
      <c r="G65" s="72">
        <v>55</v>
      </c>
      <c r="H65" s="72">
        <v>55</v>
      </c>
      <c r="I65" s="72">
        <v>55</v>
      </c>
      <c r="J65" s="72">
        <v>55</v>
      </c>
      <c r="K65" s="72">
        <v>55</v>
      </c>
      <c r="L65" s="73">
        <v>55</v>
      </c>
      <c r="M65" s="64"/>
      <c r="N65" s="70"/>
      <c r="O65" s="1">
        <v>54</v>
      </c>
      <c r="P65" s="68"/>
      <c r="Q65" s="69"/>
      <c r="R65" s="68"/>
      <c r="S65" s="68"/>
      <c r="T65" s="71">
        <f t="shared" si="0"/>
        <v>0</v>
      </c>
      <c r="U65" s="2" t="str">
        <f t="shared" si="1"/>
        <v/>
      </c>
      <c r="V65" s="3">
        <f t="shared" ca="1" si="2"/>
        <v>43344</v>
      </c>
    </row>
    <row r="66" spans="1:22" customFormat="1" ht="9.75" customHeight="1" x14ac:dyDescent="0.25">
      <c r="A66" s="63"/>
      <c r="B66" s="257"/>
      <c r="C66" s="97">
        <v>56</v>
      </c>
      <c r="D66" s="72">
        <v>56</v>
      </c>
      <c r="E66" s="72">
        <v>56</v>
      </c>
      <c r="F66" s="72">
        <v>56</v>
      </c>
      <c r="G66" s="72">
        <v>56</v>
      </c>
      <c r="H66" s="72">
        <v>56</v>
      </c>
      <c r="I66" s="72">
        <v>56</v>
      </c>
      <c r="J66" s="72">
        <v>56</v>
      </c>
      <c r="K66" s="72">
        <v>56</v>
      </c>
      <c r="L66" s="73">
        <v>56</v>
      </c>
      <c r="M66" s="64"/>
      <c r="N66" s="70"/>
      <c r="O66" s="1">
        <v>55</v>
      </c>
      <c r="P66" s="68"/>
      <c r="Q66" s="69"/>
      <c r="R66" s="68"/>
      <c r="S66" s="68"/>
      <c r="T66" s="71">
        <f t="shared" si="0"/>
        <v>0</v>
      </c>
      <c r="U66" s="2" t="str">
        <f t="shared" si="1"/>
        <v/>
      </c>
      <c r="V66" s="3">
        <f t="shared" ca="1" si="2"/>
        <v>43344</v>
      </c>
    </row>
    <row r="67" spans="1:22" customFormat="1" ht="9.75" customHeight="1" x14ac:dyDescent="0.25">
      <c r="A67" s="63"/>
      <c r="B67" s="257"/>
      <c r="C67" s="97">
        <v>57</v>
      </c>
      <c r="D67" s="72">
        <v>57</v>
      </c>
      <c r="E67" s="72">
        <v>57</v>
      </c>
      <c r="F67" s="72">
        <v>57</v>
      </c>
      <c r="G67" s="72">
        <v>57</v>
      </c>
      <c r="H67" s="72">
        <v>57</v>
      </c>
      <c r="I67" s="72">
        <v>57</v>
      </c>
      <c r="J67" s="72">
        <v>57</v>
      </c>
      <c r="K67" s="72">
        <v>57</v>
      </c>
      <c r="L67" s="73">
        <v>57</v>
      </c>
      <c r="M67" s="64"/>
      <c r="N67" s="70"/>
      <c r="O67" s="1">
        <v>56</v>
      </c>
      <c r="P67" s="68"/>
      <c r="Q67" s="69"/>
      <c r="R67" s="68"/>
      <c r="S67" s="68"/>
      <c r="T67" s="71">
        <f t="shared" si="0"/>
        <v>0</v>
      </c>
      <c r="U67" s="2" t="str">
        <f t="shared" si="1"/>
        <v/>
      </c>
      <c r="V67" s="3">
        <f t="shared" ca="1" si="2"/>
        <v>43344</v>
      </c>
    </row>
    <row r="68" spans="1:22" customFormat="1" ht="9.75" customHeight="1" x14ac:dyDescent="0.25">
      <c r="A68" s="63"/>
      <c r="B68" s="257"/>
      <c r="C68" s="97">
        <v>58</v>
      </c>
      <c r="D68" s="72">
        <v>58</v>
      </c>
      <c r="E68" s="72">
        <v>58</v>
      </c>
      <c r="F68" s="72">
        <v>58</v>
      </c>
      <c r="G68" s="72">
        <v>58</v>
      </c>
      <c r="H68" s="72">
        <v>58</v>
      </c>
      <c r="I68" s="72">
        <v>58</v>
      </c>
      <c r="J68" s="72">
        <v>58</v>
      </c>
      <c r="K68" s="72">
        <v>58</v>
      </c>
      <c r="L68" s="73">
        <v>58</v>
      </c>
      <c r="M68" s="64"/>
      <c r="N68" s="70"/>
      <c r="O68" s="1">
        <v>57</v>
      </c>
      <c r="P68" s="68"/>
      <c r="Q68" s="69"/>
      <c r="R68" s="68"/>
      <c r="S68" s="68"/>
      <c r="T68" s="71">
        <f t="shared" si="0"/>
        <v>0</v>
      </c>
      <c r="U68" s="2" t="str">
        <f t="shared" si="1"/>
        <v/>
      </c>
      <c r="V68" s="3">
        <f t="shared" ca="1" si="2"/>
        <v>43344</v>
      </c>
    </row>
    <row r="69" spans="1:22" customFormat="1" ht="9.75" customHeight="1" x14ac:dyDescent="0.25">
      <c r="A69" s="63"/>
      <c r="B69" s="257"/>
      <c r="C69" s="97">
        <v>59</v>
      </c>
      <c r="D69" s="72">
        <v>59</v>
      </c>
      <c r="E69" s="72">
        <v>59</v>
      </c>
      <c r="F69" s="72">
        <v>59</v>
      </c>
      <c r="G69" s="72">
        <v>59</v>
      </c>
      <c r="H69" s="72">
        <v>59</v>
      </c>
      <c r="I69" s="72">
        <v>59</v>
      </c>
      <c r="J69" s="72">
        <v>59</v>
      </c>
      <c r="K69" s="72">
        <v>59</v>
      </c>
      <c r="L69" s="73">
        <v>59</v>
      </c>
      <c r="M69" s="64"/>
      <c r="N69" s="70"/>
      <c r="O69" s="1">
        <v>58</v>
      </c>
      <c r="P69" s="68"/>
      <c r="Q69" s="69"/>
      <c r="R69" s="68"/>
      <c r="S69" s="68"/>
      <c r="T69" s="71">
        <f t="shared" si="0"/>
        <v>0</v>
      </c>
      <c r="U69" s="2" t="str">
        <f t="shared" si="1"/>
        <v/>
      </c>
      <c r="V69" s="3">
        <f t="shared" ca="1" si="2"/>
        <v>43344</v>
      </c>
    </row>
    <row r="70" spans="1:22" customFormat="1" ht="9.75" customHeight="1" x14ac:dyDescent="0.25">
      <c r="A70" s="63"/>
      <c r="B70" s="257"/>
      <c r="C70" s="97">
        <v>60</v>
      </c>
      <c r="D70" s="72">
        <v>60</v>
      </c>
      <c r="E70" s="72">
        <v>60</v>
      </c>
      <c r="F70" s="72">
        <v>60</v>
      </c>
      <c r="G70" s="72">
        <v>60</v>
      </c>
      <c r="H70" s="72">
        <v>60</v>
      </c>
      <c r="I70" s="72">
        <v>60</v>
      </c>
      <c r="J70" s="72">
        <v>60</v>
      </c>
      <c r="K70" s="72">
        <v>60</v>
      </c>
      <c r="L70" s="73">
        <v>60</v>
      </c>
      <c r="M70" s="64"/>
      <c r="N70" s="70"/>
      <c r="O70" s="1">
        <v>59</v>
      </c>
      <c r="P70" s="68"/>
      <c r="Q70" s="69"/>
      <c r="R70" s="68"/>
      <c r="S70" s="68"/>
      <c r="T70" s="71">
        <f t="shared" si="0"/>
        <v>0</v>
      </c>
      <c r="U70" s="2" t="str">
        <f t="shared" si="1"/>
        <v/>
      </c>
      <c r="V70" s="3">
        <f t="shared" ca="1" si="2"/>
        <v>43344</v>
      </c>
    </row>
    <row r="71" spans="1:22" customFormat="1" ht="9.75" customHeight="1" x14ac:dyDescent="0.25">
      <c r="A71" s="63"/>
      <c r="B71" s="257"/>
      <c r="C71" s="97">
        <v>61</v>
      </c>
      <c r="D71" s="72">
        <v>61</v>
      </c>
      <c r="E71" s="72">
        <v>61</v>
      </c>
      <c r="F71" s="72">
        <v>61</v>
      </c>
      <c r="G71" s="72">
        <v>61</v>
      </c>
      <c r="H71" s="72">
        <v>61</v>
      </c>
      <c r="I71" s="72">
        <v>61</v>
      </c>
      <c r="J71" s="72">
        <v>61</v>
      </c>
      <c r="K71" s="72">
        <v>61</v>
      </c>
      <c r="L71" s="73">
        <v>61</v>
      </c>
      <c r="M71" s="64"/>
      <c r="N71" s="70"/>
      <c r="O71" s="1">
        <v>60</v>
      </c>
      <c r="P71" s="68"/>
      <c r="Q71" s="69"/>
      <c r="R71" s="68"/>
      <c r="S71" s="68"/>
      <c r="T71" s="71">
        <f t="shared" si="0"/>
        <v>0</v>
      </c>
      <c r="U71" s="2" t="str">
        <f t="shared" si="1"/>
        <v/>
      </c>
      <c r="V71" s="3">
        <f t="shared" ca="1" si="2"/>
        <v>43344</v>
      </c>
    </row>
    <row r="72" spans="1:22" customFormat="1" ht="9.75" customHeight="1" x14ac:dyDescent="0.25">
      <c r="A72" s="63"/>
      <c r="B72" s="257"/>
      <c r="C72" s="97">
        <v>62</v>
      </c>
      <c r="D72" s="72">
        <v>62</v>
      </c>
      <c r="E72" s="72">
        <v>62</v>
      </c>
      <c r="F72" s="72">
        <v>62</v>
      </c>
      <c r="G72" s="72">
        <v>62</v>
      </c>
      <c r="H72" s="72">
        <v>62</v>
      </c>
      <c r="I72" s="72">
        <v>62</v>
      </c>
      <c r="J72" s="72">
        <v>62</v>
      </c>
      <c r="K72" s="72">
        <v>62</v>
      </c>
      <c r="L72" s="73">
        <v>62</v>
      </c>
      <c r="M72" s="64"/>
      <c r="N72" s="70"/>
      <c r="O72" s="1">
        <v>61</v>
      </c>
      <c r="P72" s="68"/>
      <c r="Q72" s="69"/>
      <c r="R72" s="68"/>
      <c r="S72" s="68"/>
      <c r="T72" s="71">
        <f t="shared" si="0"/>
        <v>0</v>
      </c>
      <c r="U72" s="2" t="str">
        <f t="shared" si="1"/>
        <v/>
      </c>
      <c r="V72" s="3">
        <f t="shared" ca="1" si="2"/>
        <v>43344</v>
      </c>
    </row>
    <row r="73" spans="1:22" customFormat="1" ht="9.75" customHeight="1" x14ac:dyDescent="0.25">
      <c r="A73" s="63"/>
      <c r="B73" s="257"/>
      <c r="C73" s="97">
        <v>63</v>
      </c>
      <c r="D73" s="72">
        <v>63</v>
      </c>
      <c r="E73" s="72">
        <v>63</v>
      </c>
      <c r="F73" s="72">
        <v>63</v>
      </c>
      <c r="G73" s="72">
        <v>63</v>
      </c>
      <c r="H73" s="72">
        <v>63</v>
      </c>
      <c r="I73" s="72">
        <v>63</v>
      </c>
      <c r="J73" s="72">
        <v>63</v>
      </c>
      <c r="K73" s="72">
        <v>63</v>
      </c>
      <c r="L73" s="73">
        <v>63</v>
      </c>
      <c r="M73" s="64"/>
      <c r="N73" s="70"/>
      <c r="O73" s="1">
        <v>62</v>
      </c>
      <c r="P73" s="68"/>
      <c r="Q73" s="69"/>
      <c r="R73" s="68"/>
      <c r="S73" s="68"/>
      <c r="T73" s="71">
        <f t="shared" si="0"/>
        <v>0</v>
      </c>
      <c r="U73" s="2" t="str">
        <f t="shared" si="1"/>
        <v/>
      </c>
      <c r="V73" s="3">
        <f t="shared" ca="1" si="2"/>
        <v>43344</v>
      </c>
    </row>
    <row r="74" spans="1:22" customFormat="1" ht="9.75" customHeight="1" x14ac:dyDescent="0.25">
      <c r="A74" s="63"/>
      <c r="B74" s="257"/>
      <c r="C74" s="97">
        <v>64</v>
      </c>
      <c r="D74" s="72">
        <v>64</v>
      </c>
      <c r="E74" s="72">
        <v>64</v>
      </c>
      <c r="F74" s="72">
        <v>64</v>
      </c>
      <c r="G74" s="72">
        <v>64</v>
      </c>
      <c r="H74" s="72">
        <v>64</v>
      </c>
      <c r="I74" s="72">
        <v>64</v>
      </c>
      <c r="J74" s="72">
        <v>64</v>
      </c>
      <c r="K74" s="72">
        <v>64</v>
      </c>
      <c r="L74" s="73">
        <v>64</v>
      </c>
      <c r="M74" s="64"/>
      <c r="N74" s="70"/>
      <c r="O74" s="1">
        <v>63</v>
      </c>
      <c r="P74" s="68"/>
      <c r="Q74" s="69"/>
      <c r="R74" s="68"/>
      <c r="S74" s="68"/>
      <c r="T74" s="71">
        <f t="shared" si="0"/>
        <v>0</v>
      </c>
      <c r="U74" s="2" t="str">
        <f t="shared" si="1"/>
        <v/>
      </c>
      <c r="V74" s="3">
        <f t="shared" ca="1" si="2"/>
        <v>43344</v>
      </c>
    </row>
    <row r="75" spans="1:22" customFormat="1" ht="9.75" customHeight="1" x14ac:dyDescent="0.25">
      <c r="A75" s="63"/>
      <c r="B75" s="257"/>
      <c r="C75" s="97">
        <v>65</v>
      </c>
      <c r="D75" s="72">
        <v>65</v>
      </c>
      <c r="E75" s="72">
        <v>65</v>
      </c>
      <c r="F75" s="72">
        <v>65</v>
      </c>
      <c r="G75" s="72">
        <v>65</v>
      </c>
      <c r="H75" s="72">
        <v>65</v>
      </c>
      <c r="I75" s="72">
        <v>65</v>
      </c>
      <c r="J75" s="72">
        <v>65</v>
      </c>
      <c r="K75" s="72">
        <v>65</v>
      </c>
      <c r="L75" s="73">
        <v>65</v>
      </c>
      <c r="M75" s="64"/>
      <c r="N75" s="70"/>
      <c r="O75" s="1">
        <v>64</v>
      </c>
      <c r="P75" s="68"/>
      <c r="Q75" s="69"/>
      <c r="R75" s="68"/>
      <c r="S75" s="68"/>
      <c r="T75" s="71">
        <f t="shared" ref="T75:T131" si="4">IF(P75&gt;=S75,0,"")</f>
        <v>0</v>
      </c>
      <c r="U75" s="2" t="str">
        <f t="shared" ref="U75:U131" si="5">IF(S75&lt;&gt;"",Q75,"")</f>
        <v/>
      </c>
      <c r="V75" s="3">
        <f t="shared" ref="V75:V131" ca="1" si="6">IF(U75&lt;&gt;"","pago",TODAY()-P75)</f>
        <v>43344</v>
      </c>
    </row>
    <row r="76" spans="1:22" customFormat="1" ht="9.75" customHeight="1" x14ac:dyDescent="0.25">
      <c r="A76" s="63"/>
      <c r="B76" s="257"/>
      <c r="C76" s="97">
        <v>66</v>
      </c>
      <c r="D76" s="72">
        <v>66</v>
      </c>
      <c r="E76" s="72">
        <v>66</v>
      </c>
      <c r="F76" s="72">
        <v>66</v>
      </c>
      <c r="G76" s="72">
        <v>66</v>
      </c>
      <c r="H76" s="72">
        <v>66</v>
      </c>
      <c r="I76" s="72">
        <v>66</v>
      </c>
      <c r="J76" s="72">
        <v>66</v>
      </c>
      <c r="K76" s="72">
        <v>66</v>
      </c>
      <c r="L76" s="73">
        <v>66</v>
      </c>
      <c r="M76" s="64"/>
      <c r="N76" s="70"/>
      <c r="O76" s="1">
        <v>65</v>
      </c>
      <c r="P76" s="68"/>
      <c r="Q76" s="69"/>
      <c r="R76" s="68"/>
      <c r="S76" s="68"/>
      <c r="T76" s="71">
        <f t="shared" si="4"/>
        <v>0</v>
      </c>
      <c r="U76" s="2" t="str">
        <f t="shared" si="5"/>
        <v/>
      </c>
      <c r="V76" s="3">
        <f t="shared" ca="1" si="6"/>
        <v>43344</v>
      </c>
    </row>
    <row r="77" spans="1:22" customFormat="1" ht="9.75" customHeight="1" x14ac:dyDescent="0.25">
      <c r="A77" s="63"/>
      <c r="B77" s="257"/>
      <c r="C77" s="97">
        <v>67</v>
      </c>
      <c r="D77" s="72">
        <v>67</v>
      </c>
      <c r="E77" s="72">
        <v>67</v>
      </c>
      <c r="F77" s="72">
        <v>67</v>
      </c>
      <c r="G77" s="72">
        <v>67</v>
      </c>
      <c r="H77" s="72">
        <v>67</v>
      </c>
      <c r="I77" s="72">
        <v>67</v>
      </c>
      <c r="J77" s="72">
        <v>67</v>
      </c>
      <c r="K77" s="72">
        <v>67</v>
      </c>
      <c r="L77" s="73">
        <v>67</v>
      </c>
      <c r="M77" s="64"/>
      <c r="N77" s="70"/>
      <c r="O77" s="1">
        <v>66</v>
      </c>
      <c r="P77" s="68"/>
      <c r="Q77" s="69"/>
      <c r="R77" s="68"/>
      <c r="S77" s="68"/>
      <c r="T77" s="71">
        <f t="shared" si="4"/>
        <v>0</v>
      </c>
      <c r="U77" s="2" t="str">
        <f t="shared" si="5"/>
        <v/>
      </c>
      <c r="V77" s="3">
        <f t="shared" ca="1" si="6"/>
        <v>43344</v>
      </c>
    </row>
    <row r="78" spans="1:22" customFormat="1" ht="9.75" customHeight="1" x14ac:dyDescent="0.25">
      <c r="A78" s="63"/>
      <c r="B78" s="257"/>
      <c r="C78" s="97">
        <v>68</v>
      </c>
      <c r="D78" s="72">
        <v>68</v>
      </c>
      <c r="E78" s="72">
        <v>68</v>
      </c>
      <c r="F78" s="72">
        <v>68</v>
      </c>
      <c r="G78" s="72">
        <v>68</v>
      </c>
      <c r="H78" s="72">
        <v>68</v>
      </c>
      <c r="I78" s="72">
        <v>68</v>
      </c>
      <c r="J78" s="72">
        <v>68</v>
      </c>
      <c r="K78" s="72">
        <v>68</v>
      </c>
      <c r="L78" s="73">
        <v>68</v>
      </c>
      <c r="M78" s="64"/>
      <c r="N78" s="70"/>
      <c r="O78" s="1">
        <v>67</v>
      </c>
      <c r="P78" s="68"/>
      <c r="Q78" s="69"/>
      <c r="R78" s="68"/>
      <c r="S78" s="68"/>
      <c r="T78" s="71">
        <f t="shared" si="4"/>
        <v>0</v>
      </c>
      <c r="U78" s="2" t="str">
        <f t="shared" si="5"/>
        <v/>
      </c>
      <c r="V78" s="3">
        <f t="shared" ca="1" si="6"/>
        <v>43344</v>
      </c>
    </row>
    <row r="79" spans="1:22" customFormat="1" ht="9.75" customHeight="1" x14ac:dyDescent="0.25">
      <c r="A79" s="63"/>
      <c r="B79" s="257"/>
      <c r="C79" s="97">
        <v>69</v>
      </c>
      <c r="D79" s="72">
        <v>69</v>
      </c>
      <c r="E79" s="72">
        <v>69</v>
      </c>
      <c r="F79" s="72">
        <v>69</v>
      </c>
      <c r="G79" s="72">
        <v>69</v>
      </c>
      <c r="H79" s="72">
        <v>69</v>
      </c>
      <c r="I79" s="72">
        <v>69</v>
      </c>
      <c r="J79" s="72">
        <v>69</v>
      </c>
      <c r="K79" s="72">
        <v>69</v>
      </c>
      <c r="L79" s="73">
        <v>69</v>
      </c>
      <c r="M79" s="64"/>
      <c r="N79" s="70"/>
      <c r="O79" s="1">
        <v>68</v>
      </c>
      <c r="P79" s="68"/>
      <c r="Q79" s="69"/>
      <c r="R79" s="68"/>
      <c r="S79" s="68"/>
      <c r="T79" s="71">
        <f t="shared" si="4"/>
        <v>0</v>
      </c>
      <c r="U79" s="2" t="str">
        <f t="shared" si="5"/>
        <v/>
      </c>
      <c r="V79" s="3">
        <f t="shared" ca="1" si="6"/>
        <v>43344</v>
      </c>
    </row>
    <row r="80" spans="1:22" customFormat="1" ht="9.75" customHeight="1" x14ac:dyDescent="0.25">
      <c r="A80" s="63"/>
      <c r="B80" s="257"/>
      <c r="C80" s="97">
        <v>70</v>
      </c>
      <c r="D80" s="72">
        <v>70</v>
      </c>
      <c r="E80" s="72">
        <v>70</v>
      </c>
      <c r="F80" s="72">
        <v>70</v>
      </c>
      <c r="G80" s="72">
        <v>70</v>
      </c>
      <c r="H80" s="72">
        <v>70</v>
      </c>
      <c r="I80" s="72">
        <v>70</v>
      </c>
      <c r="J80" s="72">
        <v>70</v>
      </c>
      <c r="K80" s="72">
        <v>70</v>
      </c>
      <c r="L80" s="73">
        <v>70</v>
      </c>
      <c r="M80" s="64"/>
      <c r="N80" s="70"/>
      <c r="O80" s="1">
        <v>69</v>
      </c>
      <c r="P80" s="68"/>
      <c r="Q80" s="69"/>
      <c r="R80" s="68"/>
      <c r="S80" s="68"/>
      <c r="T80" s="71">
        <f t="shared" si="4"/>
        <v>0</v>
      </c>
      <c r="U80" s="2" t="str">
        <f t="shared" si="5"/>
        <v/>
      </c>
      <c r="V80" s="3">
        <f t="shared" ca="1" si="6"/>
        <v>43344</v>
      </c>
    </row>
    <row r="81" spans="1:22" customFormat="1" ht="9.75" customHeight="1" x14ac:dyDescent="0.25">
      <c r="A81" s="63"/>
      <c r="B81" s="257"/>
      <c r="C81" s="97">
        <v>71</v>
      </c>
      <c r="D81" s="72">
        <v>71</v>
      </c>
      <c r="E81" s="72">
        <v>71</v>
      </c>
      <c r="F81" s="72">
        <v>71</v>
      </c>
      <c r="G81" s="72">
        <v>71</v>
      </c>
      <c r="H81" s="72">
        <v>71</v>
      </c>
      <c r="I81" s="72">
        <v>71</v>
      </c>
      <c r="J81" s="72">
        <v>71</v>
      </c>
      <c r="K81" s="72">
        <v>71</v>
      </c>
      <c r="L81" s="73">
        <v>71</v>
      </c>
      <c r="M81" s="64"/>
      <c r="N81" s="70"/>
      <c r="O81" s="1">
        <v>70</v>
      </c>
      <c r="P81" s="68"/>
      <c r="Q81" s="69"/>
      <c r="R81" s="68"/>
      <c r="S81" s="68"/>
      <c r="T81" s="71">
        <f t="shared" si="4"/>
        <v>0</v>
      </c>
      <c r="U81" s="2" t="str">
        <f t="shared" si="5"/>
        <v/>
      </c>
      <c r="V81" s="3">
        <f t="shared" ca="1" si="6"/>
        <v>43344</v>
      </c>
    </row>
    <row r="82" spans="1:22" customFormat="1" ht="9.75" customHeight="1" x14ac:dyDescent="0.25">
      <c r="A82" s="63"/>
      <c r="B82" s="257"/>
      <c r="C82" s="97">
        <v>72</v>
      </c>
      <c r="D82" s="72">
        <v>72</v>
      </c>
      <c r="E82" s="72">
        <v>72</v>
      </c>
      <c r="F82" s="72">
        <v>72</v>
      </c>
      <c r="G82" s="72">
        <v>72</v>
      </c>
      <c r="H82" s="72">
        <v>72</v>
      </c>
      <c r="I82" s="72">
        <v>72</v>
      </c>
      <c r="J82" s="72">
        <v>72</v>
      </c>
      <c r="K82" s="72">
        <v>72</v>
      </c>
      <c r="L82" s="73">
        <v>72</v>
      </c>
      <c r="M82" s="64"/>
      <c r="N82" s="70"/>
      <c r="O82" s="1">
        <v>71</v>
      </c>
      <c r="P82" s="68"/>
      <c r="Q82" s="69"/>
      <c r="R82" s="68"/>
      <c r="S82" s="68"/>
      <c r="T82" s="71">
        <f t="shared" si="4"/>
        <v>0</v>
      </c>
      <c r="U82" s="2" t="str">
        <f t="shared" si="5"/>
        <v/>
      </c>
      <c r="V82" s="3">
        <f t="shared" ca="1" si="6"/>
        <v>43344</v>
      </c>
    </row>
    <row r="83" spans="1:22" customFormat="1" ht="9.75" customHeight="1" x14ac:dyDescent="0.25">
      <c r="A83" s="63"/>
      <c r="B83" s="257"/>
      <c r="C83" s="97">
        <v>73</v>
      </c>
      <c r="D83" s="72">
        <v>73</v>
      </c>
      <c r="E83" s="72">
        <v>73</v>
      </c>
      <c r="F83" s="72">
        <v>73</v>
      </c>
      <c r="G83" s="72">
        <v>73</v>
      </c>
      <c r="H83" s="72">
        <v>73</v>
      </c>
      <c r="I83" s="72">
        <v>73</v>
      </c>
      <c r="J83" s="72">
        <v>73</v>
      </c>
      <c r="K83" s="72">
        <v>73</v>
      </c>
      <c r="L83" s="73">
        <v>73</v>
      </c>
      <c r="M83" s="64"/>
      <c r="N83" s="70"/>
      <c r="O83" s="1">
        <v>72</v>
      </c>
      <c r="P83" s="68"/>
      <c r="Q83" s="69"/>
      <c r="R83" s="68"/>
      <c r="S83" s="68"/>
      <c r="T83" s="71">
        <f t="shared" si="4"/>
        <v>0</v>
      </c>
      <c r="U83" s="2" t="str">
        <f t="shared" si="5"/>
        <v/>
      </c>
      <c r="V83" s="3">
        <f t="shared" ca="1" si="6"/>
        <v>43344</v>
      </c>
    </row>
    <row r="84" spans="1:22" customFormat="1" ht="9.75" customHeight="1" x14ac:dyDescent="0.25">
      <c r="A84" s="63"/>
      <c r="B84" s="257"/>
      <c r="C84" s="97">
        <v>74</v>
      </c>
      <c r="D84" s="72">
        <v>74</v>
      </c>
      <c r="E84" s="72">
        <v>74</v>
      </c>
      <c r="F84" s="72">
        <v>74</v>
      </c>
      <c r="G84" s="72">
        <v>74</v>
      </c>
      <c r="H84" s="72">
        <v>74</v>
      </c>
      <c r="I84" s="72">
        <v>74</v>
      </c>
      <c r="J84" s="72">
        <v>74</v>
      </c>
      <c r="K84" s="72">
        <v>74</v>
      </c>
      <c r="L84" s="73">
        <v>74</v>
      </c>
      <c r="M84" s="64"/>
      <c r="N84" s="70"/>
      <c r="O84" s="1">
        <v>73</v>
      </c>
      <c r="P84" s="68"/>
      <c r="Q84" s="69"/>
      <c r="R84" s="68"/>
      <c r="S84" s="68"/>
      <c r="T84" s="71">
        <f t="shared" si="4"/>
        <v>0</v>
      </c>
      <c r="U84" s="2" t="str">
        <f t="shared" si="5"/>
        <v/>
      </c>
      <c r="V84" s="3">
        <f t="shared" ca="1" si="6"/>
        <v>43344</v>
      </c>
    </row>
    <row r="85" spans="1:22" customFormat="1" ht="9.75" customHeight="1" x14ac:dyDescent="0.25">
      <c r="A85" s="63"/>
      <c r="B85" s="257"/>
      <c r="C85" s="97">
        <v>75</v>
      </c>
      <c r="D85" s="72">
        <v>75</v>
      </c>
      <c r="E85" s="72">
        <v>75</v>
      </c>
      <c r="F85" s="72">
        <v>75</v>
      </c>
      <c r="G85" s="72">
        <v>75</v>
      </c>
      <c r="H85" s="72">
        <v>75</v>
      </c>
      <c r="I85" s="72">
        <v>75</v>
      </c>
      <c r="J85" s="72">
        <v>75</v>
      </c>
      <c r="K85" s="72">
        <v>75</v>
      </c>
      <c r="L85" s="73">
        <v>75</v>
      </c>
      <c r="M85" s="64"/>
      <c r="N85" s="70"/>
      <c r="O85" s="1">
        <v>74</v>
      </c>
      <c r="P85" s="68"/>
      <c r="Q85" s="69"/>
      <c r="R85" s="68"/>
      <c r="S85" s="68"/>
      <c r="T85" s="71">
        <f t="shared" si="4"/>
        <v>0</v>
      </c>
      <c r="U85" s="2" t="str">
        <f t="shared" si="5"/>
        <v/>
      </c>
      <c r="V85" s="3">
        <f t="shared" ca="1" si="6"/>
        <v>43344</v>
      </c>
    </row>
    <row r="86" spans="1:22" customFormat="1" ht="9.75" customHeight="1" x14ac:dyDescent="0.25">
      <c r="A86" s="63"/>
      <c r="B86" s="257"/>
      <c r="C86" s="97">
        <v>76</v>
      </c>
      <c r="D86" s="72">
        <v>76</v>
      </c>
      <c r="E86" s="72">
        <v>76</v>
      </c>
      <c r="F86" s="72">
        <v>76</v>
      </c>
      <c r="G86" s="72">
        <v>76</v>
      </c>
      <c r="H86" s="72">
        <v>76</v>
      </c>
      <c r="I86" s="72">
        <v>76</v>
      </c>
      <c r="J86" s="72">
        <v>76</v>
      </c>
      <c r="K86" s="72">
        <v>76</v>
      </c>
      <c r="L86" s="73">
        <v>76</v>
      </c>
      <c r="M86" s="64"/>
      <c r="N86" s="70"/>
      <c r="O86" s="1">
        <v>75</v>
      </c>
      <c r="P86" s="68"/>
      <c r="Q86" s="69"/>
      <c r="R86" s="68"/>
      <c r="S86" s="68"/>
      <c r="T86" s="71">
        <f t="shared" si="4"/>
        <v>0</v>
      </c>
      <c r="U86" s="2" t="str">
        <f t="shared" si="5"/>
        <v/>
      </c>
      <c r="V86" s="3">
        <f t="shared" ca="1" si="6"/>
        <v>43344</v>
      </c>
    </row>
    <row r="87" spans="1:22" customFormat="1" ht="9.75" customHeight="1" x14ac:dyDescent="0.25">
      <c r="A87" s="63"/>
      <c r="B87" s="257"/>
      <c r="C87" s="97">
        <v>77</v>
      </c>
      <c r="D87" s="72">
        <v>77</v>
      </c>
      <c r="E87" s="72">
        <v>77</v>
      </c>
      <c r="F87" s="72">
        <v>77</v>
      </c>
      <c r="G87" s="72">
        <v>77</v>
      </c>
      <c r="H87" s="72">
        <v>77</v>
      </c>
      <c r="I87" s="72">
        <v>77</v>
      </c>
      <c r="J87" s="72">
        <v>77</v>
      </c>
      <c r="K87" s="72">
        <v>77</v>
      </c>
      <c r="L87" s="73">
        <v>77</v>
      </c>
      <c r="M87" s="64"/>
      <c r="N87" s="70"/>
      <c r="O87" s="1">
        <v>76</v>
      </c>
      <c r="P87" s="68"/>
      <c r="Q87" s="69"/>
      <c r="R87" s="68"/>
      <c r="S87" s="68"/>
      <c r="T87" s="71">
        <f t="shared" si="4"/>
        <v>0</v>
      </c>
      <c r="U87" s="2" t="str">
        <f t="shared" si="5"/>
        <v/>
      </c>
      <c r="V87" s="3">
        <f t="shared" ca="1" si="6"/>
        <v>43344</v>
      </c>
    </row>
    <row r="88" spans="1:22" customFormat="1" ht="9.75" customHeight="1" x14ac:dyDescent="0.25">
      <c r="A88" s="63"/>
      <c r="B88" s="257"/>
      <c r="C88" s="97">
        <v>78</v>
      </c>
      <c r="D88" s="72">
        <v>78</v>
      </c>
      <c r="E88" s="72">
        <v>78</v>
      </c>
      <c r="F88" s="72">
        <v>78</v>
      </c>
      <c r="G88" s="72">
        <v>78</v>
      </c>
      <c r="H88" s="72">
        <v>78</v>
      </c>
      <c r="I88" s="72">
        <v>78</v>
      </c>
      <c r="J88" s="72">
        <v>78</v>
      </c>
      <c r="K88" s="72">
        <v>78</v>
      </c>
      <c r="L88" s="73">
        <v>78</v>
      </c>
      <c r="M88" s="64"/>
      <c r="N88" s="70"/>
      <c r="O88" s="1">
        <v>77</v>
      </c>
      <c r="P88" s="68"/>
      <c r="Q88" s="69"/>
      <c r="R88" s="68"/>
      <c r="S88" s="68"/>
      <c r="T88" s="71">
        <f t="shared" si="4"/>
        <v>0</v>
      </c>
      <c r="U88" s="2" t="str">
        <f t="shared" si="5"/>
        <v/>
      </c>
      <c r="V88" s="3">
        <f t="shared" ca="1" si="6"/>
        <v>43344</v>
      </c>
    </row>
    <row r="89" spans="1:22" customFormat="1" ht="9.75" customHeight="1" x14ac:dyDescent="0.25">
      <c r="A89" s="63"/>
      <c r="B89" s="257"/>
      <c r="C89" s="97">
        <v>79</v>
      </c>
      <c r="D89" s="72">
        <v>79</v>
      </c>
      <c r="E89" s="72">
        <v>79</v>
      </c>
      <c r="F89" s="72">
        <v>79</v>
      </c>
      <c r="G89" s="72">
        <v>79</v>
      </c>
      <c r="H89" s="72">
        <v>79</v>
      </c>
      <c r="I89" s="72">
        <v>79</v>
      </c>
      <c r="J89" s="72">
        <v>79</v>
      </c>
      <c r="K89" s="72">
        <v>79</v>
      </c>
      <c r="L89" s="73">
        <v>79</v>
      </c>
      <c r="M89" s="64"/>
      <c r="N89" s="70"/>
      <c r="O89" s="1">
        <v>78</v>
      </c>
      <c r="P89" s="68"/>
      <c r="Q89" s="69"/>
      <c r="R89" s="68"/>
      <c r="S89" s="68"/>
      <c r="T89" s="71">
        <f t="shared" si="4"/>
        <v>0</v>
      </c>
      <c r="U89" s="2" t="str">
        <f t="shared" si="5"/>
        <v/>
      </c>
      <c r="V89" s="3">
        <f t="shared" ca="1" si="6"/>
        <v>43344</v>
      </c>
    </row>
    <row r="90" spans="1:22" customFormat="1" ht="9.75" customHeight="1" x14ac:dyDescent="0.25">
      <c r="A90" s="63"/>
      <c r="B90" s="257"/>
      <c r="C90" s="97">
        <v>80</v>
      </c>
      <c r="D90" s="72">
        <v>80</v>
      </c>
      <c r="E90" s="72">
        <v>80</v>
      </c>
      <c r="F90" s="72">
        <v>80</v>
      </c>
      <c r="G90" s="72">
        <v>80</v>
      </c>
      <c r="H90" s="72">
        <v>80</v>
      </c>
      <c r="I90" s="72">
        <v>80</v>
      </c>
      <c r="J90" s="72">
        <v>80</v>
      </c>
      <c r="K90" s="72">
        <v>80</v>
      </c>
      <c r="L90" s="73">
        <v>80</v>
      </c>
      <c r="M90" s="64"/>
      <c r="N90" s="70"/>
      <c r="O90" s="1">
        <v>79</v>
      </c>
      <c r="P90" s="68"/>
      <c r="Q90" s="69"/>
      <c r="R90" s="68"/>
      <c r="S90" s="68"/>
      <c r="T90" s="71">
        <f t="shared" si="4"/>
        <v>0</v>
      </c>
      <c r="U90" s="2" t="str">
        <f t="shared" si="5"/>
        <v/>
      </c>
      <c r="V90" s="3">
        <f t="shared" ca="1" si="6"/>
        <v>43344</v>
      </c>
    </row>
    <row r="91" spans="1:22" customFormat="1" ht="9.75" customHeight="1" x14ac:dyDescent="0.25">
      <c r="A91" s="63"/>
      <c r="B91" s="257"/>
      <c r="C91" s="97">
        <v>81</v>
      </c>
      <c r="D91" s="72">
        <v>81</v>
      </c>
      <c r="E91" s="72">
        <v>81</v>
      </c>
      <c r="F91" s="72">
        <v>81</v>
      </c>
      <c r="G91" s="72">
        <v>81</v>
      </c>
      <c r="H91" s="72">
        <v>81</v>
      </c>
      <c r="I91" s="72">
        <v>81</v>
      </c>
      <c r="J91" s="72">
        <v>81</v>
      </c>
      <c r="K91" s="72">
        <v>81</v>
      </c>
      <c r="L91" s="73">
        <v>81</v>
      </c>
      <c r="M91" s="64"/>
      <c r="N91" s="70"/>
      <c r="O91" s="1">
        <v>80</v>
      </c>
      <c r="P91" s="68"/>
      <c r="Q91" s="69"/>
      <c r="R91" s="68"/>
      <c r="S91" s="68"/>
      <c r="T91" s="71">
        <f t="shared" si="4"/>
        <v>0</v>
      </c>
      <c r="U91" s="2" t="str">
        <f t="shared" si="5"/>
        <v/>
      </c>
      <c r="V91" s="3">
        <f t="shared" ca="1" si="6"/>
        <v>43344</v>
      </c>
    </row>
    <row r="92" spans="1:22" customFormat="1" ht="9.75" customHeight="1" x14ac:dyDescent="0.25">
      <c r="A92" s="63"/>
      <c r="B92" s="257"/>
      <c r="C92" s="97">
        <v>82</v>
      </c>
      <c r="D92" s="72">
        <v>82</v>
      </c>
      <c r="E92" s="72">
        <v>82</v>
      </c>
      <c r="F92" s="72">
        <v>82</v>
      </c>
      <c r="G92" s="72">
        <v>82</v>
      </c>
      <c r="H92" s="72">
        <v>82</v>
      </c>
      <c r="I92" s="72">
        <v>82</v>
      </c>
      <c r="J92" s="72">
        <v>82</v>
      </c>
      <c r="K92" s="72">
        <v>82</v>
      </c>
      <c r="L92" s="73">
        <v>82</v>
      </c>
      <c r="M92" s="64"/>
      <c r="N92" s="70"/>
      <c r="O92" s="1">
        <v>81</v>
      </c>
      <c r="P92" s="68"/>
      <c r="Q92" s="69"/>
      <c r="R92" s="68"/>
      <c r="S92" s="68"/>
      <c r="T92" s="71">
        <f t="shared" si="4"/>
        <v>0</v>
      </c>
      <c r="U92" s="2" t="str">
        <f t="shared" si="5"/>
        <v/>
      </c>
      <c r="V92" s="3">
        <f t="shared" ca="1" si="6"/>
        <v>43344</v>
      </c>
    </row>
    <row r="93" spans="1:22" customFormat="1" ht="9.75" customHeight="1" x14ac:dyDescent="0.25">
      <c r="A93" s="63"/>
      <c r="B93" s="257"/>
      <c r="C93" s="97">
        <v>83</v>
      </c>
      <c r="D93" s="72">
        <v>83</v>
      </c>
      <c r="E93" s="72">
        <v>83</v>
      </c>
      <c r="F93" s="72">
        <v>83</v>
      </c>
      <c r="G93" s="72">
        <v>83</v>
      </c>
      <c r="H93" s="72">
        <v>83</v>
      </c>
      <c r="I93" s="72">
        <v>83</v>
      </c>
      <c r="J93" s="72">
        <v>83</v>
      </c>
      <c r="K93" s="72">
        <v>83</v>
      </c>
      <c r="L93" s="73">
        <v>83</v>
      </c>
      <c r="M93" s="64"/>
      <c r="N93" s="70"/>
      <c r="O93" s="1">
        <v>82</v>
      </c>
      <c r="P93" s="68"/>
      <c r="Q93" s="69"/>
      <c r="R93" s="68"/>
      <c r="S93" s="68"/>
      <c r="T93" s="71">
        <f t="shared" si="4"/>
        <v>0</v>
      </c>
      <c r="U93" s="2" t="str">
        <f t="shared" si="5"/>
        <v/>
      </c>
      <c r="V93" s="3">
        <f t="shared" ca="1" si="6"/>
        <v>43344</v>
      </c>
    </row>
    <row r="94" spans="1:22" customFormat="1" ht="9.75" customHeight="1" x14ac:dyDescent="0.25">
      <c r="A94" s="63"/>
      <c r="B94" s="257"/>
      <c r="C94" s="97">
        <v>84</v>
      </c>
      <c r="D94" s="72">
        <v>84</v>
      </c>
      <c r="E94" s="72">
        <v>84</v>
      </c>
      <c r="F94" s="72">
        <v>84</v>
      </c>
      <c r="G94" s="72">
        <v>84</v>
      </c>
      <c r="H94" s="72">
        <v>84</v>
      </c>
      <c r="I94" s="72">
        <v>84</v>
      </c>
      <c r="J94" s="72">
        <v>84</v>
      </c>
      <c r="K94" s="72">
        <v>84</v>
      </c>
      <c r="L94" s="73">
        <v>84</v>
      </c>
      <c r="M94" s="64"/>
      <c r="N94" s="70"/>
      <c r="O94" s="1">
        <v>83</v>
      </c>
      <c r="P94" s="68"/>
      <c r="Q94" s="69"/>
      <c r="R94" s="68"/>
      <c r="S94" s="68"/>
      <c r="T94" s="71">
        <f t="shared" si="4"/>
        <v>0</v>
      </c>
      <c r="U94" s="2" t="str">
        <f t="shared" si="5"/>
        <v/>
      </c>
      <c r="V94" s="3">
        <f t="shared" ca="1" si="6"/>
        <v>43344</v>
      </c>
    </row>
    <row r="95" spans="1:22" customFormat="1" ht="9.75" customHeight="1" x14ac:dyDescent="0.25">
      <c r="A95" s="63"/>
      <c r="B95" s="257"/>
      <c r="C95" s="97">
        <v>85</v>
      </c>
      <c r="D95" s="72">
        <v>85</v>
      </c>
      <c r="E95" s="72">
        <v>85</v>
      </c>
      <c r="F95" s="72">
        <v>85</v>
      </c>
      <c r="G95" s="72">
        <v>85</v>
      </c>
      <c r="H95" s="72">
        <v>85</v>
      </c>
      <c r="I95" s="72">
        <v>85</v>
      </c>
      <c r="J95" s="72">
        <v>85</v>
      </c>
      <c r="K95" s="72">
        <v>85</v>
      </c>
      <c r="L95" s="73">
        <v>85</v>
      </c>
      <c r="M95" s="64"/>
      <c r="N95" s="70"/>
      <c r="O95" s="1">
        <v>84</v>
      </c>
      <c r="P95" s="68"/>
      <c r="Q95" s="69"/>
      <c r="R95" s="68"/>
      <c r="S95" s="68"/>
      <c r="T95" s="71">
        <f t="shared" si="4"/>
        <v>0</v>
      </c>
      <c r="U95" s="2" t="str">
        <f t="shared" si="5"/>
        <v/>
      </c>
      <c r="V95" s="3">
        <f t="shared" ca="1" si="6"/>
        <v>43344</v>
      </c>
    </row>
    <row r="96" spans="1:22" customFormat="1" ht="9.75" customHeight="1" x14ac:dyDescent="0.25">
      <c r="A96" s="63"/>
      <c r="B96" s="257"/>
      <c r="C96" s="97">
        <v>86</v>
      </c>
      <c r="D96" s="72">
        <v>86</v>
      </c>
      <c r="E96" s="72">
        <v>86</v>
      </c>
      <c r="F96" s="72">
        <v>86</v>
      </c>
      <c r="G96" s="72">
        <v>86</v>
      </c>
      <c r="H96" s="72">
        <v>86</v>
      </c>
      <c r="I96" s="72">
        <v>86</v>
      </c>
      <c r="J96" s="72">
        <v>86</v>
      </c>
      <c r="K96" s="72">
        <v>86</v>
      </c>
      <c r="L96" s="73">
        <v>86</v>
      </c>
      <c r="M96" s="64"/>
      <c r="N96" s="70"/>
      <c r="O96" s="1">
        <v>85</v>
      </c>
      <c r="P96" s="68"/>
      <c r="Q96" s="69"/>
      <c r="R96" s="68"/>
      <c r="S96" s="68"/>
      <c r="T96" s="71">
        <f t="shared" si="4"/>
        <v>0</v>
      </c>
      <c r="U96" s="2" t="str">
        <f t="shared" si="5"/>
        <v/>
      </c>
      <c r="V96" s="3">
        <f t="shared" ca="1" si="6"/>
        <v>43344</v>
      </c>
    </row>
    <row r="97" spans="1:22" customFormat="1" ht="9.75" customHeight="1" x14ac:dyDescent="0.25">
      <c r="A97" s="63"/>
      <c r="B97" s="257"/>
      <c r="C97" s="97">
        <v>87</v>
      </c>
      <c r="D97" s="72">
        <v>87</v>
      </c>
      <c r="E97" s="72">
        <v>87</v>
      </c>
      <c r="F97" s="72">
        <v>87</v>
      </c>
      <c r="G97" s="72">
        <v>87</v>
      </c>
      <c r="H97" s="72">
        <v>87</v>
      </c>
      <c r="I97" s="72">
        <v>87</v>
      </c>
      <c r="J97" s="72">
        <v>87</v>
      </c>
      <c r="K97" s="72">
        <v>87</v>
      </c>
      <c r="L97" s="73">
        <v>87</v>
      </c>
      <c r="M97" s="64"/>
      <c r="N97" s="70"/>
      <c r="O97" s="1">
        <v>86</v>
      </c>
      <c r="P97" s="68"/>
      <c r="Q97" s="69"/>
      <c r="R97" s="68"/>
      <c r="S97" s="68"/>
      <c r="T97" s="71">
        <f t="shared" si="4"/>
        <v>0</v>
      </c>
      <c r="U97" s="2" t="str">
        <f t="shared" si="5"/>
        <v/>
      </c>
      <c r="V97" s="3">
        <f t="shared" ca="1" si="6"/>
        <v>43344</v>
      </c>
    </row>
    <row r="98" spans="1:22" customFormat="1" ht="9.75" customHeight="1" x14ac:dyDescent="0.25">
      <c r="A98" s="63"/>
      <c r="B98" s="257"/>
      <c r="C98" s="97">
        <v>88</v>
      </c>
      <c r="D98" s="72">
        <v>88</v>
      </c>
      <c r="E98" s="72">
        <v>88</v>
      </c>
      <c r="F98" s="72">
        <v>88</v>
      </c>
      <c r="G98" s="72">
        <v>88</v>
      </c>
      <c r="H98" s="72">
        <v>88</v>
      </c>
      <c r="I98" s="72">
        <v>88</v>
      </c>
      <c r="J98" s="72">
        <v>88</v>
      </c>
      <c r="K98" s="72">
        <v>88</v>
      </c>
      <c r="L98" s="73">
        <v>88</v>
      </c>
      <c r="M98" s="64"/>
      <c r="N98" s="70"/>
      <c r="O98" s="1">
        <v>87</v>
      </c>
      <c r="P98" s="68"/>
      <c r="Q98" s="69"/>
      <c r="R98" s="68"/>
      <c r="S98" s="68"/>
      <c r="T98" s="71">
        <f t="shared" si="4"/>
        <v>0</v>
      </c>
      <c r="U98" s="2" t="str">
        <f t="shared" si="5"/>
        <v/>
      </c>
      <c r="V98" s="3">
        <f t="shared" ca="1" si="6"/>
        <v>43344</v>
      </c>
    </row>
    <row r="99" spans="1:22" customFormat="1" ht="9.75" customHeight="1" x14ac:dyDescent="0.25">
      <c r="A99" s="63"/>
      <c r="B99" s="257"/>
      <c r="C99" s="97">
        <v>89</v>
      </c>
      <c r="D99" s="72">
        <v>89</v>
      </c>
      <c r="E99" s="72">
        <v>89</v>
      </c>
      <c r="F99" s="72">
        <v>89</v>
      </c>
      <c r="G99" s="72">
        <v>89</v>
      </c>
      <c r="H99" s="72">
        <v>89</v>
      </c>
      <c r="I99" s="72">
        <v>89</v>
      </c>
      <c r="J99" s="72">
        <v>89</v>
      </c>
      <c r="K99" s="72">
        <v>89</v>
      </c>
      <c r="L99" s="73">
        <v>89</v>
      </c>
      <c r="M99" s="64"/>
      <c r="N99" s="70"/>
      <c r="O99" s="1">
        <v>88</v>
      </c>
      <c r="P99" s="68"/>
      <c r="Q99" s="69"/>
      <c r="R99" s="68"/>
      <c r="S99" s="68"/>
      <c r="T99" s="71">
        <f t="shared" si="4"/>
        <v>0</v>
      </c>
      <c r="U99" s="2" t="str">
        <f t="shared" si="5"/>
        <v/>
      </c>
      <c r="V99" s="3">
        <f t="shared" ca="1" si="6"/>
        <v>43344</v>
      </c>
    </row>
    <row r="100" spans="1:22" customFormat="1" ht="9.75" customHeight="1" x14ac:dyDescent="0.25">
      <c r="A100" s="63"/>
      <c r="B100" s="257"/>
      <c r="C100" s="97">
        <v>90</v>
      </c>
      <c r="D100" s="72">
        <v>90</v>
      </c>
      <c r="E100" s="72">
        <v>90</v>
      </c>
      <c r="F100" s="72">
        <v>90</v>
      </c>
      <c r="G100" s="72">
        <v>90</v>
      </c>
      <c r="H100" s="72">
        <v>90</v>
      </c>
      <c r="I100" s="72">
        <v>90</v>
      </c>
      <c r="J100" s="72">
        <v>90</v>
      </c>
      <c r="K100" s="72">
        <v>90</v>
      </c>
      <c r="L100" s="73">
        <v>90</v>
      </c>
      <c r="M100" s="64"/>
      <c r="N100" s="70"/>
      <c r="O100" s="1">
        <v>89</v>
      </c>
      <c r="P100" s="68"/>
      <c r="Q100" s="69"/>
      <c r="R100" s="68"/>
      <c r="S100" s="68"/>
      <c r="T100" s="71">
        <f t="shared" si="4"/>
        <v>0</v>
      </c>
      <c r="U100" s="2" t="str">
        <f t="shared" si="5"/>
        <v/>
      </c>
      <c r="V100" s="3">
        <f t="shared" ca="1" si="6"/>
        <v>43344</v>
      </c>
    </row>
    <row r="101" spans="1:22" customFormat="1" ht="9.75" customHeight="1" x14ac:dyDescent="0.25">
      <c r="A101" s="63"/>
      <c r="B101" s="257"/>
      <c r="C101" s="97">
        <v>91</v>
      </c>
      <c r="D101" s="72">
        <v>91</v>
      </c>
      <c r="E101" s="72">
        <v>91</v>
      </c>
      <c r="F101" s="72">
        <v>91</v>
      </c>
      <c r="G101" s="72">
        <v>91</v>
      </c>
      <c r="H101" s="72">
        <v>91</v>
      </c>
      <c r="I101" s="72">
        <v>91</v>
      </c>
      <c r="J101" s="72">
        <v>91</v>
      </c>
      <c r="K101" s="72">
        <v>91</v>
      </c>
      <c r="L101" s="73">
        <v>91</v>
      </c>
      <c r="M101" s="64"/>
      <c r="N101" s="70"/>
      <c r="O101" s="1">
        <v>90</v>
      </c>
      <c r="P101" s="68"/>
      <c r="Q101" s="69"/>
      <c r="R101" s="68"/>
      <c r="S101" s="68"/>
      <c r="T101" s="71">
        <f t="shared" si="4"/>
        <v>0</v>
      </c>
      <c r="U101" s="2" t="str">
        <f t="shared" si="5"/>
        <v/>
      </c>
      <c r="V101" s="3">
        <f t="shared" ca="1" si="6"/>
        <v>43344</v>
      </c>
    </row>
    <row r="102" spans="1:22" customFormat="1" ht="9.75" customHeight="1" x14ac:dyDescent="0.25">
      <c r="A102" s="63"/>
      <c r="B102" s="257"/>
      <c r="C102" s="97">
        <v>92</v>
      </c>
      <c r="D102" s="72">
        <v>92</v>
      </c>
      <c r="E102" s="72">
        <v>92</v>
      </c>
      <c r="F102" s="72">
        <v>92</v>
      </c>
      <c r="G102" s="72">
        <v>92</v>
      </c>
      <c r="H102" s="72">
        <v>92</v>
      </c>
      <c r="I102" s="72">
        <v>92</v>
      </c>
      <c r="J102" s="72">
        <v>92</v>
      </c>
      <c r="K102" s="72">
        <v>92</v>
      </c>
      <c r="L102" s="73">
        <v>92</v>
      </c>
      <c r="M102" s="64"/>
      <c r="N102" s="70"/>
      <c r="O102" s="1">
        <v>91</v>
      </c>
      <c r="P102" s="68"/>
      <c r="Q102" s="69"/>
      <c r="R102" s="68"/>
      <c r="S102" s="68"/>
      <c r="T102" s="71">
        <f t="shared" si="4"/>
        <v>0</v>
      </c>
      <c r="U102" s="2" t="str">
        <f t="shared" si="5"/>
        <v/>
      </c>
      <c r="V102" s="3">
        <f t="shared" ca="1" si="6"/>
        <v>43344</v>
      </c>
    </row>
    <row r="103" spans="1:22" customFormat="1" ht="9.75" customHeight="1" x14ac:dyDescent="0.25">
      <c r="A103" s="63"/>
      <c r="B103" s="257"/>
      <c r="C103" s="97">
        <v>93</v>
      </c>
      <c r="D103" s="72">
        <v>93</v>
      </c>
      <c r="E103" s="72">
        <v>93</v>
      </c>
      <c r="F103" s="72">
        <v>93</v>
      </c>
      <c r="G103" s="72">
        <v>93</v>
      </c>
      <c r="H103" s="72">
        <v>93</v>
      </c>
      <c r="I103" s="72">
        <v>93</v>
      </c>
      <c r="J103" s="72">
        <v>93</v>
      </c>
      <c r="K103" s="72">
        <v>93</v>
      </c>
      <c r="L103" s="73">
        <v>93</v>
      </c>
      <c r="M103" s="64"/>
      <c r="N103" s="70"/>
      <c r="O103" s="1">
        <v>92</v>
      </c>
      <c r="P103" s="68"/>
      <c r="Q103" s="69"/>
      <c r="R103" s="68"/>
      <c r="S103" s="68"/>
      <c r="T103" s="71">
        <f t="shared" si="4"/>
        <v>0</v>
      </c>
      <c r="U103" s="2" t="str">
        <f t="shared" si="5"/>
        <v/>
      </c>
      <c r="V103" s="3">
        <f t="shared" ca="1" si="6"/>
        <v>43344</v>
      </c>
    </row>
    <row r="104" spans="1:22" customFormat="1" ht="9.75" customHeight="1" x14ac:dyDescent="0.25">
      <c r="A104" s="63"/>
      <c r="B104" s="257"/>
      <c r="C104" s="97">
        <v>94</v>
      </c>
      <c r="D104" s="72">
        <v>94</v>
      </c>
      <c r="E104" s="72">
        <v>94</v>
      </c>
      <c r="F104" s="72">
        <v>94</v>
      </c>
      <c r="G104" s="72">
        <v>94</v>
      </c>
      <c r="H104" s="72">
        <v>94</v>
      </c>
      <c r="I104" s="72">
        <v>94</v>
      </c>
      <c r="J104" s="72">
        <v>94</v>
      </c>
      <c r="K104" s="72">
        <v>94</v>
      </c>
      <c r="L104" s="73">
        <v>94</v>
      </c>
      <c r="M104" s="64"/>
      <c r="N104" s="70"/>
      <c r="O104" s="1">
        <v>93</v>
      </c>
      <c r="P104" s="68"/>
      <c r="Q104" s="69"/>
      <c r="R104" s="68"/>
      <c r="S104" s="68"/>
      <c r="T104" s="71">
        <f t="shared" si="4"/>
        <v>0</v>
      </c>
      <c r="U104" s="2" t="str">
        <f t="shared" si="5"/>
        <v/>
      </c>
      <c r="V104" s="3">
        <f t="shared" ca="1" si="6"/>
        <v>43344</v>
      </c>
    </row>
    <row r="105" spans="1:22" customFormat="1" ht="9.75" customHeight="1" x14ac:dyDescent="0.25">
      <c r="A105" s="63"/>
      <c r="B105" s="257"/>
      <c r="C105" s="97">
        <v>95</v>
      </c>
      <c r="D105" s="72">
        <v>95</v>
      </c>
      <c r="E105" s="72">
        <v>95</v>
      </c>
      <c r="F105" s="72">
        <v>95</v>
      </c>
      <c r="G105" s="72">
        <v>95</v>
      </c>
      <c r="H105" s="72">
        <v>95</v>
      </c>
      <c r="I105" s="72">
        <v>95</v>
      </c>
      <c r="J105" s="72">
        <v>95</v>
      </c>
      <c r="K105" s="72">
        <v>95</v>
      </c>
      <c r="L105" s="73">
        <v>95</v>
      </c>
      <c r="M105" s="64"/>
      <c r="N105" s="70"/>
      <c r="O105" s="1">
        <v>94</v>
      </c>
      <c r="P105" s="68"/>
      <c r="Q105" s="69"/>
      <c r="R105" s="68"/>
      <c r="S105" s="68"/>
      <c r="T105" s="71">
        <f t="shared" si="4"/>
        <v>0</v>
      </c>
      <c r="U105" s="2" t="str">
        <f t="shared" si="5"/>
        <v/>
      </c>
      <c r="V105" s="3">
        <f t="shared" ca="1" si="6"/>
        <v>43344</v>
      </c>
    </row>
    <row r="106" spans="1:22" customFormat="1" ht="9.75" customHeight="1" x14ac:dyDescent="0.25">
      <c r="A106" s="63"/>
      <c r="B106" s="257"/>
      <c r="C106" s="97">
        <v>96</v>
      </c>
      <c r="D106" s="72">
        <v>96</v>
      </c>
      <c r="E106" s="72">
        <v>96</v>
      </c>
      <c r="F106" s="72">
        <v>96</v>
      </c>
      <c r="G106" s="72">
        <v>96</v>
      </c>
      <c r="H106" s="72">
        <v>96</v>
      </c>
      <c r="I106" s="72">
        <v>96</v>
      </c>
      <c r="J106" s="72">
        <v>96</v>
      </c>
      <c r="K106" s="72">
        <v>96</v>
      </c>
      <c r="L106" s="73">
        <v>96</v>
      </c>
      <c r="M106" s="64"/>
      <c r="N106" s="70"/>
      <c r="O106" s="1">
        <v>95</v>
      </c>
      <c r="P106" s="68"/>
      <c r="Q106" s="69"/>
      <c r="R106" s="68"/>
      <c r="S106" s="68"/>
      <c r="T106" s="71">
        <f t="shared" si="4"/>
        <v>0</v>
      </c>
      <c r="U106" s="2" t="str">
        <f t="shared" si="5"/>
        <v/>
      </c>
      <c r="V106" s="3">
        <f t="shared" ca="1" si="6"/>
        <v>43344</v>
      </c>
    </row>
    <row r="107" spans="1:22" customFormat="1" ht="9.75" customHeight="1" x14ac:dyDescent="0.25">
      <c r="A107" s="63"/>
      <c r="B107" s="257"/>
      <c r="C107" s="97">
        <v>97</v>
      </c>
      <c r="D107" s="72">
        <v>97</v>
      </c>
      <c r="E107" s="72">
        <v>97</v>
      </c>
      <c r="F107" s="72">
        <v>97</v>
      </c>
      <c r="G107" s="72">
        <v>97</v>
      </c>
      <c r="H107" s="72">
        <v>97</v>
      </c>
      <c r="I107" s="72">
        <v>97</v>
      </c>
      <c r="J107" s="72">
        <v>97</v>
      </c>
      <c r="K107" s="72">
        <v>97</v>
      </c>
      <c r="L107" s="73">
        <v>97</v>
      </c>
      <c r="M107" s="64"/>
      <c r="N107" s="70"/>
      <c r="O107" s="1">
        <v>96</v>
      </c>
      <c r="P107" s="68"/>
      <c r="Q107" s="69"/>
      <c r="R107" s="68"/>
      <c r="S107" s="68"/>
      <c r="T107" s="71">
        <f t="shared" si="4"/>
        <v>0</v>
      </c>
      <c r="U107" s="2" t="str">
        <f t="shared" si="5"/>
        <v/>
      </c>
      <c r="V107" s="3">
        <f t="shared" ca="1" si="6"/>
        <v>43344</v>
      </c>
    </row>
    <row r="108" spans="1:22" customFormat="1" ht="9.75" customHeight="1" x14ac:dyDescent="0.25">
      <c r="A108" s="63"/>
      <c r="B108" s="257"/>
      <c r="C108" s="97">
        <v>98</v>
      </c>
      <c r="D108" s="72">
        <v>98</v>
      </c>
      <c r="E108" s="72">
        <v>98</v>
      </c>
      <c r="F108" s="72">
        <v>98</v>
      </c>
      <c r="G108" s="72">
        <v>98</v>
      </c>
      <c r="H108" s="72">
        <v>98</v>
      </c>
      <c r="I108" s="72">
        <v>98</v>
      </c>
      <c r="J108" s="72">
        <v>98</v>
      </c>
      <c r="K108" s="72">
        <v>98</v>
      </c>
      <c r="L108" s="73">
        <v>98</v>
      </c>
      <c r="M108" s="64"/>
      <c r="N108" s="70"/>
      <c r="O108" s="1">
        <v>97</v>
      </c>
      <c r="P108" s="68"/>
      <c r="Q108" s="69"/>
      <c r="R108" s="68"/>
      <c r="S108" s="68"/>
      <c r="T108" s="71">
        <f t="shared" si="4"/>
        <v>0</v>
      </c>
      <c r="U108" s="2" t="str">
        <f t="shared" si="5"/>
        <v/>
      </c>
      <c r="V108" s="3">
        <f t="shared" ca="1" si="6"/>
        <v>43344</v>
      </c>
    </row>
    <row r="109" spans="1:22" customFormat="1" ht="9.75" customHeight="1" thickBot="1" x14ac:dyDescent="0.3">
      <c r="A109" s="63"/>
      <c r="B109" s="258"/>
      <c r="C109" s="111">
        <v>99</v>
      </c>
      <c r="D109" s="74">
        <v>99</v>
      </c>
      <c r="E109" s="74">
        <v>99</v>
      </c>
      <c r="F109" s="74">
        <v>99</v>
      </c>
      <c r="G109" s="74">
        <v>99</v>
      </c>
      <c r="H109" s="74">
        <v>99</v>
      </c>
      <c r="I109" s="74">
        <v>99</v>
      </c>
      <c r="J109" s="74">
        <v>99</v>
      </c>
      <c r="K109" s="74">
        <v>99</v>
      </c>
      <c r="L109" s="75">
        <v>99</v>
      </c>
      <c r="M109" s="64"/>
      <c r="N109" s="70"/>
      <c r="O109" s="1">
        <v>98</v>
      </c>
      <c r="P109" s="68"/>
      <c r="Q109" s="69"/>
      <c r="R109" s="68"/>
      <c r="S109" s="68"/>
      <c r="T109" s="71">
        <f t="shared" si="4"/>
        <v>0</v>
      </c>
      <c r="U109" s="2" t="str">
        <f t="shared" si="5"/>
        <v/>
      </c>
      <c r="V109" s="3">
        <f t="shared" ca="1" si="6"/>
        <v>43344</v>
      </c>
    </row>
    <row r="110" spans="1:22" customFormat="1" ht="9.75" customHeight="1" x14ac:dyDescent="0.25">
      <c r="A110" s="63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70"/>
      <c r="O110" s="1">
        <v>99</v>
      </c>
      <c r="P110" s="68"/>
      <c r="Q110" s="69"/>
      <c r="R110" s="68"/>
      <c r="S110" s="68"/>
      <c r="T110" s="71">
        <f t="shared" si="4"/>
        <v>0</v>
      </c>
      <c r="U110" s="2" t="str">
        <f t="shared" si="5"/>
        <v/>
      </c>
      <c r="V110" s="3">
        <f t="shared" ca="1" si="6"/>
        <v>43344</v>
      </c>
    </row>
    <row r="111" spans="1:22" customFormat="1" ht="9.75" customHeight="1" x14ac:dyDescent="0.25">
      <c r="A111" s="63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70"/>
      <c r="O111" s="1">
        <v>100</v>
      </c>
      <c r="P111" s="68"/>
      <c r="Q111" s="69"/>
      <c r="R111" s="68"/>
      <c r="S111" s="68"/>
      <c r="T111" s="71">
        <f t="shared" si="4"/>
        <v>0</v>
      </c>
      <c r="U111" s="2" t="str">
        <f t="shared" si="5"/>
        <v/>
      </c>
      <c r="V111" s="3">
        <f t="shared" ca="1" si="6"/>
        <v>43344</v>
      </c>
    </row>
    <row r="112" spans="1:22" customFormat="1" ht="9.75" customHeight="1" x14ac:dyDescent="0.25">
      <c r="A112" s="63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70"/>
      <c r="O112" s="1">
        <v>101</v>
      </c>
      <c r="P112" s="68"/>
      <c r="Q112" s="69"/>
      <c r="R112" s="68"/>
      <c r="S112" s="68"/>
      <c r="T112" s="71">
        <f t="shared" si="4"/>
        <v>0</v>
      </c>
      <c r="U112" s="2" t="str">
        <f t="shared" si="5"/>
        <v/>
      </c>
      <c r="V112" s="3">
        <f t="shared" ca="1" si="6"/>
        <v>43344</v>
      </c>
    </row>
    <row r="113" spans="1:22" customFormat="1" ht="9.75" customHeight="1" x14ac:dyDescent="0.25">
      <c r="A113" s="63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70"/>
      <c r="O113" s="1">
        <v>102</v>
      </c>
      <c r="P113" s="68"/>
      <c r="Q113" s="69"/>
      <c r="R113" s="68"/>
      <c r="S113" s="68"/>
      <c r="T113" s="71">
        <f t="shared" si="4"/>
        <v>0</v>
      </c>
      <c r="U113" s="2" t="str">
        <f t="shared" si="5"/>
        <v/>
      </c>
      <c r="V113" s="3">
        <f t="shared" ca="1" si="6"/>
        <v>43344</v>
      </c>
    </row>
    <row r="114" spans="1:22" customFormat="1" ht="9.75" customHeight="1" x14ac:dyDescent="0.25">
      <c r="A114" s="63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70"/>
      <c r="O114" s="1">
        <v>103</v>
      </c>
      <c r="P114" s="68"/>
      <c r="Q114" s="69"/>
      <c r="R114" s="68"/>
      <c r="S114" s="68"/>
      <c r="T114" s="71">
        <f t="shared" si="4"/>
        <v>0</v>
      </c>
      <c r="U114" s="2" t="str">
        <f t="shared" si="5"/>
        <v/>
      </c>
      <c r="V114" s="3">
        <f t="shared" ca="1" si="6"/>
        <v>43344</v>
      </c>
    </row>
    <row r="115" spans="1:22" customFormat="1" ht="9.75" customHeight="1" x14ac:dyDescent="0.25">
      <c r="A115" s="63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70"/>
      <c r="O115" s="1">
        <v>104</v>
      </c>
      <c r="P115" s="68"/>
      <c r="Q115" s="69"/>
      <c r="R115" s="68"/>
      <c r="S115" s="68"/>
      <c r="T115" s="71">
        <f t="shared" si="4"/>
        <v>0</v>
      </c>
      <c r="U115" s="2" t="str">
        <f t="shared" si="5"/>
        <v/>
      </c>
      <c r="V115" s="3">
        <f t="shared" ca="1" si="6"/>
        <v>43344</v>
      </c>
    </row>
    <row r="116" spans="1:22" customFormat="1" ht="9.75" customHeight="1" x14ac:dyDescent="0.25">
      <c r="A116" s="63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70"/>
      <c r="O116" s="1">
        <v>105</v>
      </c>
      <c r="P116" s="68"/>
      <c r="Q116" s="69"/>
      <c r="R116" s="68"/>
      <c r="S116" s="68"/>
      <c r="T116" s="71">
        <f t="shared" si="4"/>
        <v>0</v>
      </c>
      <c r="U116" s="2" t="str">
        <f t="shared" si="5"/>
        <v/>
      </c>
      <c r="V116" s="3">
        <f t="shared" ca="1" si="6"/>
        <v>43344</v>
      </c>
    </row>
    <row r="117" spans="1:22" customFormat="1" ht="9.75" customHeight="1" x14ac:dyDescent="0.25">
      <c r="A117" s="63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70"/>
      <c r="O117" s="1">
        <v>106</v>
      </c>
      <c r="P117" s="68"/>
      <c r="Q117" s="69"/>
      <c r="R117" s="68"/>
      <c r="S117" s="68"/>
      <c r="T117" s="71">
        <f t="shared" si="4"/>
        <v>0</v>
      </c>
      <c r="U117" s="2" t="str">
        <f t="shared" si="5"/>
        <v/>
      </c>
      <c r="V117" s="3">
        <f t="shared" ca="1" si="6"/>
        <v>43344</v>
      </c>
    </row>
    <row r="118" spans="1:22" customFormat="1" ht="9.75" customHeight="1" x14ac:dyDescent="0.25">
      <c r="A118" s="63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70"/>
      <c r="O118" s="1">
        <v>107</v>
      </c>
      <c r="P118" s="68"/>
      <c r="Q118" s="69"/>
      <c r="R118" s="68"/>
      <c r="S118" s="68"/>
      <c r="T118" s="71">
        <f t="shared" si="4"/>
        <v>0</v>
      </c>
      <c r="U118" s="2" t="str">
        <f t="shared" si="5"/>
        <v/>
      </c>
      <c r="V118" s="3">
        <f t="shared" ca="1" si="6"/>
        <v>43344</v>
      </c>
    </row>
    <row r="119" spans="1:22" customFormat="1" ht="9.75" customHeight="1" x14ac:dyDescent="0.25">
      <c r="A119" s="63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70"/>
      <c r="O119" s="1">
        <v>108</v>
      </c>
      <c r="P119" s="68"/>
      <c r="Q119" s="69"/>
      <c r="R119" s="68"/>
      <c r="S119" s="68"/>
      <c r="T119" s="71">
        <f t="shared" si="4"/>
        <v>0</v>
      </c>
      <c r="U119" s="2" t="str">
        <f t="shared" si="5"/>
        <v/>
      </c>
      <c r="V119" s="3">
        <f t="shared" ca="1" si="6"/>
        <v>43344</v>
      </c>
    </row>
    <row r="120" spans="1:22" customFormat="1" ht="9.75" customHeight="1" x14ac:dyDescent="0.25">
      <c r="A120" s="63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70"/>
      <c r="O120" s="1">
        <v>109</v>
      </c>
      <c r="P120" s="68"/>
      <c r="Q120" s="69"/>
      <c r="R120" s="68"/>
      <c r="S120" s="68"/>
      <c r="T120" s="71">
        <f t="shared" si="4"/>
        <v>0</v>
      </c>
      <c r="U120" s="2" t="str">
        <f t="shared" si="5"/>
        <v/>
      </c>
      <c r="V120" s="3">
        <f t="shared" ca="1" si="6"/>
        <v>43344</v>
      </c>
    </row>
    <row r="121" spans="1:22" customFormat="1" ht="9.75" customHeight="1" x14ac:dyDescent="0.25">
      <c r="A121" s="63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70"/>
      <c r="O121" s="1">
        <v>110</v>
      </c>
      <c r="P121" s="68"/>
      <c r="Q121" s="69"/>
      <c r="R121" s="68"/>
      <c r="S121" s="68"/>
      <c r="T121" s="71">
        <f t="shared" si="4"/>
        <v>0</v>
      </c>
      <c r="U121" s="2" t="str">
        <f t="shared" si="5"/>
        <v/>
      </c>
      <c r="V121" s="3">
        <f t="shared" ca="1" si="6"/>
        <v>43344</v>
      </c>
    </row>
    <row r="122" spans="1:22" customFormat="1" ht="9.75" customHeight="1" x14ac:dyDescent="0.25">
      <c r="A122" s="63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70"/>
      <c r="O122" s="1">
        <v>111</v>
      </c>
      <c r="P122" s="68"/>
      <c r="Q122" s="69"/>
      <c r="R122" s="68"/>
      <c r="S122" s="68"/>
      <c r="T122" s="71">
        <f t="shared" si="4"/>
        <v>0</v>
      </c>
      <c r="U122" s="2" t="str">
        <f t="shared" si="5"/>
        <v/>
      </c>
      <c r="V122" s="3">
        <f t="shared" ca="1" si="6"/>
        <v>43344</v>
      </c>
    </row>
    <row r="123" spans="1:22" customFormat="1" ht="9.75" customHeight="1" x14ac:dyDescent="0.25">
      <c r="A123" s="63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70"/>
      <c r="O123" s="1">
        <v>112</v>
      </c>
      <c r="P123" s="68"/>
      <c r="Q123" s="69"/>
      <c r="R123" s="68"/>
      <c r="S123" s="68"/>
      <c r="T123" s="71">
        <f t="shared" si="4"/>
        <v>0</v>
      </c>
      <c r="U123" s="2" t="str">
        <f t="shared" si="5"/>
        <v/>
      </c>
      <c r="V123" s="3">
        <f t="shared" ca="1" si="6"/>
        <v>43344</v>
      </c>
    </row>
    <row r="124" spans="1:22" customFormat="1" ht="9.75" customHeight="1" x14ac:dyDescent="0.25">
      <c r="A124" s="63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70"/>
      <c r="O124" s="1">
        <v>113</v>
      </c>
      <c r="P124" s="68"/>
      <c r="Q124" s="69"/>
      <c r="R124" s="68"/>
      <c r="S124" s="68"/>
      <c r="T124" s="71">
        <f t="shared" si="4"/>
        <v>0</v>
      </c>
      <c r="U124" s="2" t="str">
        <f t="shared" si="5"/>
        <v/>
      </c>
      <c r="V124" s="3">
        <f t="shared" ca="1" si="6"/>
        <v>43344</v>
      </c>
    </row>
    <row r="125" spans="1:22" customFormat="1" ht="9.75" customHeight="1" x14ac:dyDescent="0.25">
      <c r="A125" s="63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70"/>
      <c r="O125" s="1">
        <v>114</v>
      </c>
      <c r="P125" s="68"/>
      <c r="Q125" s="69"/>
      <c r="R125" s="68"/>
      <c r="S125" s="68"/>
      <c r="T125" s="71">
        <f t="shared" si="4"/>
        <v>0</v>
      </c>
      <c r="U125" s="2" t="str">
        <f t="shared" si="5"/>
        <v/>
      </c>
      <c r="V125" s="3">
        <f t="shared" ca="1" si="6"/>
        <v>43344</v>
      </c>
    </row>
    <row r="126" spans="1:22" customFormat="1" ht="9.9499999999999993" customHeight="1" x14ac:dyDescent="0.25">
      <c r="A126" s="63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70"/>
      <c r="O126" s="1">
        <v>115</v>
      </c>
      <c r="P126" s="68"/>
      <c r="Q126" s="69"/>
      <c r="R126" s="68"/>
      <c r="S126" s="68"/>
      <c r="T126" s="71">
        <f t="shared" si="4"/>
        <v>0</v>
      </c>
      <c r="U126" s="2" t="str">
        <f t="shared" si="5"/>
        <v/>
      </c>
      <c r="V126" s="3">
        <f t="shared" ca="1" si="6"/>
        <v>43344</v>
      </c>
    </row>
    <row r="127" spans="1:22" customFormat="1" ht="9.9499999999999993" customHeight="1" x14ac:dyDescent="0.25">
      <c r="A127" s="63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70"/>
      <c r="O127" s="1">
        <v>116</v>
      </c>
      <c r="P127" s="68"/>
      <c r="Q127" s="69"/>
      <c r="R127" s="68"/>
      <c r="S127" s="68"/>
      <c r="T127" s="71">
        <f t="shared" si="4"/>
        <v>0</v>
      </c>
      <c r="U127" s="2" t="str">
        <f t="shared" si="5"/>
        <v/>
      </c>
      <c r="V127" s="3">
        <f t="shared" ca="1" si="6"/>
        <v>43344</v>
      </c>
    </row>
    <row r="128" spans="1:22" customFormat="1" ht="9.9499999999999993" customHeight="1" x14ac:dyDescent="0.25">
      <c r="A128" s="63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70"/>
      <c r="O128" s="1">
        <v>117</v>
      </c>
      <c r="P128" s="68"/>
      <c r="Q128" s="69"/>
      <c r="R128" s="68"/>
      <c r="S128" s="68"/>
      <c r="T128" s="71">
        <f t="shared" si="4"/>
        <v>0</v>
      </c>
      <c r="U128" s="2" t="str">
        <f t="shared" si="5"/>
        <v/>
      </c>
      <c r="V128" s="3">
        <f t="shared" ca="1" si="6"/>
        <v>43344</v>
      </c>
    </row>
    <row r="129" spans="1:22" customFormat="1" ht="9.9499999999999993" customHeight="1" x14ac:dyDescent="0.25">
      <c r="A129" s="63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70"/>
      <c r="O129" s="1">
        <v>118</v>
      </c>
      <c r="P129" s="68"/>
      <c r="Q129" s="69"/>
      <c r="R129" s="68"/>
      <c r="S129" s="68"/>
      <c r="T129" s="71">
        <f t="shared" si="4"/>
        <v>0</v>
      </c>
      <c r="U129" s="2" t="str">
        <f t="shared" si="5"/>
        <v/>
      </c>
      <c r="V129" s="3">
        <f t="shared" ca="1" si="6"/>
        <v>43344</v>
      </c>
    </row>
    <row r="130" spans="1:22" customFormat="1" ht="9.9499999999999993" customHeight="1" x14ac:dyDescent="0.25">
      <c r="A130" s="63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70"/>
      <c r="O130" s="1">
        <v>119</v>
      </c>
      <c r="P130" s="68"/>
      <c r="Q130" s="69"/>
      <c r="R130" s="68"/>
      <c r="S130" s="68"/>
      <c r="T130" s="71">
        <f t="shared" si="4"/>
        <v>0</v>
      </c>
      <c r="U130" s="2" t="str">
        <f t="shared" si="5"/>
        <v/>
      </c>
      <c r="V130" s="3">
        <f t="shared" ca="1" si="6"/>
        <v>43344</v>
      </c>
    </row>
    <row r="131" spans="1:22" customFormat="1" ht="9.9499999999999993" customHeight="1" thickBot="1" x14ac:dyDescent="0.3">
      <c r="A131" s="63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87"/>
      <c r="O131" s="88">
        <v>120</v>
      </c>
      <c r="P131" s="89"/>
      <c r="Q131" s="90"/>
      <c r="R131" s="89"/>
      <c r="S131" s="89"/>
      <c r="T131" s="91">
        <f t="shared" si="4"/>
        <v>0</v>
      </c>
      <c r="U131" s="92" t="str">
        <f t="shared" si="5"/>
        <v/>
      </c>
      <c r="V131" s="93">
        <f t="shared" ca="1" si="6"/>
        <v>43344</v>
      </c>
    </row>
    <row r="132" spans="1:22" customFormat="1" ht="15.75" thickBot="1" x14ac:dyDescent="0.3">
      <c r="A132" s="66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52" t="s">
        <v>19</v>
      </c>
      <c r="O132" s="53">
        <f ca="1">TODAY()</f>
        <v>43344</v>
      </c>
      <c r="P132" s="53" t="s">
        <v>20</v>
      </c>
      <c r="Q132" s="54">
        <f>SUM(Q11:Q131)-U132</f>
        <v>0</v>
      </c>
      <c r="R132" s="55">
        <f>MAX(R12:R131)</f>
        <v>0</v>
      </c>
      <c r="S132" s="56"/>
      <c r="T132" s="57" t="s">
        <v>21</v>
      </c>
      <c r="U132" s="54">
        <f>SUM(U11:U131)</f>
        <v>0</v>
      </c>
      <c r="V132" s="58">
        <f ca="1">SUMIF(V11:V131,"&gt;0")</f>
        <v>5244624</v>
      </c>
    </row>
    <row r="133" spans="1:22" ht="2.1" customHeight="1" x14ac:dyDescent="0.25"/>
  </sheetData>
  <mergeCells count="17">
    <mergeCell ref="N1:N2"/>
    <mergeCell ref="O1:T2"/>
    <mergeCell ref="U1:U2"/>
    <mergeCell ref="V1:V2"/>
    <mergeCell ref="B2:L6"/>
    <mergeCell ref="O3:P3"/>
    <mergeCell ref="S3:T3"/>
    <mergeCell ref="S4:V4"/>
    <mergeCell ref="O5:P5"/>
    <mergeCell ref="U5:V5"/>
    <mergeCell ref="B11:B109"/>
    <mergeCell ref="N6:Q6"/>
    <mergeCell ref="S6:V6"/>
    <mergeCell ref="N7:Q7"/>
    <mergeCell ref="B8:B10"/>
    <mergeCell ref="C8:L9"/>
    <mergeCell ref="N8:Q8"/>
  </mergeCells>
  <conditionalFormatting sqref="T8:V8 V3 R8">
    <cfRule type="cellIs" dxfId="43" priority="11" operator="equal">
      <formula>0</formula>
    </cfRule>
  </conditionalFormatting>
  <conditionalFormatting sqref="V10">
    <cfRule type="cellIs" dxfId="42" priority="7" operator="between">
      <formula>40000</formula>
      <formula>50000</formula>
    </cfRule>
    <cfRule type="cellIs" dxfId="41" priority="8" operator="between">
      <formula>30</formula>
      <formula>4000</formula>
    </cfRule>
    <cfRule type="containsText" dxfId="40" priority="9" operator="containsText" text="pago">
      <formula>NOT(ISERROR(SEARCH("pago",V10)))</formula>
    </cfRule>
    <cfRule type="cellIs" dxfId="39" priority="10" operator="between">
      <formula>1</formula>
      <formula>29</formula>
    </cfRule>
  </conditionalFormatting>
  <conditionalFormatting sqref="V11:V131">
    <cfRule type="cellIs" dxfId="38" priority="3" operator="between">
      <formula>40000</formula>
      <formula>50000</formula>
    </cfRule>
    <cfRule type="cellIs" dxfId="37" priority="4" operator="between">
      <formula>30</formula>
      <formula>4000</formula>
    </cfRule>
    <cfRule type="containsText" dxfId="36" priority="5" operator="containsText" text="pago">
      <formula>NOT(ISERROR(SEARCH("pago",V11)))</formula>
    </cfRule>
    <cfRule type="cellIs" dxfId="35" priority="6" operator="between">
      <formula>1</formula>
      <formula>29</formula>
    </cfRule>
  </conditionalFormatting>
  <conditionalFormatting sqref="V11:V131">
    <cfRule type="cellIs" dxfId="34" priority="2" operator="lessThan">
      <formula>0</formula>
    </cfRule>
  </conditionalFormatting>
  <conditionalFormatting sqref="T11:T131">
    <cfRule type="expression" dxfId="33" priority="1">
      <formula>S11=""</formula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Clientes!$A$3:$A$402</xm:f>
          </x14:formula1>
          <xm:sqref>V1:V2</xm:sqref>
        </x14:dataValidation>
      </x14:dataValidations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3"/>
  <sheetViews>
    <sheetView workbookViewId="0">
      <selection sqref="A1:XFD1048576"/>
    </sheetView>
  </sheetViews>
  <sheetFormatPr defaultColWidth="0" defaultRowHeight="15" zeroHeight="1" x14ac:dyDescent="0.25"/>
  <cols>
    <col min="1" max="1" width="1.7109375" style="59" customWidth="1"/>
    <col min="2" max="12" width="2.7109375" style="59" customWidth="1"/>
    <col min="13" max="13" width="1.7109375" style="59" customWidth="1"/>
    <col min="14" max="14" width="19.140625" style="42" bestFit="1" customWidth="1"/>
    <col min="15" max="15" width="15" style="42" bestFit="1" customWidth="1"/>
    <col min="16" max="16" width="15" style="42" customWidth="1"/>
    <col min="17" max="17" width="9.28515625" style="42" bestFit="1" customWidth="1"/>
    <col min="18" max="18" width="18.7109375" style="43" hidden="1"/>
    <col min="19" max="19" width="15.5703125" style="42" bestFit="1" customWidth="1"/>
    <col min="20" max="20" width="17.85546875" style="42" customWidth="1"/>
    <col min="21" max="21" width="14.28515625" style="42" bestFit="1" customWidth="1"/>
    <col min="22" max="22" width="19" style="42" customWidth="1"/>
    <col min="23" max="23" width="1.7109375" style="59" customWidth="1"/>
    <col min="24" max="16384" width="19" style="59" hidden="1"/>
  </cols>
  <sheetData>
    <row r="1" spans="1:22" customFormat="1" ht="9.9499999999999993" customHeight="1" thickBot="1" x14ac:dyDescent="0.3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2"/>
      <c r="N1" s="222" t="str">
        <f ca="1">IF(V132&gt;5000,"Livre",IF(V132&lt;=30,"Em Dias","Atrasado"))</f>
        <v>Livre</v>
      </c>
      <c r="O1" s="224" t="s">
        <v>1</v>
      </c>
      <c r="P1" s="224"/>
      <c r="Q1" s="224"/>
      <c r="R1" s="224"/>
      <c r="S1" s="224"/>
      <c r="T1" s="224"/>
      <c r="U1" s="226" t="s">
        <v>22</v>
      </c>
      <c r="V1" s="228" t="s">
        <v>56</v>
      </c>
    </row>
    <row r="2" spans="1:22" customFormat="1" ht="9.9499999999999993" customHeight="1" thickBot="1" x14ac:dyDescent="0.3">
      <c r="A2" s="63"/>
      <c r="B2" s="230"/>
      <c r="C2" s="231"/>
      <c r="D2" s="231"/>
      <c r="E2" s="231"/>
      <c r="F2" s="231"/>
      <c r="G2" s="231"/>
      <c r="H2" s="231"/>
      <c r="I2" s="231"/>
      <c r="J2" s="231"/>
      <c r="K2" s="231"/>
      <c r="L2" s="232"/>
      <c r="M2" s="64"/>
      <c r="N2" s="223"/>
      <c r="O2" s="225"/>
      <c r="P2" s="225"/>
      <c r="Q2" s="225"/>
      <c r="R2" s="225"/>
      <c r="S2" s="225"/>
      <c r="T2" s="225"/>
      <c r="U2" s="227"/>
      <c r="V2" s="229"/>
    </row>
    <row r="3" spans="1:22" customFormat="1" ht="9.9499999999999993" customHeight="1" thickBot="1" x14ac:dyDescent="0.3">
      <c r="A3" s="63"/>
      <c r="B3" s="233"/>
      <c r="C3" s="234"/>
      <c r="D3" s="234"/>
      <c r="E3" s="234"/>
      <c r="F3" s="234"/>
      <c r="G3" s="234"/>
      <c r="H3" s="234"/>
      <c r="I3" s="234"/>
      <c r="J3" s="234"/>
      <c r="K3" s="234"/>
      <c r="L3" s="235"/>
      <c r="M3" s="64"/>
      <c r="N3" s="44" t="s">
        <v>4</v>
      </c>
      <c r="O3" s="239" t="e">
        <f>VLOOKUP(V1,bd,2,0)</f>
        <v>#N/A</v>
      </c>
      <c r="P3" s="240"/>
      <c r="Q3" s="45" t="s">
        <v>6</v>
      </c>
      <c r="R3" s="43"/>
      <c r="S3" s="241" t="e">
        <f>VLOOKUP(V1,bd,8,0)</f>
        <v>#N/A</v>
      </c>
      <c r="T3" s="242"/>
      <c r="U3" s="44" t="s">
        <v>23</v>
      </c>
      <c r="V3" s="13" t="e">
        <f>VLOOKUP(V1,bd,9,0)</f>
        <v>#N/A</v>
      </c>
    </row>
    <row r="4" spans="1:22" customFormat="1" ht="9.9499999999999993" customHeight="1" thickBot="1" x14ac:dyDescent="0.3">
      <c r="A4" s="63"/>
      <c r="B4" s="233"/>
      <c r="C4" s="234"/>
      <c r="D4" s="234"/>
      <c r="E4" s="234"/>
      <c r="F4" s="234"/>
      <c r="G4" s="234"/>
      <c r="H4" s="234"/>
      <c r="I4" s="234"/>
      <c r="J4" s="234"/>
      <c r="K4" s="234"/>
      <c r="L4" s="235"/>
      <c r="M4" s="64"/>
      <c r="N4" s="44" t="s">
        <v>30</v>
      </c>
      <c r="O4" s="41" t="e">
        <f>VLOOKUP(V1,bd,17,0)</f>
        <v>#N/A</v>
      </c>
      <c r="P4" s="41" t="e">
        <f>VLOOKUP(V1,bd,18,0)</f>
        <v>#N/A</v>
      </c>
      <c r="Q4" s="44" t="s">
        <v>8</v>
      </c>
      <c r="R4" s="43"/>
      <c r="S4" s="243" t="e">
        <f>VLOOKUP(V1,bd,19,0)</f>
        <v>#N/A</v>
      </c>
      <c r="T4" s="244"/>
      <c r="U4" s="244"/>
      <c r="V4" s="245"/>
    </row>
    <row r="5" spans="1:22" customFormat="1" ht="9.9499999999999993" customHeight="1" thickBot="1" x14ac:dyDescent="0.3">
      <c r="A5" s="63"/>
      <c r="B5" s="233"/>
      <c r="C5" s="234"/>
      <c r="D5" s="234"/>
      <c r="E5" s="234"/>
      <c r="F5" s="234"/>
      <c r="G5" s="234"/>
      <c r="H5" s="234"/>
      <c r="I5" s="234"/>
      <c r="J5" s="234"/>
      <c r="K5" s="234"/>
      <c r="L5" s="235"/>
      <c r="M5" s="64"/>
      <c r="N5" s="44" t="s">
        <v>24</v>
      </c>
      <c r="O5" s="246" t="e">
        <f>VLOOKUP(V1,bd,10,0)</f>
        <v>#N/A</v>
      </c>
      <c r="P5" s="247"/>
      <c r="Q5" s="46" t="s">
        <v>7</v>
      </c>
      <c r="R5" s="4"/>
      <c r="S5" s="41" t="e">
        <f>VLOOKUP(V1,bd,13,0)</f>
        <v>#N/A</v>
      </c>
      <c r="T5" s="44" t="s">
        <v>5</v>
      </c>
      <c r="U5" s="241" t="e">
        <f>VLOOKUP(V1,bd,20,0)</f>
        <v>#N/A</v>
      </c>
      <c r="V5" s="242"/>
    </row>
    <row r="6" spans="1:22" customFormat="1" ht="9.9499999999999993" customHeight="1" thickBot="1" x14ac:dyDescent="0.3">
      <c r="A6" s="63"/>
      <c r="B6" s="236"/>
      <c r="C6" s="237"/>
      <c r="D6" s="237"/>
      <c r="E6" s="237"/>
      <c r="F6" s="237"/>
      <c r="G6" s="237"/>
      <c r="H6" s="237"/>
      <c r="I6" s="237"/>
      <c r="J6" s="237"/>
      <c r="K6" s="237"/>
      <c r="L6" s="238"/>
      <c r="M6" s="64"/>
      <c r="N6" s="241"/>
      <c r="O6" s="248"/>
      <c r="P6" s="248"/>
      <c r="Q6" s="248"/>
      <c r="R6" s="7"/>
      <c r="S6" s="248"/>
      <c r="T6" s="248"/>
      <c r="U6" s="248"/>
      <c r="V6" s="242"/>
    </row>
    <row r="7" spans="1:22" customFormat="1" ht="9.9499999999999993" customHeight="1" thickBot="1" x14ac:dyDescent="0.3">
      <c r="A7" s="63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217" t="s">
        <v>25</v>
      </c>
      <c r="O7" s="215"/>
      <c r="P7" s="215"/>
      <c r="Q7" s="216"/>
      <c r="R7" s="65"/>
      <c r="S7" s="47" t="s">
        <v>26</v>
      </c>
      <c r="T7" s="48" t="s">
        <v>27</v>
      </c>
      <c r="U7" s="48" t="s">
        <v>28</v>
      </c>
      <c r="V7" s="48" t="s">
        <v>29</v>
      </c>
    </row>
    <row r="8" spans="1:22" customFormat="1" ht="9.9499999999999993" customHeight="1" thickBot="1" x14ac:dyDescent="0.3">
      <c r="A8" s="63"/>
      <c r="B8" s="249"/>
      <c r="C8" s="250" t="s">
        <v>31</v>
      </c>
      <c r="D8" s="251"/>
      <c r="E8" s="251"/>
      <c r="F8" s="251"/>
      <c r="G8" s="251"/>
      <c r="H8" s="251"/>
      <c r="I8" s="251"/>
      <c r="J8" s="251"/>
      <c r="K8" s="251"/>
      <c r="L8" s="252"/>
      <c r="M8" s="64"/>
      <c r="N8" s="241" t="e">
        <f>VLOOKUP(V1,bd,3,0)</f>
        <v>#N/A</v>
      </c>
      <c r="O8" s="248"/>
      <c r="P8" s="248"/>
      <c r="Q8" s="242"/>
      <c r="R8" s="6"/>
      <c r="S8" s="5" t="e">
        <f>VLOOKUP(V1,bd,4,0)</f>
        <v>#N/A</v>
      </c>
      <c r="T8" s="5" t="e">
        <f>VLOOKUP(V1,bd,5,0)</f>
        <v>#N/A</v>
      </c>
      <c r="U8" s="5" t="e">
        <f>VLOOKUP(V1,bd,7,0)</f>
        <v>#N/A</v>
      </c>
      <c r="V8" s="13" t="e">
        <f>VLOOKUP(V1,bd,6,0)</f>
        <v>#N/A</v>
      </c>
    </row>
    <row r="9" spans="1:22" customFormat="1" ht="9.9499999999999993" customHeight="1" thickBot="1" x14ac:dyDescent="0.3">
      <c r="A9" s="63"/>
      <c r="B9" s="249"/>
      <c r="C9" s="253"/>
      <c r="D9" s="254"/>
      <c r="E9" s="254"/>
      <c r="F9" s="254"/>
      <c r="G9" s="254"/>
      <c r="H9" s="254"/>
      <c r="I9" s="254"/>
      <c r="J9" s="254"/>
      <c r="K9" s="254"/>
      <c r="L9" s="255"/>
      <c r="M9" s="64"/>
      <c r="N9" s="49"/>
      <c r="O9" s="50"/>
      <c r="P9" s="50"/>
      <c r="Q9" s="50"/>
      <c r="R9" s="50"/>
      <c r="S9" s="50"/>
      <c r="T9" s="50"/>
      <c r="U9" s="50"/>
      <c r="V9" s="51"/>
    </row>
    <row r="10" spans="1:22" customFormat="1" ht="9.9499999999999993" customHeight="1" thickBot="1" x14ac:dyDescent="0.3">
      <c r="A10" s="63"/>
      <c r="B10" s="249"/>
      <c r="C10" s="115">
        <v>1</v>
      </c>
      <c r="D10" s="116">
        <v>2</v>
      </c>
      <c r="E10" s="116">
        <v>3</v>
      </c>
      <c r="F10" s="116">
        <v>4</v>
      </c>
      <c r="G10" s="116">
        <v>5</v>
      </c>
      <c r="H10" s="116">
        <v>6</v>
      </c>
      <c r="I10" s="116">
        <v>7</v>
      </c>
      <c r="J10" s="116">
        <v>8</v>
      </c>
      <c r="K10" s="116">
        <v>9</v>
      </c>
      <c r="L10" s="117">
        <v>10</v>
      </c>
      <c r="M10" s="64"/>
      <c r="N10" s="76" t="s">
        <v>9</v>
      </c>
      <c r="O10" s="77" t="s">
        <v>10</v>
      </c>
      <c r="P10" s="77" t="s">
        <v>11</v>
      </c>
      <c r="Q10" s="77" t="s">
        <v>12</v>
      </c>
      <c r="R10" s="78" t="s">
        <v>13</v>
      </c>
      <c r="S10" s="77" t="s">
        <v>14</v>
      </c>
      <c r="T10" s="77" t="s">
        <v>15</v>
      </c>
      <c r="U10" s="77" t="s">
        <v>16</v>
      </c>
      <c r="V10" s="79" t="s">
        <v>17</v>
      </c>
    </row>
    <row r="11" spans="1:22" customFormat="1" ht="9.9499999999999993" customHeight="1" x14ac:dyDescent="0.25">
      <c r="A11" s="63"/>
      <c r="B11" s="256" t="s">
        <v>3292</v>
      </c>
      <c r="C11" s="108">
        <v>1</v>
      </c>
      <c r="D11" s="112">
        <v>1</v>
      </c>
      <c r="E11" s="113">
        <v>1</v>
      </c>
      <c r="F11" s="113">
        <v>1</v>
      </c>
      <c r="G11" s="113">
        <v>1</v>
      </c>
      <c r="H11" s="113">
        <v>1</v>
      </c>
      <c r="I11" s="113">
        <v>1</v>
      </c>
      <c r="J11" s="113">
        <v>1</v>
      </c>
      <c r="K11" s="113">
        <v>1</v>
      </c>
      <c r="L11" s="114">
        <v>1</v>
      </c>
      <c r="M11" s="64"/>
      <c r="N11" s="80"/>
      <c r="O11" s="81" t="s">
        <v>18</v>
      </c>
      <c r="P11" s="82"/>
      <c r="Q11" s="83"/>
      <c r="R11" s="82"/>
      <c r="S11" s="82"/>
      <c r="T11" s="84">
        <f t="shared" ref="T11:T74" si="0">IF(P11&gt;=S11,0,"")</f>
        <v>0</v>
      </c>
      <c r="U11" s="85" t="str">
        <f t="shared" ref="U11:U74" si="1">IF(S11&lt;&gt;"",Q11,"")</f>
        <v/>
      </c>
      <c r="V11" s="86">
        <f t="shared" ref="V11:V74" ca="1" si="2">IF(U11&lt;&gt;"","pago",TODAY()-P11)</f>
        <v>43344</v>
      </c>
    </row>
    <row r="12" spans="1:22" customFormat="1" ht="9.9499999999999993" customHeight="1" x14ac:dyDescent="0.25">
      <c r="A12" s="63"/>
      <c r="B12" s="257"/>
      <c r="C12" s="109">
        <v>2</v>
      </c>
      <c r="D12" s="94">
        <v>2</v>
      </c>
      <c r="E12" s="72">
        <v>2</v>
      </c>
      <c r="F12" s="72">
        <v>2</v>
      </c>
      <c r="G12" s="72">
        <v>2</v>
      </c>
      <c r="H12" s="72">
        <v>2</v>
      </c>
      <c r="I12" s="72">
        <v>2</v>
      </c>
      <c r="J12" s="72">
        <v>2</v>
      </c>
      <c r="K12" s="72">
        <v>2</v>
      </c>
      <c r="L12" s="73">
        <v>2</v>
      </c>
      <c r="M12" s="64"/>
      <c r="N12" s="70"/>
      <c r="O12" s="1">
        <v>1</v>
      </c>
      <c r="P12" s="68"/>
      <c r="Q12" s="69"/>
      <c r="R12" s="68" t="str">
        <f t="shared" ref="R12:R51" si="3">IF(N12&lt;&gt;"",P12,"")</f>
        <v/>
      </c>
      <c r="S12" s="68"/>
      <c r="T12" s="71">
        <f t="shared" si="0"/>
        <v>0</v>
      </c>
      <c r="U12" s="2" t="str">
        <f t="shared" si="1"/>
        <v/>
      </c>
      <c r="V12" s="3">
        <f t="shared" ca="1" si="2"/>
        <v>43344</v>
      </c>
    </row>
    <row r="13" spans="1:22" customFormat="1" ht="9.9499999999999993" customHeight="1" x14ac:dyDescent="0.25">
      <c r="A13" s="63"/>
      <c r="B13" s="257"/>
      <c r="C13" s="109">
        <v>3</v>
      </c>
      <c r="D13" s="94">
        <v>3</v>
      </c>
      <c r="E13" s="72">
        <v>3</v>
      </c>
      <c r="F13" s="72">
        <v>3</v>
      </c>
      <c r="G13" s="72">
        <v>3</v>
      </c>
      <c r="H13" s="72">
        <v>3</v>
      </c>
      <c r="I13" s="72">
        <v>3</v>
      </c>
      <c r="J13" s="72">
        <v>3</v>
      </c>
      <c r="K13" s="72">
        <v>3</v>
      </c>
      <c r="L13" s="73">
        <v>3</v>
      </c>
      <c r="M13" s="64"/>
      <c r="N13" s="70"/>
      <c r="O13" s="1">
        <v>2</v>
      </c>
      <c r="P13" s="68"/>
      <c r="Q13" s="69"/>
      <c r="R13" s="68" t="str">
        <f t="shared" si="3"/>
        <v/>
      </c>
      <c r="S13" s="68"/>
      <c r="T13" s="71">
        <f t="shared" si="0"/>
        <v>0</v>
      </c>
      <c r="U13" s="2" t="str">
        <f t="shared" si="1"/>
        <v/>
      </c>
      <c r="V13" s="3">
        <f t="shared" ca="1" si="2"/>
        <v>43344</v>
      </c>
    </row>
    <row r="14" spans="1:22" customFormat="1" ht="9.9499999999999993" customHeight="1" x14ac:dyDescent="0.25">
      <c r="A14" s="63"/>
      <c r="B14" s="257"/>
      <c r="C14" s="109">
        <v>4</v>
      </c>
      <c r="D14" s="94">
        <v>4</v>
      </c>
      <c r="E14" s="72">
        <v>4</v>
      </c>
      <c r="F14" s="72">
        <v>4</v>
      </c>
      <c r="G14" s="72">
        <v>4</v>
      </c>
      <c r="H14" s="72">
        <v>4</v>
      </c>
      <c r="I14" s="72">
        <v>4</v>
      </c>
      <c r="J14" s="72">
        <v>4</v>
      </c>
      <c r="K14" s="72">
        <v>4</v>
      </c>
      <c r="L14" s="73">
        <v>4</v>
      </c>
      <c r="M14" s="64"/>
      <c r="N14" s="70"/>
      <c r="O14" s="1">
        <v>3</v>
      </c>
      <c r="P14" s="68"/>
      <c r="Q14" s="69"/>
      <c r="R14" s="68" t="str">
        <f t="shared" si="3"/>
        <v/>
      </c>
      <c r="S14" s="68"/>
      <c r="T14" s="71">
        <f t="shared" si="0"/>
        <v>0</v>
      </c>
      <c r="U14" s="2" t="str">
        <f t="shared" si="1"/>
        <v/>
      </c>
      <c r="V14" s="3">
        <f t="shared" ca="1" si="2"/>
        <v>43344</v>
      </c>
    </row>
    <row r="15" spans="1:22" customFormat="1" ht="9.9499999999999993" customHeight="1" x14ac:dyDescent="0.25">
      <c r="A15" s="63"/>
      <c r="B15" s="257"/>
      <c r="C15" s="109">
        <v>5</v>
      </c>
      <c r="D15" s="94">
        <v>5</v>
      </c>
      <c r="E15" s="72">
        <v>5</v>
      </c>
      <c r="F15" s="72">
        <v>5</v>
      </c>
      <c r="G15" s="72">
        <v>5</v>
      </c>
      <c r="H15" s="72">
        <v>5</v>
      </c>
      <c r="I15" s="72">
        <v>5</v>
      </c>
      <c r="J15" s="72">
        <v>5</v>
      </c>
      <c r="K15" s="72">
        <v>5</v>
      </c>
      <c r="L15" s="73">
        <v>5</v>
      </c>
      <c r="M15" s="64"/>
      <c r="N15" s="70"/>
      <c r="O15" s="1">
        <v>4</v>
      </c>
      <c r="P15" s="68"/>
      <c r="Q15" s="69"/>
      <c r="R15" s="68" t="str">
        <f t="shared" si="3"/>
        <v/>
      </c>
      <c r="S15" s="68"/>
      <c r="T15" s="71">
        <f t="shared" si="0"/>
        <v>0</v>
      </c>
      <c r="U15" s="2" t="str">
        <f t="shared" si="1"/>
        <v/>
      </c>
      <c r="V15" s="3">
        <f t="shared" ca="1" si="2"/>
        <v>43344</v>
      </c>
    </row>
    <row r="16" spans="1:22" customFormat="1" ht="9.9499999999999993" customHeight="1" x14ac:dyDescent="0.25">
      <c r="A16" s="63"/>
      <c r="B16" s="257"/>
      <c r="C16" s="109">
        <v>6</v>
      </c>
      <c r="D16" s="94">
        <v>6</v>
      </c>
      <c r="E16" s="72">
        <v>6</v>
      </c>
      <c r="F16" s="72">
        <v>6</v>
      </c>
      <c r="G16" s="72">
        <v>6</v>
      </c>
      <c r="H16" s="72">
        <v>6</v>
      </c>
      <c r="I16" s="72">
        <v>6</v>
      </c>
      <c r="J16" s="72">
        <v>6</v>
      </c>
      <c r="K16" s="72">
        <v>6</v>
      </c>
      <c r="L16" s="73">
        <v>6</v>
      </c>
      <c r="M16" s="64"/>
      <c r="N16" s="70"/>
      <c r="O16" s="1">
        <v>5</v>
      </c>
      <c r="P16" s="68"/>
      <c r="Q16" s="69"/>
      <c r="R16" s="68" t="str">
        <f t="shared" si="3"/>
        <v/>
      </c>
      <c r="S16" s="68"/>
      <c r="T16" s="71">
        <f t="shared" si="0"/>
        <v>0</v>
      </c>
      <c r="U16" s="2" t="str">
        <f t="shared" si="1"/>
        <v/>
      </c>
      <c r="V16" s="3">
        <f t="shared" ca="1" si="2"/>
        <v>43344</v>
      </c>
    </row>
    <row r="17" spans="1:22" customFormat="1" ht="9.9499999999999993" customHeight="1" x14ac:dyDescent="0.25">
      <c r="A17" s="63"/>
      <c r="B17" s="257"/>
      <c r="C17" s="109">
        <v>7</v>
      </c>
      <c r="D17" s="94">
        <v>7</v>
      </c>
      <c r="E17" s="72">
        <v>7</v>
      </c>
      <c r="F17" s="72">
        <v>7</v>
      </c>
      <c r="G17" s="72">
        <v>7</v>
      </c>
      <c r="H17" s="72">
        <v>7</v>
      </c>
      <c r="I17" s="72">
        <v>7</v>
      </c>
      <c r="J17" s="72">
        <v>7</v>
      </c>
      <c r="K17" s="72">
        <v>7</v>
      </c>
      <c r="L17" s="73">
        <v>7</v>
      </c>
      <c r="M17" s="64"/>
      <c r="N17" s="70"/>
      <c r="O17" s="1">
        <v>6</v>
      </c>
      <c r="P17" s="68"/>
      <c r="Q17" s="69"/>
      <c r="R17" s="68" t="str">
        <f t="shared" si="3"/>
        <v/>
      </c>
      <c r="S17" s="68"/>
      <c r="T17" s="71">
        <f t="shared" si="0"/>
        <v>0</v>
      </c>
      <c r="U17" s="2" t="str">
        <f t="shared" si="1"/>
        <v/>
      </c>
      <c r="V17" s="3">
        <f t="shared" ca="1" si="2"/>
        <v>43344</v>
      </c>
    </row>
    <row r="18" spans="1:22" customFormat="1" ht="9.9499999999999993" customHeight="1" x14ac:dyDescent="0.25">
      <c r="A18" s="63"/>
      <c r="B18" s="257"/>
      <c r="C18" s="109">
        <v>8</v>
      </c>
      <c r="D18" s="94">
        <v>8</v>
      </c>
      <c r="E18" s="72">
        <v>8</v>
      </c>
      <c r="F18" s="72">
        <v>8</v>
      </c>
      <c r="G18" s="72">
        <v>8</v>
      </c>
      <c r="H18" s="72">
        <v>8</v>
      </c>
      <c r="I18" s="72">
        <v>8</v>
      </c>
      <c r="J18" s="72">
        <v>8</v>
      </c>
      <c r="K18" s="72">
        <v>8</v>
      </c>
      <c r="L18" s="73">
        <v>8</v>
      </c>
      <c r="M18" s="64"/>
      <c r="N18" s="70"/>
      <c r="O18" s="1">
        <v>7</v>
      </c>
      <c r="P18" s="68"/>
      <c r="Q18" s="69"/>
      <c r="R18" s="68" t="str">
        <f t="shared" si="3"/>
        <v/>
      </c>
      <c r="S18" s="68"/>
      <c r="T18" s="71">
        <f t="shared" si="0"/>
        <v>0</v>
      </c>
      <c r="U18" s="2" t="str">
        <f t="shared" si="1"/>
        <v/>
      </c>
      <c r="V18" s="3">
        <f t="shared" ca="1" si="2"/>
        <v>43344</v>
      </c>
    </row>
    <row r="19" spans="1:22" customFormat="1" ht="9.9499999999999993" customHeight="1" x14ac:dyDescent="0.25">
      <c r="A19" s="63"/>
      <c r="B19" s="257"/>
      <c r="C19" s="109">
        <v>9</v>
      </c>
      <c r="D19" s="94">
        <v>9</v>
      </c>
      <c r="E19" s="72">
        <v>9</v>
      </c>
      <c r="F19" s="72">
        <v>9</v>
      </c>
      <c r="G19" s="72">
        <v>9</v>
      </c>
      <c r="H19" s="72">
        <v>9</v>
      </c>
      <c r="I19" s="72">
        <v>9</v>
      </c>
      <c r="J19" s="72">
        <v>9</v>
      </c>
      <c r="K19" s="72">
        <v>9</v>
      </c>
      <c r="L19" s="73">
        <v>9</v>
      </c>
      <c r="M19" s="64"/>
      <c r="N19" s="70"/>
      <c r="O19" s="1">
        <v>8</v>
      </c>
      <c r="P19" s="68"/>
      <c r="Q19" s="69"/>
      <c r="R19" s="68" t="str">
        <f t="shared" si="3"/>
        <v/>
      </c>
      <c r="S19" s="68"/>
      <c r="T19" s="71">
        <f t="shared" si="0"/>
        <v>0</v>
      </c>
      <c r="U19" s="2" t="str">
        <f t="shared" si="1"/>
        <v/>
      </c>
      <c r="V19" s="3">
        <f t="shared" ca="1" si="2"/>
        <v>43344</v>
      </c>
    </row>
    <row r="20" spans="1:22" customFormat="1" ht="9.9499999999999993" customHeight="1" x14ac:dyDescent="0.25">
      <c r="A20" s="63"/>
      <c r="B20" s="257"/>
      <c r="C20" s="109">
        <v>10</v>
      </c>
      <c r="D20" s="94">
        <v>10</v>
      </c>
      <c r="E20" s="72">
        <v>10</v>
      </c>
      <c r="F20" s="72">
        <v>10</v>
      </c>
      <c r="G20" s="72">
        <v>10</v>
      </c>
      <c r="H20" s="72">
        <v>10</v>
      </c>
      <c r="I20" s="72">
        <v>10</v>
      </c>
      <c r="J20" s="72">
        <v>10</v>
      </c>
      <c r="K20" s="72">
        <v>10</v>
      </c>
      <c r="L20" s="73">
        <v>10</v>
      </c>
      <c r="M20" s="64"/>
      <c r="N20" s="70"/>
      <c r="O20" s="1">
        <v>9</v>
      </c>
      <c r="P20" s="68"/>
      <c r="Q20" s="69"/>
      <c r="R20" s="68" t="str">
        <f t="shared" si="3"/>
        <v/>
      </c>
      <c r="S20" s="68"/>
      <c r="T20" s="71">
        <f t="shared" si="0"/>
        <v>0</v>
      </c>
      <c r="U20" s="2" t="str">
        <f t="shared" si="1"/>
        <v/>
      </c>
      <c r="V20" s="3">
        <f t="shared" ca="1" si="2"/>
        <v>43344</v>
      </c>
    </row>
    <row r="21" spans="1:22" customFormat="1" ht="9.9499999999999993" customHeight="1" x14ac:dyDescent="0.25">
      <c r="A21" s="63"/>
      <c r="B21" s="257"/>
      <c r="C21" s="109">
        <v>11</v>
      </c>
      <c r="D21" s="94">
        <v>11</v>
      </c>
      <c r="E21" s="72">
        <v>11</v>
      </c>
      <c r="F21" s="72">
        <v>11</v>
      </c>
      <c r="G21" s="72">
        <v>11</v>
      </c>
      <c r="H21" s="72">
        <v>11</v>
      </c>
      <c r="I21" s="72">
        <v>11</v>
      </c>
      <c r="J21" s="72">
        <v>11</v>
      </c>
      <c r="K21" s="72">
        <v>11</v>
      </c>
      <c r="L21" s="73">
        <v>11</v>
      </c>
      <c r="M21" s="64"/>
      <c r="N21" s="70"/>
      <c r="O21" s="1">
        <v>10</v>
      </c>
      <c r="P21" s="68"/>
      <c r="Q21" s="69"/>
      <c r="R21" s="68" t="str">
        <f t="shared" si="3"/>
        <v/>
      </c>
      <c r="S21" s="68"/>
      <c r="T21" s="71">
        <f t="shared" si="0"/>
        <v>0</v>
      </c>
      <c r="U21" s="2" t="str">
        <f t="shared" si="1"/>
        <v/>
      </c>
      <c r="V21" s="3">
        <f t="shared" ca="1" si="2"/>
        <v>43344</v>
      </c>
    </row>
    <row r="22" spans="1:22" customFormat="1" ht="9.9499999999999993" customHeight="1" x14ac:dyDescent="0.25">
      <c r="A22" s="63"/>
      <c r="B22" s="257"/>
      <c r="C22" s="110">
        <v>12</v>
      </c>
      <c r="D22" s="72">
        <v>12</v>
      </c>
      <c r="E22" s="72">
        <v>12</v>
      </c>
      <c r="F22" s="72">
        <v>12</v>
      </c>
      <c r="G22" s="72">
        <v>12</v>
      </c>
      <c r="H22" s="72">
        <v>12</v>
      </c>
      <c r="I22" s="72">
        <v>12</v>
      </c>
      <c r="J22" s="72">
        <v>12</v>
      </c>
      <c r="K22" s="72">
        <v>12</v>
      </c>
      <c r="L22" s="73">
        <v>12</v>
      </c>
      <c r="M22" s="64"/>
      <c r="N22" s="70"/>
      <c r="O22" s="1">
        <v>11</v>
      </c>
      <c r="P22" s="68"/>
      <c r="Q22" s="69"/>
      <c r="R22" s="68" t="str">
        <f t="shared" si="3"/>
        <v/>
      </c>
      <c r="S22" s="68"/>
      <c r="T22" s="71">
        <f t="shared" si="0"/>
        <v>0</v>
      </c>
      <c r="U22" s="2" t="str">
        <f t="shared" si="1"/>
        <v/>
      </c>
      <c r="V22" s="3">
        <f t="shared" ca="1" si="2"/>
        <v>43344</v>
      </c>
    </row>
    <row r="23" spans="1:22" customFormat="1" ht="9.9499999999999993" customHeight="1" x14ac:dyDescent="0.25">
      <c r="A23" s="63"/>
      <c r="B23" s="257"/>
      <c r="C23" s="110">
        <v>13</v>
      </c>
      <c r="D23" s="72">
        <v>13</v>
      </c>
      <c r="E23" s="72">
        <v>13</v>
      </c>
      <c r="F23" s="72">
        <v>13</v>
      </c>
      <c r="G23" s="72">
        <v>13</v>
      </c>
      <c r="H23" s="72">
        <v>13</v>
      </c>
      <c r="I23" s="72">
        <v>13</v>
      </c>
      <c r="J23" s="72">
        <v>13</v>
      </c>
      <c r="K23" s="72">
        <v>13</v>
      </c>
      <c r="L23" s="73">
        <v>13</v>
      </c>
      <c r="M23" s="64"/>
      <c r="N23" s="70"/>
      <c r="O23" s="1">
        <v>12</v>
      </c>
      <c r="P23" s="68"/>
      <c r="Q23" s="69"/>
      <c r="R23" s="68" t="str">
        <f t="shared" si="3"/>
        <v/>
      </c>
      <c r="S23" s="68"/>
      <c r="T23" s="71">
        <f t="shared" si="0"/>
        <v>0</v>
      </c>
      <c r="U23" s="2" t="str">
        <f t="shared" si="1"/>
        <v/>
      </c>
      <c r="V23" s="3">
        <f t="shared" ca="1" si="2"/>
        <v>43344</v>
      </c>
    </row>
    <row r="24" spans="1:22" customFormat="1" ht="9.9499999999999993" customHeight="1" x14ac:dyDescent="0.25">
      <c r="A24" s="63"/>
      <c r="B24" s="257"/>
      <c r="C24" s="97">
        <v>14</v>
      </c>
      <c r="D24" s="72">
        <v>14</v>
      </c>
      <c r="E24" s="72">
        <v>14</v>
      </c>
      <c r="F24" s="72">
        <v>14</v>
      </c>
      <c r="G24" s="72">
        <v>14</v>
      </c>
      <c r="H24" s="72">
        <v>14</v>
      </c>
      <c r="I24" s="72">
        <v>14</v>
      </c>
      <c r="J24" s="72">
        <v>14</v>
      </c>
      <c r="K24" s="72">
        <v>14</v>
      </c>
      <c r="L24" s="73">
        <v>14</v>
      </c>
      <c r="M24" s="64"/>
      <c r="N24" s="70"/>
      <c r="O24" s="1">
        <v>13</v>
      </c>
      <c r="P24" s="68"/>
      <c r="Q24" s="69"/>
      <c r="R24" s="68" t="str">
        <f t="shared" si="3"/>
        <v/>
      </c>
      <c r="S24" s="68"/>
      <c r="T24" s="71">
        <f t="shared" si="0"/>
        <v>0</v>
      </c>
      <c r="U24" s="2" t="str">
        <f t="shared" si="1"/>
        <v/>
      </c>
      <c r="V24" s="3">
        <f t="shared" ca="1" si="2"/>
        <v>43344</v>
      </c>
    </row>
    <row r="25" spans="1:22" customFormat="1" ht="9.9499999999999993" customHeight="1" x14ac:dyDescent="0.25">
      <c r="A25" s="63"/>
      <c r="B25" s="257"/>
      <c r="C25" s="97">
        <v>15</v>
      </c>
      <c r="D25" s="72">
        <v>15</v>
      </c>
      <c r="E25" s="72">
        <v>15</v>
      </c>
      <c r="F25" s="72">
        <v>15</v>
      </c>
      <c r="G25" s="72">
        <v>15</v>
      </c>
      <c r="H25" s="72">
        <v>15</v>
      </c>
      <c r="I25" s="72">
        <v>15</v>
      </c>
      <c r="J25" s="72">
        <v>15</v>
      </c>
      <c r="K25" s="72">
        <v>15</v>
      </c>
      <c r="L25" s="73">
        <v>15</v>
      </c>
      <c r="M25" s="64"/>
      <c r="N25" s="70"/>
      <c r="O25" s="1">
        <v>14</v>
      </c>
      <c r="P25" s="68"/>
      <c r="Q25" s="69"/>
      <c r="R25" s="68" t="str">
        <f t="shared" si="3"/>
        <v/>
      </c>
      <c r="S25" s="68"/>
      <c r="T25" s="71">
        <f t="shared" si="0"/>
        <v>0</v>
      </c>
      <c r="U25" s="2" t="str">
        <f t="shared" si="1"/>
        <v/>
      </c>
      <c r="V25" s="3">
        <f t="shared" ca="1" si="2"/>
        <v>43344</v>
      </c>
    </row>
    <row r="26" spans="1:22" customFormat="1" ht="9.9499999999999993" customHeight="1" x14ac:dyDescent="0.25">
      <c r="A26" s="63"/>
      <c r="B26" s="257"/>
      <c r="C26" s="97">
        <v>16</v>
      </c>
      <c r="D26" s="72">
        <v>16</v>
      </c>
      <c r="E26" s="72">
        <v>16</v>
      </c>
      <c r="F26" s="72">
        <v>16</v>
      </c>
      <c r="G26" s="72">
        <v>16</v>
      </c>
      <c r="H26" s="72">
        <v>16</v>
      </c>
      <c r="I26" s="72">
        <v>16</v>
      </c>
      <c r="J26" s="72">
        <v>16</v>
      </c>
      <c r="K26" s="72">
        <v>16</v>
      </c>
      <c r="L26" s="73">
        <v>16</v>
      </c>
      <c r="M26" s="64"/>
      <c r="N26" s="70"/>
      <c r="O26" s="1">
        <v>15</v>
      </c>
      <c r="P26" s="68"/>
      <c r="Q26" s="69"/>
      <c r="R26" s="68" t="str">
        <f t="shared" si="3"/>
        <v/>
      </c>
      <c r="S26" s="68"/>
      <c r="T26" s="71">
        <f t="shared" si="0"/>
        <v>0</v>
      </c>
      <c r="U26" s="2" t="str">
        <f t="shared" si="1"/>
        <v/>
      </c>
      <c r="V26" s="3">
        <f t="shared" ca="1" si="2"/>
        <v>43344</v>
      </c>
    </row>
    <row r="27" spans="1:22" customFormat="1" ht="9.9499999999999993" customHeight="1" x14ac:dyDescent="0.25">
      <c r="A27" s="63"/>
      <c r="B27" s="257"/>
      <c r="C27" s="97">
        <v>17</v>
      </c>
      <c r="D27" s="72">
        <v>17</v>
      </c>
      <c r="E27" s="72">
        <v>17</v>
      </c>
      <c r="F27" s="72">
        <v>17</v>
      </c>
      <c r="G27" s="72">
        <v>17</v>
      </c>
      <c r="H27" s="72">
        <v>17</v>
      </c>
      <c r="I27" s="72">
        <v>17</v>
      </c>
      <c r="J27" s="72">
        <v>17</v>
      </c>
      <c r="K27" s="72">
        <v>17</v>
      </c>
      <c r="L27" s="73">
        <v>17</v>
      </c>
      <c r="M27" s="64"/>
      <c r="N27" s="70"/>
      <c r="O27" s="1">
        <v>16</v>
      </c>
      <c r="P27" s="68"/>
      <c r="Q27" s="69"/>
      <c r="R27" s="68" t="str">
        <f t="shared" si="3"/>
        <v/>
      </c>
      <c r="S27" s="68"/>
      <c r="T27" s="71">
        <f t="shared" si="0"/>
        <v>0</v>
      </c>
      <c r="U27" s="2" t="str">
        <f t="shared" si="1"/>
        <v/>
      </c>
      <c r="V27" s="3">
        <f t="shared" ca="1" si="2"/>
        <v>43344</v>
      </c>
    </row>
    <row r="28" spans="1:22" customFormat="1" ht="9.9499999999999993" customHeight="1" x14ac:dyDescent="0.25">
      <c r="A28" s="63"/>
      <c r="B28" s="257"/>
      <c r="C28" s="97">
        <v>18</v>
      </c>
      <c r="D28" s="72">
        <v>18</v>
      </c>
      <c r="E28" s="72">
        <v>18</v>
      </c>
      <c r="F28" s="72">
        <v>18</v>
      </c>
      <c r="G28" s="72">
        <v>18</v>
      </c>
      <c r="H28" s="72">
        <v>18</v>
      </c>
      <c r="I28" s="72">
        <v>18</v>
      </c>
      <c r="J28" s="72">
        <v>18</v>
      </c>
      <c r="K28" s="72">
        <v>18</v>
      </c>
      <c r="L28" s="73">
        <v>18</v>
      </c>
      <c r="M28" s="64"/>
      <c r="N28" s="70"/>
      <c r="O28" s="1">
        <v>17</v>
      </c>
      <c r="P28" s="68"/>
      <c r="Q28" s="69"/>
      <c r="R28" s="68" t="str">
        <f t="shared" si="3"/>
        <v/>
      </c>
      <c r="S28" s="68"/>
      <c r="T28" s="71">
        <f t="shared" si="0"/>
        <v>0</v>
      </c>
      <c r="U28" s="2" t="str">
        <f t="shared" si="1"/>
        <v/>
      </c>
      <c r="V28" s="3">
        <f t="shared" ca="1" si="2"/>
        <v>43344</v>
      </c>
    </row>
    <row r="29" spans="1:22" customFormat="1" ht="9.9499999999999993" customHeight="1" x14ac:dyDescent="0.25">
      <c r="A29" s="63"/>
      <c r="B29" s="257"/>
      <c r="C29" s="97">
        <v>19</v>
      </c>
      <c r="D29" s="72">
        <v>19</v>
      </c>
      <c r="E29" s="72">
        <v>19</v>
      </c>
      <c r="F29" s="72">
        <v>19</v>
      </c>
      <c r="G29" s="72">
        <v>19</v>
      </c>
      <c r="H29" s="72">
        <v>19</v>
      </c>
      <c r="I29" s="72">
        <v>19</v>
      </c>
      <c r="J29" s="72">
        <v>19</v>
      </c>
      <c r="K29" s="72">
        <v>19</v>
      </c>
      <c r="L29" s="73">
        <v>19</v>
      </c>
      <c r="M29" s="64"/>
      <c r="N29" s="70"/>
      <c r="O29" s="1">
        <v>18</v>
      </c>
      <c r="P29" s="68"/>
      <c r="Q29" s="69"/>
      <c r="R29" s="68" t="str">
        <f t="shared" si="3"/>
        <v/>
      </c>
      <c r="S29" s="68"/>
      <c r="T29" s="71">
        <f t="shared" si="0"/>
        <v>0</v>
      </c>
      <c r="U29" s="2" t="str">
        <f t="shared" si="1"/>
        <v/>
      </c>
      <c r="V29" s="3">
        <f t="shared" ca="1" si="2"/>
        <v>43344</v>
      </c>
    </row>
    <row r="30" spans="1:22" customFormat="1" ht="9.9499999999999993" customHeight="1" x14ac:dyDescent="0.25">
      <c r="A30" s="63"/>
      <c r="B30" s="257"/>
      <c r="C30" s="97">
        <v>20</v>
      </c>
      <c r="D30" s="72">
        <v>20</v>
      </c>
      <c r="E30" s="72">
        <v>20</v>
      </c>
      <c r="F30" s="72">
        <v>20</v>
      </c>
      <c r="G30" s="72">
        <v>20</v>
      </c>
      <c r="H30" s="72">
        <v>20</v>
      </c>
      <c r="I30" s="72">
        <v>20</v>
      </c>
      <c r="J30" s="72">
        <v>20</v>
      </c>
      <c r="K30" s="72">
        <v>20</v>
      </c>
      <c r="L30" s="73">
        <v>20</v>
      </c>
      <c r="M30" s="64"/>
      <c r="N30" s="70"/>
      <c r="O30" s="1">
        <v>19</v>
      </c>
      <c r="P30" s="68"/>
      <c r="Q30" s="69"/>
      <c r="R30" s="68" t="str">
        <f t="shared" si="3"/>
        <v/>
      </c>
      <c r="S30" s="68"/>
      <c r="T30" s="71">
        <f t="shared" si="0"/>
        <v>0</v>
      </c>
      <c r="U30" s="2" t="str">
        <f t="shared" si="1"/>
        <v/>
      </c>
      <c r="V30" s="3">
        <f t="shared" ca="1" si="2"/>
        <v>43344</v>
      </c>
    </row>
    <row r="31" spans="1:22" customFormat="1" ht="9.9499999999999993" customHeight="1" x14ac:dyDescent="0.25">
      <c r="A31" s="63"/>
      <c r="B31" s="257"/>
      <c r="C31" s="97">
        <v>21</v>
      </c>
      <c r="D31" s="72">
        <v>21</v>
      </c>
      <c r="E31" s="72">
        <v>21</v>
      </c>
      <c r="F31" s="72">
        <v>21</v>
      </c>
      <c r="G31" s="72">
        <v>21</v>
      </c>
      <c r="H31" s="72">
        <v>21</v>
      </c>
      <c r="I31" s="72">
        <v>21</v>
      </c>
      <c r="J31" s="72">
        <v>21</v>
      </c>
      <c r="K31" s="72">
        <v>21</v>
      </c>
      <c r="L31" s="73">
        <v>21</v>
      </c>
      <c r="M31" s="64"/>
      <c r="N31" s="70"/>
      <c r="O31" s="1">
        <v>20</v>
      </c>
      <c r="P31" s="68"/>
      <c r="Q31" s="69"/>
      <c r="R31" s="68" t="str">
        <f t="shared" si="3"/>
        <v/>
      </c>
      <c r="S31" s="68"/>
      <c r="T31" s="71">
        <f t="shared" si="0"/>
        <v>0</v>
      </c>
      <c r="U31" s="2" t="str">
        <f t="shared" si="1"/>
        <v/>
      </c>
      <c r="V31" s="3">
        <f t="shared" ca="1" si="2"/>
        <v>43344</v>
      </c>
    </row>
    <row r="32" spans="1:22" customFormat="1" ht="9.9499999999999993" customHeight="1" x14ac:dyDescent="0.25">
      <c r="A32" s="63"/>
      <c r="B32" s="257"/>
      <c r="C32" s="97">
        <v>22</v>
      </c>
      <c r="D32" s="72">
        <v>22</v>
      </c>
      <c r="E32" s="72">
        <v>22</v>
      </c>
      <c r="F32" s="72">
        <v>22</v>
      </c>
      <c r="G32" s="72">
        <v>22</v>
      </c>
      <c r="H32" s="72">
        <v>22</v>
      </c>
      <c r="I32" s="72">
        <v>22</v>
      </c>
      <c r="J32" s="72">
        <v>22</v>
      </c>
      <c r="K32" s="72">
        <v>22</v>
      </c>
      <c r="L32" s="73">
        <v>22</v>
      </c>
      <c r="M32" s="64"/>
      <c r="N32" s="70"/>
      <c r="O32" s="1">
        <v>21</v>
      </c>
      <c r="P32" s="68"/>
      <c r="Q32" s="69"/>
      <c r="R32" s="68" t="str">
        <f t="shared" si="3"/>
        <v/>
      </c>
      <c r="S32" s="68"/>
      <c r="T32" s="71">
        <f t="shared" si="0"/>
        <v>0</v>
      </c>
      <c r="U32" s="2" t="str">
        <f t="shared" si="1"/>
        <v/>
      </c>
      <c r="V32" s="3">
        <f t="shared" ca="1" si="2"/>
        <v>43344</v>
      </c>
    </row>
    <row r="33" spans="1:22" customFormat="1" ht="9.9499999999999993" customHeight="1" x14ac:dyDescent="0.25">
      <c r="A33" s="63"/>
      <c r="B33" s="257"/>
      <c r="C33" s="97">
        <v>23</v>
      </c>
      <c r="D33" s="72">
        <v>23</v>
      </c>
      <c r="E33" s="72">
        <v>23</v>
      </c>
      <c r="F33" s="72">
        <v>23</v>
      </c>
      <c r="G33" s="72">
        <v>23</v>
      </c>
      <c r="H33" s="72">
        <v>23</v>
      </c>
      <c r="I33" s="72">
        <v>23</v>
      </c>
      <c r="J33" s="72">
        <v>23</v>
      </c>
      <c r="K33" s="72">
        <v>23</v>
      </c>
      <c r="L33" s="73">
        <v>23</v>
      </c>
      <c r="M33" s="64"/>
      <c r="N33" s="70"/>
      <c r="O33" s="1">
        <v>22</v>
      </c>
      <c r="P33" s="68"/>
      <c r="Q33" s="69"/>
      <c r="R33" s="68" t="str">
        <f t="shared" si="3"/>
        <v/>
      </c>
      <c r="S33" s="68"/>
      <c r="T33" s="71">
        <f t="shared" si="0"/>
        <v>0</v>
      </c>
      <c r="U33" s="2" t="str">
        <f t="shared" si="1"/>
        <v/>
      </c>
      <c r="V33" s="3">
        <f t="shared" ca="1" si="2"/>
        <v>43344</v>
      </c>
    </row>
    <row r="34" spans="1:22" customFormat="1" ht="9.9499999999999993" customHeight="1" x14ac:dyDescent="0.25">
      <c r="A34" s="63"/>
      <c r="B34" s="257"/>
      <c r="C34" s="97">
        <v>24</v>
      </c>
      <c r="D34" s="72">
        <v>24</v>
      </c>
      <c r="E34" s="72">
        <v>24</v>
      </c>
      <c r="F34" s="72">
        <v>24</v>
      </c>
      <c r="G34" s="72">
        <v>24</v>
      </c>
      <c r="H34" s="72">
        <v>24</v>
      </c>
      <c r="I34" s="72">
        <v>24</v>
      </c>
      <c r="J34" s="72">
        <v>24</v>
      </c>
      <c r="K34" s="72">
        <v>24</v>
      </c>
      <c r="L34" s="73">
        <v>24</v>
      </c>
      <c r="M34" s="64"/>
      <c r="N34" s="70"/>
      <c r="O34" s="1">
        <v>23</v>
      </c>
      <c r="P34" s="68"/>
      <c r="Q34" s="69"/>
      <c r="R34" s="68" t="str">
        <f t="shared" si="3"/>
        <v/>
      </c>
      <c r="S34" s="68"/>
      <c r="T34" s="71">
        <f t="shared" si="0"/>
        <v>0</v>
      </c>
      <c r="U34" s="2" t="str">
        <f t="shared" si="1"/>
        <v/>
      </c>
      <c r="V34" s="3">
        <f t="shared" ca="1" si="2"/>
        <v>43344</v>
      </c>
    </row>
    <row r="35" spans="1:22" customFormat="1" ht="9.9499999999999993" customHeight="1" x14ac:dyDescent="0.25">
      <c r="A35" s="63"/>
      <c r="B35" s="257"/>
      <c r="C35" s="97">
        <v>25</v>
      </c>
      <c r="D35" s="72">
        <v>25</v>
      </c>
      <c r="E35" s="72">
        <v>25</v>
      </c>
      <c r="F35" s="72">
        <v>25</v>
      </c>
      <c r="G35" s="72">
        <v>25</v>
      </c>
      <c r="H35" s="72">
        <v>25</v>
      </c>
      <c r="I35" s="72">
        <v>25</v>
      </c>
      <c r="J35" s="72">
        <v>25</v>
      </c>
      <c r="K35" s="72">
        <v>25</v>
      </c>
      <c r="L35" s="73">
        <v>25</v>
      </c>
      <c r="M35" s="64"/>
      <c r="N35" s="70"/>
      <c r="O35" s="1">
        <v>24</v>
      </c>
      <c r="P35" s="68"/>
      <c r="Q35" s="69"/>
      <c r="R35" s="68" t="str">
        <f t="shared" si="3"/>
        <v/>
      </c>
      <c r="S35" s="68"/>
      <c r="T35" s="71">
        <f t="shared" si="0"/>
        <v>0</v>
      </c>
      <c r="U35" s="2" t="str">
        <f t="shared" si="1"/>
        <v/>
      </c>
      <c r="V35" s="3">
        <f t="shared" ca="1" si="2"/>
        <v>43344</v>
      </c>
    </row>
    <row r="36" spans="1:22" customFormat="1" ht="9.9499999999999993" customHeight="1" x14ac:dyDescent="0.25">
      <c r="A36" s="63"/>
      <c r="B36" s="257"/>
      <c r="C36" s="97">
        <v>26</v>
      </c>
      <c r="D36" s="72">
        <v>26</v>
      </c>
      <c r="E36" s="72">
        <v>26</v>
      </c>
      <c r="F36" s="72">
        <v>26</v>
      </c>
      <c r="G36" s="72">
        <v>26</v>
      </c>
      <c r="H36" s="72">
        <v>26</v>
      </c>
      <c r="I36" s="72">
        <v>26</v>
      </c>
      <c r="J36" s="72">
        <v>26</v>
      </c>
      <c r="K36" s="72">
        <v>26</v>
      </c>
      <c r="L36" s="73">
        <v>26</v>
      </c>
      <c r="M36" s="64"/>
      <c r="N36" s="70"/>
      <c r="O36" s="1">
        <v>25</v>
      </c>
      <c r="P36" s="68"/>
      <c r="Q36" s="69"/>
      <c r="R36" s="68" t="str">
        <f t="shared" si="3"/>
        <v/>
      </c>
      <c r="S36" s="68"/>
      <c r="T36" s="71">
        <f t="shared" si="0"/>
        <v>0</v>
      </c>
      <c r="U36" s="2" t="str">
        <f t="shared" si="1"/>
        <v/>
      </c>
      <c r="V36" s="3">
        <f t="shared" ca="1" si="2"/>
        <v>43344</v>
      </c>
    </row>
    <row r="37" spans="1:22" customFormat="1" ht="9.9499999999999993" customHeight="1" x14ac:dyDescent="0.25">
      <c r="A37" s="63"/>
      <c r="B37" s="257"/>
      <c r="C37" s="97">
        <v>27</v>
      </c>
      <c r="D37" s="72">
        <v>27</v>
      </c>
      <c r="E37" s="72">
        <v>27</v>
      </c>
      <c r="F37" s="72">
        <v>27</v>
      </c>
      <c r="G37" s="72">
        <v>27</v>
      </c>
      <c r="H37" s="72">
        <v>27</v>
      </c>
      <c r="I37" s="72">
        <v>27</v>
      </c>
      <c r="J37" s="72">
        <v>27</v>
      </c>
      <c r="K37" s="72">
        <v>27</v>
      </c>
      <c r="L37" s="73">
        <v>27</v>
      </c>
      <c r="M37" s="64"/>
      <c r="N37" s="70"/>
      <c r="O37" s="1">
        <v>26</v>
      </c>
      <c r="P37" s="68"/>
      <c r="Q37" s="69"/>
      <c r="R37" s="68" t="str">
        <f t="shared" si="3"/>
        <v/>
      </c>
      <c r="S37" s="68"/>
      <c r="T37" s="71">
        <f t="shared" si="0"/>
        <v>0</v>
      </c>
      <c r="U37" s="2" t="str">
        <f t="shared" si="1"/>
        <v/>
      </c>
      <c r="V37" s="3">
        <f t="shared" ca="1" si="2"/>
        <v>43344</v>
      </c>
    </row>
    <row r="38" spans="1:22" customFormat="1" ht="9.9499999999999993" customHeight="1" x14ac:dyDescent="0.25">
      <c r="A38" s="63"/>
      <c r="B38" s="257"/>
      <c r="C38" s="97">
        <v>28</v>
      </c>
      <c r="D38" s="72">
        <v>28</v>
      </c>
      <c r="E38" s="72">
        <v>28</v>
      </c>
      <c r="F38" s="72">
        <v>28</v>
      </c>
      <c r="G38" s="72">
        <v>28</v>
      </c>
      <c r="H38" s="72">
        <v>28</v>
      </c>
      <c r="I38" s="72">
        <v>28</v>
      </c>
      <c r="J38" s="72">
        <v>28</v>
      </c>
      <c r="K38" s="72">
        <v>28</v>
      </c>
      <c r="L38" s="73">
        <v>28</v>
      </c>
      <c r="M38" s="64"/>
      <c r="N38" s="70"/>
      <c r="O38" s="1">
        <v>27</v>
      </c>
      <c r="P38" s="68"/>
      <c r="Q38" s="69"/>
      <c r="R38" s="68" t="str">
        <f t="shared" si="3"/>
        <v/>
      </c>
      <c r="S38" s="68"/>
      <c r="T38" s="71">
        <f t="shared" si="0"/>
        <v>0</v>
      </c>
      <c r="U38" s="2" t="str">
        <f t="shared" si="1"/>
        <v/>
      </c>
      <c r="V38" s="3">
        <f t="shared" ca="1" si="2"/>
        <v>43344</v>
      </c>
    </row>
    <row r="39" spans="1:22" customFormat="1" ht="9.9499999999999993" customHeight="1" x14ac:dyDescent="0.25">
      <c r="A39" s="63"/>
      <c r="B39" s="257"/>
      <c r="C39" s="97">
        <v>29</v>
      </c>
      <c r="D39" s="72">
        <v>29</v>
      </c>
      <c r="E39" s="72">
        <v>29</v>
      </c>
      <c r="F39" s="72">
        <v>29</v>
      </c>
      <c r="G39" s="72">
        <v>29</v>
      </c>
      <c r="H39" s="72">
        <v>29</v>
      </c>
      <c r="I39" s="72">
        <v>29</v>
      </c>
      <c r="J39" s="72">
        <v>29</v>
      </c>
      <c r="K39" s="72">
        <v>29</v>
      </c>
      <c r="L39" s="73">
        <v>29</v>
      </c>
      <c r="M39" s="64"/>
      <c r="N39" s="70"/>
      <c r="O39" s="1">
        <v>28</v>
      </c>
      <c r="P39" s="68"/>
      <c r="Q39" s="69"/>
      <c r="R39" s="68" t="str">
        <f t="shared" si="3"/>
        <v/>
      </c>
      <c r="S39" s="68"/>
      <c r="T39" s="71">
        <f t="shared" si="0"/>
        <v>0</v>
      </c>
      <c r="U39" s="2" t="str">
        <f t="shared" si="1"/>
        <v/>
      </c>
      <c r="V39" s="3">
        <f t="shared" ca="1" si="2"/>
        <v>43344</v>
      </c>
    </row>
    <row r="40" spans="1:22" customFormat="1" ht="9.9499999999999993" customHeight="1" x14ac:dyDescent="0.25">
      <c r="A40" s="63"/>
      <c r="B40" s="257"/>
      <c r="C40" s="97">
        <v>30</v>
      </c>
      <c r="D40" s="72">
        <v>30</v>
      </c>
      <c r="E40" s="72">
        <v>30</v>
      </c>
      <c r="F40" s="72">
        <v>30</v>
      </c>
      <c r="G40" s="72">
        <v>30</v>
      </c>
      <c r="H40" s="72">
        <v>30</v>
      </c>
      <c r="I40" s="72">
        <v>30</v>
      </c>
      <c r="J40" s="72">
        <v>30</v>
      </c>
      <c r="K40" s="72">
        <v>30</v>
      </c>
      <c r="L40" s="73">
        <v>30</v>
      </c>
      <c r="M40" s="64"/>
      <c r="N40" s="70"/>
      <c r="O40" s="1">
        <v>29</v>
      </c>
      <c r="P40" s="68"/>
      <c r="Q40" s="69"/>
      <c r="R40" s="68" t="str">
        <f t="shared" si="3"/>
        <v/>
      </c>
      <c r="S40" s="68"/>
      <c r="T40" s="71">
        <f t="shared" si="0"/>
        <v>0</v>
      </c>
      <c r="U40" s="2" t="str">
        <f t="shared" si="1"/>
        <v/>
      </c>
      <c r="V40" s="3">
        <f t="shared" ca="1" si="2"/>
        <v>43344</v>
      </c>
    </row>
    <row r="41" spans="1:22" customFormat="1" ht="9.9499999999999993" customHeight="1" x14ac:dyDescent="0.25">
      <c r="A41" s="63"/>
      <c r="B41" s="257"/>
      <c r="C41" s="97">
        <v>31</v>
      </c>
      <c r="D41" s="72">
        <v>31</v>
      </c>
      <c r="E41" s="72">
        <v>31</v>
      </c>
      <c r="F41" s="72">
        <v>31</v>
      </c>
      <c r="G41" s="72">
        <v>31</v>
      </c>
      <c r="H41" s="72">
        <v>31</v>
      </c>
      <c r="I41" s="72">
        <v>31</v>
      </c>
      <c r="J41" s="72">
        <v>31</v>
      </c>
      <c r="K41" s="72">
        <v>31</v>
      </c>
      <c r="L41" s="73">
        <v>31</v>
      </c>
      <c r="M41" s="64"/>
      <c r="N41" s="70"/>
      <c r="O41" s="1">
        <v>30</v>
      </c>
      <c r="P41" s="68"/>
      <c r="Q41" s="69"/>
      <c r="R41" s="68" t="str">
        <f t="shared" si="3"/>
        <v/>
      </c>
      <c r="S41" s="68"/>
      <c r="T41" s="71">
        <f t="shared" si="0"/>
        <v>0</v>
      </c>
      <c r="U41" s="2" t="str">
        <f t="shared" si="1"/>
        <v/>
      </c>
      <c r="V41" s="3">
        <f t="shared" ca="1" si="2"/>
        <v>43344</v>
      </c>
    </row>
    <row r="42" spans="1:22" customFormat="1" ht="9.9499999999999993" customHeight="1" x14ac:dyDescent="0.25">
      <c r="A42" s="63"/>
      <c r="B42" s="257"/>
      <c r="C42" s="97">
        <v>32</v>
      </c>
      <c r="D42" s="72">
        <v>32</v>
      </c>
      <c r="E42" s="72">
        <v>32</v>
      </c>
      <c r="F42" s="72">
        <v>32</v>
      </c>
      <c r="G42" s="72">
        <v>32</v>
      </c>
      <c r="H42" s="72">
        <v>32</v>
      </c>
      <c r="I42" s="72">
        <v>32</v>
      </c>
      <c r="J42" s="72">
        <v>32</v>
      </c>
      <c r="K42" s="72">
        <v>32</v>
      </c>
      <c r="L42" s="73">
        <v>32</v>
      </c>
      <c r="M42" s="64"/>
      <c r="N42" s="70"/>
      <c r="O42" s="1">
        <v>31</v>
      </c>
      <c r="P42" s="68"/>
      <c r="Q42" s="69"/>
      <c r="R42" s="68" t="str">
        <f t="shared" si="3"/>
        <v/>
      </c>
      <c r="S42" s="68"/>
      <c r="T42" s="71">
        <f t="shared" si="0"/>
        <v>0</v>
      </c>
      <c r="U42" s="2" t="str">
        <f t="shared" si="1"/>
        <v/>
      </c>
      <c r="V42" s="3">
        <f t="shared" ca="1" si="2"/>
        <v>43344</v>
      </c>
    </row>
    <row r="43" spans="1:22" customFormat="1" ht="9.9499999999999993" customHeight="1" x14ac:dyDescent="0.25">
      <c r="A43" s="63"/>
      <c r="B43" s="257"/>
      <c r="C43" s="97">
        <v>33</v>
      </c>
      <c r="D43" s="72">
        <v>33</v>
      </c>
      <c r="E43" s="72">
        <v>33</v>
      </c>
      <c r="F43" s="72">
        <v>33</v>
      </c>
      <c r="G43" s="72">
        <v>33</v>
      </c>
      <c r="H43" s="72">
        <v>33</v>
      </c>
      <c r="I43" s="72">
        <v>33</v>
      </c>
      <c r="J43" s="72">
        <v>33</v>
      </c>
      <c r="K43" s="72">
        <v>33</v>
      </c>
      <c r="L43" s="73">
        <v>33</v>
      </c>
      <c r="M43" s="64"/>
      <c r="N43" s="70"/>
      <c r="O43" s="1">
        <v>32</v>
      </c>
      <c r="P43" s="68"/>
      <c r="Q43" s="69"/>
      <c r="R43" s="68" t="str">
        <f t="shared" si="3"/>
        <v/>
      </c>
      <c r="S43" s="68"/>
      <c r="T43" s="71">
        <f t="shared" si="0"/>
        <v>0</v>
      </c>
      <c r="U43" s="2" t="str">
        <f t="shared" si="1"/>
        <v/>
      </c>
      <c r="V43" s="3">
        <f t="shared" ca="1" si="2"/>
        <v>43344</v>
      </c>
    </row>
    <row r="44" spans="1:22" customFormat="1" ht="9.9499999999999993" customHeight="1" x14ac:dyDescent="0.25">
      <c r="A44" s="63"/>
      <c r="B44" s="257"/>
      <c r="C44" s="97">
        <v>34</v>
      </c>
      <c r="D44" s="72">
        <v>34</v>
      </c>
      <c r="E44" s="72">
        <v>34</v>
      </c>
      <c r="F44" s="72">
        <v>34</v>
      </c>
      <c r="G44" s="72">
        <v>34</v>
      </c>
      <c r="H44" s="72">
        <v>34</v>
      </c>
      <c r="I44" s="72">
        <v>34</v>
      </c>
      <c r="J44" s="72">
        <v>34</v>
      </c>
      <c r="K44" s="72">
        <v>34</v>
      </c>
      <c r="L44" s="73">
        <v>34</v>
      </c>
      <c r="M44" s="64"/>
      <c r="N44" s="70"/>
      <c r="O44" s="1">
        <v>33</v>
      </c>
      <c r="P44" s="68"/>
      <c r="Q44" s="69"/>
      <c r="R44" s="68" t="str">
        <f t="shared" si="3"/>
        <v/>
      </c>
      <c r="S44" s="68"/>
      <c r="T44" s="71">
        <f t="shared" si="0"/>
        <v>0</v>
      </c>
      <c r="U44" s="2" t="str">
        <f t="shared" si="1"/>
        <v/>
      </c>
      <c r="V44" s="3">
        <f t="shared" ca="1" si="2"/>
        <v>43344</v>
      </c>
    </row>
    <row r="45" spans="1:22" customFormat="1" ht="9.9499999999999993" customHeight="1" x14ac:dyDescent="0.25">
      <c r="A45" s="63"/>
      <c r="B45" s="257"/>
      <c r="C45" s="97">
        <v>35</v>
      </c>
      <c r="D45" s="72">
        <v>35</v>
      </c>
      <c r="E45" s="72">
        <v>35</v>
      </c>
      <c r="F45" s="72">
        <v>35</v>
      </c>
      <c r="G45" s="72">
        <v>35</v>
      </c>
      <c r="H45" s="72">
        <v>35</v>
      </c>
      <c r="I45" s="72">
        <v>35</v>
      </c>
      <c r="J45" s="72">
        <v>35</v>
      </c>
      <c r="K45" s="72">
        <v>35</v>
      </c>
      <c r="L45" s="73">
        <v>35</v>
      </c>
      <c r="M45" s="64"/>
      <c r="N45" s="70"/>
      <c r="O45" s="1">
        <v>34</v>
      </c>
      <c r="P45" s="68"/>
      <c r="Q45" s="69"/>
      <c r="R45" s="68" t="str">
        <f t="shared" si="3"/>
        <v/>
      </c>
      <c r="S45" s="68"/>
      <c r="T45" s="71">
        <f t="shared" si="0"/>
        <v>0</v>
      </c>
      <c r="U45" s="2" t="str">
        <f t="shared" si="1"/>
        <v/>
      </c>
      <c r="V45" s="3">
        <f t="shared" ca="1" si="2"/>
        <v>43344</v>
      </c>
    </row>
    <row r="46" spans="1:22" customFormat="1" ht="9.9499999999999993" customHeight="1" x14ac:dyDescent="0.25">
      <c r="A46" s="63"/>
      <c r="B46" s="257"/>
      <c r="C46" s="97">
        <v>36</v>
      </c>
      <c r="D46" s="72">
        <v>36</v>
      </c>
      <c r="E46" s="72">
        <v>36</v>
      </c>
      <c r="F46" s="72">
        <v>36</v>
      </c>
      <c r="G46" s="72">
        <v>36</v>
      </c>
      <c r="H46" s="72">
        <v>36</v>
      </c>
      <c r="I46" s="72">
        <v>36</v>
      </c>
      <c r="J46" s="72">
        <v>36</v>
      </c>
      <c r="K46" s="72">
        <v>36</v>
      </c>
      <c r="L46" s="73">
        <v>36</v>
      </c>
      <c r="M46" s="64"/>
      <c r="N46" s="70"/>
      <c r="O46" s="1">
        <v>35</v>
      </c>
      <c r="P46" s="68"/>
      <c r="Q46" s="69"/>
      <c r="R46" s="68" t="str">
        <f t="shared" si="3"/>
        <v/>
      </c>
      <c r="S46" s="68"/>
      <c r="T46" s="71">
        <f t="shared" si="0"/>
        <v>0</v>
      </c>
      <c r="U46" s="2" t="str">
        <f t="shared" si="1"/>
        <v/>
      </c>
      <c r="V46" s="3">
        <f t="shared" ca="1" si="2"/>
        <v>43344</v>
      </c>
    </row>
    <row r="47" spans="1:22" customFormat="1" ht="9.9499999999999993" customHeight="1" x14ac:dyDescent="0.25">
      <c r="A47" s="63"/>
      <c r="B47" s="257"/>
      <c r="C47" s="97">
        <v>37</v>
      </c>
      <c r="D47" s="72">
        <v>37</v>
      </c>
      <c r="E47" s="72">
        <v>37</v>
      </c>
      <c r="F47" s="72">
        <v>37</v>
      </c>
      <c r="G47" s="72">
        <v>37</v>
      </c>
      <c r="H47" s="72">
        <v>37</v>
      </c>
      <c r="I47" s="72">
        <v>37</v>
      </c>
      <c r="J47" s="72">
        <v>37</v>
      </c>
      <c r="K47" s="72">
        <v>37</v>
      </c>
      <c r="L47" s="73">
        <v>37</v>
      </c>
      <c r="M47" s="64"/>
      <c r="N47" s="70"/>
      <c r="O47" s="1">
        <v>36</v>
      </c>
      <c r="P47" s="68"/>
      <c r="Q47" s="69"/>
      <c r="R47" s="68" t="str">
        <f t="shared" si="3"/>
        <v/>
      </c>
      <c r="S47" s="68"/>
      <c r="T47" s="71">
        <f t="shared" si="0"/>
        <v>0</v>
      </c>
      <c r="U47" s="2" t="str">
        <f t="shared" si="1"/>
        <v/>
      </c>
      <c r="V47" s="3">
        <f t="shared" ca="1" si="2"/>
        <v>43344</v>
      </c>
    </row>
    <row r="48" spans="1:22" customFormat="1" ht="9.9499999999999993" customHeight="1" x14ac:dyDescent="0.25">
      <c r="A48" s="63"/>
      <c r="B48" s="257"/>
      <c r="C48" s="97">
        <v>38</v>
      </c>
      <c r="D48" s="72">
        <v>38</v>
      </c>
      <c r="E48" s="72">
        <v>38</v>
      </c>
      <c r="F48" s="72">
        <v>38</v>
      </c>
      <c r="G48" s="72">
        <v>38</v>
      </c>
      <c r="H48" s="72">
        <v>38</v>
      </c>
      <c r="I48" s="72">
        <v>38</v>
      </c>
      <c r="J48" s="72">
        <v>38</v>
      </c>
      <c r="K48" s="72">
        <v>38</v>
      </c>
      <c r="L48" s="73">
        <v>38</v>
      </c>
      <c r="M48" s="64"/>
      <c r="N48" s="70"/>
      <c r="O48" s="1">
        <v>37</v>
      </c>
      <c r="P48" s="68"/>
      <c r="Q48" s="69"/>
      <c r="R48" s="68" t="str">
        <f t="shared" si="3"/>
        <v/>
      </c>
      <c r="S48" s="68"/>
      <c r="T48" s="71">
        <f t="shared" si="0"/>
        <v>0</v>
      </c>
      <c r="U48" s="2" t="str">
        <f t="shared" si="1"/>
        <v/>
      </c>
      <c r="V48" s="3">
        <f t="shared" ca="1" si="2"/>
        <v>43344</v>
      </c>
    </row>
    <row r="49" spans="1:22" customFormat="1" ht="9.9499999999999993" customHeight="1" x14ac:dyDescent="0.25">
      <c r="A49" s="63"/>
      <c r="B49" s="257"/>
      <c r="C49" s="97">
        <v>39</v>
      </c>
      <c r="D49" s="72">
        <v>39</v>
      </c>
      <c r="E49" s="72">
        <v>39</v>
      </c>
      <c r="F49" s="72">
        <v>39</v>
      </c>
      <c r="G49" s="72">
        <v>39</v>
      </c>
      <c r="H49" s="72">
        <v>39</v>
      </c>
      <c r="I49" s="72">
        <v>39</v>
      </c>
      <c r="J49" s="72">
        <v>39</v>
      </c>
      <c r="K49" s="72">
        <v>39</v>
      </c>
      <c r="L49" s="73">
        <v>39</v>
      </c>
      <c r="M49" s="64"/>
      <c r="N49" s="70"/>
      <c r="O49" s="1">
        <v>38</v>
      </c>
      <c r="P49" s="68"/>
      <c r="Q49" s="69"/>
      <c r="R49" s="68" t="str">
        <f t="shared" si="3"/>
        <v/>
      </c>
      <c r="S49" s="68"/>
      <c r="T49" s="71">
        <f t="shared" si="0"/>
        <v>0</v>
      </c>
      <c r="U49" s="2" t="str">
        <f t="shared" si="1"/>
        <v/>
      </c>
      <c r="V49" s="3">
        <f t="shared" ca="1" si="2"/>
        <v>43344</v>
      </c>
    </row>
    <row r="50" spans="1:22" customFormat="1" ht="9.9499999999999993" customHeight="1" x14ac:dyDescent="0.25">
      <c r="A50" s="63"/>
      <c r="B50" s="257"/>
      <c r="C50" s="98">
        <v>40</v>
      </c>
      <c r="D50" s="95">
        <v>40</v>
      </c>
      <c r="E50" s="95">
        <v>40</v>
      </c>
      <c r="F50" s="95">
        <v>40</v>
      </c>
      <c r="G50" s="95">
        <v>40</v>
      </c>
      <c r="H50" s="95">
        <v>40</v>
      </c>
      <c r="I50" s="95">
        <v>40</v>
      </c>
      <c r="J50" s="95">
        <v>40</v>
      </c>
      <c r="K50" s="95">
        <v>40</v>
      </c>
      <c r="L50" s="96">
        <v>40</v>
      </c>
      <c r="M50" s="64"/>
      <c r="N50" s="70"/>
      <c r="O50" s="1">
        <v>39</v>
      </c>
      <c r="P50" s="68"/>
      <c r="Q50" s="69"/>
      <c r="R50" s="68" t="str">
        <f t="shared" si="3"/>
        <v/>
      </c>
      <c r="S50" s="68"/>
      <c r="T50" s="71">
        <f t="shared" si="0"/>
        <v>0</v>
      </c>
      <c r="U50" s="2" t="str">
        <f t="shared" si="1"/>
        <v/>
      </c>
      <c r="V50" s="3">
        <f t="shared" ca="1" si="2"/>
        <v>43344</v>
      </c>
    </row>
    <row r="51" spans="1:22" customFormat="1" ht="9.75" customHeight="1" x14ac:dyDescent="0.25">
      <c r="A51" s="63"/>
      <c r="B51" s="257"/>
      <c r="C51" s="97">
        <v>41</v>
      </c>
      <c r="D51" s="72">
        <v>41</v>
      </c>
      <c r="E51" s="72">
        <v>41</v>
      </c>
      <c r="F51" s="72">
        <v>41</v>
      </c>
      <c r="G51" s="72">
        <v>41</v>
      </c>
      <c r="H51" s="72">
        <v>41</v>
      </c>
      <c r="I51" s="72">
        <v>41</v>
      </c>
      <c r="J51" s="72">
        <v>41</v>
      </c>
      <c r="K51" s="72">
        <v>41</v>
      </c>
      <c r="L51" s="73">
        <v>41</v>
      </c>
      <c r="M51" s="64"/>
      <c r="N51" s="70"/>
      <c r="O51" s="1">
        <v>40</v>
      </c>
      <c r="P51" s="68"/>
      <c r="Q51" s="69"/>
      <c r="R51" s="68" t="str">
        <f t="shared" si="3"/>
        <v/>
      </c>
      <c r="S51" s="68"/>
      <c r="T51" s="71">
        <f t="shared" si="0"/>
        <v>0</v>
      </c>
      <c r="U51" s="2" t="str">
        <f t="shared" si="1"/>
        <v/>
      </c>
      <c r="V51" s="3">
        <f t="shared" ca="1" si="2"/>
        <v>43344</v>
      </c>
    </row>
    <row r="52" spans="1:22" customFormat="1" ht="9.75" customHeight="1" x14ac:dyDescent="0.25">
      <c r="A52" s="63"/>
      <c r="B52" s="257"/>
      <c r="C52" s="97">
        <v>42</v>
      </c>
      <c r="D52" s="72">
        <v>42</v>
      </c>
      <c r="E52" s="72">
        <v>42</v>
      </c>
      <c r="F52" s="72">
        <v>42</v>
      </c>
      <c r="G52" s="72">
        <v>42</v>
      </c>
      <c r="H52" s="72">
        <v>42</v>
      </c>
      <c r="I52" s="72">
        <v>42</v>
      </c>
      <c r="J52" s="72">
        <v>42</v>
      </c>
      <c r="K52" s="72">
        <v>42</v>
      </c>
      <c r="L52" s="73">
        <v>42</v>
      </c>
      <c r="M52" s="64"/>
      <c r="N52" s="70"/>
      <c r="O52" s="1">
        <v>41</v>
      </c>
      <c r="P52" s="68"/>
      <c r="Q52" s="69"/>
      <c r="R52" s="68"/>
      <c r="S52" s="68"/>
      <c r="T52" s="71">
        <f t="shared" si="0"/>
        <v>0</v>
      </c>
      <c r="U52" s="2" t="str">
        <f t="shared" si="1"/>
        <v/>
      </c>
      <c r="V52" s="3">
        <f t="shared" ca="1" si="2"/>
        <v>43344</v>
      </c>
    </row>
    <row r="53" spans="1:22" customFormat="1" ht="9.75" customHeight="1" x14ac:dyDescent="0.25">
      <c r="A53" s="63"/>
      <c r="B53" s="257"/>
      <c r="C53" s="97">
        <v>43</v>
      </c>
      <c r="D53" s="72">
        <v>43</v>
      </c>
      <c r="E53" s="72">
        <v>43</v>
      </c>
      <c r="F53" s="72">
        <v>43</v>
      </c>
      <c r="G53" s="72">
        <v>43</v>
      </c>
      <c r="H53" s="72">
        <v>43</v>
      </c>
      <c r="I53" s="72">
        <v>43</v>
      </c>
      <c r="J53" s="72">
        <v>43</v>
      </c>
      <c r="K53" s="72">
        <v>43</v>
      </c>
      <c r="L53" s="73">
        <v>43</v>
      </c>
      <c r="M53" s="64"/>
      <c r="N53" s="70"/>
      <c r="O53" s="1">
        <v>42</v>
      </c>
      <c r="P53" s="68"/>
      <c r="Q53" s="69"/>
      <c r="R53" s="68"/>
      <c r="S53" s="68"/>
      <c r="T53" s="71">
        <f t="shared" si="0"/>
        <v>0</v>
      </c>
      <c r="U53" s="2" t="str">
        <f t="shared" si="1"/>
        <v/>
      </c>
      <c r="V53" s="3">
        <f t="shared" ca="1" si="2"/>
        <v>43344</v>
      </c>
    </row>
    <row r="54" spans="1:22" customFormat="1" ht="9.75" customHeight="1" x14ac:dyDescent="0.25">
      <c r="A54" s="63"/>
      <c r="B54" s="257"/>
      <c r="C54" s="97">
        <v>44</v>
      </c>
      <c r="D54" s="72">
        <v>44</v>
      </c>
      <c r="E54" s="72">
        <v>44</v>
      </c>
      <c r="F54" s="72">
        <v>44</v>
      </c>
      <c r="G54" s="72">
        <v>44</v>
      </c>
      <c r="H54" s="72">
        <v>44</v>
      </c>
      <c r="I54" s="72">
        <v>44</v>
      </c>
      <c r="J54" s="72">
        <v>44</v>
      </c>
      <c r="K54" s="72">
        <v>44</v>
      </c>
      <c r="L54" s="73">
        <v>44</v>
      </c>
      <c r="M54" s="64"/>
      <c r="N54" s="70"/>
      <c r="O54" s="1">
        <v>43</v>
      </c>
      <c r="P54" s="68"/>
      <c r="Q54" s="69"/>
      <c r="R54" s="68"/>
      <c r="S54" s="68"/>
      <c r="T54" s="71">
        <f t="shared" si="0"/>
        <v>0</v>
      </c>
      <c r="U54" s="2" t="str">
        <f t="shared" si="1"/>
        <v/>
      </c>
      <c r="V54" s="3">
        <f t="shared" ca="1" si="2"/>
        <v>43344</v>
      </c>
    </row>
    <row r="55" spans="1:22" customFormat="1" ht="9.75" customHeight="1" x14ac:dyDescent="0.25">
      <c r="A55" s="63"/>
      <c r="B55" s="257"/>
      <c r="C55" s="97">
        <v>45</v>
      </c>
      <c r="D55" s="72">
        <v>45</v>
      </c>
      <c r="E55" s="72">
        <v>45</v>
      </c>
      <c r="F55" s="72">
        <v>45</v>
      </c>
      <c r="G55" s="72">
        <v>45</v>
      </c>
      <c r="H55" s="72">
        <v>45</v>
      </c>
      <c r="I55" s="72">
        <v>45</v>
      </c>
      <c r="J55" s="72">
        <v>45</v>
      </c>
      <c r="K55" s="72">
        <v>45</v>
      </c>
      <c r="L55" s="73">
        <v>45</v>
      </c>
      <c r="M55" s="64"/>
      <c r="N55" s="70"/>
      <c r="O55" s="1">
        <v>44</v>
      </c>
      <c r="P55" s="68"/>
      <c r="Q55" s="69"/>
      <c r="R55" s="68"/>
      <c r="S55" s="68"/>
      <c r="T55" s="71">
        <f t="shared" si="0"/>
        <v>0</v>
      </c>
      <c r="U55" s="2" t="str">
        <f t="shared" si="1"/>
        <v/>
      </c>
      <c r="V55" s="3">
        <f t="shared" ca="1" si="2"/>
        <v>43344</v>
      </c>
    </row>
    <row r="56" spans="1:22" customFormat="1" ht="9.75" customHeight="1" x14ac:dyDescent="0.25">
      <c r="A56" s="63"/>
      <c r="B56" s="257"/>
      <c r="C56" s="97">
        <v>46</v>
      </c>
      <c r="D56" s="72">
        <v>46</v>
      </c>
      <c r="E56" s="72">
        <v>46</v>
      </c>
      <c r="F56" s="72">
        <v>46</v>
      </c>
      <c r="G56" s="72">
        <v>46</v>
      </c>
      <c r="H56" s="72">
        <v>46</v>
      </c>
      <c r="I56" s="72">
        <v>46</v>
      </c>
      <c r="J56" s="72">
        <v>46</v>
      </c>
      <c r="K56" s="72">
        <v>46</v>
      </c>
      <c r="L56" s="73">
        <v>46</v>
      </c>
      <c r="M56" s="64"/>
      <c r="N56" s="70"/>
      <c r="O56" s="1">
        <v>45</v>
      </c>
      <c r="P56" s="68"/>
      <c r="Q56" s="69"/>
      <c r="R56" s="68"/>
      <c r="S56" s="68"/>
      <c r="T56" s="71">
        <f t="shared" si="0"/>
        <v>0</v>
      </c>
      <c r="U56" s="2" t="str">
        <f t="shared" si="1"/>
        <v/>
      </c>
      <c r="V56" s="3">
        <f t="shared" ca="1" si="2"/>
        <v>43344</v>
      </c>
    </row>
    <row r="57" spans="1:22" customFormat="1" ht="9.75" customHeight="1" x14ac:dyDescent="0.25">
      <c r="A57" s="63"/>
      <c r="B57" s="257"/>
      <c r="C57" s="97">
        <v>47</v>
      </c>
      <c r="D57" s="72">
        <v>47</v>
      </c>
      <c r="E57" s="72">
        <v>47</v>
      </c>
      <c r="F57" s="72">
        <v>47</v>
      </c>
      <c r="G57" s="72">
        <v>47</v>
      </c>
      <c r="H57" s="72">
        <v>47</v>
      </c>
      <c r="I57" s="72">
        <v>47</v>
      </c>
      <c r="J57" s="72">
        <v>47</v>
      </c>
      <c r="K57" s="72">
        <v>47</v>
      </c>
      <c r="L57" s="73">
        <v>47</v>
      </c>
      <c r="M57" s="64"/>
      <c r="N57" s="70"/>
      <c r="O57" s="1">
        <v>46</v>
      </c>
      <c r="P57" s="68"/>
      <c r="Q57" s="69"/>
      <c r="R57" s="68"/>
      <c r="S57" s="68"/>
      <c r="T57" s="71">
        <f t="shared" si="0"/>
        <v>0</v>
      </c>
      <c r="U57" s="2" t="str">
        <f t="shared" si="1"/>
        <v/>
      </c>
      <c r="V57" s="3">
        <f t="shared" ca="1" si="2"/>
        <v>43344</v>
      </c>
    </row>
    <row r="58" spans="1:22" customFormat="1" ht="9.75" customHeight="1" x14ac:dyDescent="0.25">
      <c r="A58" s="63"/>
      <c r="B58" s="257"/>
      <c r="C58" s="97">
        <v>48</v>
      </c>
      <c r="D58" s="72">
        <v>48</v>
      </c>
      <c r="E58" s="72">
        <v>48</v>
      </c>
      <c r="F58" s="72">
        <v>48</v>
      </c>
      <c r="G58" s="72">
        <v>48</v>
      </c>
      <c r="H58" s="72">
        <v>48</v>
      </c>
      <c r="I58" s="72">
        <v>48</v>
      </c>
      <c r="J58" s="72">
        <v>48</v>
      </c>
      <c r="K58" s="72">
        <v>48</v>
      </c>
      <c r="L58" s="73">
        <v>48</v>
      </c>
      <c r="M58" s="64"/>
      <c r="N58" s="70"/>
      <c r="O58" s="1">
        <v>47</v>
      </c>
      <c r="P58" s="68"/>
      <c r="Q58" s="69"/>
      <c r="R58" s="68"/>
      <c r="S58" s="68"/>
      <c r="T58" s="71">
        <f t="shared" si="0"/>
        <v>0</v>
      </c>
      <c r="U58" s="2" t="str">
        <f t="shared" si="1"/>
        <v/>
      </c>
      <c r="V58" s="3">
        <f t="shared" ca="1" si="2"/>
        <v>43344</v>
      </c>
    </row>
    <row r="59" spans="1:22" customFormat="1" ht="9.75" customHeight="1" x14ac:dyDescent="0.25">
      <c r="A59" s="63"/>
      <c r="B59" s="257"/>
      <c r="C59" s="97">
        <v>49</v>
      </c>
      <c r="D59" s="72">
        <v>49</v>
      </c>
      <c r="E59" s="72">
        <v>49</v>
      </c>
      <c r="F59" s="72">
        <v>49</v>
      </c>
      <c r="G59" s="72">
        <v>49</v>
      </c>
      <c r="H59" s="72">
        <v>49</v>
      </c>
      <c r="I59" s="72">
        <v>49</v>
      </c>
      <c r="J59" s="72">
        <v>49</v>
      </c>
      <c r="K59" s="72">
        <v>49</v>
      </c>
      <c r="L59" s="73">
        <v>49</v>
      </c>
      <c r="M59" s="64"/>
      <c r="N59" s="70"/>
      <c r="O59" s="1">
        <v>48</v>
      </c>
      <c r="P59" s="68"/>
      <c r="Q59" s="69"/>
      <c r="R59" s="68"/>
      <c r="S59" s="68"/>
      <c r="T59" s="71">
        <f t="shared" si="0"/>
        <v>0</v>
      </c>
      <c r="U59" s="2" t="str">
        <f t="shared" si="1"/>
        <v/>
      </c>
      <c r="V59" s="3">
        <f t="shared" ca="1" si="2"/>
        <v>43344</v>
      </c>
    </row>
    <row r="60" spans="1:22" customFormat="1" ht="9.75" customHeight="1" x14ac:dyDescent="0.25">
      <c r="A60" s="63"/>
      <c r="B60" s="257"/>
      <c r="C60" s="97">
        <v>50</v>
      </c>
      <c r="D60" s="72">
        <v>50</v>
      </c>
      <c r="E60" s="72">
        <v>50</v>
      </c>
      <c r="F60" s="72">
        <v>50</v>
      </c>
      <c r="G60" s="72">
        <v>50</v>
      </c>
      <c r="H60" s="72">
        <v>50</v>
      </c>
      <c r="I60" s="72">
        <v>50</v>
      </c>
      <c r="J60" s="72">
        <v>50</v>
      </c>
      <c r="K60" s="72">
        <v>50</v>
      </c>
      <c r="L60" s="73">
        <v>50</v>
      </c>
      <c r="M60" s="64"/>
      <c r="N60" s="70"/>
      <c r="O60" s="1">
        <v>49</v>
      </c>
      <c r="P60" s="68"/>
      <c r="Q60" s="69"/>
      <c r="R60" s="68"/>
      <c r="S60" s="68"/>
      <c r="T60" s="71">
        <f t="shared" si="0"/>
        <v>0</v>
      </c>
      <c r="U60" s="2" t="str">
        <f t="shared" si="1"/>
        <v/>
      </c>
      <c r="V60" s="3">
        <f t="shared" ca="1" si="2"/>
        <v>43344</v>
      </c>
    </row>
    <row r="61" spans="1:22" customFormat="1" ht="9.75" customHeight="1" x14ac:dyDescent="0.25">
      <c r="A61" s="63"/>
      <c r="B61" s="257"/>
      <c r="C61" s="97">
        <v>51</v>
      </c>
      <c r="D61" s="72">
        <v>51</v>
      </c>
      <c r="E61" s="72">
        <v>51</v>
      </c>
      <c r="F61" s="72">
        <v>51</v>
      </c>
      <c r="G61" s="72">
        <v>51</v>
      </c>
      <c r="H61" s="72">
        <v>51</v>
      </c>
      <c r="I61" s="72">
        <v>51</v>
      </c>
      <c r="J61" s="72">
        <v>51</v>
      </c>
      <c r="K61" s="72">
        <v>51</v>
      </c>
      <c r="L61" s="73">
        <v>51</v>
      </c>
      <c r="M61" s="64"/>
      <c r="N61" s="70"/>
      <c r="O61" s="1">
        <v>50</v>
      </c>
      <c r="P61" s="68"/>
      <c r="Q61" s="69"/>
      <c r="R61" s="68"/>
      <c r="S61" s="68"/>
      <c r="T61" s="71">
        <f t="shared" si="0"/>
        <v>0</v>
      </c>
      <c r="U61" s="2" t="str">
        <f t="shared" si="1"/>
        <v/>
      </c>
      <c r="V61" s="3">
        <f t="shared" ca="1" si="2"/>
        <v>43344</v>
      </c>
    </row>
    <row r="62" spans="1:22" customFormat="1" ht="9.75" customHeight="1" x14ac:dyDescent="0.25">
      <c r="A62" s="63"/>
      <c r="B62" s="257"/>
      <c r="C62" s="97">
        <v>52</v>
      </c>
      <c r="D62" s="72">
        <v>52</v>
      </c>
      <c r="E62" s="72">
        <v>52</v>
      </c>
      <c r="F62" s="72">
        <v>52</v>
      </c>
      <c r="G62" s="72">
        <v>52</v>
      </c>
      <c r="H62" s="72">
        <v>52</v>
      </c>
      <c r="I62" s="72">
        <v>52</v>
      </c>
      <c r="J62" s="72">
        <v>52</v>
      </c>
      <c r="K62" s="72">
        <v>52</v>
      </c>
      <c r="L62" s="73">
        <v>52</v>
      </c>
      <c r="M62" s="64"/>
      <c r="N62" s="70"/>
      <c r="O62" s="1">
        <v>51</v>
      </c>
      <c r="P62" s="68"/>
      <c r="Q62" s="69"/>
      <c r="R62" s="68"/>
      <c r="S62" s="68"/>
      <c r="T62" s="71">
        <f t="shared" si="0"/>
        <v>0</v>
      </c>
      <c r="U62" s="2" t="str">
        <f t="shared" si="1"/>
        <v/>
      </c>
      <c r="V62" s="3">
        <f t="shared" ca="1" si="2"/>
        <v>43344</v>
      </c>
    </row>
    <row r="63" spans="1:22" customFormat="1" ht="9.75" customHeight="1" x14ac:dyDescent="0.25">
      <c r="A63" s="63"/>
      <c r="B63" s="257"/>
      <c r="C63" s="97">
        <v>53</v>
      </c>
      <c r="D63" s="72">
        <v>53</v>
      </c>
      <c r="E63" s="72">
        <v>53</v>
      </c>
      <c r="F63" s="72">
        <v>53</v>
      </c>
      <c r="G63" s="72">
        <v>53</v>
      </c>
      <c r="H63" s="72">
        <v>53</v>
      </c>
      <c r="I63" s="72">
        <v>53</v>
      </c>
      <c r="J63" s="72">
        <v>53</v>
      </c>
      <c r="K63" s="72">
        <v>53</v>
      </c>
      <c r="L63" s="73">
        <v>53</v>
      </c>
      <c r="M63" s="64"/>
      <c r="N63" s="70"/>
      <c r="O63" s="1">
        <v>52</v>
      </c>
      <c r="P63" s="68"/>
      <c r="Q63" s="69"/>
      <c r="R63" s="68"/>
      <c r="S63" s="68"/>
      <c r="T63" s="71">
        <f t="shared" si="0"/>
        <v>0</v>
      </c>
      <c r="U63" s="2" t="str">
        <f t="shared" si="1"/>
        <v/>
      </c>
      <c r="V63" s="3">
        <f t="shared" ca="1" si="2"/>
        <v>43344</v>
      </c>
    </row>
    <row r="64" spans="1:22" customFormat="1" ht="9.75" customHeight="1" x14ac:dyDescent="0.25">
      <c r="A64" s="63"/>
      <c r="B64" s="257"/>
      <c r="C64" s="97">
        <v>54</v>
      </c>
      <c r="D64" s="72">
        <v>54</v>
      </c>
      <c r="E64" s="72">
        <v>54</v>
      </c>
      <c r="F64" s="72">
        <v>54</v>
      </c>
      <c r="G64" s="72">
        <v>54</v>
      </c>
      <c r="H64" s="72">
        <v>54</v>
      </c>
      <c r="I64" s="72">
        <v>54</v>
      </c>
      <c r="J64" s="72">
        <v>54</v>
      </c>
      <c r="K64" s="72">
        <v>54</v>
      </c>
      <c r="L64" s="73">
        <v>54</v>
      </c>
      <c r="M64" s="64"/>
      <c r="N64" s="70"/>
      <c r="O64" s="1">
        <v>53</v>
      </c>
      <c r="P64" s="68"/>
      <c r="Q64" s="69"/>
      <c r="R64" s="68"/>
      <c r="S64" s="68"/>
      <c r="T64" s="71">
        <f t="shared" si="0"/>
        <v>0</v>
      </c>
      <c r="U64" s="2" t="str">
        <f t="shared" si="1"/>
        <v/>
      </c>
      <c r="V64" s="3">
        <f t="shared" ca="1" si="2"/>
        <v>43344</v>
      </c>
    </row>
    <row r="65" spans="1:22" customFormat="1" ht="9.75" customHeight="1" x14ac:dyDescent="0.25">
      <c r="A65" s="63"/>
      <c r="B65" s="257"/>
      <c r="C65" s="97">
        <v>55</v>
      </c>
      <c r="D65" s="72">
        <v>55</v>
      </c>
      <c r="E65" s="72">
        <v>55</v>
      </c>
      <c r="F65" s="72">
        <v>55</v>
      </c>
      <c r="G65" s="72">
        <v>55</v>
      </c>
      <c r="H65" s="72">
        <v>55</v>
      </c>
      <c r="I65" s="72">
        <v>55</v>
      </c>
      <c r="J65" s="72">
        <v>55</v>
      </c>
      <c r="K65" s="72">
        <v>55</v>
      </c>
      <c r="L65" s="73">
        <v>55</v>
      </c>
      <c r="M65" s="64"/>
      <c r="N65" s="70"/>
      <c r="O65" s="1">
        <v>54</v>
      </c>
      <c r="P65" s="68"/>
      <c r="Q65" s="69"/>
      <c r="R65" s="68"/>
      <c r="S65" s="68"/>
      <c r="T65" s="71">
        <f t="shared" si="0"/>
        <v>0</v>
      </c>
      <c r="U65" s="2" t="str">
        <f t="shared" si="1"/>
        <v/>
      </c>
      <c r="V65" s="3">
        <f t="shared" ca="1" si="2"/>
        <v>43344</v>
      </c>
    </row>
    <row r="66" spans="1:22" customFormat="1" ht="9.75" customHeight="1" x14ac:dyDescent="0.25">
      <c r="A66" s="63"/>
      <c r="B66" s="257"/>
      <c r="C66" s="97">
        <v>56</v>
      </c>
      <c r="D66" s="72">
        <v>56</v>
      </c>
      <c r="E66" s="72">
        <v>56</v>
      </c>
      <c r="F66" s="72">
        <v>56</v>
      </c>
      <c r="G66" s="72">
        <v>56</v>
      </c>
      <c r="H66" s="72">
        <v>56</v>
      </c>
      <c r="I66" s="72">
        <v>56</v>
      </c>
      <c r="J66" s="72">
        <v>56</v>
      </c>
      <c r="K66" s="72">
        <v>56</v>
      </c>
      <c r="L66" s="73">
        <v>56</v>
      </c>
      <c r="M66" s="64"/>
      <c r="N66" s="70"/>
      <c r="O66" s="1">
        <v>55</v>
      </c>
      <c r="P66" s="68"/>
      <c r="Q66" s="69"/>
      <c r="R66" s="68"/>
      <c r="S66" s="68"/>
      <c r="T66" s="71">
        <f t="shared" si="0"/>
        <v>0</v>
      </c>
      <c r="U66" s="2" t="str">
        <f t="shared" si="1"/>
        <v/>
      </c>
      <c r="V66" s="3">
        <f t="shared" ca="1" si="2"/>
        <v>43344</v>
      </c>
    </row>
    <row r="67" spans="1:22" customFormat="1" ht="9.75" customHeight="1" x14ac:dyDescent="0.25">
      <c r="A67" s="63"/>
      <c r="B67" s="257"/>
      <c r="C67" s="97">
        <v>57</v>
      </c>
      <c r="D67" s="72">
        <v>57</v>
      </c>
      <c r="E67" s="72">
        <v>57</v>
      </c>
      <c r="F67" s="72">
        <v>57</v>
      </c>
      <c r="G67" s="72">
        <v>57</v>
      </c>
      <c r="H67" s="72">
        <v>57</v>
      </c>
      <c r="I67" s="72">
        <v>57</v>
      </c>
      <c r="J67" s="72">
        <v>57</v>
      </c>
      <c r="K67" s="72">
        <v>57</v>
      </c>
      <c r="L67" s="73">
        <v>57</v>
      </c>
      <c r="M67" s="64"/>
      <c r="N67" s="70"/>
      <c r="O67" s="1">
        <v>56</v>
      </c>
      <c r="P67" s="68"/>
      <c r="Q67" s="69"/>
      <c r="R67" s="68"/>
      <c r="S67" s="68"/>
      <c r="T67" s="71">
        <f t="shared" si="0"/>
        <v>0</v>
      </c>
      <c r="U67" s="2" t="str">
        <f t="shared" si="1"/>
        <v/>
      </c>
      <c r="V67" s="3">
        <f t="shared" ca="1" si="2"/>
        <v>43344</v>
      </c>
    </row>
    <row r="68" spans="1:22" customFormat="1" ht="9.75" customHeight="1" x14ac:dyDescent="0.25">
      <c r="A68" s="63"/>
      <c r="B68" s="257"/>
      <c r="C68" s="97">
        <v>58</v>
      </c>
      <c r="D68" s="72">
        <v>58</v>
      </c>
      <c r="E68" s="72">
        <v>58</v>
      </c>
      <c r="F68" s="72">
        <v>58</v>
      </c>
      <c r="G68" s="72">
        <v>58</v>
      </c>
      <c r="H68" s="72">
        <v>58</v>
      </c>
      <c r="I68" s="72">
        <v>58</v>
      </c>
      <c r="J68" s="72">
        <v>58</v>
      </c>
      <c r="K68" s="72">
        <v>58</v>
      </c>
      <c r="L68" s="73">
        <v>58</v>
      </c>
      <c r="M68" s="64"/>
      <c r="N68" s="70"/>
      <c r="O68" s="1">
        <v>57</v>
      </c>
      <c r="P68" s="68"/>
      <c r="Q68" s="69"/>
      <c r="R68" s="68"/>
      <c r="S68" s="68"/>
      <c r="T68" s="71">
        <f t="shared" si="0"/>
        <v>0</v>
      </c>
      <c r="U68" s="2" t="str">
        <f t="shared" si="1"/>
        <v/>
      </c>
      <c r="V68" s="3">
        <f t="shared" ca="1" si="2"/>
        <v>43344</v>
      </c>
    </row>
    <row r="69" spans="1:22" customFormat="1" ht="9.75" customHeight="1" x14ac:dyDescent="0.25">
      <c r="A69" s="63"/>
      <c r="B69" s="257"/>
      <c r="C69" s="97">
        <v>59</v>
      </c>
      <c r="D69" s="72">
        <v>59</v>
      </c>
      <c r="E69" s="72">
        <v>59</v>
      </c>
      <c r="F69" s="72">
        <v>59</v>
      </c>
      <c r="G69" s="72">
        <v>59</v>
      </c>
      <c r="H69" s="72">
        <v>59</v>
      </c>
      <c r="I69" s="72">
        <v>59</v>
      </c>
      <c r="J69" s="72">
        <v>59</v>
      </c>
      <c r="K69" s="72">
        <v>59</v>
      </c>
      <c r="L69" s="73">
        <v>59</v>
      </c>
      <c r="M69" s="64"/>
      <c r="N69" s="70"/>
      <c r="O69" s="1">
        <v>58</v>
      </c>
      <c r="P69" s="68"/>
      <c r="Q69" s="69"/>
      <c r="R69" s="68"/>
      <c r="S69" s="68"/>
      <c r="T69" s="71">
        <f t="shared" si="0"/>
        <v>0</v>
      </c>
      <c r="U69" s="2" t="str">
        <f t="shared" si="1"/>
        <v/>
      </c>
      <c r="V69" s="3">
        <f t="shared" ca="1" si="2"/>
        <v>43344</v>
      </c>
    </row>
    <row r="70" spans="1:22" customFormat="1" ht="9.75" customHeight="1" x14ac:dyDescent="0.25">
      <c r="A70" s="63"/>
      <c r="B70" s="257"/>
      <c r="C70" s="97">
        <v>60</v>
      </c>
      <c r="D70" s="72">
        <v>60</v>
      </c>
      <c r="E70" s="72">
        <v>60</v>
      </c>
      <c r="F70" s="72">
        <v>60</v>
      </c>
      <c r="G70" s="72">
        <v>60</v>
      </c>
      <c r="H70" s="72">
        <v>60</v>
      </c>
      <c r="I70" s="72">
        <v>60</v>
      </c>
      <c r="J70" s="72">
        <v>60</v>
      </c>
      <c r="K70" s="72">
        <v>60</v>
      </c>
      <c r="L70" s="73">
        <v>60</v>
      </c>
      <c r="M70" s="64"/>
      <c r="N70" s="70"/>
      <c r="O70" s="1">
        <v>59</v>
      </c>
      <c r="P70" s="68"/>
      <c r="Q70" s="69"/>
      <c r="R70" s="68"/>
      <c r="S70" s="68"/>
      <c r="T70" s="71">
        <f t="shared" si="0"/>
        <v>0</v>
      </c>
      <c r="U70" s="2" t="str">
        <f t="shared" si="1"/>
        <v/>
      </c>
      <c r="V70" s="3">
        <f t="shared" ca="1" si="2"/>
        <v>43344</v>
      </c>
    </row>
    <row r="71" spans="1:22" customFormat="1" ht="9.75" customHeight="1" x14ac:dyDescent="0.25">
      <c r="A71" s="63"/>
      <c r="B71" s="257"/>
      <c r="C71" s="97">
        <v>61</v>
      </c>
      <c r="D71" s="72">
        <v>61</v>
      </c>
      <c r="E71" s="72">
        <v>61</v>
      </c>
      <c r="F71" s="72">
        <v>61</v>
      </c>
      <c r="G71" s="72">
        <v>61</v>
      </c>
      <c r="H71" s="72">
        <v>61</v>
      </c>
      <c r="I71" s="72">
        <v>61</v>
      </c>
      <c r="J71" s="72">
        <v>61</v>
      </c>
      <c r="K71" s="72">
        <v>61</v>
      </c>
      <c r="L71" s="73">
        <v>61</v>
      </c>
      <c r="M71" s="64"/>
      <c r="N71" s="70"/>
      <c r="O71" s="1">
        <v>60</v>
      </c>
      <c r="P71" s="68"/>
      <c r="Q71" s="69"/>
      <c r="R71" s="68"/>
      <c r="S71" s="68"/>
      <c r="T71" s="71">
        <f t="shared" si="0"/>
        <v>0</v>
      </c>
      <c r="U71" s="2" t="str">
        <f t="shared" si="1"/>
        <v/>
      </c>
      <c r="V71" s="3">
        <f t="shared" ca="1" si="2"/>
        <v>43344</v>
      </c>
    </row>
    <row r="72" spans="1:22" customFormat="1" ht="9.75" customHeight="1" x14ac:dyDescent="0.25">
      <c r="A72" s="63"/>
      <c r="B72" s="257"/>
      <c r="C72" s="97">
        <v>62</v>
      </c>
      <c r="D72" s="72">
        <v>62</v>
      </c>
      <c r="E72" s="72">
        <v>62</v>
      </c>
      <c r="F72" s="72">
        <v>62</v>
      </c>
      <c r="G72" s="72">
        <v>62</v>
      </c>
      <c r="H72" s="72">
        <v>62</v>
      </c>
      <c r="I72" s="72">
        <v>62</v>
      </c>
      <c r="J72" s="72">
        <v>62</v>
      </c>
      <c r="K72" s="72">
        <v>62</v>
      </c>
      <c r="L72" s="73">
        <v>62</v>
      </c>
      <c r="M72" s="64"/>
      <c r="N72" s="70"/>
      <c r="O72" s="1">
        <v>61</v>
      </c>
      <c r="P72" s="68"/>
      <c r="Q72" s="69"/>
      <c r="R72" s="68"/>
      <c r="S72" s="68"/>
      <c r="T72" s="71">
        <f t="shared" si="0"/>
        <v>0</v>
      </c>
      <c r="U72" s="2" t="str">
        <f t="shared" si="1"/>
        <v/>
      </c>
      <c r="V72" s="3">
        <f t="shared" ca="1" si="2"/>
        <v>43344</v>
      </c>
    </row>
    <row r="73" spans="1:22" customFormat="1" ht="9.75" customHeight="1" x14ac:dyDescent="0.25">
      <c r="A73" s="63"/>
      <c r="B73" s="257"/>
      <c r="C73" s="97">
        <v>63</v>
      </c>
      <c r="D73" s="72">
        <v>63</v>
      </c>
      <c r="E73" s="72">
        <v>63</v>
      </c>
      <c r="F73" s="72">
        <v>63</v>
      </c>
      <c r="G73" s="72">
        <v>63</v>
      </c>
      <c r="H73" s="72">
        <v>63</v>
      </c>
      <c r="I73" s="72">
        <v>63</v>
      </c>
      <c r="J73" s="72">
        <v>63</v>
      </c>
      <c r="K73" s="72">
        <v>63</v>
      </c>
      <c r="L73" s="73">
        <v>63</v>
      </c>
      <c r="M73" s="64"/>
      <c r="N73" s="70"/>
      <c r="O73" s="1">
        <v>62</v>
      </c>
      <c r="P73" s="68"/>
      <c r="Q73" s="69"/>
      <c r="R73" s="68"/>
      <c r="S73" s="68"/>
      <c r="T73" s="71">
        <f t="shared" si="0"/>
        <v>0</v>
      </c>
      <c r="U73" s="2" t="str">
        <f t="shared" si="1"/>
        <v/>
      </c>
      <c r="V73" s="3">
        <f t="shared" ca="1" si="2"/>
        <v>43344</v>
      </c>
    </row>
    <row r="74" spans="1:22" customFormat="1" ht="9.75" customHeight="1" x14ac:dyDescent="0.25">
      <c r="A74" s="63"/>
      <c r="B74" s="257"/>
      <c r="C74" s="97">
        <v>64</v>
      </c>
      <c r="D74" s="72">
        <v>64</v>
      </c>
      <c r="E74" s="72">
        <v>64</v>
      </c>
      <c r="F74" s="72">
        <v>64</v>
      </c>
      <c r="G74" s="72">
        <v>64</v>
      </c>
      <c r="H74" s="72">
        <v>64</v>
      </c>
      <c r="I74" s="72">
        <v>64</v>
      </c>
      <c r="J74" s="72">
        <v>64</v>
      </c>
      <c r="K74" s="72">
        <v>64</v>
      </c>
      <c r="L74" s="73">
        <v>64</v>
      </c>
      <c r="M74" s="64"/>
      <c r="N74" s="70"/>
      <c r="O74" s="1">
        <v>63</v>
      </c>
      <c r="P74" s="68"/>
      <c r="Q74" s="69"/>
      <c r="R74" s="68"/>
      <c r="S74" s="68"/>
      <c r="T74" s="71">
        <f t="shared" si="0"/>
        <v>0</v>
      </c>
      <c r="U74" s="2" t="str">
        <f t="shared" si="1"/>
        <v/>
      </c>
      <c r="V74" s="3">
        <f t="shared" ca="1" si="2"/>
        <v>43344</v>
      </c>
    </row>
    <row r="75" spans="1:22" customFormat="1" ht="9.75" customHeight="1" x14ac:dyDescent="0.25">
      <c r="A75" s="63"/>
      <c r="B75" s="257"/>
      <c r="C75" s="97">
        <v>65</v>
      </c>
      <c r="D75" s="72">
        <v>65</v>
      </c>
      <c r="E75" s="72">
        <v>65</v>
      </c>
      <c r="F75" s="72">
        <v>65</v>
      </c>
      <c r="G75" s="72">
        <v>65</v>
      </c>
      <c r="H75" s="72">
        <v>65</v>
      </c>
      <c r="I75" s="72">
        <v>65</v>
      </c>
      <c r="J75" s="72">
        <v>65</v>
      </c>
      <c r="K75" s="72">
        <v>65</v>
      </c>
      <c r="L75" s="73">
        <v>65</v>
      </c>
      <c r="M75" s="64"/>
      <c r="N75" s="70"/>
      <c r="O75" s="1">
        <v>64</v>
      </c>
      <c r="P75" s="68"/>
      <c r="Q75" s="69"/>
      <c r="R75" s="68"/>
      <c r="S75" s="68"/>
      <c r="T75" s="71">
        <f t="shared" ref="T75:T131" si="4">IF(P75&gt;=S75,0,"")</f>
        <v>0</v>
      </c>
      <c r="U75" s="2" t="str">
        <f t="shared" ref="U75:U131" si="5">IF(S75&lt;&gt;"",Q75,"")</f>
        <v/>
      </c>
      <c r="V75" s="3">
        <f t="shared" ref="V75:V131" ca="1" si="6">IF(U75&lt;&gt;"","pago",TODAY()-P75)</f>
        <v>43344</v>
      </c>
    </row>
    <row r="76" spans="1:22" customFormat="1" ht="9.75" customHeight="1" x14ac:dyDescent="0.25">
      <c r="A76" s="63"/>
      <c r="B76" s="257"/>
      <c r="C76" s="97">
        <v>66</v>
      </c>
      <c r="D76" s="72">
        <v>66</v>
      </c>
      <c r="E76" s="72">
        <v>66</v>
      </c>
      <c r="F76" s="72">
        <v>66</v>
      </c>
      <c r="G76" s="72">
        <v>66</v>
      </c>
      <c r="H76" s="72">
        <v>66</v>
      </c>
      <c r="I76" s="72">
        <v>66</v>
      </c>
      <c r="J76" s="72">
        <v>66</v>
      </c>
      <c r="K76" s="72">
        <v>66</v>
      </c>
      <c r="L76" s="73">
        <v>66</v>
      </c>
      <c r="M76" s="64"/>
      <c r="N76" s="70"/>
      <c r="O76" s="1">
        <v>65</v>
      </c>
      <c r="P76" s="68"/>
      <c r="Q76" s="69"/>
      <c r="R76" s="68"/>
      <c r="S76" s="68"/>
      <c r="T76" s="71">
        <f t="shared" si="4"/>
        <v>0</v>
      </c>
      <c r="U76" s="2" t="str">
        <f t="shared" si="5"/>
        <v/>
      </c>
      <c r="V76" s="3">
        <f t="shared" ca="1" si="6"/>
        <v>43344</v>
      </c>
    </row>
    <row r="77" spans="1:22" customFormat="1" ht="9.75" customHeight="1" x14ac:dyDescent="0.25">
      <c r="A77" s="63"/>
      <c r="B77" s="257"/>
      <c r="C77" s="97">
        <v>67</v>
      </c>
      <c r="D77" s="72">
        <v>67</v>
      </c>
      <c r="E77" s="72">
        <v>67</v>
      </c>
      <c r="F77" s="72">
        <v>67</v>
      </c>
      <c r="G77" s="72">
        <v>67</v>
      </c>
      <c r="H77" s="72">
        <v>67</v>
      </c>
      <c r="I77" s="72">
        <v>67</v>
      </c>
      <c r="J77" s="72">
        <v>67</v>
      </c>
      <c r="K77" s="72">
        <v>67</v>
      </c>
      <c r="L77" s="73">
        <v>67</v>
      </c>
      <c r="M77" s="64"/>
      <c r="N77" s="70"/>
      <c r="O77" s="1">
        <v>66</v>
      </c>
      <c r="P77" s="68"/>
      <c r="Q77" s="69"/>
      <c r="R77" s="68"/>
      <c r="S77" s="68"/>
      <c r="T77" s="71">
        <f t="shared" si="4"/>
        <v>0</v>
      </c>
      <c r="U77" s="2" t="str">
        <f t="shared" si="5"/>
        <v/>
      </c>
      <c r="V77" s="3">
        <f t="shared" ca="1" si="6"/>
        <v>43344</v>
      </c>
    </row>
    <row r="78" spans="1:22" customFormat="1" ht="9.75" customHeight="1" x14ac:dyDescent="0.25">
      <c r="A78" s="63"/>
      <c r="B78" s="257"/>
      <c r="C78" s="97">
        <v>68</v>
      </c>
      <c r="D78" s="72">
        <v>68</v>
      </c>
      <c r="E78" s="72">
        <v>68</v>
      </c>
      <c r="F78" s="72">
        <v>68</v>
      </c>
      <c r="G78" s="72">
        <v>68</v>
      </c>
      <c r="H78" s="72">
        <v>68</v>
      </c>
      <c r="I78" s="72">
        <v>68</v>
      </c>
      <c r="J78" s="72">
        <v>68</v>
      </c>
      <c r="K78" s="72">
        <v>68</v>
      </c>
      <c r="L78" s="73">
        <v>68</v>
      </c>
      <c r="M78" s="64"/>
      <c r="N78" s="70"/>
      <c r="O78" s="1">
        <v>67</v>
      </c>
      <c r="P78" s="68"/>
      <c r="Q78" s="69"/>
      <c r="R78" s="68"/>
      <c r="S78" s="68"/>
      <c r="T78" s="71">
        <f t="shared" si="4"/>
        <v>0</v>
      </c>
      <c r="U78" s="2" t="str">
        <f t="shared" si="5"/>
        <v/>
      </c>
      <c r="V78" s="3">
        <f t="shared" ca="1" si="6"/>
        <v>43344</v>
      </c>
    </row>
    <row r="79" spans="1:22" customFormat="1" ht="9.75" customHeight="1" x14ac:dyDescent="0.25">
      <c r="A79" s="63"/>
      <c r="B79" s="257"/>
      <c r="C79" s="97">
        <v>69</v>
      </c>
      <c r="D79" s="72">
        <v>69</v>
      </c>
      <c r="E79" s="72">
        <v>69</v>
      </c>
      <c r="F79" s="72">
        <v>69</v>
      </c>
      <c r="G79" s="72">
        <v>69</v>
      </c>
      <c r="H79" s="72">
        <v>69</v>
      </c>
      <c r="I79" s="72">
        <v>69</v>
      </c>
      <c r="J79" s="72">
        <v>69</v>
      </c>
      <c r="K79" s="72">
        <v>69</v>
      </c>
      <c r="L79" s="73">
        <v>69</v>
      </c>
      <c r="M79" s="64"/>
      <c r="N79" s="70"/>
      <c r="O79" s="1">
        <v>68</v>
      </c>
      <c r="P79" s="68"/>
      <c r="Q79" s="69"/>
      <c r="R79" s="68"/>
      <c r="S79" s="68"/>
      <c r="T79" s="71">
        <f t="shared" si="4"/>
        <v>0</v>
      </c>
      <c r="U79" s="2" t="str">
        <f t="shared" si="5"/>
        <v/>
      </c>
      <c r="V79" s="3">
        <f t="shared" ca="1" si="6"/>
        <v>43344</v>
      </c>
    </row>
    <row r="80" spans="1:22" customFormat="1" ht="9.75" customHeight="1" x14ac:dyDescent="0.25">
      <c r="A80" s="63"/>
      <c r="B80" s="257"/>
      <c r="C80" s="97">
        <v>70</v>
      </c>
      <c r="D80" s="72">
        <v>70</v>
      </c>
      <c r="E80" s="72">
        <v>70</v>
      </c>
      <c r="F80" s="72">
        <v>70</v>
      </c>
      <c r="G80" s="72">
        <v>70</v>
      </c>
      <c r="H80" s="72">
        <v>70</v>
      </c>
      <c r="I80" s="72">
        <v>70</v>
      </c>
      <c r="J80" s="72">
        <v>70</v>
      </c>
      <c r="K80" s="72">
        <v>70</v>
      </c>
      <c r="L80" s="73">
        <v>70</v>
      </c>
      <c r="M80" s="64"/>
      <c r="N80" s="70"/>
      <c r="O80" s="1">
        <v>69</v>
      </c>
      <c r="P80" s="68"/>
      <c r="Q80" s="69"/>
      <c r="R80" s="68"/>
      <c r="S80" s="68"/>
      <c r="T80" s="71">
        <f t="shared" si="4"/>
        <v>0</v>
      </c>
      <c r="U80" s="2" t="str">
        <f t="shared" si="5"/>
        <v/>
      </c>
      <c r="V80" s="3">
        <f t="shared" ca="1" si="6"/>
        <v>43344</v>
      </c>
    </row>
    <row r="81" spans="1:22" customFormat="1" ht="9.75" customHeight="1" x14ac:dyDescent="0.25">
      <c r="A81" s="63"/>
      <c r="B81" s="257"/>
      <c r="C81" s="97">
        <v>71</v>
      </c>
      <c r="D81" s="72">
        <v>71</v>
      </c>
      <c r="E81" s="72">
        <v>71</v>
      </c>
      <c r="F81" s="72">
        <v>71</v>
      </c>
      <c r="G81" s="72">
        <v>71</v>
      </c>
      <c r="H81" s="72">
        <v>71</v>
      </c>
      <c r="I81" s="72">
        <v>71</v>
      </c>
      <c r="J81" s="72">
        <v>71</v>
      </c>
      <c r="K81" s="72">
        <v>71</v>
      </c>
      <c r="L81" s="73">
        <v>71</v>
      </c>
      <c r="M81" s="64"/>
      <c r="N81" s="70"/>
      <c r="O81" s="1">
        <v>70</v>
      </c>
      <c r="P81" s="68"/>
      <c r="Q81" s="69"/>
      <c r="R81" s="68"/>
      <c r="S81" s="68"/>
      <c r="T81" s="71">
        <f t="shared" si="4"/>
        <v>0</v>
      </c>
      <c r="U81" s="2" t="str">
        <f t="shared" si="5"/>
        <v/>
      </c>
      <c r="V81" s="3">
        <f t="shared" ca="1" si="6"/>
        <v>43344</v>
      </c>
    </row>
    <row r="82" spans="1:22" customFormat="1" ht="9.75" customHeight="1" x14ac:dyDescent="0.25">
      <c r="A82" s="63"/>
      <c r="B82" s="257"/>
      <c r="C82" s="97">
        <v>72</v>
      </c>
      <c r="D82" s="72">
        <v>72</v>
      </c>
      <c r="E82" s="72">
        <v>72</v>
      </c>
      <c r="F82" s="72">
        <v>72</v>
      </c>
      <c r="G82" s="72">
        <v>72</v>
      </c>
      <c r="H82" s="72">
        <v>72</v>
      </c>
      <c r="I82" s="72">
        <v>72</v>
      </c>
      <c r="J82" s="72">
        <v>72</v>
      </c>
      <c r="K82" s="72">
        <v>72</v>
      </c>
      <c r="L82" s="73">
        <v>72</v>
      </c>
      <c r="M82" s="64"/>
      <c r="N82" s="70"/>
      <c r="O82" s="1">
        <v>71</v>
      </c>
      <c r="P82" s="68"/>
      <c r="Q82" s="69"/>
      <c r="R82" s="68"/>
      <c r="S82" s="68"/>
      <c r="T82" s="71">
        <f t="shared" si="4"/>
        <v>0</v>
      </c>
      <c r="U82" s="2" t="str">
        <f t="shared" si="5"/>
        <v/>
      </c>
      <c r="V82" s="3">
        <f t="shared" ca="1" si="6"/>
        <v>43344</v>
      </c>
    </row>
    <row r="83" spans="1:22" customFormat="1" ht="9.75" customHeight="1" x14ac:dyDescent="0.25">
      <c r="A83" s="63"/>
      <c r="B83" s="257"/>
      <c r="C83" s="97">
        <v>73</v>
      </c>
      <c r="D83" s="72">
        <v>73</v>
      </c>
      <c r="E83" s="72">
        <v>73</v>
      </c>
      <c r="F83" s="72">
        <v>73</v>
      </c>
      <c r="G83" s="72">
        <v>73</v>
      </c>
      <c r="H83" s="72">
        <v>73</v>
      </c>
      <c r="I83" s="72">
        <v>73</v>
      </c>
      <c r="J83" s="72">
        <v>73</v>
      </c>
      <c r="K83" s="72">
        <v>73</v>
      </c>
      <c r="L83" s="73">
        <v>73</v>
      </c>
      <c r="M83" s="64"/>
      <c r="N83" s="70"/>
      <c r="O83" s="1">
        <v>72</v>
      </c>
      <c r="P83" s="68"/>
      <c r="Q83" s="69"/>
      <c r="R83" s="68"/>
      <c r="S83" s="68"/>
      <c r="T83" s="71">
        <f t="shared" si="4"/>
        <v>0</v>
      </c>
      <c r="U83" s="2" t="str">
        <f t="shared" si="5"/>
        <v/>
      </c>
      <c r="V83" s="3">
        <f t="shared" ca="1" si="6"/>
        <v>43344</v>
      </c>
    </row>
    <row r="84" spans="1:22" customFormat="1" ht="9.75" customHeight="1" x14ac:dyDescent="0.25">
      <c r="A84" s="63"/>
      <c r="B84" s="257"/>
      <c r="C84" s="97">
        <v>74</v>
      </c>
      <c r="D84" s="72">
        <v>74</v>
      </c>
      <c r="E84" s="72">
        <v>74</v>
      </c>
      <c r="F84" s="72">
        <v>74</v>
      </c>
      <c r="G84" s="72">
        <v>74</v>
      </c>
      <c r="H84" s="72">
        <v>74</v>
      </c>
      <c r="I84" s="72">
        <v>74</v>
      </c>
      <c r="J84" s="72">
        <v>74</v>
      </c>
      <c r="K84" s="72">
        <v>74</v>
      </c>
      <c r="L84" s="73">
        <v>74</v>
      </c>
      <c r="M84" s="64"/>
      <c r="N84" s="70"/>
      <c r="O84" s="1">
        <v>73</v>
      </c>
      <c r="P84" s="68"/>
      <c r="Q84" s="69"/>
      <c r="R84" s="68"/>
      <c r="S84" s="68"/>
      <c r="T84" s="71">
        <f t="shared" si="4"/>
        <v>0</v>
      </c>
      <c r="U84" s="2" t="str">
        <f t="shared" si="5"/>
        <v/>
      </c>
      <c r="V84" s="3">
        <f t="shared" ca="1" si="6"/>
        <v>43344</v>
      </c>
    </row>
    <row r="85" spans="1:22" customFormat="1" ht="9.75" customHeight="1" x14ac:dyDescent="0.25">
      <c r="A85" s="63"/>
      <c r="B85" s="257"/>
      <c r="C85" s="97">
        <v>75</v>
      </c>
      <c r="D85" s="72">
        <v>75</v>
      </c>
      <c r="E85" s="72">
        <v>75</v>
      </c>
      <c r="F85" s="72">
        <v>75</v>
      </c>
      <c r="G85" s="72">
        <v>75</v>
      </c>
      <c r="H85" s="72">
        <v>75</v>
      </c>
      <c r="I85" s="72">
        <v>75</v>
      </c>
      <c r="J85" s="72">
        <v>75</v>
      </c>
      <c r="K85" s="72">
        <v>75</v>
      </c>
      <c r="L85" s="73">
        <v>75</v>
      </c>
      <c r="M85" s="64"/>
      <c r="N85" s="70"/>
      <c r="O85" s="1">
        <v>74</v>
      </c>
      <c r="P85" s="68"/>
      <c r="Q85" s="69"/>
      <c r="R85" s="68"/>
      <c r="S85" s="68"/>
      <c r="T85" s="71">
        <f t="shared" si="4"/>
        <v>0</v>
      </c>
      <c r="U85" s="2" t="str">
        <f t="shared" si="5"/>
        <v/>
      </c>
      <c r="V85" s="3">
        <f t="shared" ca="1" si="6"/>
        <v>43344</v>
      </c>
    </row>
    <row r="86" spans="1:22" customFormat="1" ht="9.75" customHeight="1" x14ac:dyDescent="0.25">
      <c r="A86" s="63"/>
      <c r="B86" s="257"/>
      <c r="C86" s="97">
        <v>76</v>
      </c>
      <c r="D86" s="72">
        <v>76</v>
      </c>
      <c r="E86" s="72">
        <v>76</v>
      </c>
      <c r="F86" s="72">
        <v>76</v>
      </c>
      <c r="G86" s="72">
        <v>76</v>
      </c>
      <c r="H86" s="72">
        <v>76</v>
      </c>
      <c r="I86" s="72">
        <v>76</v>
      </c>
      <c r="J86" s="72">
        <v>76</v>
      </c>
      <c r="K86" s="72">
        <v>76</v>
      </c>
      <c r="L86" s="73">
        <v>76</v>
      </c>
      <c r="M86" s="64"/>
      <c r="N86" s="70"/>
      <c r="O86" s="1">
        <v>75</v>
      </c>
      <c r="P86" s="68"/>
      <c r="Q86" s="69"/>
      <c r="R86" s="68"/>
      <c r="S86" s="68"/>
      <c r="T86" s="71">
        <f t="shared" si="4"/>
        <v>0</v>
      </c>
      <c r="U86" s="2" t="str">
        <f t="shared" si="5"/>
        <v/>
      </c>
      <c r="V86" s="3">
        <f t="shared" ca="1" si="6"/>
        <v>43344</v>
      </c>
    </row>
    <row r="87" spans="1:22" customFormat="1" ht="9.75" customHeight="1" x14ac:dyDescent="0.25">
      <c r="A87" s="63"/>
      <c r="B87" s="257"/>
      <c r="C87" s="97">
        <v>77</v>
      </c>
      <c r="D87" s="72">
        <v>77</v>
      </c>
      <c r="E87" s="72">
        <v>77</v>
      </c>
      <c r="F87" s="72">
        <v>77</v>
      </c>
      <c r="G87" s="72">
        <v>77</v>
      </c>
      <c r="H87" s="72">
        <v>77</v>
      </c>
      <c r="I87" s="72">
        <v>77</v>
      </c>
      <c r="J87" s="72">
        <v>77</v>
      </c>
      <c r="K87" s="72">
        <v>77</v>
      </c>
      <c r="L87" s="73">
        <v>77</v>
      </c>
      <c r="M87" s="64"/>
      <c r="N87" s="70"/>
      <c r="O87" s="1">
        <v>76</v>
      </c>
      <c r="P87" s="68"/>
      <c r="Q87" s="69"/>
      <c r="R87" s="68"/>
      <c r="S87" s="68"/>
      <c r="T87" s="71">
        <f t="shared" si="4"/>
        <v>0</v>
      </c>
      <c r="U87" s="2" t="str">
        <f t="shared" si="5"/>
        <v/>
      </c>
      <c r="V87" s="3">
        <f t="shared" ca="1" si="6"/>
        <v>43344</v>
      </c>
    </row>
    <row r="88" spans="1:22" customFormat="1" ht="9.75" customHeight="1" x14ac:dyDescent="0.25">
      <c r="A88" s="63"/>
      <c r="B88" s="257"/>
      <c r="C88" s="97">
        <v>78</v>
      </c>
      <c r="D88" s="72">
        <v>78</v>
      </c>
      <c r="E88" s="72">
        <v>78</v>
      </c>
      <c r="F88" s="72">
        <v>78</v>
      </c>
      <c r="G88" s="72">
        <v>78</v>
      </c>
      <c r="H88" s="72">
        <v>78</v>
      </c>
      <c r="I88" s="72">
        <v>78</v>
      </c>
      <c r="J88" s="72">
        <v>78</v>
      </c>
      <c r="K88" s="72">
        <v>78</v>
      </c>
      <c r="L88" s="73">
        <v>78</v>
      </c>
      <c r="M88" s="64"/>
      <c r="N88" s="70"/>
      <c r="O88" s="1">
        <v>77</v>
      </c>
      <c r="P88" s="68"/>
      <c r="Q88" s="69"/>
      <c r="R88" s="68"/>
      <c r="S88" s="68"/>
      <c r="T88" s="71">
        <f t="shared" si="4"/>
        <v>0</v>
      </c>
      <c r="U88" s="2" t="str">
        <f t="shared" si="5"/>
        <v/>
      </c>
      <c r="V88" s="3">
        <f t="shared" ca="1" si="6"/>
        <v>43344</v>
      </c>
    </row>
    <row r="89" spans="1:22" customFormat="1" ht="9.75" customHeight="1" x14ac:dyDescent="0.25">
      <c r="A89" s="63"/>
      <c r="B89" s="257"/>
      <c r="C89" s="97">
        <v>79</v>
      </c>
      <c r="D89" s="72">
        <v>79</v>
      </c>
      <c r="E89" s="72">
        <v>79</v>
      </c>
      <c r="F89" s="72">
        <v>79</v>
      </c>
      <c r="G89" s="72">
        <v>79</v>
      </c>
      <c r="H89" s="72">
        <v>79</v>
      </c>
      <c r="I89" s="72">
        <v>79</v>
      </c>
      <c r="J89" s="72">
        <v>79</v>
      </c>
      <c r="K89" s="72">
        <v>79</v>
      </c>
      <c r="L89" s="73">
        <v>79</v>
      </c>
      <c r="M89" s="64"/>
      <c r="N89" s="70"/>
      <c r="O89" s="1">
        <v>78</v>
      </c>
      <c r="P89" s="68"/>
      <c r="Q89" s="69"/>
      <c r="R89" s="68"/>
      <c r="S89" s="68"/>
      <c r="T89" s="71">
        <f t="shared" si="4"/>
        <v>0</v>
      </c>
      <c r="U89" s="2" t="str">
        <f t="shared" si="5"/>
        <v/>
      </c>
      <c r="V89" s="3">
        <f t="shared" ca="1" si="6"/>
        <v>43344</v>
      </c>
    </row>
    <row r="90" spans="1:22" customFormat="1" ht="9.75" customHeight="1" x14ac:dyDescent="0.25">
      <c r="A90" s="63"/>
      <c r="B90" s="257"/>
      <c r="C90" s="97">
        <v>80</v>
      </c>
      <c r="D90" s="72">
        <v>80</v>
      </c>
      <c r="E90" s="72">
        <v>80</v>
      </c>
      <c r="F90" s="72">
        <v>80</v>
      </c>
      <c r="G90" s="72">
        <v>80</v>
      </c>
      <c r="H90" s="72">
        <v>80</v>
      </c>
      <c r="I90" s="72">
        <v>80</v>
      </c>
      <c r="J90" s="72">
        <v>80</v>
      </c>
      <c r="K90" s="72">
        <v>80</v>
      </c>
      <c r="L90" s="73">
        <v>80</v>
      </c>
      <c r="M90" s="64"/>
      <c r="N90" s="70"/>
      <c r="O90" s="1">
        <v>79</v>
      </c>
      <c r="P90" s="68"/>
      <c r="Q90" s="69"/>
      <c r="R90" s="68"/>
      <c r="S90" s="68"/>
      <c r="T90" s="71">
        <f t="shared" si="4"/>
        <v>0</v>
      </c>
      <c r="U90" s="2" t="str">
        <f t="shared" si="5"/>
        <v/>
      </c>
      <c r="V90" s="3">
        <f t="shared" ca="1" si="6"/>
        <v>43344</v>
      </c>
    </row>
    <row r="91" spans="1:22" customFormat="1" ht="9.75" customHeight="1" x14ac:dyDescent="0.25">
      <c r="A91" s="63"/>
      <c r="B91" s="257"/>
      <c r="C91" s="97">
        <v>81</v>
      </c>
      <c r="D91" s="72">
        <v>81</v>
      </c>
      <c r="E91" s="72">
        <v>81</v>
      </c>
      <c r="F91" s="72">
        <v>81</v>
      </c>
      <c r="G91" s="72">
        <v>81</v>
      </c>
      <c r="H91" s="72">
        <v>81</v>
      </c>
      <c r="I91" s="72">
        <v>81</v>
      </c>
      <c r="J91" s="72">
        <v>81</v>
      </c>
      <c r="K91" s="72">
        <v>81</v>
      </c>
      <c r="L91" s="73">
        <v>81</v>
      </c>
      <c r="M91" s="64"/>
      <c r="N91" s="70"/>
      <c r="O91" s="1">
        <v>80</v>
      </c>
      <c r="P91" s="68"/>
      <c r="Q91" s="69"/>
      <c r="R91" s="68"/>
      <c r="S91" s="68"/>
      <c r="T91" s="71">
        <f t="shared" si="4"/>
        <v>0</v>
      </c>
      <c r="U91" s="2" t="str">
        <f t="shared" si="5"/>
        <v/>
      </c>
      <c r="V91" s="3">
        <f t="shared" ca="1" si="6"/>
        <v>43344</v>
      </c>
    </row>
    <row r="92" spans="1:22" customFormat="1" ht="9.75" customHeight="1" x14ac:dyDescent="0.25">
      <c r="A92" s="63"/>
      <c r="B92" s="257"/>
      <c r="C92" s="97">
        <v>82</v>
      </c>
      <c r="D92" s="72">
        <v>82</v>
      </c>
      <c r="E92" s="72">
        <v>82</v>
      </c>
      <c r="F92" s="72">
        <v>82</v>
      </c>
      <c r="G92" s="72">
        <v>82</v>
      </c>
      <c r="H92" s="72">
        <v>82</v>
      </c>
      <c r="I92" s="72">
        <v>82</v>
      </c>
      <c r="J92" s="72">
        <v>82</v>
      </c>
      <c r="K92" s="72">
        <v>82</v>
      </c>
      <c r="L92" s="73">
        <v>82</v>
      </c>
      <c r="M92" s="64"/>
      <c r="N92" s="70"/>
      <c r="O92" s="1">
        <v>81</v>
      </c>
      <c r="P92" s="68"/>
      <c r="Q92" s="69"/>
      <c r="R92" s="68"/>
      <c r="S92" s="68"/>
      <c r="T92" s="71">
        <f t="shared" si="4"/>
        <v>0</v>
      </c>
      <c r="U92" s="2" t="str">
        <f t="shared" si="5"/>
        <v/>
      </c>
      <c r="V92" s="3">
        <f t="shared" ca="1" si="6"/>
        <v>43344</v>
      </c>
    </row>
    <row r="93" spans="1:22" customFormat="1" ht="9.75" customHeight="1" x14ac:dyDescent="0.25">
      <c r="A93" s="63"/>
      <c r="B93" s="257"/>
      <c r="C93" s="97">
        <v>83</v>
      </c>
      <c r="D93" s="72">
        <v>83</v>
      </c>
      <c r="E93" s="72">
        <v>83</v>
      </c>
      <c r="F93" s="72">
        <v>83</v>
      </c>
      <c r="G93" s="72">
        <v>83</v>
      </c>
      <c r="H93" s="72">
        <v>83</v>
      </c>
      <c r="I93" s="72">
        <v>83</v>
      </c>
      <c r="J93" s="72">
        <v>83</v>
      </c>
      <c r="K93" s="72">
        <v>83</v>
      </c>
      <c r="L93" s="73">
        <v>83</v>
      </c>
      <c r="M93" s="64"/>
      <c r="N93" s="70"/>
      <c r="O93" s="1">
        <v>82</v>
      </c>
      <c r="P93" s="68"/>
      <c r="Q93" s="69"/>
      <c r="R93" s="68"/>
      <c r="S93" s="68"/>
      <c r="T93" s="71">
        <f t="shared" si="4"/>
        <v>0</v>
      </c>
      <c r="U93" s="2" t="str">
        <f t="shared" si="5"/>
        <v/>
      </c>
      <c r="V93" s="3">
        <f t="shared" ca="1" si="6"/>
        <v>43344</v>
      </c>
    </row>
    <row r="94" spans="1:22" customFormat="1" ht="9.75" customHeight="1" x14ac:dyDescent="0.25">
      <c r="A94" s="63"/>
      <c r="B94" s="257"/>
      <c r="C94" s="97">
        <v>84</v>
      </c>
      <c r="D94" s="72">
        <v>84</v>
      </c>
      <c r="E94" s="72">
        <v>84</v>
      </c>
      <c r="F94" s="72">
        <v>84</v>
      </c>
      <c r="G94" s="72">
        <v>84</v>
      </c>
      <c r="H94" s="72">
        <v>84</v>
      </c>
      <c r="I94" s="72">
        <v>84</v>
      </c>
      <c r="J94" s="72">
        <v>84</v>
      </c>
      <c r="K94" s="72">
        <v>84</v>
      </c>
      <c r="L94" s="73">
        <v>84</v>
      </c>
      <c r="M94" s="64"/>
      <c r="N94" s="70"/>
      <c r="O94" s="1">
        <v>83</v>
      </c>
      <c r="P94" s="68"/>
      <c r="Q94" s="69"/>
      <c r="R94" s="68"/>
      <c r="S94" s="68"/>
      <c r="T94" s="71">
        <f t="shared" si="4"/>
        <v>0</v>
      </c>
      <c r="U94" s="2" t="str">
        <f t="shared" si="5"/>
        <v/>
      </c>
      <c r="V94" s="3">
        <f t="shared" ca="1" si="6"/>
        <v>43344</v>
      </c>
    </row>
    <row r="95" spans="1:22" customFormat="1" ht="9.75" customHeight="1" x14ac:dyDescent="0.25">
      <c r="A95" s="63"/>
      <c r="B95" s="257"/>
      <c r="C95" s="97">
        <v>85</v>
      </c>
      <c r="D95" s="72">
        <v>85</v>
      </c>
      <c r="E95" s="72">
        <v>85</v>
      </c>
      <c r="F95" s="72">
        <v>85</v>
      </c>
      <c r="G95" s="72">
        <v>85</v>
      </c>
      <c r="H95" s="72">
        <v>85</v>
      </c>
      <c r="I95" s="72">
        <v>85</v>
      </c>
      <c r="J95" s="72">
        <v>85</v>
      </c>
      <c r="K95" s="72">
        <v>85</v>
      </c>
      <c r="L95" s="73">
        <v>85</v>
      </c>
      <c r="M95" s="64"/>
      <c r="N95" s="70"/>
      <c r="O95" s="1">
        <v>84</v>
      </c>
      <c r="P95" s="68"/>
      <c r="Q95" s="69"/>
      <c r="R95" s="68"/>
      <c r="S95" s="68"/>
      <c r="T95" s="71">
        <f t="shared" si="4"/>
        <v>0</v>
      </c>
      <c r="U95" s="2" t="str">
        <f t="shared" si="5"/>
        <v/>
      </c>
      <c r="V95" s="3">
        <f t="shared" ca="1" si="6"/>
        <v>43344</v>
      </c>
    </row>
    <row r="96" spans="1:22" customFormat="1" ht="9.75" customHeight="1" x14ac:dyDescent="0.25">
      <c r="A96" s="63"/>
      <c r="B96" s="257"/>
      <c r="C96" s="97">
        <v>86</v>
      </c>
      <c r="D96" s="72">
        <v>86</v>
      </c>
      <c r="E96" s="72">
        <v>86</v>
      </c>
      <c r="F96" s="72">
        <v>86</v>
      </c>
      <c r="G96" s="72">
        <v>86</v>
      </c>
      <c r="H96" s="72">
        <v>86</v>
      </c>
      <c r="I96" s="72">
        <v>86</v>
      </c>
      <c r="J96" s="72">
        <v>86</v>
      </c>
      <c r="K96" s="72">
        <v>86</v>
      </c>
      <c r="L96" s="73">
        <v>86</v>
      </c>
      <c r="M96" s="64"/>
      <c r="N96" s="70"/>
      <c r="O96" s="1">
        <v>85</v>
      </c>
      <c r="P96" s="68"/>
      <c r="Q96" s="69"/>
      <c r="R96" s="68"/>
      <c r="S96" s="68"/>
      <c r="T96" s="71">
        <f t="shared" si="4"/>
        <v>0</v>
      </c>
      <c r="U96" s="2" t="str">
        <f t="shared" si="5"/>
        <v/>
      </c>
      <c r="V96" s="3">
        <f t="shared" ca="1" si="6"/>
        <v>43344</v>
      </c>
    </row>
    <row r="97" spans="1:22" customFormat="1" ht="9.75" customHeight="1" x14ac:dyDescent="0.25">
      <c r="A97" s="63"/>
      <c r="B97" s="257"/>
      <c r="C97" s="97">
        <v>87</v>
      </c>
      <c r="D97" s="72">
        <v>87</v>
      </c>
      <c r="E97" s="72">
        <v>87</v>
      </c>
      <c r="F97" s="72">
        <v>87</v>
      </c>
      <c r="G97" s="72">
        <v>87</v>
      </c>
      <c r="H97" s="72">
        <v>87</v>
      </c>
      <c r="I97" s="72">
        <v>87</v>
      </c>
      <c r="J97" s="72">
        <v>87</v>
      </c>
      <c r="K97" s="72">
        <v>87</v>
      </c>
      <c r="L97" s="73">
        <v>87</v>
      </c>
      <c r="M97" s="64"/>
      <c r="N97" s="70"/>
      <c r="O97" s="1">
        <v>86</v>
      </c>
      <c r="P97" s="68"/>
      <c r="Q97" s="69"/>
      <c r="R97" s="68"/>
      <c r="S97" s="68"/>
      <c r="T97" s="71">
        <f t="shared" si="4"/>
        <v>0</v>
      </c>
      <c r="U97" s="2" t="str">
        <f t="shared" si="5"/>
        <v/>
      </c>
      <c r="V97" s="3">
        <f t="shared" ca="1" si="6"/>
        <v>43344</v>
      </c>
    </row>
    <row r="98" spans="1:22" customFormat="1" ht="9.75" customHeight="1" x14ac:dyDescent="0.25">
      <c r="A98" s="63"/>
      <c r="B98" s="257"/>
      <c r="C98" s="97">
        <v>88</v>
      </c>
      <c r="D98" s="72">
        <v>88</v>
      </c>
      <c r="E98" s="72">
        <v>88</v>
      </c>
      <c r="F98" s="72">
        <v>88</v>
      </c>
      <c r="G98" s="72">
        <v>88</v>
      </c>
      <c r="H98" s="72">
        <v>88</v>
      </c>
      <c r="I98" s="72">
        <v>88</v>
      </c>
      <c r="J98" s="72">
        <v>88</v>
      </c>
      <c r="K98" s="72">
        <v>88</v>
      </c>
      <c r="L98" s="73">
        <v>88</v>
      </c>
      <c r="M98" s="64"/>
      <c r="N98" s="70"/>
      <c r="O98" s="1">
        <v>87</v>
      </c>
      <c r="P98" s="68"/>
      <c r="Q98" s="69"/>
      <c r="R98" s="68"/>
      <c r="S98" s="68"/>
      <c r="T98" s="71">
        <f t="shared" si="4"/>
        <v>0</v>
      </c>
      <c r="U98" s="2" t="str">
        <f t="shared" si="5"/>
        <v/>
      </c>
      <c r="V98" s="3">
        <f t="shared" ca="1" si="6"/>
        <v>43344</v>
      </c>
    </row>
    <row r="99" spans="1:22" customFormat="1" ht="9.75" customHeight="1" x14ac:dyDescent="0.25">
      <c r="A99" s="63"/>
      <c r="B99" s="257"/>
      <c r="C99" s="97">
        <v>89</v>
      </c>
      <c r="D99" s="72">
        <v>89</v>
      </c>
      <c r="E99" s="72">
        <v>89</v>
      </c>
      <c r="F99" s="72">
        <v>89</v>
      </c>
      <c r="G99" s="72">
        <v>89</v>
      </c>
      <c r="H99" s="72">
        <v>89</v>
      </c>
      <c r="I99" s="72">
        <v>89</v>
      </c>
      <c r="J99" s="72">
        <v>89</v>
      </c>
      <c r="K99" s="72">
        <v>89</v>
      </c>
      <c r="L99" s="73">
        <v>89</v>
      </c>
      <c r="M99" s="64"/>
      <c r="N99" s="70"/>
      <c r="O99" s="1">
        <v>88</v>
      </c>
      <c r="P99" s="68"/>
      <c r="Q99" s="69"/>
      <c r="R99" s="68"/>
      <c r="S99" s="68"/>
      <c r="T99" s="71">
        <f t="shared" si="4"/>
        <v>0</v>
      </c>
      <c r="U99" s="2" t="str">
        <f t="shared" si="5"/>
        <v/>
      </c>
      <c r="V99" s="3">
        <f t="shared" ca="1" si="6"/>
        <v>43344</v>
      </c>
    </row>
    <row r="100" spans="1:22" customFormat="1" ht="9.75" customHeight="1" x14ac:dyDescent="0.25">
      <c r="A100" s="63"/>
      <c r="B100" s="257"/>
      <c r="C100" s="97">
        <v>90</v>
      </c>
      <c r="D100" s="72">
        <v>90</v>
      </c>
      <c r="E100" s="72">
        <v>90</v>
      </c>
      <c r="F100" s="72">
        <v>90</v>
      </c>
      <c r="G100" s="72">
        <v>90</v>
      </c>
      <c r="H100" s="72">
        <v>90</v>
      </c>
      <c r="I100" s="72">
        <v>90</v>
      </c>
      <c r="J100" s="72">
        <v>90</v>
      </c>
      <c r="K100" s="72">
        <v>90</v>
      </c>
      <c r="L100" s="73">
        <v>90</v>
      </c>
      <c r="M100" s="64"/>
      <c r="N100" s="70"/>
      <c r="O100" s="1">
        <v>89</v>
      </c>
      <c r="P100" s="68"/>
      <c r="Q100" s="69"/>
      <c r="R100" s="68"/>
      <c r="S100" s="68"/>
      <c r="T100" s="71">
        <f t="shared" si="4"/>
        <v>0</v>
      </c>
      <c r="U100" s="2" t="str">
        <f t="shared" si="5"/>
        <v/>
      </c>
      <c r="V100" s="3">
        <f t="shared" ca="1" si="6"/>
        <v>43344</v>
      </c>
    </row>
    <row r="101" spans="1:22" customFormat="1" ht="9.75" customHeight="1" x14ac:dyDescent="0.25">
      <c r="A101" s="63"/>
      <c r="B101" s="257"/>
      <c r="C101" s="97">
        <v>91</v>
      </c>
      <c r="D101" s="72">
        <v>91</v>
      </c>
      <c r="E101" s="72">
        <v>91</v>
      </c>
      <c r="F101" s="72">
        <v>91</v>
      </c>
      <c r="G101" s="72">
        <v>91</v>
      </c>
      <c r="H101" s="72">
        <v>91</v>
      </c>
      <c r="I101" s="72">
        <v>91</v>
      </c>
      <c r="J101" s="72">
        <v>91</v>
      </c>
      <c r="K101" s="72">
        <v>91</v>
      </c>
      <c r="L101" s="73">
        <v>91</v>
      </c>
      <c r="M101" s="64"/>
      <c r="N101" s="70"/>
      <c r="O101" s="1">
        <v>90</v>
      </c>
      <c r="P101" s="68"/>
      <c r="Q101" s="69"/>
      <c r="R101" s="68"/>
      <c r="S101" s="68"/>
      <c r="T101" s="71">
        <f t="shared" si="4"/>
        <v>0</v>
      </c>
      <c r="U101" s="2" t="str">
        <f t="shared" si="5"/>
        <v/>
      </c>
      <c r="V101" s="3">
        <f t="shared" ca="1" si="6"/>
        <v>43344</v>
      </c>
    </row>
    <row r="102" spans="1:22" customFormat="1" ht="9.75" customHeight="1" x14ac:dyDescent="0.25">
      <c r="A102" s="63"/>
      <c r="B102" s="257"/>
      <c r="C102" s="97">
        <v>92</v>
      </c>
      <c r="D102" s="72">
        <v>92</v>
      </c>
      <c r="E102" s="72">
        <v>92</v>
      </c>
      <c r="F102" s="72">
        <v>92</v>
      </c>
      <c r="G102" s="72">
        <v>92</v>
      </c>
      <c r="H102" s="72">
        <v>92</v>
      </c>
      <c r="I102" s="72">
        <v>92</v>
      </c>
      <c r="J102" s="72">
        <v>92</v>
      </c>
      <c r="K102" s="72">
        <v>92</v>
      </c>
      <c r="L102" s="73">
        <v>92</v>
      </c>
      <c r="M102" s="64"/>
      <c r="N102" s="70"/>
      <c r="O102" s="1">
        <v>91</v>
      </c>
      <c r="P102" s="68"/>
      <c r="Q102" s="69"/>
      <c r="R102" s="68"/>
      <c r="S102" s="68"/>
      <c r="T102" s="71">
        <f t="shared" si="4"/>
        <v>0</v>
      </c>
      <c r="U102" s="2" t="str">
        <f t="shared" si="5"/>
        <v/>
      </c>
      <c r="V102" s="3">
        <f t="shared" ca="1" si="6"/>
        <v>43344</v>
      </c>
    </row>
    <row r="103" spans="1:22" customFormat="1" ht="9.75" customHeight="1" x14ac:dyDescent="0.25">
      <c r="A103" s="63"/>
      <c r="B103" s="257"/>
      <c r="C103" s="97">
        <v>93</v>
      </c>
      <c r="D103" s="72">
        <v>93</v>
      </c>
      <c r="E103" s="72">
        <v>93</v>
      </c>
      <c r="F103" s="72">
        <v>93</v>
      </c>
      <c r="G103" s="72">
        <v>93</v>
      </c>
      <c r="H103" s="72">
        <v>93</v>
      </c>
      <c r="I103" s="72">
        <v>93</v>
      </c>
      <c r="J103" s="72">
        <v>93</v>
      </c>
      <c r="K103" s="72">
        <v>93</v>
      </c>
      <c r="L103" s="73">
        <v>93</v>
      </c>
      <c r="M103" s="64"/>
      <c r="N103" s="70"/>
      <c r="O103" s="1">
        <v>92</v>
      </c>
      <c r="P103" s="68"/>
      <c r="Q103" s="69"/>
      <c r="R103" s="68"/>
      <c r="S103" s="68"/>
      <c r="T103" s="71">
        <f t="shared" si="4"/>
        <v>0</v>
      </c>
      <c r="U103" s="2" t="str">
        <f t="shared" si="5"/>
        <v/>
      </c>
      <c r="V103" s="3">
        <f t="shared" ca="1" si="6"/>
        <v>43344</v>
      </c>
    </row>
    <row r="104" spans="1:22" customFormat="1" ht="9.75" customHeight="1" x14ac:dyDescent="0.25">
      <c r="A104" s="63"/>
      <c r="B104" s="257"/>
      <c r="C104" s="97">
        <v>94</v>
      </c>
      <c r="D104" s="72">
        <v>94</v>
      </c>
      <c r="E104" s="72">
        <v>94</v>
      </c>
      <c r="F104" s="72">
        <v>94</v>
      </c>
      <c r="G104" s="72">
        <v>94</v>
      </c>
      <c r="H104" s="72">
        <v>94</v>
      </c>
      <c r="I104" s="72">
        <v>94</v>
      </c>
      <c r="J104" s="72">
        <v>94</v>
      </c>
      <c r="K104" s="72">
        <v>94</v>
      </c>
      <c r="L104" s="73">
        <v>94</v>
      </c>
      <c r="M104" s="64"/>
      <c r="N104" s="70"/>
      <c r="O104" s="1">
        <v>93</v>
      </c>
      <c r="P104" s="68"/>
      <c r="Q104" s="69"/>
      <c r="R104" s="68"/>
      <c r="S104" s="68"/>
      <c r="T104" s="71">
        <f t="shared" si="4"/>
        <v>0</v>
      </c>
      <c r="U104" s="2" t="str">
        <f t="shared" si="5"/>
        <v/>
      </c>
      <c r="V104" s="3">
        <f t="shared" ca="1" si="6"/>
        <v>43344</v>
      </c>
    </row>
    <row r="105" spans="1:22" customFormat="1" ht="9.75" customHeight="1" x14ac:dyDescent="0.25">
      <c r="A105" s="63"/>
      <c r="B105" s="257"/>
      <c r="C105" s="97">
        <v>95</v>
      </c>
      <c r="D105" s="72">
        <v>95</v>
      </c>
      <c r="E105" s="72">
        <v>95</v>
      </c>
      <c r="F105" s="72">
        <v>95</v>
      </c>
      <c r="G105" s="72">
        <v>95</v>
      </c>
      <c r="H105" s="72">
        <v>95</v>
      </c>
      <c r="I105" s="72">
        <v>95</v>
      </c>
      <c r="J105" s="72">
        <v>95</v>
      </c>
      <c r="K105" s="72">
        <v>95</v>
      </c>
      <c r="L105" s="73">
        <v>95</v>
      </c>
      <c r="M105" s="64"/>
      <c r="N105" s="70"/>
      <c r="O105" s="1">
        <v>94</v>
      </c>
      <c r="P105" s="68"/>
      <c r="Q105" s="69"/>
      <c r="R105" s="68"/>
      <c r="S105" s="68"/>
      <c r="T105" s="71">
        <f t="shared" si="4"/>
        <v>0</v>
      </c>
      <c r="U105" s="2" t="str">
        <f t="shared" si="5"/>
        <v/>
      </c>
      <c r="V105" s="3">
        <f t="shared" ca="1" si="6"/>
        <v>43344</v>
      </c>
    </row>
    <row r="106" spans="1:22" customFormat="1" ht="9.75" customHeight="1" x14ac:dyDescent="0.25">
      <c r="A106" s="63"/>
      <c r="B106" s="257"/>
      <c r="C106" s="97">
        <v>96</v>
      </c>
      <c r="D106" s="72">
        <v>96</v>
      </c>
      <c r="E106" s="72">
        <v>96</v>
      </c>
      <c r="F106" s="72">
        <v>96</v>
      </c>
      <c r="G106" s="72">
        <v>96</v>
      </c>
      <c r="H106" s="72">
        <v>96</v>
      </c>
      <c r="I106" s="72">
        <v>96</v>
      </c>
      <c r="J106" s="72">
        <v>96</v>
      </c>
      <c r="K106" s="72">
        <v>96</v>
      </c>
      <c r="L106" s="73">
        <v>96</v>
      </c>
      <c r="M106" s="64"/>
      <c r="N106" s="70"/>
      <c r="O106" s="1">
        <v>95</v>
      </c>
      <c r="P106" s="68"/>
      <c r="Q106" s="69"/>
      <c r="R106" s="68"/>
      <c r="S106" s="68"/>
      <c r="T106" s="71">
        <f t="shared" si="4"/>
        <v>0</v>
      </c>
      <c r="U106" s="2" t="str">
        <f t="shared" si="5"/>
        <v/>
      </c>
      <c r="V106" s="3">
        <f t="shared" ca="1" si="6"/>
        <v>43344</v>
      </c>
    </row>
    <row r="107" spans="1:22" customFormat="1" ht="9.75" customHeight="1" x14ac:dyDescent="0.25">
      <c r="A107" s="63"/>
      <c r="B107" s="257"/>
      <c r="C107" s="97">
        <v>97</v>
      </c>
      <c r="D107" s="72">
        <v>97</v>
      </c>
      <c r="E107" s="72">
        <v>97</v>
      </c>
      <c r="F107" s="72">
        <v>97</v>
      </c>
      <c r="G107" s="72">
        <v>97</v>
      </c>
      <c r="H107" s="72">
        <v>97</v>
      </c>
      <c r="I107" s="72">
        <v>97</v>
      </c>
      <c r="J107" s="72">
        <v>97</v>
      </c>
      <c r="K107" s="72">
        <v>97</v>
      </c>
      <c r="L107" s="73">
        <v>97</v>
      </c>
      <c r="M107" s="64"/>
      <c r="N107" s="70"/>
      <c r="O107" s="1">
        <v>96</v>
      </c>
      <c r="P107" s="68"/>
      <c r="Q107" s="69"/>
      <c r="R107" s="68"/>
      <c r="S107" s="68"/>
      <c r="T107" s="71">
        <f t="shared" si="4"/>
        <v>0</v>
      </c>
      <c r="U107" s="2" t="str">
        <f t="shared" si="5"/>
        <v/>
      </c>
      <c r="V107" s="3">
        <f t="shared" ca="1" si="6"/>
        <v>43344</v>
      </c>
    </row>
    <row r="108" spans="1:22" customFormat="1" ht="9.75" customHeight="1" x14ac:dyDescent="0.25">
      <c r="A108" s="63"/>
      <c r="B108" s="257"/>
      <c r="C108" s="97">
        <v>98</v>
      </c>
      <c r="D108" s="72">
        <v>98</v>
      </c>
      <c r="E108" s="72">
        <v>98</v>
      </c>
      <c r="F108" s="72">
        <v>98</v>
      </c>
      <c r="G108" s="72">
        <v>98</v>
      </c>
      <c r="H108" s="72">
        <v>98</v>
      </c>
      <c r="I108" s="72">
        <v>98</v>
      </c>
      <c r="J108" s="72">
        <v>98</v>
      </c>
      <c r="K108" s="72">
        <v>98</v>
      </c>
      <c r="L108" s="73">
        <v>98</v>
      </c>
      <c r="M108" s="64"/>
      <c r="N108" s="70"/>
      <c r="O108" s="1">
        <v>97</v>
      </c>
      <c r="P108" s="68"/>
      <c r="Q108" s="69"/>
      <c r="R108" s="68"/>
      <c r="S108" s="68"/>
      <c r="T108" s="71">
        <f t="shared" si="4"/>
        <v>0</v>
      </c>
      <c r="U108" s="2" t="str">
        <f t="shared" si="5"/>
        <v/>
      </c>
      <c r="V108" s="3">
        <f t="shared" ca="1" si="6"/>
        <v>43344</v>
      </c>
    </row>
    <row r="109" spans="1:22" customFormat="1" ht="9.75" customHeight="1" thickBot="1" x14ac:dyDescent="0.3">
      <c r="A109" s="63"/>
      <c r="B109" s="258"/>
      <c r="C109" s="111">
        <v>99</v>
      </c>
      <c r="D109" s="74">
        <v>99</v>
      </c>
      <c r="E109" s="74">
        <v>99</v>
      </c>
      <c r="F109" s="74">
        <v>99</v>
      </c>
      <c r="G109" s="74">
        <v>99</v>
      </c>
      <c r="H109" s="74">
        <v>99</v>
      </c>
      <c r="I109" s="74">
        <v>99</v>
      </c>
      <c r="J109" s="74">
        <v>99</v>
      </c>
      <c r="K109" s="74">
        <v>99</v>
      </c>
      <c r="L109" s="75">
        <v>99</v>
      </c>
      <c r="M109" s="64"/>
      <c r="N109" s="70"/>
      <c r="O109" s="1">
        <v>98</v>
      </c>
      <c r="P109" s="68"/>
      <c r="Q109" s="69"/>
      <c r="R109" s="68"/>
      <c r="S109" s="68"/>
      <c r="T109" s="71">
        <f t="shared" si="4"/>
        <v>0</v>
      </c>
      <c r="U109" s="2" t="str">
        <f t="shared" si="5"/>
        <v/>
      </c>
      <c r="V109" s="3">
        <f t="shared" ca="1" si="6"/>
        <v>43344</v>
      </c>
    </row>
    <row r="110" spans="1:22" customFormat="1" ht="9.75" customHeight="1" x14ac:dyDescent="0.25">
      <c r="A110" s="63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70"/>
      <c r="O110" s="1">
        <v>99</v>
      </c>
      <c r="P110" s="68"/>
      <c r="Q110" s="69"/>
      <c r="R110" s="68"/>
      <c r="S110" s="68"/>
      <c r="T110" s="71">
        <f t="shared" si="4"/>
        <v>0</v>
      </c>
      <c r="U110" s="2" t="str">
        <f t="shared" si="5"/>
        <v/>
      </c>
      <c r="V110" s="3">
        <f t="shared" ca="1" si="6"/>
        <v>43344</v>
      </c>
    </row>
    <row r="111" spans="1:22" customFormat="1" ht="9.75" customHeight="1" x14ac:dyDescent="0.25">
      <c r="A111" s="63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70"/>
      <c r="O111" s="1">
        <v>100</v>
      </c>
      <c r="P111" s="68"/>
      <c r="Q111" s="69"/>
      <c r="R111" s="68"/>
      <c r="S111" s="68"/>
      <c r="T111" s="71">
        <f t="shared" si="4"/>
        <v>0</v>
      </c>
      <c r="U111" s="2" t="str">
        <f t="shared" si="5"/>
        <v/>
      </c>
      <c r="V111" s="3">
        <f t="shared" ca="1" si="6"/>
        <v>43344</v>
      </c>
    </row>
    <row r="112" spans="1:22" customFormat="1" ht="9.75" customHeight="1" x14ac:dyDescent="0.25">
      <c r="A112" s="63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70"/>
      <c r="O112" s="1">
        <v>101</v>
      </c>
      <c r="P112" s="68"/>
      <c r="Q112" s="69"/>
      <c r="R112" s="68"/>
      <c r="S112" s="68"/>
      <c r="T112" s="71">
        <f t="shared" si="4"/>
        <v>0</v>
      </c>
      <c r="U112" s="2" t="str">
        <f t="shared" si="5"/>
        <v/>
      </c>
      <c r="V112" s="3">
        <f t="shared" ca="1" si="6"/>
        <v>43344</v>
      </c>
    </row>
    <row r="113" spans="1:22" customFormat="1" ht="9.75" customHeight="1" x14ac:dyDescent="0.25">
      <c r="A113" s="63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70"/>
      <c r="O113" s="1">
        <v>102</v>
      </c>
      <c r="P113" s="68"/>
      <c r="Q113" s="69"/>
      <c r="R113" s="68"/>
      <c r="S113" s="68"/>
      <c r="T113" s="71">
        <f t="shared" si="4"/>
        <v>0</v>
      </c>
      <c r="U113" s="2" t="str">
        <f t="shared" si="5"/>
        <v/>
      </c>
      <c r="V113" s="3">
        <f t="shared" ca="1" si="6"/>
        <v>43344</v>
      </c>
    </row>
    <row r="114" spans="1:22" customFormat="1" ht="9.75" customHeight="1" x14ac:dyDescent="0.25">
      <c r="A114" s="63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70"/>
      <c r="O114" s="1">
        <v>103</v>
      </c>
      <c r="P114" s="68"/>
      <c r="Q114" s="69"/>
      <c r="R114" s="68"/>
      <c r="S114" s="68"/>
      <c r="T114" s="71">
        <f t="shared" si="4"/>
        <v>0</v>
      </c>
      <c r="U114" s="2" t="str">
        <f t="shared" si="5"/>
        <v/>
      </c>
      <c r="V114" s="3">
        <f t="shared" ca="1" si="6"/>
        <v>43344</v>
      </c>
    </row>
    <row r="115" spans="1:22" customFormat="1" ht="9.75" customHeight="1" x14ac:dyDescent="0.25">
      <c r="A115" s="63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70"/>
      <c r="O115" s="1">
        <v>104</v>
      </c>
      <c r="P115" s="68"/>
      <c r="Q115" s="69"/>
      <c r="R115" s="68"/>
      <c r="S115" s="68"/>
      <c r="T115" s="71">
        <f t="shared" si="4"/>
        <v>0</v>
      </c>
      <c r="U115" s="2" t="str">
        <f t="shared" si="5"/>
        <v/>
      </c>
      <c r="V115" s="3">
        <f t="shared" ca="1" si="6"/>
        <v>43344</v>
      </c>
    </row>
    <row r="116" spans="1:22" customFormat="1" ht="9.75" customHeight="1" x14ac:dyDescent="0.25">
      <c r="A116" s="63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70"/>
      <c r="O116" s="1">
        <v>105</v>
      </c>
      <c r="P116" s="68"/>
      <c r="Q116" s="69"/>
      <c r="R116" s="68"/>
      <c r="S116" s="68"/>
      <c r="T116" s="71">
        <f t="shared" si="4"/>
        <v>0</v>
      </c>
      <c r="U116" s="2" t="str">
        <f t="shared" si="5"/>
        <v/>
      </c>
      <c r="V116" s="3">
        <f t="shared" ca="1" si="6"/>
        <v>43344</v>
      </c>
    </row>
    <row r="117" spans="1:22" customFormat="1" ht="9.75" customHeight="1" x14ac:dyDescent="0.25">
      <c r="A117" s="63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70"/>
      <c r="O117" s="1">
        <v>106</v>
      </c>
      <c r="P117" s="68"/>
      <c r="Q117" s="69"/>
      <c r="R117" s="68"/>
      <c r="S117" s="68"/>
      <c r="T117" s="71">
        <f t="shared" si="4"/>
        <v>0</v>
      </c>
      <c r="U117" s="2" t="str">
        <f t="shared" si="5"/>
        <v/>
      </c>
      <c r="V117" s="3">
        <f t="shared" ca="1" si="6"/>
        <v>43344</v>
      </c>
    </row>
    <row r="118" spans="1:22" customFormat="1" ht="9.75" customHeight="1" x14ac:dyDescent="0.25">
      <c r="A118" s="63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70"/>
      <c r="O118" s="1">
        <v>107</v>
      </c>
      <c r="P118" s="68"/>
      <c r="Q118" s="69"/>
      <c r="R118" s="68"/>
      <c r="S118" s="68"/>
      <c r="T118" s="71">
        <f t="shared" si="4"/>
        <v>0</v>
      </c>
      <c r="U118" s="2" t="str">
        <f t="shared" si="5"/>
        <v/>
      </c>
      <c r="V118" s="3">
        <f t="shared" ca="1" si="6"/>
        <v>43344</v>
      </c>
    </row>
    <row r="119" spans="1:22" customFormat="1" ht="9.75" customHeight="1" x14ac:dyDescent="0.25">
      <c r="A119" s="63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70"/>
      <c r="O119" s="1">
        <v>108</v>
      </c>
      <c r="P119" s="68"/>
      <c r="Q119" s="69"/>
      <c r="R119" s="68"/>
      <c r="S119" s="68"/>
      <c r="T119" s="71">
        <f t="shared" si="4"/>
        <v>0</v>
      </c>
      <c r="U119" s="2" t="str">
        <f t="shared" si="5"/>
        <v/>
      </c>
      <c r="V119" s="3">
        <f t="shared" ca="1" si="6"/>
        <v>43344</v>
      </c>
    </row>
    <row r="120" spans="1:22" customFormat="1" ht="9.75" customHeight="1" x14ac:dyDescent="0.25">
      <c r="A120" s="63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70"/>
      <c r="O120" s="1">
        <v>109</v>
      </c>
      <c r="P120" s="68"/>
      <c r="Q120" s="69"/>
      <c r="R120" s="68"/>
      <c r="S120" s="68"/>
      <c r="T120" s="71">
        <f t="shared" si="4"/>
        <v>0</v>
      </c>
      <c r="U120" s="2" t="str">
        <f t="shared" si="5"/>
        <v/>
      </c>
      <c r="V120" s="3">
        <f t="shared" ca="1" si="6"/>
        <v>43344</v>
      </c>
    </row>
    <row r="121" spans="1:22" customFormat="1" ht="9.75" customHeight="1" x14ac:dyDescent="0.25">
      <c r="A121" s="63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70"/>
      <c r="O121" s="1">
        <v>110</v>
      </c>
      <c r="P121" s="68"/>
      <c r="Q121" s="69"/>
      <c r="R121" s="68"/>
      <c r="S121" s="68"/>
      <c r="T121" s="71">
        <f t="shared" si="4"/>
        <v>0</v>
      </c>
      <c r="U121" s="2" t="str">
        <f t="shared" si="5"/>
        <v/>
      </c>
      <c r="V121" s="3">
        <f t="shared" ca="1" si="6"/>
        <v>43344</v>
      </c>
    </row>
    <row r="122" spans="1:22" customFormat="1" ht="9.75" customHeight="1" x14ac:dyDescent="0.25">
      <c r="A122" s="63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70"/>
      <c r="O122" s="1">
        <v>111</v>
      </c>
      <c r="P122" s="68"/>
      <c r="Q122" s="69"/>
      <c r="R122" s="68"/>
      <c r="S122" s="68"/>
      <c r="T122" s="71">
        <f t="shared" si="4"/>
        <v>0</v>
      </c>
      <c r="U122" s="2" t="str">
        <f t="shared" si="5"/>
        <v/>
      </c>
      <c r="V122" s="3">
        <f t="shared" ca="1" si="6"/>
        <v>43344</v>
      </c>
    </row>
    <row r="123" spans="1:22" customFormat="1" ht="9.75" customHeight="1" x14ac:dyDescent="0.25">
      <c r="A123" s="63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70"/>
      <c r="O123" s="1">
        <v>112</v>
      </c>
      <c r="P123" s="68"/>
      <c r="Q123" s="69"/>
      <c r="R123" s="68"/>
      <c r="S123" s="68"/>
      <c r="T123" s="71">
        <f t="shared" si="4"/>
        <v>0</v>
      </c>
      <c r="U123" s="2" t="str">
        <f t="shared" si="5"/>
        <v/>
      </c>
      <c r="V123" s="3">
        <f t="shared" ca="1" si="6"/>
        <v>43344</v>
      </c>
    </row>
    <row r="124" spans="1:22" customFormat="1" ht="9.75" customHeight="1" x14ac:dyDescent="0.25">
      <c r="A124" s="63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70"/>
      <c r="O124" s="1">
        <v>113</v>
      </c>
      <c r="P124" s="68"/>
      <c r="Q124" s="69"/>
      <c r="R124" s="68"/>
      <c r="S124" s="68"/>
      <c r="T124" s="71">
        <f t="shared" si="4"/>
        <v>0</v>
      </c>
      <c r="U124" s="2" t="str">
        <f t="shared" si="5"/>
        <v/>
      </c>
      <c r="V124" s="3">
        <f t="shared" ca="1" si="6"/>
        <v>43344</v>
      </c>
    </row>
    <row r="125" spans="1:22" customFormat="1" ht="9.75" customHeight="1" x14ac:dyDescent="0.25">
      <c r="A125" s="63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70"/>
      <c r="O125" s="1">
        <v>114</v>
      </c>
      <c r="P125" s="68"/>
      <c r="Q125" s="69"/>
      <c r="R125" s="68"/>
      <c r="S125" s="68"/>
      <c r="T125" s="71">
        <f t="shared" si="4"/>
        <v>0</v>
      </c>
      <c r="U125" s="2" t="str">
        <f t="shared" si="5"/>
        <v/>
      </c>
      <c r="V125" s="3">
        <f t="shared" ca="1" si="6"/>
        <v>43344</v>
      </c>
    </row>
    <row r="126" spans="1:22" customFormat="1" ht="9.9499999999999993" customHeight="1" x14ac:dyDescent="0.25">
      <c r="A126" s="63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70"/>
      <c r="O126" s="1">
        <v>115</v>
      </c>
      <c r="P126" s="68"/>
      <c r="Q126" s="69"/>
      <c r="R126" s="68"/>
      <c r="S126" s="68"/>
      <c r="T126" s="71">
        <f t="shared" si="4"/>
        <v>0</v>
      </c>
      <c r="U126" s="2" t="str">
        <f t="shared" si="5"/>
        <v/>
      </c>
      <c r="V126" s="3">
        <f t="shared" ca="1" si="6"/>
        <v>43344</v>
      </c>
    </row>
    <row r="127" spans="1:22" customFormat="1" ht="9.9499999999999993" customHeight="1" x14ac:dyDescent="0.25">
      <c r="A127" s="63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70"/>
      <c r="O127" s="1">
        <v>116</v>
      </c>
      <c r="P127" s="68"/>
      <c r="Q127" s="69"/>
      <c r="R127" s="68"/>
      <c r="S127" s="68"/>
      <c r="T127" s="71">
        <f t="shared" si="4"/>
        <v>0</v>
      </c>
      <c r="U127" s="2" t="str">
        <f t="shared" si="5"/>
        <v/>
      </c>
      <c r="V127" s="3">
        <f t="shared" ca="1" si="6"/>
        <v>43344</v>
      </c>
    </row>
    <row r="128" spans="1:22" customFormat="1" ht="9.9499999999999993" customHeight="1" x14ac:dyDescent="0.25">
      <c r="A128" s="63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70"/>
      <c r="O128" s="1">
        <v>117</v>
      </c>
      <c r="P128" s="68"/>
      <c r="Q128" s="69"/>
      <c r="R128" s="68"/>
      <c r="S128" s="68"/>
      <c r="T128" s="71">
        <f t="shared" si="4"/>
        <v>0</v>
      </c>
      <c r="U128" s="2" t="str">
        <f t="shared" si="5"/>
        <v/>
      </c>
      <c r="V128" s="3">
        <f t="shared" ca="1" si="6"/>
        <v>43344</v>
      </c>
    </row>
    <row r="129" spans="1:22" customFormat="1" ht="9.9499999999999993" customHeight="1" x14ac:dyDescent="0.25">
      <c r="A129" s="63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70"/>
      <c r="O129" s="1">
        <v>118</v>
      </c>
      <c r="P129" s="68"/>
      <c r="Q129" s="69"/>
      <c r="R129" s="68"/>
      <c r="S129" s="68"/>
      <c r="T129" s="71">
        <f t="shared" si="4"/>
        <v>0</v>
      </c>
      <c r="U129" s="2" t="str">
        <f t="shared" si="5"/>
        <v/>
      </c>
      <c r="V129" s="3">
        <f t="shared" ca="1" si="6"/>
        <v>43344</v>
      </c>
    </row>
    <row r="130" spans="1:22" customFormat="1" ht="9.9499999999999993" customHeight="1" x14ac:dyDescent="0.25">
      <c r="A130" s="63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70"/>
      <c r="O130" s="1">
        <v>119</v>
      </c>
      <c r="P130" s="68"/>
      <c r="Q130" s="69"/>
      <c r="R130" s="68"/>
      <c r="S130" s="68"/>
      <c r="T130" s="71">
        <f t="shared" si="4"/>
        <v>0</v>
      </c>
      <c r="U130" s="2" t="str">
        <f t="shared" si="5"/>
        <v/>
      </c>
      <c r="V130" s="3">
        <f t="shared" ca="1" si="6"/>
        <v>43344</v>
      </c>
    </row>
    <row r="131" spans="1:22" customFormat="1" ht="9.9499999999999993" customHeight="1" thickBot="1" x14ac:dyDescent="0.3">
      <c r="A131" s="63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87"/>
      <c r="O131" s="88">
        <v>120</v>
      </c>
      <c r="P131" s="89"/>
      <c r="Q131" s="90"/>
      <c r="R131" s="89"/>
      <c r="S131" s="89"/>
      <c r="T131" s="91">
        <f t="shared" si="4"/>
        <v>0</v>
      </c>
      <c r="U131" s="92" t="str">
        <f t="shared" si="5"/>
        <v/>
      </c>
      <c r="V131" s="93">
        <f t="shared" ca="1" si="6"/>
        <v>43344</v>
      </c>
    </row>
    <row r="132" spans="1:22" customFormat="1" ht="15.75" thickBot="1" x14ac:dyDescent="0.3">
      <c r="A132" s="66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52" t="s">
        <v>19</v>
      </c>
      <c r="O132" s="53">
        <f ca="1">TODAY()</f>
        <v>43344</v>
      </c>
      <c r="P132" s="53" t="s">
        <v>20</v>
      </c>
      <c r="Q132" s="54">
        <f>SUM(Q11:Q131)-U132</f>
        <v>0</v>
      </c>
      <c r="R132" s="55">
        <f>MAX(R12:R131)</f>
        <v>0</v>
      </c>
      <c r="S132" s="56"/>
      <c r="T132" s="57" t="s">
        <v>21</v>
      </c>
      <c r="U132" s="54">
        <f>SUM(U11:U131)</f>
        <v>0</v>
      </c>
      <c r="V132" s="58">
        <f ca="1">SUMIF(V11:V131,"&gt;0")</f>
        <v>5244624</v>
      </c>
    </row>
    <row r="133" spans="1:22" ht="2.1" customHeight="1" x14ac:dyDescent="0.25"/>
  </sheetData>
  <mergeCells count="17">
    <mergeCell ref="N1:N2"/>
    <mergeCell ref="O1:T2"/>
    <mergeCell ref="U1:U2"/>
    <mergeCell ref="V1:V2"/>
    <mergeCell ref="B2:L6"/>
    <mergeCell ref="O3:P3"/>
    <mergeCell ref="S3:T3"/>
    <mergeCell ref="S4:V4"/>
    <mergeCell ref="O5:P5"/>
    <mergeCell ref="U5:V5"/>
    <mergeCell ref="B11:B109"/>
    <mergeCell ref="N6:Q6"/>
    <mergeCell ref="S6:V6"/>
    <mergeCell ref="N7:Q7"/>
    <mergeCell ref="B8:B10"/>
    <mergeCell ref="C8:L9"/>
    <mergeCell ref="N8:Q8"/>
  </mergeCells>
  <conditionalFormatting sqref="T8:V8 V3 R8">
    <cfRule type="cellIs" dxfId="32" priority="11" operator="equal">
      <formula>0</formula>
    </cfRule>
  </conditionalFormatting>
  <conditionalFormatting sqref="V10">
    <cfRule type="cellIs" dxfId="31" priority="7" operator="between">
      <formula>40000</formula>
      <formula>50000</formula>
    </cfRule>
    <cfRule type="cellIs" dxfId="30" priority="8" operator="between">
      <formula>30</formula>
      <formula>4000</formula>
    </cfRule>
    <cfRule type="containsText" dxfId="29" priority="9" operator="containsText" text="pago">
      <formula>NOT(ISERROR(SEARCH("pago",V10)))</formula>
    </cfRule>
    <cfRule type="cellIs" dxfId="28" priority="10" operator="between">
      <formula>1</formula>
      <formula>29</formula>
    </cfRule>
  </conditionalFormatting>
  <conditionalFormatting sqref="V11:V131">
    <cfRule type="cellIs" dxfId="27" priority="3" operator="between">
      <formula>40000</formula>
      <formula>50000</formula>
    </cfRule>
    <cfRule type="cellIs" dxfId="26" priority="4" operator="between">
      <formula>30</formula>
      <formula>4000</formula>
    </cfRule>
    <cfRule type="containsText" dxfId="25" priority="5" operator="containsText" text="pago">
      <formula>NOT(ISERROR(SEARCH("pago",V11)))</formula>
    </cfRule>
    <cfRule type="cellIs" dxfId="24" priority="6" operator="between">
      <formula>1</formula>
      <formula>29</formula>
    </cfRule>
  </conditionalFormatting>
  <conditionalFormatting sqref="V11:V131">
    <cfRule type="cellIs" dxfId="23" priority="2" operator="lessThan">
      <formula>0</formula>
    </cfRule>
  </conditionalFormatting>
  <conditionalFormatting sqref="T11:T131">
    <cfRule type="expression" dxfId="22" priority="1">
      <formula>S11=""</formula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Clientes!$A$3:$A$402</xm:f>
          </x14:formula1>
          <xm:sqref>V1:V2</xm:sqref>
        </x14:dataValidation>
      </x14:dataValidations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3"/>
  <sheetViews>
    <sheetView workbookViewId="0">
      <selection sqref="A1:XFD1048576"/>
    </sheetView>
  </sheetViews>
  <sheetFormatPr defaultColWidth="0" defaultRowHeight="15" zeroHeight="1" x14ac:dyDescent="0.25"/>
  <cols>
    <col min="1" max="1" width="1.7109375" style="59" customWidth="1"/>
    <col min="2" max="12" width="2.7109375" style="59" customWidth="1"/>
    <col min="13" max="13" width="1.7109375" style="59" customWidth="1"/>
    <col min="14" max="14" width="19.140625" style="42" bestFit="1" customWidth="1"/>
    <col min="15" max="15" width="15" style="42" bestFit="1" customWidth="1"/>
    <col min="16" max="16" width="15" style="42" customWidth="1"/>
    <col min="17" max="17" width="9.28515625" style="42" bestFit="1" customWidth="1"/>
    <col min="18" max="18" width="18.7109375" style="43" hidden="1"/>
    <col min="19" max="19" width="15.5703125" style="42" bestFit="1" customWidth="1"/>
    <col min="20" max="20" width="17.85546875" style="42" customWidth="1"/>
    <col min="21" max="21" width="14.28515625" style="42" bestFit="1" customWidth="1"/>
    <col min="22" max="22" width="19" style="42" customWidth="1"/>
    <col min="23" max="23" width="1.7109375" style="59" customWidth="1"/>
    <col min="24" max="16384" width="19" style="59" hidden="1"/>
  </cols>
  <sheetData>
    <row r="1" spans="1:22" customFormat="1" ht="9.9499999999999993" customHeight="1" thickBot="1" x14ac:dyDescent="0.3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2"/>
      <c r="N1" s="222" t="str">
        <f ca="1">IF(V132&gt;5000,"Livre",IF(V132&lt;=30,"Em Dias","Atrasado"))</f>
        <v>Livre</v>
      </c>
      <c r="O1" s="224" t="s">
        <v>1</v>
      </c>
      <c r="P1" s="224"/>
      <c r="Q1" s="224"/>
      <c r="R1" s="224"/>
      <c r="S1" s="224"/>
      <c r="T1" s="224"/>
      <c r="U1" s="226" t="s">
        <v>22</v>
      </c>
      <c r="V1" s="228" t="s">
        <v>56</v>
      </c>
    </row>
    <row r="2" spans="1:22" customFormat="1" ht="9.9499999999999993" customHeight="1" thickBot="1" x14ac:dyDescent="0.3">
      <c r="A2" s="63"/>
      <c r="B2" s="230"/>
      <c r="C2" s="231"/>
      <c r="D2" s="231"/>
      <c r="E2" s="231"/>
      <c r="F2" s="231"/>
      <c r="G2" s="231"/>
      <c r="H2" s="231"/>
      <c r="I2" s="231"/>
      <c r="J2" s="231"/>
      <c r="K2" s="231"/>
      <c r="L2" s="232"/>
      <c r="M2" s="64"/>
      <c r="N2" s="223"/>
      <c r="O2" s="225"/>
      <c r="P2" s="225"/>
      <c r="Q2" s="225"/>
      <c r="R2" s="225"/>
      <c r="S2" s="225"/>
      <c r="T2" s="225"/>
      <c r="U2" s="227"/>
      <c r="V2" s="229"/>
    </row>
    <row r="3" spans="1:22" customFormat="1" ht="9.9499999999999993" customHeight="1" thickBot="1" x14ac:dyDescent="0.3">
      <c r="A3" s="63"/>
      <c r="B3" s="233"/>
      <c r="C3" s="234"/>
      <c r="D3" s="234"/>
      <c r="E3" s="234"/>
      <c r="F3" s="234"/>
      <c r="G3" s="234"/>
      <c r="H3" s="234"/>
      <c r="I3" s="234"/>
      <c r="J3" s="234"/>
      <c r="K3" s="234"/>
      <c r="L3" s="235"/>
      <c r="M3" s="64"/>
      <c r="N3" s="44" t="s">
        <v>4</v>
      </c>
      <c r="O3" s="239" t="e">
        <f>VLOOKUP(V1,bd,2,0)</f>
        <v>#N/A</v>
      </c>
      <c r="P3" s="240"/>
      <c r="Q3" s="45" t="s">
        <v>6</v>
      </c>
      <c r="R3" s="43"/>
      <c r="S3" s="241" t="e">
        <f>VLOOKUP(V1,bd,8,0)</f>
        <v>#N/A</v>
      </c>
      <c r="T3" s="242"/>
      <c r="U3" s="44" t="s">
        <v>23</v>
      </c>
      <c r="V3" s="13" t="e">
        <f>VLOOKUP(V1,bd,9,0)</f>
        <v>#N/A</v>
      </c>
    </row>
    <row r="4" spans="1:22" customFormat="1" ht="9.9499999999999993" customHeight="1" thickBot="1" x14ac:dyDescent="0.3">
      <c r="A4" s="63"/>
      <c r="B4" s="233"/>
      <c r="C4" s="234"/>
      <c r="D4" s="234"/>
      <c r="E4" s="234"/>
      <c r="F4" s="234"/>
      <c r="G4" s="234"/>
      <c r="H4" s="234"/>
      <c r="I4" s="234"/>
      <c r="J4" s="234"/>
      <c r="K4" s="234"/>
      <c r="L4" s="235"/>
      <c r="M4" s="64"/>
      <c r="N4" s="44" t="s">
        <v>30</v>
      </c>
      <c r="O4" s="41" t="e">
        <f>VLOOKUP(V1,bd,17,0)</f>
        <v>#N/A</v>
      </c>
      <c r="P4" s="41" t="e">
        <f>VLOOKUP(V1,bd,18,0)</f>
        <v>#N/A</v>
      </c>
      <c r="Q4" s="44" t="s">
        <v>8</v>
      </c>
      <c r="R4" s="43"/>
      <c r="S4" s="243" t="e">
        <f>VLOOKUP(V1,bd,19,0)</f>
        <v>#N/A</v>
      </c>
      <c r="T4" s="244"/>
      <c r="U4" s="244"/>
      <c r="V4" s="245"/>
    </row>
    <row r="5" spans="1:22" customFormat="1" ht="9.9499999999999993" customHeight="1" thickBot="1" x14ac:dyDescent="0.3">
      <c r="A5" s="63"/>
      <c r="B5" s="233"/>
      <c r="C5" s="234"/>
      <c r="D5" s="234"/>
      <c r="E5" s="234"/>
      <c r="F5" s="234"/>
      <c r="G5" s="234"/>
      <c r="H5" s="234"/>
      <c r="I5" s="234"/>
      <c r="J5" s="234"/>
      <c r="K5" s="234"/>
      <c r="L5" s="235"/>
      <c r="M5" s="64"/>
      <c r="N5" s="44" t="s">
        <v>24</v>
      </c>
      <c r="O5" s="246" t="e">
        <f>VLOOKUP(V1,bd,10,0)</f>
        <v>#N/A</v>
      </c>
      <c r="P5" s="247"/>
      <c r="Q5" s="46" t="s">
        <v>7</v>
      </c>
      <c r="R5" s="4"/>
      <c r="S5" s="41" t="e">
        <f>VLOOKUP(V1,bd,13,0)</f>
        <v>#N/A</v>
      </c>
      <c r="T5" s="44" t="s">
        <v>5</v>
      </c>
      <c r="U5" s="241" t="e">
        <f>VLOOKUP(V1,bd,20,0)</f>
        <v>#N/A</v>
      </c>
      <c r="V5" s="242"/>
    </row>
    <row r="6" spans="1:22" customFormat="1" ht="9.9499999999999993" customHeight="1" thickBot="1" x14ac:dyDescent="0.3">
      <c r="A6" s="63"/>
      <c r="B6" s="236"/>
      <c r="C6" s="237"/>
      <c r="D6" s="237"/>
      <c r="E6" s="237"/>
      <c r="F6" s="237"/>
      <c r="G6" s="237"/>
      <c r="H6" s="237"/>
      <c r="I6" s="237"/>
      <c r="J6" s="237"/>
      <c r="K6" s="237"/>
      <c r="L6" s="238"/>
      <c r="M6" s="64"/>
      <c r="N6" s="241"/>
      <c r="O6" s="248"/>
      <c r="P6" s="248"/>
      <c r="Q6" s="248"/>
      <c r="R6" s="7"/>
      <c r="S6" s="248"/>
      <c r="T6" s="248"/>
      <c r="U6" s="248"/>
      <c r="V6" s="242"/>
    </row>
    <row r="7" spans="1:22" customFormat="1" ht="9.9499999999999993" customHeight="1" thickBot="1" x14ac:dyDescent="0.3">
      <c r="A7" s="63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217" t="s">
        <v>25</v>
      </c>
      <c r="O7" s="215"/>
      <c r="P7" s="215"/>
      <c r="Q7" s="216"/>
      <c r="R7" s="65"/>
      <c r="S7" s="47" t="s">
        <v>26</v>
      </c>
      <c r="T7" s="48" t="s">
        <v>27</v>
      </c>
      <c r="U7" s="48" t="s">
        <v>28</v>
      </c>
      <c r="V7" s="48" t="s">
        <v>29</v>
      </c>
    </row>
    <row r="8" spans="1:22" customFormat="1" ht="9.9499999999999993" customHeight="1" thickBot="1" x14ac:dyDescent="0.3">
      <c r="A8" s="63"/>
      <c r="B8" s="249"/>
      <c r="C8" s="250" t="s">
        <v>31</v>
      </c>
      <c r="D8" s="251"/>
      <c r="E8" s="251"/>
      <c r="F8" s="251"/>
      <c r="G8" s="251"/>
      <c r="H8" s="251"/>
      <c r="I8" s="251"/>
      <c r="J8" s="251"/>
      <c r="K8" s="251"/>
      <c r="L8" s="252"/>
      <c r="M8" s="64"/>
      <c r="N8" s="241" t="e">
        <f>VLOOKUP(V1,bd,3,0)</f>
        <v>#N/A</v>
      </c>
      <c r="O8" s="248"/>
      <c r="P8" s="248"/>
      <c r="Q8" s="242"/>
      <c r="R8" s="6"/>
      <c r="S8" s="5" t="e">
        <f>VLOOKUP(V1,bd,4,0)</f>
        <v>#N/A</v>
      </c>
      <c r="T8" s="5" t="e">
        <f>VLOOKUP(V1,bd,5,0)</f>
        <v>#N/A</v>
      </c>
      <c r="U8" s="5" t="e">
        <f>VLOOKUP(V1,bd,7,0)</f>
        <v>#N/A</v>
      </c>
      <c r="V8" s="13" t="e">
        <f>VLOOKUP(V1,bd,6,0)</f>
        <v>#N/A</v>
      </c>
    </row>
    <row r="9" spans="1:22" customFormat="1" ht="9.9499999999999993" customHeight="1" thickBot="1" x14ac:dyDescent="0.3">
      <c r="A9" s="63"/>
      <c r="B9" s="249"/>
      <c r="C9" s="253"/>
      <c r="D9" s="254"/>
      <c r="E9" s="254"/>
      <c r="F9" s="254"/>
      <c r="G9" s="254"/>
      <c r="H9" s="254"/>
      <c r="I9" s="254"/>
      <c r="J9" s="254"/>
      <c r="K9" s="254"/>
      <c r="L9" s="255"/>
      <c r="M9" s="64"/>
      <c r="N9" s="49"/>
      <c r="O9" s="50"/>
      <c r="P9" s="50"/>
      <c r="Q9" s="50"/>
      <c r="R9" s="50"/>
      <c r="S9" s="50"/>
      <c r="T9" s="50"/>
      <c r="U9" s="50"/>
      <c r="V9" s="51"/>
    </row>
    <row r="10" spans="1:22" customFormat="1" ht="9.9499999999999993" customHeight="1" thickBot="1" x14ac:dyDescent="0.3">
      <c r="A10" s="63"/>
      <c r="B10" s="249"/>
      <c r="C10" s="115">
        <v>1</v>
      </c>
      <c r="D10" s="116">
        <v>2</v>
      </c>
      <c r="E10" s="116">
        <v>3</v>
      </c>
      <c r="F10" s="116">
        <v>4</v>
      </c>
      <c r="G10" s="116">
        <v>5</v>
      </c>
      <c r="H10" s="116">
        <v>6</v>
      </c>
      <c r="I10" s="116">
        <v>7</v>
      </c>
      <c r="J10" s="116">
        <v>8</v>
      </c>
      <c r="K10" s="116">
        <v>9</v>
      </c>
      <c r="L10" s="117">
        <v>10</v>
      </c>
      <c r="M10" s="64"/>
      <c r="N10" s="76" t="s">
        <v>9</v>
      </c>
      <c r="O10" s="77" t="s">
        <v>10</v>
      </c>
      <c r="P10" s="77" t="s">
        <v>11</v>
      </c>
      <c r="Q10" s="77" t="s">
        <v>12</v>
      </c>
      <c r="R10" s="78" t="s">
        <v>13</v>
      </c>
      <c r="S10" s="77" t="s">
        <v>14</v>
      </c>
      <c r="T10" s="77" t="s">
        <v>15</v>
      </c>
      <c r="U10" s="77" t="s">
        <v>16</v>
      </c>
      <c r="V10" s="79" t="s">
        <v>17</v>
      </c>
    </row>
    <row r="11" spans="1:22" customFormat="1" ht="9.9499999999999993" customHeight="1" x14ac:dyDescent="0.25">
      <c r="A11" s="63"/>
      <c r="B11" s="256" t="s">
        <v>3292</v>
      </c>
      <c r="C11" s="108">
        <v>1</v>
      </c>
      <c r="D11" s="112">
        <v>1</v>
      </c>
      <c r="E11" s="113">
        <v>1</v>
      </c>
      <c r="F11" s="113">
        <v>1</v>
      </c>
      <c r="G11" s="113">
        <v>1</v>
      </c>
      <c r="H11" s="113">
        <v>1</v>
      </c>
      <c r="I11" s="113">
        <v>1</v>
      </c>
      <c r="J11" s="113">
        <v>1</v>
      </c>
      <c r="K11" s="113">
        <v>1</v>
      </c>
      <c r="L11" s="114">
        <v>1</v>
      </c>
      <c r="M11" s="64"/>
      <c r="N11" s="80"/>
      <c r="O11" s="81" t="s">
        <v>18</v>
      </c>
      <c r="P11" s="82"/>
      <c r="Q11" s="83"/>
      <c r="R11" s="82"/>
      <c r="S11" s="82"/>
      <c r="T11" s="84">
        <f t="shared" ref="T11:T74" si="0">IF(P11&gt;=S11,0,"")</f>
        <v>0</v>
      </c>
      <c r="U11" s="85" t="str">
        <f t="shared" ref="U11:U74" si="1">IF(S11&lt;&gt;"",Q11,"")</f>
        <v/>
      </c>
      <c r="V11" s="86">
        <f t="shared" ref="V11:V74" ca="1" si="2">IF(U11&lt;&gt;"","pago",TODAY()-P11)</f>
        <v>43344</v>
      </c>
    </row>
    <row r="12" spans="1:22" customFormat="1" ht="9.9499999999999993" customHeight="1" x14ac:dyDescent="0.25">
      <c r="A12" s="63"/>
      <c r="B12" s="257"/>
      <c r="C12" s="109">
        <v>2</v>
      </c>
      <c r="D12" s="94">
        <v>2</v>
      </c>
      <c r="E12" s="72">
        <v>2</v>
      </c>
      <c r="F12" s="72">
        <v>2</v>
      </c>
      <c r="G12" s="72">
        <v>2</v>
      </c>
      <c r="H12" s="72">
        <v>2</v>
      </c>
      <c r="I12" s="72">
        <v>2</v>
      </c>
      <c r="J12" s="72">
        <v>2</v>
      </c>
      <c r="K12" s="72">
        <v>2</v>
      </c>
      <c r="L12" s="73">
        <v>2</v>
      </c>
      <c r="M12" s="64"/>
      <c r="N12" s="70"/>
      <c r="O12" s="1">
        <v>1</v>
      </c>
      <c r="P12" s="68"/>
      <c r="Q12" s="69"/>
      <c r="R12" s="68" t="str">
        <f t="shared" ref="R12:R51" si="3">IF(N12&lt;&gt;"",P12,"")</f>
        <v/>
      </c>
      <c r="S12" s="68"/>
      <c r="T12" s="71">
        <f t="shared" si="0"/>
        <v>0</v>
      </c>
      <c r="U12" s="2" t="str">
        <f t="shared" si="1"/>
        <v/>
      </c>
      <c r="V12" s="3">
        <f t="shared" ca="1" si="2"/>
        <v>43344</v>
      </c>
    </row>
    <row r="13" spans="1:22" customFormat="1" ht="9.9499999999999993" customHeight="1" x14ac:dyDescent="0.25">
      <c r="A13" s="63"/>
      <c r="B13" s="257"/>
      <c r="C13" s="109">
        <v>3</v>
      </c>
      <c r="D13" s="94">
        <v>3</v>
      </c>
      <c r="E13" s="72">
        <v>3</v>
      </c>
      <c r="F13" s="72">
        <v>3</v>
      </c>
      <c r="G13" s="72">
        <v>3</v>
      </c>
      <c r="H13" s="72">
        <v>3</v>
      </c>
      <c r="I13" s="72">
        <v>3</v>
      </c>
      <c r="J13" s="72">
        <v>3</v>
      </c>
      <c r="K13" s="72">
        <v>3</v>
      </c>
      <c r="L13" s="73">
        <v>3</v>
      </c>
      <c r="M13" s="64"/>
      <c r="N13" s="70"/>
      <c r="O13" s="1">
        <v>2</v>
      </c>
      <c r="P13" s="68"/>
      <c r="Q13" s="69"/>
      <c r="R13" s="68" t="str">
        <f t="shared" si="3"/>
        <v/>
      </c>
      <c r="S13" s="68"/>
      <c r="T13" s="71">
        <f t="shared" si="0"/>
        <v>0</v>
      </c>
      <c r="U13" s="2" t="str">
        <f t="shared" si="1"/>
        <v/>
      </c>
      <c r="V13" s="3">
        <f t="shared" ca="1" si="2"/>
        <v>43344</v>
      </c>
    </row>
    <row r="14" spans="1:22" customFormat="1" ht="9.9499999999999993" customHeight="1" x14ac:dyDescent="0.25">
      <c r="A14" s="63"/>
      <c r="B14" s="257"/>
      <c r="C14" s="109">
        <v>4</v>
      </c>
      <c r="D14" s="94">
        <v>4</v>
      </c>
      <c r="E14" s="72">
        <v>4</v>
      </c>
      <c r="F14" s="72">
        <v>4</v>
      </c>
      <c r="G14" s="72">
        <v>4</v>
      </c>
      <c r="H14" s="72">
        <v>4</v>
      </c>
      <c r="I14" s="72">
        <v>4</v>
      </c>
      <c r="J14" s="72">
        <v>4</v>
      </c>
      <c r="K14" s="72">
        <v>4</v>
      </c>
      <c r="L14" s="73">
        <v>4</v>
      </c>
      <c r="M14" s="64"/>
      <c r="N14" s="70"/>
      <c r="O14" s="1">
        <v>3</v>
      </c>
      <c r="P14" s="68"/>
      <c r="Q14" s="69"/>
      <c r="R14" s="68" t="str">
        <f t="shared" si="3"/>
        <v/>
      </c>
      <c r="S14" s="68"/>
      <c r="T14" s="71">
        <f t="shared" si="0"/>
        <v>0</v>
      </c>
      <c r="U14" s="2" t="str">
        <f t="shared" si="1"/>
        <v/>
      </c>
      <c r="V14" s="3">
        <f t="shared" ca="1" si="2"/>
        <v>43344</v>
      </c>
    </row>
    <row r="15" spans="1:22" customFormat="1" ht="9.9499999999999993" customHeight="1" x14ac:dyDescent="0.25">
      <c r="A15" s="63"/>
      <c r="B15" s="257"/>
      <c r="C15" s="109">
        <v>5</v>
      </c>
      <c r="D15" s="94">
        <v>5</v>
      </c>
      <c r="E15" s="72">
        <v>5</v>
      </c>
      <c r="F15" s="72">
        <v>5</v>
      </c>
      <c r="G15" s="72">
        <v>5</v>
      </c>
      <c r="H15" s="72">
        <v>5</v>
      </c>
      <c r="I15" s="72">
        <v>5</v>
      </c>
      <c r="J15" s="72">
        <v>5</v>
      </c>
      <c r="K15" s="72">
        <v>5</v>
      </c>
      <c r="L15" s="73">
        <v>5</v>
      </c>
      <c r="M15" s="64"/>
      <c r="N15" s="70"/>
      <c r="O15" s="1">
        <v>4</v>
      </c>
      <c r="P15" s="68"/>
      <c r="Q15" s="69"/>
      <c r="R15" s="68" t="str">
        <f t="shared" si="3"/>
        <v/>
      </c>
      <c r="S15" s="68"/>
      <c r="T15" s="71">
        <f t="shared" si="0"/>
        <v>0</v>
      </c>
      <c r="U15" s="2" t="str">
        <f t="shared" si="1"/>
        <v/>
      </c>
      <c r="V15" s="3">
        <f t="shared" ca="1" si="2"/>
        <v>43344</v>
      </c>
    </row>
    <row r="16" spans="1:22" customFormat="1" ht="9.9499999999999993" customHeight="1" x14ac:dyDescent="0.25">
      <c r="A16" s="63"/>
      <c r="B16" s="257"/>
      <c r="C16" s="109">
        <v>6</v>
      </c>
      <c r="D16" s="94">
        <v>6</v>
      </c>
      <c r="E16" s="72">
        <v>6</v>
      </c>
      <c r="F16" s="72">
        <v>6</v>
      </c>
      <c r="G16" s="72">
        <v>6</v>
      </c>
      <c r="H16" s="72">
        <v>6</v>
      </c>
      <c r="I16" s="72">
        <v>6</v>
      </c>
      <c r="J16" s="72">
        <v>6</v>
      </c>
      <c r="K16" s="72">
        <v>6</v>
      </c>
      <c r="L16" s="73">
        <v>6</v>
      </c>
      <c r="M16" s="64"/>
      <c r="N16" s="70"/>
      <c r="O16" s="1">
        <v>5</v>
      </c>
      <c r="P16" s="68"/>
      <c r="Q16" s="69"/>
      <c r="R16" s="68" t="str">
        <f t="shared" si="3"/>
        <v/>
      </c>
      <c r="S16" s="68"/>
      <c r="T16" s="71">
        <f t="shared" si="0"/>
        <v>0</v>
      </c>
      <c r="U16" s="2" t="str">
        <f t="shared" si="1"/>
        <v/>
      </c>
      <c r="V16" s="3">
        <f t="shared" ca="1" si="2"/>
        <v>43344</v>
      </c>
    </row>
    <row r="17" spans="1:22" customFormat="1" ht="9.9499999999999993" customHeight="1" x14ac:dyDescent="0.25">
      <c r="A17" s="63"/>
      <c r="B17" s="257"/>
      <c r="C17" s="109">
        <v>7</v>
      </c>
      <c r="D17" s="94">
        <v>7</v>
      </c>
      <c r="E17" s="72">
        <v>7</v>
      </c>
      <c r="F17" s="72">
        <v>7</v>
      </c>
      <c r="G17" s="72">
        <v>7</v>
      </c>
      <c r="H17" s="72">
        <v>7</v>
      </c>
      <c r="I17" s="72">
        <v>7</v>
      </c>
      <c r="J17" s="72">
        <v>7</v>
      </c>
      <c r="K17" s="72">
        <v>7</v>
      </c>
      <c r="L17" s="73">
        <v>7</v>
      </c>
      <c r="M17" s="64"/>
      <c r="N17" s="70"/>
      <c r="O17" s="1">
        <v>6</v>
      </c>
      <c r="P17" s="68"/>
      <c r="Q17" s="69"/>
      <c r="R17" s="68" t="str">
        <f t="shared" si="3"/>
        <v/>
      </c>
      <c r="S17" s="68"/>
      <c r="T17" s="71">
        <f t="shared" si="0"/>
        <v>0</v>
      </c>
      <c r="U17" s="2" t="str">
        <f t="shared" si="1"/>
        <v/>
      </c>
      <c r="V17" s="3">
        <f t="shared" ca="1" si="2"/>
        <v>43344</v>
      </c>
    </row>
    <row r="18" spans="1:22" customFormat="1" ht="9.9499999999999993" customHeight="1" x14ac:dyDescent="0.25">
      <c r="A18" s="63"/>
      <c r="B18" s="257"/>
      <c r="C18" s="109">
        <v>8</v>
      </c>
      <c r="D18" s="94">
        <v>8</v>
      </c>
      <c r="E18" s="72">
        <v>8</v>
      </c>
      <c r="F18" s="72">
        <v>8</v>
      </c>
      <c r="G18" s="72">
        <v>8</v>
      </c>
      <c r="H18" s="72">
        <v>8</v>
      </c>
      <c r="I18" s="72">
        <v>8</v>
      </c>
      <c r="J18" s="72">
        <v>8</v>
      </c>
      <c r="K18" s="72">
        <v>8</v>
      </c>
      <c r="L18" s="73">
        <v>8</v>
      </c>
      <c r="M18" s="64"/>
      <c r="N18" s="70"/>
      <c r="O18" s="1">
        <v>7</v>
      </c>
      <c r="P18" s="68"/>
      <c r="Q18" s="69"/>
      <c r="R18" s="68" t="str">
        <f t="shared" si="3"/>
        <v/>
      </c>
      <c r="S18" s="68"/>
      <c r="T18" s="71">
        <f t="shared" si="0"/>
        <v>0</v>
      </c>
      <c r="U18" s="2" t="str">
        <f t="shared" si="1"/>
        <v/>
      </c>
      <c r="V18" s="3">
        <f t="shared" ca="1" si="2"/>
        <v>43344</v>
      </c>
    </row>
    <row r="19" spans="1:22" customFormat="1" ht="9.9499999999999993" customHeight="1" x14ac:dyDescent="0.25">
      <c r="A19" s="63"/>
      <c r="B19" s="257"/>
      <c r="C19" s="109">
        <v>9</v>
      </c>
      <c r="D19" s="94">
        <v>9</v>
      </c>
      <c r="E19" s="72">
        <v>9</v>
      </c>
      <c r="F19" s="72">
        <v>9</v>
      </c>
      <c r="G19" s="72">
        <v>9</v>
      </c>
      <c r="H19" s="72">
        <v>9</v>
      </c>
      <c r="I19" s="72">
        <v>9</v>
      </c>
      <c r="J19" s="72">
        <v>9</v>
      </c>
      <c r="K19" s="72">
        <v>9</v>
      </c>
      <c r="L19" s="73">
        <v>9</v>
      </c>
      <c r="M19" s="64"/>
      <c r="N19" s="70"/>
      <c r="O19" s="1">
        <v>8</v>
      </c>
      <c r="P19" s="68"/>
      <c r="Q19" s="69"/>
      <c r="R19" s="68" t="str">
        <f t="shared" si="3"/>
        <v/>
      </c>
      <c r="S19" s="68"/>
      <c r="T19" s="71">
        <f t="shared" si="0"/>
        <v>0</v>
      </c>
      <c r="U19" s="2" t="str">
        <f t="shared" si="1"/>
        <v/>
      </c>
      <c r="V19" s="3">
        <f t="shared" ca="1" si="2"/>
        <v>43344</v>
      </c>
    </row>
    <row r="20" spans="1:22" customFormat="1" ht="9.9499999999999993" customHeight="1" x14ac:dyDescent="0.25">
      <c r="A20" s="63"/>
      <c r="B20" s="257"/>
      <c r="C20" s="109">
        <v>10</v>
      </c>
      <c r="D20" s="94">
        <v>10</v>
      </c>
      <c r="E20" s="72">
        <v>10</v>
      </c>
      <c r="F20" s="72">
        <v>10</v>
      </c>
      <c r="G20" s="72">
        <v>10</v>
      </c>
      <c r="H20" s="72">
        <v>10</v>
      </c>
      <c r="I20" s="72">
        <v>10</v>
      </c>
      <c r="J20" s="72">
        <v>10</v>
      </c>
      <c r="K20" s="72">
        <v>10</v>
      </c>
      <c r="L20" s="73">
        <v>10</v>
      </c>
      <c r="M20" s="64"/>
      <c r="N20" s="70"/>
      <c r="O20" s="1">
        <v>9</v>
      </c>
      <c r="P20" s="68"/>
      <c r="Q20" s="69"/>
      <c r="R20" s="68" t="str">
        <f t="shared" si="3"/>
        <v/>
      </c>
      <c r="S20" s="68"/>
      <c r="T20" s="71">
        <f t="shared" si="0"/>
        <v>0</v>
      </c>
      <c r="U20" s="2" t="str">
        <f t="shared" si="1"/>
        <v/>
      </c>
      <c r="V20" s="3">
        <f t="shared" ca="1" si="2"/>
        <v>43344</v>
      </c>
    </row>
    <row r="21" spans="1:22" customFormat="1" ht="9.9499999999999993" customHeight="1" x14ac:dyDescent="0.25">
      <c r="A21" s="63"/>
      <c r="B21" s="257"/>
      <c r="C21" s="109">
        <v>11</v>
      </c>
      <c r="D21" s="94">
        <v>11</v>
      </c>
      <c r="E21" s="72">
        <v>11</v>
      </c>
      <c r="F21" s="72">
        <v>11</v>
      </c>
      <c r="G21" s="72">
        <v>11</v>
      </c>
      <c r="H21" s="72">
        <v>11</v>
      </c>
      <c r="I21" s="72">
        <v>11</v>
      </c>
      <c r="J21" s="72">
        <v>11</v>
      </c>
      <c r="K21" s="72">
        <v>11</v>
      </c>
      <c r="L21" s="73">
        <v>11</v>
      </c>
      <c r="M21" s="64"/>
      <c r="N21" s="70"/>
      <c r="O21" s="1">
        <v>10</v>
      </c>
      <c r="P21" s="68"/>
      <c r="Q21" s="69"/>
      <c r="R21" s="68" t="str">
        <f t="shared" si="3"/>
        <v/>
      </c>
      <c r="S21" s="68"/>
      <c r="T21" s="71">
        <f t="shared" si="0"/>
        <v>0</v>
      </c>
      <c r="U21" s="2" t="str">
        <f t="shared" si="1"/>
        <v/>
      </c>
      <c r="V21" s="3">
        <f t="shared" ca="1" si="2"/>
        <v>43344</v>
      </c>
    </row>
    <row r="22" spans="1:22" customFormat="1" ht="9.9499999999999993" customHeight="1" x14ac:dyDescent="0.25">
      <c r="A22" s="63"/>
      <c r="B22" s="257"/>
      <c r="C22" s="110">
        <v>12</v>
      </c>
      <c r="D22" s="72">
        <v>12</v>
      </c>
      <c r="E22" s="72">
        <v>12</v>
      </c>
      <c r="F22" s="72">
        <v>12</v>
      </c>
      <c r="G22" s="72">
        <v>12</v>
      </c>
      <c r="H22" s="72">
        <v>12</v>
      </c>
      <c r="I22" s="72">
        <v>12</v>
      </c>
      <c r="J22" s="72">
        <v>12</v>
      </c>
      <c r="K22" s="72">
        <v>12</v>
      </c>
      <c r="L22" s="73">
        <v>12</v>
      </c>
      <c r="M22" s="64"/>
      <c r="N22" s="70"/>
      <c r="O22" s="1">
        <v>11</v>
      </c>
      <c r="P22" s="68"/>
      <c r="Q22" s="69"/>
      <c r="R22" s="68" t="str">
        <f t="shared" si="3"/>
        <v/>
      </c>
      <c r="S22" s="68"/>
      <c r="T22" s="71">
        <f t="shared" si="0"/>
        <v>0</v>
      </c>
      <c r="U22" s="2" t="str">
        <f t="shared" si="1"/>
        <v/>
      </c>
      <c r="V22" s="3">
        <f t="shared" ca="1" si="2"/>
        <v>43344</v>
      </c>
    </row>
    <row r="23" spans="1:22" customFormat="1" ht="9.9499999999999993" customHeight="1" x14ac:dyDescent="0.25">
      <c r="A23" s="63"/>
      <c r="B23" s="257"/>
      <c r="C23" s="110">
        <v>13</v>
      </c>
      <c r="D23" s="72">
        <v>13</v>
      </c>
      <c r="E23" s="72">
        <v>13</v>
      </c>
      <c r="F23" s="72">
        <v>13</v>
      </c>
      <c r="G23" s="72">
        <v>13</v>
      </c>
      <c r="H23" s="72">
        <v>13</v>
      </c>
      <c r="I23" s="72">
        <v>13</v>
      </c>
      <c r="J23" s="72">
        <v>13</v>
      </c>
      <c r="K23" s="72">
        <v>13</v>
      </c>
      <c r="L23" s="73">
        <v>13</v>
      </c>
      <c r="M23" s="64"/>
      <c r="N23" s="70"/>
      <c r="O23" s="1">
        <v>12</v>
      </c>
      <c r="P23" s="68"/>
      <c r="Q23" s="69"/>
      <c r="R23" s="68" t="str">
        <f t="shared" si="3"/>
        <v/>
      </c>
      <c r="S23" s="68"/>
      <c r="T23" s="71">
        <f t="shared" si="0"/>
        <v>0</v>
      </c>
      <c r="U23" s="2" t="str">
        <f t="shared" si="1"/>
        <v/>
      </c>
      <c r="V23" s="3">
        <f t="shared" ca="1" si="2"/>
        <v>43344</v>
      </c>
    </row>
    <row r="24" spans="1:22" customFormat="1" ht="9.9499999999999993" customHeight="1" x14ac:dyDescent="0.25">
      <c r="A24" s="63"/>
      <c r="B24" s="257"/>
      <c r="C24" s="97">
        <v>14</v>
      </c>
      <c r="D24" s="72">
        <v>14</v>
      </c>
      <c r="E24" s="72">
        <v>14</v>
      </c>
      <c r="F24" s="72">
        <v>14</v>
      </c>
      <c r="G24" s="72">
        <v>14</v>
      </c>
      <c r="H24" s="72">
        <v>14</v>
      </c>
      <c r="I24" s="72">
        <v>14</v>
      </c>
      <c r="J24" s="72">
        <v>14</v>
      </c>
      <c r="K24" s="72">
        <v>14</v>
      </c>
      <c r="L24" s="73">
        <v>14</v>
      </c>
      <c r="M24" s="64"/>
      <c r="N24" s="70"/>
      <c r="O24" s="1">
        <v>13</v>
      </c>
      <c r="P24" s="68"/>
      <c r="Q24" s="69"/>
      <c r="R24" s="68" t="str">
        <f t="shared" si="3"/>
        <v/>
      </c>
      <c r="S24" s="68"/>
      <c r="T24" s="71">
        <f t="shared" si="0"/>
        <v>0</v>
      </c>
      <c r="U24" s="2" t="str">
        <f t="shared" si="1"/>
        <v/>
      </c>
      <c r="V24" s="3">
        <f t="shared" ca="1" si="2"/>
        <v>43344</v>
      </c>
    </row>
    <row r="25" spans="1:22" customFormat="1" ht="9.9499999999999993" customHeight="1" x14ac:dyDescent="0.25">
      <c r="A25" s="63"/>
      <c r="B25" s="257"/>
      <c r="C25" s="97">
        <v>15</v>
      </c>
      <c r="D25" s="72">
        <v>15</v>
      </c>
      <c r="E25" s="72">
        <v>15</v>
      </c>
      <c r="F25" s="72">
        <v>15</v>
      </c>
      <c r="G25" s="72">
        <v>15</v>
      </c>
      <c r="H25" s="72">
        <v>15</v>
      </c>
      <c r="I25" s="72">
        <v>15</v>
      </c>
      <c r="J25" s="72">
        <v>15</v>
      </c>
      <c r="K25" s="72">
        <v>15</v>
      </c>
      <c r="L25" s="73">
        <v>15</v>
      </c>
      <c r="M25" s="64"/>
      <c r="N25" s="70"/>
      <c r="O25" s="1">
        <v>14</v>
      </c>
      <c r="P25" s="68"/>
      <c r="Q25" s="69"/>
      <c r="R25" s="68" t="str">
        <f t="shared" si="3"/>
        <v/>
      </c>
      <c r="S25" s="68"/>
      <c r="T25" s="71">
        <f t="shared" si="0"/>
        <v>0</v>
      </c>
      <c r="U25" s="2" t="str">
        <f t="shared" si="1"/>
        <v/>
      </c>
      <c r="V25" s="3">
        <f t="shared" ca="1" si="2"/>
        <v>43344</v>
      </c>
    </row>
    <row r="26" spans="1:22" customFormat="1" ht="9.9499999999999993" customHeight="1" x14ac:dyDescent="0.25">
      <c r="A26" s="63"/>
      <c r="B26" s="257"/>
      <c r="C26" s="97">
        <v>16</v>
      </c>
      <c r="D26" s="72">
        <v>16</v>
      </c>
      <c r="E26" s="72">
        <v>16</v>
      </c>
      <c r="F26" s="72">
        <v>16</v>
      </c>
      <c r="G26" s="72">
        <v>16</v>
      </c>
      <c r="H26" s="72">
        <v>16</v>
      </c>
      <c r="I26" s="72">
        <v>16</v>
      </c>
      <c r="J26" s="72">
        <v>16</v>
      </c>
      <c r="K26" s="72">
        <v>16</v>
      </c>
      <c r="L26" s="73">
        <v>16</v>
      </c>
      <c r="M26" s="64"/>
      <c r="N26" s="70"/>
      <c r="O26" s="1">
        <v>15</v>
      </c>
      <c r="P26" s="68"/>
      <c r="Q26" s="69"/>
      <c r="R26" s="68" t="str">
        <f t="shared" si="3"/>
        <v/>
      </c>
      <c r="S26" s="68"/>
      <c r="T26" s="71">
        <f t="shared" si="0"/>
        <v>0</v>
      </c>
      <c r="U26" s="2" t="str">
        <f t="shared" si="1"/>
        <v/>
      </c>
      <c r="V26" s="3">
        <f t="shared" ca="1" si="2"/>
        <v>43344</v>
      </c>
    </row>
    <row r="27" spans="1:22" customFormat="1" ht="9.9499999999999993" customHeight="1" x14ac:dyDescent="0.25">
      <c r="A27" s="63"/>
      <c r="B27" s="257"/>
      <c r="C27" s="97">
        <v>17</v>
      </c>
      <c r="D27" s="72">
        <v>17</v>
      </c>
      <c r="E27" s="72">
        <v>17</v>
      </c>
      <c r="F27" s="72">
        <v>17</v>
      </c>
      <c r="G27" s="72">
        <v>17</v>
      </c>
      <c r="H27" s="72">
        <v>17</v>
      </c>
      <c r="I27" s="72">
        <v>17</v>
      </c>
      <c r="J27" s="72">
        <v>17</v>
      </c>
      <c r="K27" s="72">
        <v>17</v>
      </c>
      <c r="L27" s="73">
        <v>17</v>
      </c>
      <c r="M27" s="64"/>
      <c r="N27" s="70"/>
      <c r="O27" s="1">
        <v>16</v>
      </c>
      <c r="P27" s="68"/>
      <c r="Q27" s="69"/>
      <c r="R27" s="68" t="str">
        <f t="shared" si="3"/>
        <v/>
      </c>
      <c r="S27" s="68"/>
      <c r="T27" s="71">
        <f t="shared" si="0"/>
        <v>0</v>
      </c>
      <c r="U27" s="2" t="str">
        <f t="shared" si="1"/>
        <v/>
      </c>
      <c r="V27" s="3">
        <f t="shared" ca="1" si="2"/>
        <v>43344</v>
      </c>
    </row>
    <row r="28" spans="1:22" customFormat="1" ht="9.9499999999999993" customHeight="1" x14ac:dyDescent="0.25">
      <c r="A28" s="63"/>
      <c r="B28" s="257"/>
      <c r="C28" s="97">
        <v>18</v>
      </c>
      <c r="D28" s="72">
        <v>18</v>
      </c>
      <c r="E28" s="72">
        <v>18</v>
      </c>
      <c r="F28" s="72">
        <v>18</v>
      </c>
      <c r="G28" s="72">
        <v>18</v>
      </c>
      <c r="H28" s="72">
        <v>18</v>
      </c>
      <c r="I28" s="72">
        <v>18</v>
      </c>
      <c r="J28" s="72">
        <v>18</v>
      </c>
      <c r="K28" s="72">
        <v>18</v>
      </c>
      <c r="L28" s="73">
        <v>18</v>
      </c>
      <c r="M28" s="64"/>
      <c r="N28" s="70"/>
      <c r="O28" s="1">
        <v>17</v>
      </c>
      <c r="P28" s="68"/>
      <c r="Q28" s="69"/>
      <c r="R28" s="68" t="str">
        <f t="shared" si="3"/>
        <v/>
      </c>
      <c r="S28" s="68"/>
      <c r="T28" s="71">
        <f t="shared" si="0"/>
        <v>0</v>
      </c>
      <c r="U28" s="2" t="str">
        <f t="shared" si="1"/>
        <v/>
      </c>
      <c r="V28" s="3">
        <f t="shared" ca="1" si="2"/>
        <v>43344</v>
      </c>
    </row>
    <row r="29" spans="1:22" customFormat="1" ht="9.9499999999999993" customHeight="1" x14ac:dyDescent="0.25">
      <c r="A29" s="63"/>
      <c r="B29" s="257"/>
      <c r="C29" s="97">
        <v>19</v>
      </c>
      <c r="D29" s="72">
        <v>19</v>
      </c>
      <c r="E29" s="72">
        <v>19</v>
      </c>
      <c r="F29" s="72">
        <v>19</v>
      </c>
      <c r="G29" s="72">
        <v>19</v>
      </c>
      <c r="H29" s="72">
        <v>19</v>
      </c>
      <c r="I29" s="72">
        <v>19</v>
      </c>
      <c r="J29" s="72">
        <v>19</v>
      </c>
      <c r="K29" s="72">
        <v>19</v>
      </c>
      <c r="L29" s="73">
        <v>19</v>
      </c>
      <c r="M29" s="64"/>
      <c r="N29" s="70"/>
      <c r="O29" s="1">
        <v>18</v>
      </c>
      <c r="P29" s="68"/>
      <c r="Q29" s="69"/>
      <c r="R29" s="68" t="str">
        <f t="shared" si="3"/>
        <v/>
      </c>
      <c r="S29" s="68"/>
      <c r="T29" s="71">
        <f t="shared" si="0"/>
        <v>0</v>
      </c>
      <c r="U29" s="2" t="str">
        <f t="shared" si="1"/>
        <v/>
      </c>
      <c r="V29" s="3">
        <f t="shared" ca="1" si="2"/>
        <v>43344</v>
      </c>
    </row>
    <row r="30" spans="1:22" customFormat="1" ht="9.9499999999999993" customHeight="1" x14ac:dyDescent="0.25">
      <c r="A30" s="63"/>
      <c r="B30" s="257"/>
      <c r="C30" s="97">
        <v>20</v>
      </c>
      <c r="D30" s="72">
        <v>20</v>
      </c>
      <c r="E30" s="72">
        <v>20</v>
      </c>
      <c r="F30" s="72">
        <v>20</v>
      </c>
      <c r="G30" s="72">
        <v>20</v>
      </c>
      <c r="H30" s="72">
        <v>20</v>
      </c>
      <c r="I30" s="72">
        <v>20</v>
      </c>
      <c r="J30" s="72">
        <v>20</v>
      </c>
      <c r="K30" s="72">
        <v>20</v>
      </c>
      <c r="L30" s="73">
        <v>20</v>
      </c>
      <c r="M30" s="64"/>
      <c r="N30" s="70"/>
      <c r="O30" s="1">
        <v>19</v>
      </c>
      <c r="P30" s="68"/>
      <c r="Q30" s="69"/>
      <c r="R30" s="68" t="str">
        <f t="shared" si="3"/>
        <v/>
      </c>
      <c r="S30" s="68"/>
      <c r="T30" s="71">
        <f t="shared" si="0"/>
        <v>0</v>
      </c>
      <c r="U30" s="2" t="str">
        <f t="shared" si="1"/>
        <v/>
      </c>
      <c r="V30" s="3">
        <f t="shared" ca="1" si="2"/>
        <v>43344</v>
      </c>
    </row>
    <row r="31" spans="1:22" customFormat="1" ht="9.9499999999999993" customHeight="1" x14ac:dyDescent="0.25">
      <c r="A31" s="63"/>
      <c r="B31" s="257"/>
      <c r="C31" s="97">
        <v>21</v>
      </c>
      <c r="D31" s="72">
        <v>21</v>
      </c>
      <c r="E31" s="72">
        <v>21</v>
      </c>
      <c r="F31" s="72">
        <v>21</v>
      </c>
      <c r="G31" s="72">
        <v>21</v>
      </c>
      <c r="H31" s="72">
        <v>21</v>
      </c>
      <c r="I31" s="72">
        <v>21</v>
      </c>
      <c r="J31" s="72">
        <v>21</v>
      </c>
      <c r="K31" s="72">
        <v>21</v>
      </c>
      <c r="L31" s="73">
        <v>21</v>
      </c>
      <c r="M31" s="64"/>
      <c r="N31" s="70"/>
      <c r="O31" s="1">
        <v>20</v>
      </c>
      <c r="P31" s="68"/>
      <c r="Q31" s="69"/>
      <c r="R31" s="68" t="str">
        <f t="shared" si="3"/>
        <v/>
      </c>
      <c r="S31" s="68"/>
      <c r="T31" s="71">
        <f t="shared" si="0"/>
        <v>0</v>
      </c>
      <c r="U31" s="2" t="str">
        <f t="shared" si="1"/>
        <v/>
      </c>
      <c r="V31" s="3">
        <f t="shared" ca="1" si="2"/>
        <v>43344</v>
      </c>
    </row>
    <row r="32" spans="1:22" customFormat="1" ht="9.9499999999999993" customHeight="1" x14ac:dyDescent="0.25">
      <c r="A32" s="63"/>
      <c r="B32" s="257"/>
      <c r="C32" s="97">
        <v>22</v>
      </c>
      <c r="D32" s="72">
        <v>22</v>
      </c>
      <c r="E32" s="72">
        <v>22</v>
      </c>
      <c r="F32" s="72">
        <v>22</v>
      </c>
      <c r="G32" s="72">
        <v>22</v>
      </c>
      <c r="H32" s="72">
        <v>22</v>
      </c>
      <c r="I32" s="72">
        <v>22</v>
      </c>
      <c r="J32" s="72">
        <v>22</v>
      </c>
      <c r="K32" s="72">
        <v>22</v>
      </c>
      <c r="L32" s="73">
        <v>22</v>
      </c>
      <c r="M32" s="64"/>
      <c r="N32" s="70"/>
      <c r="O32" s="1">
        <v>21</v>
      </c>
      <c r="P32" s="68"/>
      <c r="Q32" s="69"/>
      <c r="R32" s="68" t="str">
        <f t="shared" si="3"/>
        <v/>
      </c>
      <c r="S32" s="68"/>
      <c r="T32" s="71">
        <f t="shared" si="0"/>
        <v>0</v>
      </c>
      <c r="U32" s="2" t="str">
        <f t="shared" si="1"/>
        <v/>
      </c>
      <c r="V32" s="3">
        <f t="shared" ca="1" si="2"/>
        <v>43344</v>
      </c>
    </row>
    <row r="33" spans="1:22" customFormat="1" ht="9.9499999999999993" customHeight="1" x14ac:dyDescent="0.25">
      <c r="A33" s="63"/>
      <c r="B33" s="257"/>
      <c r="C33" s="97">
        <v>23</v>
      </c>
      <c r="D33" s="72">
        <v>23</v>
      </c>
      <c r="E33" s="72">
        <v>23</v>
      </c>
      <c r="F33" s="72">
        <v>23</v>
      </c>
      <c r="G33" s="72">
        <v>23</v>
      </c>
      <c r="H33" s="72">
        <v>23</v>
      </c>
      <c r="I33" s="72">
        <v>23</v>
      </c>
      <c r="J33" s="72">
        <v>23</v>
      </c>
      <c r="K33" s="72">
        <v>23</v>
      </c>
      <c r="L33" s="73">
        <v>23</v>
      </c>
      <c r="M33" s="64"/>
      <c r="N33" s="70"/>
      <c r="O33" s="1">
        <v>22</v>
      </c>
      <c r="P33" s="68"/>
      <c r="Q33" s="69"/>
      <c r="R33" s="68" t="str">
        <f t="shared" si="3"/>
        <v/>
      </c>
      <c r="S33" s="68"/>
      <c r="T33" s="71">
        <f t="shared" si="0"/>
        <v>0</v>
      </c>
      <c r="U33" s="2" t="str">
        <f t="shared" si="1"/>
        <v/>
      </c>
      <c r="V33" s="3">
        <f t="shared" ca="1" si="2"/>
        <v>43344</v>
      </c>
    </row>
    <row r="34" spans="1:22" customFormat="1" ht="9.9499999999999993" customHeight="1" x14ac:dyDescent="0.25">
      <c r="A34" s="63"/>
      <c r="B34" s="257"/>
      <c r="C34" s="97">
        <v>24</v>
      </c>
      <c r="D34" s="72">
        <v>24</v>
      </c>
      <c r="E34" s="72">
        <v>24</v>
      </c>
      <c r="F34" s="72">
        <v>24</v>
      </c>
      <c r="G34" s="72">
        <v>24</v>
      </c>
      <c r="H34" s="72">
        <v>24</v>
      </c>
      <c r="I34" s="72">
        <v>24</v>
      </c>
      <c r="J34" s="72">
        <v>24</v>
      </c>
      <c r="K34" s="72">
        <v>24</v>
      </c>
      <c r="L34" s="73">
        <v>24</v>
      </c>
      <c r="M34" s="64"/>
      <c r="N34" s="70"/>
      <c r="O34" s="1">
        <v>23</v>
      </c>
      <c r="P34" s="68"/>
      <c r="Q34" s="69"/>
      <c r="R34" s="68" t="str">
        <f t="shared" si="3"/>
        <v/>
      </c>
      <c r="S34" s="68"/>
      <c r="T34" s="71">
        <f t="shared" si="0"/>
        <v>0</v>
      </c>
      <c r="U34" s="2" t="str">
        <f t="shared" si="1"/>
        <v/>
      </c>
      <c r="V34" s="3">
        <f t="shared" ca="1" si="2"/>
        <v>43344</v>
      </c>
    </row>
    <row r="35" spans="1:22" customFormat="1" ht="9.9499999999999993" customHeight="1" x14ac:dyDescent="0.25">
      <c r="A35" s="63"/>
      <c r="B35" s="257"/>
      <c r="C35" s="97">
        <v>25</v>
      </c>
      <c r="D35" s="72">
        <v>25</v>
      </c>
      <c r="E35" s="72">
        <v>25</v>
      </c>
      <c r="F35" s="72">
        <v>25</v>
      </c>
      <c r="G35" s="72">
        <v>25</v>
      </c>
      <c r="H35" s="72">
        <v>25</v>
      </c>
      <c r="I35" s="72">
        <v>25</v>
      </c>
      <c r="J35" s="72">
        <v>25</v>
      </c>
      <c r="K35" s="72">
        <v>25</v>
      </c>
      <c r="L35" s="73">
        <v>25</v>
      </c>
      <c r="M35" s="64"/>
      <c r="N35" s="70"/>
      <c r="O35" s="1">
        <v>24</v>
      </c>
      <c r="P35" s="68"/>
      <c r="Q35" s="69"/>
      <c r="R35" s="68" t="str">
        <f t="shared" si="3"/>
        <v/>
      </c>
      <c r="S35" s="68"/>
      <c r="T35" s="71">
        <f t="shared" si="0"/>
        <v>0</v>
      </c>
      <c r="U35" s="2" t="str">
        <f t="shared" si="1"/>
        <v/>
      </c>
      <c r="V35" s="3">
        <f t="shared" ca="1" si="2"/>
        <v>43344</v>
      </c>
    </row>
    <row r="36" spans="1:22" customFormat="1" ht="9.9499999999999993" customHeight="1" x14ac:dyDescent="0.25">
      <c r="A36" s="63"/>
      <c r="B36" s="257"/>
      <c r="C36" s="97">
        <v>26</v>
      </c>
      <c r="D36" s="72">
        <v>26</v>
      </c>
      <c r="E36" s="72">
        <v>26</v>
      </c>
      <c r="F36" s="72">
        <v>26</v>
      </c>
      <c r="G36" s="72">
        <v>26</v>
      </c>
      <c r="H36" s="72">
        <v>26</v>
      </c>
      <c r="I36" s="72">
        <v>26</v>
      </c>
      <c r="J36" s="72">
        <v>26</v>
      </c>
      <c r="K36" s="72">
        <v>26</v>
      </c>
      <c r="L36" s="73">
        <v>26</v>
      </c>
      <c r="M36" s="64"/>
      <c r="N36" s="70"/>
      <c r="O36" s="1">
        <v>25</v>
      </c>
      <c r="P36" s="68"/>
      <c r="Q36" s="69"/>
      <c r="R36" s="68" t="str">
        <f t="shared" si="3"/>
        <v/>
      </c>
      <c r="S36" s="68"/>
      <c r="T36" s="71">
        <f t="shared" si="0"/>
        <v>0</v>
      </c>
      <c r="U36" s="2" t="str">
        <f t="shared" si="1"/>
        <v/>
      </c>
      <c r="V36" s="3">
        <f t="shared" ca="1" si="2"/>
        <v>43344</v>
      </c>
    </row>
    <row r="37" spans="1:22" customFormat="1" ht="9.9499999999999993" customHeight="1" x14ac:dyDescent="0.25">
      <c r="A37" s="63"/>
      <c r="B37" s="257"/>
      <c r="C37" s="97">
        <v>27</v>
      </c>
      <c r="D37" s="72">
        <v>27</v>
      </c>
      <c r="E37" s="72">
        <v>27</v>
      </c>
      <c r="F37" s="72">
        <v>27</v>
      </c>
      <c r="G37" s="72">
        <v>27</v>
      </c>
      <c r="H37" s="72">
        <v>27</v>
      </c>
      <c r="I37" s="72">
        <v>27</v>
      </c>
      <c r="J37" s="72">
        <v>27</v>
      </c>
      <c r="K37" s="72">
        <v>27</v>
      </c>
      <c r="L37" s="73">
        <v>27</v>
      </c>
      <c r="M37" s="64"/>
      <c r="N37" s="70"/>
      <c r="O37" s="1">
        <v>26</v>
      </c>
      <c r="P37" s="68"/>
      <c r="Q37" s="69"/>
      <c r="R37" s="68" t="str">
        <f t="shared" si="3"/>
        <v/>
      </c>
      <c r="S37" s="68"/>
      <c r="T37" s="71">
        <f t="shared" si="0"/>
        <v>0</v>
      </c>
      <c r="U37" s="2" t="str">
        <f t="shared" si="1"/>
        <v/>
      </c>
      <c r="V37" s="3">
        <f t="shared" ca="1" si="2"/>
        <v>43344</v>
      </c>
    </row>
    <row r="38" spans="1:22" customFormat="1" ht="9.9499999999999993" customHeight="1" x14ac:dyDescent="0.25">
      <c r="A38" s="63"/>
      <c r="B38" s="257"/>
      <c r="C38" s="97">
        <v>28</v>
      </c>
      <c r="D38" s="72">
        <v>28</v>
      </c>
      <c r="E38" s="72">
        <v>28</v>
      </c>
      <c r="F38" s="72">
        <v>28</v>
      </c>
      <c r="G38" s="72">
        <v>28</v>
      </c>
      <c r="H38" s="72">
        <v>28</v>
      </c>
      <c r="I38" s="72">
        <v>28</v>
      </c>
      <c r="J38" s="72">
        <v>28</v>
      </c>
      <c r="K38" s="72">
        <v>28</v>
      </c>
      <c r="L38" s="73">
        <v>28</v>
      </c>
      <c r="M38" s="64"/>
      <c r="N38" s="70"/>
      <c r="O38" s="1">
        <v>27</v>
      </c>
      <c r="P38" s="68"/>
      <c r="Q38" s="69"/>
      <c r="R38" s="68" t="str">
        <f t="shared" si="3"/>
        <v/>
      </c>
      <c r="S38" s="68"/>
      <c r="T38" s="71">
        <f t="shared" si="0"/>
        <v>0</v>
      </c>
      <c r="U38" s="2" t="str">
        <f t="shared" si="1"/>
        <v/>
      </c>
      <c r="V38" s="3">
        <f t="shared" ca="1" si="2"/>
        <v>43344</v>
      </c>
    </row>
    <row r="39" spans="1:22" customFormat="1" ht="9.9499999999999993" customHeight="1" x14ac:dyDescent="0.25">
      <c r="A39" s="63"/>
      <c r="B39" s="257"/>
      <c r="C39" s="97">
        <v>29</v>
      </c>
      <c r="D39" s="72">
        <v>29</v>
      </c>
      <c r="E39" s="72">
        <v>29</v>
      </c>
      <c r="F39" s="72">
        <v>29</v>
      </c>
      <c r="G39" s="72">
        <v>29</v>
      </c>
      <c r="H39" s="72">
        <v>29</v>
      </c>
      <c r="I39" s="72">
        <v>29</v>
      </c>
      <c r="J39" s="72">
        <v>29</v>
      </c>
      <c r="K39" s="72">
        <v>29</v>
      </c>
      <c r="L39" s="73">
        <v>29</v>
      </c>
      <c r="M39" s="64"/>
      <c r="N39" s="70"/>
      <c r="O39" s="1">
        <v>28</v>
      </c>
      <c r="P39" s="68"/>
      <c r="Q39" s="69"/>
      <c r="R39" s="68" t="str">
        <f t="shared" si="3"/>
        <v/>
      </c>
      <c r="S39" s="68"/>
      <c r="T39" s="71">
        <f t="shared" si="0"/>
        <v>0</v>
      </c>
      <c r="U39" s="2" t="str">
        <f t="shared" si="1"/>
        <v/>
      </c>
      <c r="V39" s="3">
        <f t="shared" ca="1" si="2"/>
        <v>43344</v>
      </c>
    </row>
    <row r="40" spans="1:22" customFormat="1" ht="9.9499999999999993" customHeight="1" x14ac:dyDescent="0.25">
      <c r="A40" s="63"/>
      <c r="B40" s="257"/>
      <c r="C40" s="97">
        <v>30</v>
      </c>
      <c r="D40" s="72">
        <v>30</v>
      </c>
      <c r="E40" s="72">
        <v>30</v>
      </c>
      <c r="F40" s="72">
        <v>30</v>
      </c>
      <c r="G40" s="72">
        <v>30</v>
      </c>
      <c r="H40" s="72">
        <v>30</v>
      </c>
      <c r="I40" s="72">
        <v>30</v>
      </c>
      <c r="J40" s="72">
        <v>30</v>
      </c>
      <c r="K40" s="72">
        <v>30</v>
      </c>
      <c r="L40" s="73">
        <v>30</v>
      </c>
      <c r="M40" s="64"/>
      <c r="N40" s="70"/>
      <c r="O40" s="1">
        <v>29</v>
      </c>
      <c r="P40" s="68"/>
      <c r="Q40" s="69"/>
      <c r="R40" s="68" t="str">
        <f t="shared" si="3"/>
        <v/>
      </c>
      <c r="S40" s="68"/>
      <c r="T40" s="71">
        <f t="shared" si="0"/>
        <v>0</v>
      </c>
      <c r="U40" s="2" t="str">
        <f t="shared" si="1"/>
        <v/>
      </c>
      <c r="V40" s="3">
        <f t="shared" ca="1" si="2"/>
        <v>43344</v>
      </c>
    </row>
    <row r="41" spans="1:22" customFormat="1" ht="9.9499999999999993" customHeight="1" x14ac:dyDescent="0.25">
      <c r="A41" s="63"/>
      <c r="B41" s="257"/>
      <c r="C41" s="97">
        <v>31</v>
      </c>
      <c r="D41" s="72">
        <v>31</v>
      </c>
      <c r="E41" s="72">
        <v>31</v>
      </c>
      <c r="F41" s="72">
        <v>31</v>
      </c>
      <c r="G41" s="72">
        <v>31</v>
      </c>
      <c r="H41" s="72">
        <v>31</v>
      </c>
      <c r="I41" s="72">
        <v>31</v>
      </c>
      <c r="J41" s="72">
        <v>31</v>
      </c>
      <c r="K41" s="72">
        <v>31</v>
      </c>
      <c r="L41" s="73">
        <v>31</v>
      </c>
      <c r="M41" s="64"/>
      <c r="N41" s="70"/>
      <c r="O41" s="1">
        <v>30</v>
      </c>
      <c r="P41" s="68"/>
      <c r="Q41" s="69"/>
      <c r="R41" s="68" t="str">
        <f t="shared" si="3"/>
        <v/>
      </c>
      <c r="S41" s="68"/>
      <c r="T41" s="71">
        <f t="shared" si="0"/>
        <v>0</v>
      </c>
      <c r="U41" s="2" t="str">
        <f t="shared" si="1"/>
        <v/>
      </c>
      <c r="V41" s="3">
        <f t="shared" ca="1" si="2"/>
        <v>43344</v>
      </c>
    </row>
    <row r="42" spans="1:22" customFormat="1" ht="9.9499999999999993" customHeight="1" x14ac:dyDescent="0.25">
      <c r="A42" s="63"/>
      <c r="B42" s="257"/>
      <c r="C42" s="97">
        <v>32</v>
      </c>
      <c r="D42" s="72">
        <v>32</v>
      </c>
      <c r="E42" s="72">
        <v>32</v>
      </c>
      <c r="F42" s="72">
        <v>32</v>
      </c>
      <c r="G42" s="72">
        <v>32</v>
      </c>
      <c r="H42" s="72">
        <v>32</v>
      </c>
      <c r="I42" s="72">
        <v>32</v>
      </c>
      <c r="J42" s="72">
        <v>32</v>
      </c>
      <c r="K42" s="72">
        <v>32</v>
      </c>
      <c r="L42" s="73">
        <v>32</v>
      </c>
      <c r="M42" s="64"/>
      <c r="N42" s="70"/>
      <c r="O42" s="1">
        <v>31</v>
      </c>
      <c r="P42" s="68"/>
      <c r="Q42" s="69"/>
      <c r="R42" s="68" t="str">
        <f t="shared" si="3"/>
        <v/>
      </c>
      <c r="S42" s="68"/>
      <c r="T42" s="71">
        <f t="shared" si="0"/>
        <v>0</v>
      </c>
      <c r="U42" s="2" t="str">
        <f t="shared" si="1"/>
        <v/>
      </c>
      <c r="V42" s="3">
        <f t="shared" ca="1" si="2"/>
        <v>43344</v>
      </c>
    </row>
    <row r="43" spans="1:22" customFormat="1" ht="9.9499999999999993" customHeight="1" x14ac:dyDescent="0.25">
      <c r="A43" s="63"/>
      <c r="B43" s="257"/>
      <c r="C43" s="97">
        <v>33</v>
      </c>
      <c r="D43" s="72">
        <v>33</v>
      </c>
      <c r="E43" s="72">
        <v>33</v>
      </c>
      <c r="F43" s="72">
        <v>33</v>
      </c>
      <c r="G43" s="72">
        <v>33</v>
      </c>
      <c r="H43" s="72">
        <v>33</v>
      </c>
      <c r="I43" s="72">
        <v>33</v>
      </c>
      <c r="J43" s="72">
        <v>33</v>
      </c>
      <c r="K43" s="72">
        <v>33</v>
      </c>
      <c r="L43" s="73">
        <v>33</v>
      </c>
      <c r="M43" s="64"/>
      <c r="N43" s="70"/>
      <c r="O43" s="1">
        <v>32</v>
      </c>
      <c r="P43" s="68"/>
      <c r="Q43" s="69"/>
      <c r="R43" s="68" t="str">
        <f t="shared" si="3"/>
        <v/>
      </c>
      <c r="S43" s="68"/>
      <c r="T43" s="71">
        <f t="shared" si="0"/>
        <v>0</v>
      </c>
      <c r="U43" s="2" t="str">
        <f t="shared" si="1"/>
        <v/>
      </c>
      <c r="V43" s="3">
        <f t="shared" ca="1" si="2"/>
        <v>43344</v>
      </c>
    </row>
    <row r="44" spans="1:22" customFormat="1" ht="9.9499999999999993" customHeight="1" x14ac:dyDescent="0.25">
      <c r="A44" s="63"/>
      <c r="B44" s="257"/>
      <c r="C44" s="97">
        <v>34</v>
      </c>
      <c r="D44" s="72">
        <v>34</v>
      </c>
      <c r="E44" s="72">
        <v>34</v>
      </c>
      <c r="F44" s="72">
        <v>34</v>
      </c>
      <c r="G44" s="72">
        <v>34</v>
      </c>
      <c r="H44" s="72">
        <v>34</v>
      </c>
      <c r="I44" s="72">
        <v>34</v>
      </c>
      <c r="J44" s="72">
        <v>34</v>
      </c>
      <c r="K44" s="72">
        <v>34</v>
      </c>
      <c r="L44" s="73">
        <v>34</v>
      </c>
      <c r="M44" s="64"/>
      <c r="N44" s="70"/>
      <c r="O44" s="1">
        <v>33</v>
      </c>
      <c r="P44" s="68"/>
      <c r="Q44" s="69"/>
      <c r="R44" s="68" t="str">
        <f t="shared" si="3"/>
        <v/>
      </c>
      <c r="S44" s="68"/>
      <c r="T44" s="71">
        <f t="shared" si="0"/>
        <v>0</v>
      </c>
      <c r="U44" s="2" t="str">
        <f t="shared" si="1"/>
        <v/>
      </c>
      <c r="V44" s="3">
        <f t="shared" ca="1" si="2"/>
        <v>43344</v>
      </c>
    </row>
    <row r="45" spans="1:22" customFormat="1" ht="9.9499999999999993" customHeight="1" x14ac:dyDescent="0.25">
      <c r="A45" s="63"/>
      <c r="B45" s="257"/>
      <c r="C45" s="97">
        <v>35</v>
      </c>
      <c r="D45" s="72">
        <v>35</v>
      </c>
      <c r="E45" s="72">
        <v>35</v>
      </c>
      <c r="F45" s="72">
        <v>35</v>
      </c>
      <c r="G45" s="72">
        <v>35</v>
      </c>
      <c r="H45" s="72">
        <v>35</v>
      </c>
      <c r="I45" s="72">
        <v>35</v>
      </c>
      <c r="J45" s="72">
        <v>35</v>
      </c>
      <c r="K45" s="72">
        <v>35</v>
      </c>
      <c r="L45" s="73">
        <v>35</v>
      </c>
      <c r="M45" s="64"/>
      <c r="N45" s="70"/>
      <c r="O45" s="1">
        <v>34</v>
      </c>
      <c r="P45" s="68"/>
      <c r="Q45" s="69"/>
      <c r="R45" s="68" t="str">
        <f t="shared" si="3"/>
        <v/>
      </c>
      <c r="S45" s="68"/>
      <c r="T45" s="71">
        <f t="shared" si="0"/>
        <v>0</v>
      </c>
      <c r="U45" s="2" t="str">
        <f t="shared" si="1"/>
        <v/>
      </c>
      <c r="V45" s="3">
        <f t="shared" ca="1" si="2"/>
        <v>43344</v>
      </c>
    </row>
    <row r="46" spans="1:22" customFormat="1" ht="9.9499999999999993" customHeight="1" x14ac:dyDescent="0.25">
      <c r="A46" s="63"/>
      <c r="B46" s="257"/>
      <c r="C46" s="97">
        <v>36</v>
      </c>
      <c r="D46" s="72">
        <v>36</v>
      </c>
      <c r="E46" s="72">
        <v>36</v>
      </c>
      <c r="F46" s="72">
        <v>36</v>
      </c>
      <c r="G46" s="72">
        <v>36</v>
      </c>
      <c r="H46" s="72">
        <v>36</v>
      </c>
      <c r="I46" s="72">
        <v>36</v>
      </c>
      <c r="J46" s="72">
        <v>36</v>
      </c>
      <c r="K46" s="72">
        <v>36</v>
      </c>
      <c r="L46" s="73">
        <v>36</v>
      </c>
      <c r="M46" s="64"/>
      <c r="N46" s="70"/>
      <c r="O46" s="1">
        <v>35</v>
      </c>
      <c r="P46" s="68"/>
      <c r="Q46" s="69"/>
      <c r="R46" s="68" t="str">
        <f t="shared" si="3"/>
        <v/>
      </c>
      <c r="S46" s="68"/>
      <c r="T46" s="71">
        <f t="shared" si="0"/>
        <v>0</v>
      </c>
      <c r="U46" s="2" t="str">
        <f t="shared" si="1"/>
        <v/>
      </c>
      <c r="V46" s="3">
        <f t="shared" ca="1" si="2"/>
        <v>43344</v>
      </c>
    </row>
    <row r="47" spans="1:22" customFormat="1" ht="9.9499999999999993" customHeight="1" x14ac:dyDescent="0.25">
      <c r="A47" s="63"/>
      <c r="B47" s="257"/>
      <c r="C47" s="97">
        <v>37</v>
      </c>
      <c r="D47" s="72">
        <v>37</v>
      </c>
      <c r="E47" s="72">
        <v>37</v>
      </c>
      <c r="F47" s="72">
        <v>37</v>
      </c>
      <c r="G47" s="72">
        <v>37</v>
      </c>
      <c r="H47" s="72">
        <v>37</v>
      </c>
      <c r="I47" s="72">
        <v>37</v>
      </c>
      <c r="J47" s="72">
        <v>37</v>
      </c>
      <c r="K47" s="72">
        <v>37</v>
      </c>
      <c r="L47" s="73">
        <v>37</v>
      </c>
      <c r="M47" s="64"/>
      <c r="N47" s="70"/>
      <c r="O47" s="1">
        <v>36</v>
      </c>
      <c r="P47" s="68"/>
      <c r="Q47" s="69"/>
      <c r="R47" s="68" t="str">
        <f t="shared" si="3"/>
        <v/>
      </c>
      <c r="S47" s="68"/>
      <c r="T47" s="71">
        <f t="shared" si="0"/>
        <v>0</v>
      </c>
      <c r="U47" s="2" t="str">
        <f t="shared" si="1"/>
        <v/>
      </c>
      <c r="V47" s="3">
        <f t="shared" ca="1" si="2"/>
        <v>43344</v>
      </c>
    </row>
    <row r="48" spans="1:22" customFormat="1" ht="9.9499999999999993" customHeight="1" x14ac:dyDescent="0.25">
      <c r="A48" s="63"/>
      <c r="B48" s="257"/>
      <c r="C48" s="97">
        <v>38</v>
      </c>
      <c r="D48" s="72">
        <v>38</v>
      </c>
      <c r="E48" s="72">
        <v>38</v>
      </c>
      <c r="F48" s="72">
        <v>38</v>
      </c>
      <c r="G48" s="72">
        <v>38</v>
      </c>
      <c r="H48" s="72">
        <v>38</v>
      </c>
      <c r="I48" s="72">
        <v>38</v>
      </c>
      <c r="J48" s="72">
        <v>38</v>
      </c>
      <c r="K48" s="72">
        <v>38</v>
      </c>
      <c r="L48" s="73">
        <v>38</v>
      </c>
      <c r="M48" s="64"/>
      <c r="N48" s="70"/>
      <c r="O48" s="1">
        <v>37</v>
      </c>
      <c r="P48" s="68"/>
      <c r="Q48" s="69"/>
      <c r="R48" s="68" t="str">
        <f t="shared" si="3"/>
        <v/>
      </c>
      <c r="S48" s="68"/>
      <c r="T48" s="71">
        <f t="shared" si="0"/>
        <v>0</v>
      </c>
      <c r="U48" s="2" t="str">
        <f t="shared" si="1"/>
        <v/>
      </c>
      <c r="V48" s="3">
        <f t="shared" ca="1" si="2"/>
        <v>43344</v>
      </c>
    </row>
    <row r="49" spans="1:22" customFormat="1" ht="9.9499999999999993" customHeight="1" x14ac:dyDescent="0.25">
      <c r="A49" s="63"/>
      <c r="B49" s="257"/>
      <c r="C49" s="97">
        <v>39</v>
      </c>
      <c r="D49" s="72">
        <v>39</v>
      </c>
      <c r="E49" s="72">
        <v>39</v>
      </c>
      <c r="F49" s="72">
        <v>39</v>
      </c>
      <c r="G49" s="72">
        <v>39</v>
      </c>
      <c r="H49" s="72">
        <v>39</v>
      </c>
      <c r="I49" s="72">
        <v>39</v>
      </c>
      <c r="J49" s="72">
        <v>39</v>
      </c>
      <c r="K49" s="72">
        <v>39</v>
      </c>
      <c r="L49" s="73">
        <v>39</v>
      </c>
      <c r="M49" s="64"/>
      <c r="N49" s="70"/>
      <c r="O49" s="1">
        <v>38</v>
      </c>
      <c r="P49" s="68"/>
      <c r="Q49" s="69"/>
      <c r="R49" s="68" t="str">
        <f t="shared" si="3"/>
        <v/>
      </c>
      <c r="S49" s="68"/>
      <c r="T49" s="71">
        <f t="shared" si="0"/>
        <v>0</v>
      </c>
      <c r="U49" s="2" t="str">
        <f t="shared" si="1"/>
        <v/>
      </c>
      <c r="V49" s="3">
        <f t="shared" ca="1" si="2"/>
        <v>43344</v>
      </c>
    </row>
    <row r="50" spans="1:22" customFormat="1" ht="9.9499999999999993" customHeight="1" x14ac:dyDescent="0.25">
      <c r="A50" s="63"/>
      <c r="B50" s="257"/>
      <c r="C50" s="98">
        <v>40</v>
      </c>
      <c r="D50" s="95">
        <v>40</v>
      </c>
      <c r="E50" s="95">
        <v>40</v>
      </c>
      <c r="F50" s="95">
        <v>40</v>
      </c>
      <c r="G50" s="95">
        <v>40</v>
      </c>
      <c r="H50" s="95">
        <v>40</v>
      </c>
      <c r="I50" s="95">
        <v>40</v>
      </c>
      <c r="J50" s="95">
        <v>40</v>
      </c>
      <c r="K50" s="95">
        <v>40</v>
      </c>
      <c r="L50" s="96">
        <v>40</v>
      </c>
      <c r="M50" s="64"/>
      <c r="N50" s="70"/>
      <c r="O50" s="1">
        <v>39</v>
      </c>
      <c r="P50" s="68"/>
      <c r="Q50" s="69"/>
      <c r="R50" s="68" t="str">
        <f t="shared" si="3"/>
        <v/>
      </c>
      <c r="S50" s="68"/>
      <c r="T50" s="71">
        <f t="shared" si="0"/>
        <v>0</v>
      </c>
      <c r="U50" s="2" t="str">
        <f t="shared" si="1"/>
        <v/>
      </c>
      <c r="V50" s="3">
        <f t="shared" ca="1" si="2"/>
        <v>43344</v>
      </c>
    </row>
    <row r="51" spans="1:22" customFormat="1" ht="9.75" customHeight="1" x14ac:dyDescent="0.25">
      <c r="A51" s="63"/>
      <c r="B51" s="257"/>
      <c r="C51" s="97">
        <v>41</v>
      </c>
      <c r="D51" s="72">
        <v>41</v>
      </c>
      <c r="E51" s="72">
        <v>41</v>
      </c>
      <c r="F51" s="72">
        <v>41</v>
      </c>
      <c r="G51" s="72">
        <v>41</v>
      </c>
      <c r="H51" s="72">
        <v>41</v>
      </c>
      <c r="I51" s="72">
        <v>41</v>
      </c>
      <c r="J51" s="72">
        <v>41</v>
      </c>
      <c r="K51" s="72">
        <v>41</v>
      </c>
      <c r="L51" s="73">
        <v>41</v>
      </c>
      <c r="M51" s="64"/>
      <c r="N51" s="70"/>
      <c r="O51" s="1">
        <v>40</v>
      </c>
      <c r="P51" s="68"/>
      <c r="Q51" s="69"/>
      <c r="R51" s="68" t="str">
        <f t="shared" si="3"/>
        <v/>
      </c>
      <c r="S51" s="68"/>
      <c r="T51" s="71">
        <f t="shared" si="0"/>
        <v>0</v>
      </c>
      <c r="U51" s="2" t="str">
        <f t="shared" si="1"/>
        <v/>
      </c>
      <c r="V51" s="3">
        <f t="shared" ca="1" si="2"/>
        <v>43344</v>
      </c>
    </row>
    <row r="52" spans="1:22" customFormat="1" ht="9.75" customHeight="1" x14ac:dyDescent="0.25">
      <c r="A52" s="63"/>
      <c r="B52" s="257"/>
      <c r="C52" s="97">
        <v>42</v>
      </c>
      <c r="D52" s="72">
        <v>42</v>
      </c>
      <c r="E52" s="72">
        <v>42</v>
      </c>
      <c r="F52" s="72">
        <v>42</v>
      </c>
      <c r="G52" s="72">
        <v>42</v>
      </c>
      <c r="H52" s="72">
        <v>42</v>
      </c>
      <c r="I52" s="72">
        <v>42</v>
      </c>
      <c r="J52" s="72">
        <v>42</v>
      </c>
      <c r="K52" s="72">
        <v>42</v>
      </c>
      <c r="L52" s="73">
        <v>42</v>
      </c>
      <c r="M52" s="64"/>
      <c r="N52" s="70"/>
      <c r="O52" s="1">
        <v>41</v>
      </c>
      <c r="P52" s="68"/>
      <c r="Q52" s="69"/>
      <c r="R52" s="68"/>
      <c r="S52" s="68"/>
      <c r="T52" s="71">
        <f t="shared" si="0"/>
        <v>0</v>
      </c>
      <c r="U52" s="2" t="str">
        <f t="shared" si="1"/>
        <v/>
      </c>
      <c r="V52" s="3">
        <f t="shared" ca="1" si="2"/>
        <v>43344</v>
      </c>
    </row>
    <row r="53" spans="1:22" customFormat="1" ht="9.75" customHeight="1" x14ac:dyDescent="0.25">
      <c r="A53" s="63"/>
      <c r="B53" s="257"/>
      <c r="C53" s="97">
        <v>43</v>
      </c>
      <c r="D53" s="72">
        <v>43</v>
      </c>
      <c r="E53" s="72">
        <v>43</v>
      </c>
      <c r="F53" s="72">
        <v>43</v>
      </c>
      <c r="G53" s="72">
        <v>43</v>
      </c>
      <c r="H53" s="72">
        <v>43</v>
      </c>
      <c r="I53" s="72">
        <v>43</v>
      </c>
      <c r="J53" s="72">
        <v>43</v>
      </c>
      <c r="K53" s="72">
        <v>43</v>
      </c>
      <c r="L53" s="73">
        <v>43</v>
      </c>
      <c r="M53" s="64"/>
      <c r="N53" s="70"/>
      <c r="O53" s="1">
        <v>42</v>
      </c>
      <c r="P53" s="68"/>
      <c r="Q53" s="69"/>
      <c r="R53" s="68"/>
      <c r="S53" s="68"/>
      <c r="T53" s="71">
        <f t="shared" si="0"/>
        <v>0</v>
      </c>
      <c r="U53" s="2" t="str">
        <f t="shared" si="1"/>
        <v/>
      </c>
      <c r="V53" s="3">
        <f t="shared" ca="1" si="2"/>
        <v>43344</v>
      </c>
    </row>
    <row r="54" spans="1:22" customFormat="1" ht="9.75" customHeight="1" x14ac:dyDescent="0.25">
      <c r="A54" s="63"/>
      <c r="B54" s="257"/>
      <c r="C54" s="97">
        <v>44</v>
      </c>
      <c r="D54" s="72">
        <v>44</v>
      </c>
      <c r="E54" s="72">
        <v>44</v>
      </c>
      <c r="F54" s="72">
        <v>44</v>
      </c>
      <c r="G54" s="72">
        <v>44</v>
      </c>
      <c r="H54" s="72">
        <v>44</v>
      </c>
      <c r="I54" s="72">
        <v>44</v>
      </c>
      <c r="J54" s="72">
        <v>44</v>
      </c>
      <c r="K54" s="72">
        <v>44</v>
      </c>
      <c r="L54" s="73">
        <v>44</v>
      </c>
      <c r="M54" s="64"/>
      <c r="N54" s="70"/>
      <c r="O54" s="1">
        <v>43</v>
      </c>
      <c r="P54" s="68"/>
      <c r="Q54" s="69"/>
      <c r="R54" s="68"/>
      <c r="S54" s="68"/>
      <c r="T54" s="71">
        <f t="shared" si="0"/>
        <v>0</v>
      </c>
      <c r="U54" s="2" t="str">
        <f t="shared" si="1"/>
        <v/>
      </c>
      <c r="V54" s="3">
        <f t="shared" ca="1" si="2"/>
        <v>43344</v>
      </c>
    </row>
    <row r="55" spans="1:22" customFormat="1" ht="9.75" customHeight="1" x14ac:dyDescent="0.25">
      <c r="A55" s="63"/>
      <c r="B55" s="257"/>
      <c r="C55" s="97">
        <v>45</v>
      </c>
      <c r="D55" s="72">
        <v>45</v>
      </c>
      <c r="E55" s="72">
        <v>45</v>
      </c>
      <c r="F55" s="72">
        <v>45</v>
      </c>
      <c r="G55" s="72">
        <v>45</v>
      </c>
      <c r="H55" s="72">
        <v>45</v>
      </c>
      <c r="I55" s="72">
        <v>45</v>
      </c>
      <c r="J55" s="72">
        <v>45</v>
      </c>
      <c r="K55" s="72">
        <v>45</v>
      </c>
      <c r="L55" s="73">
        <v>45</v>
      </c>
      <c r="M55" s="64"/>
      <c r="N55" s="70"/>
      <c r="O55" s="1">
        <v>44</v>
      </c>
      <c r="P55" s="68"/>
      <c r="Q55" s="69"/>
      <c r="R55" s="68"/>
      <c r="S55" s="68"/>
      <c r="T55" s="71">
        <f t="shared" si="0"/>
        <v>0</v>
      </c>
      <c r="U55" s="2" t="str">
        <f t="shared" si="1"/>
        <v/>
      </c>
      <c r="V55" s="3">
        <f t="shared" ca="1" si="2"/>
        <v>43344</v>
      </c>
    </row>
    <row r="56" spans="1:22" customFormat="1" ht="9.75" customHeight="1" x14ac:dyDescent="0.25">
      <c r="A56" s="63"/>
      <c r="B56" s="257"/>
      <c r="C56" s="97">
        <v>46</v>
      </c>
      <c r="D56" s="72">
        <v>46</v>
      </c>
      <c r="E56" s="72">
        <v>46</v>
      </c>
      <c r="F56" s="72">
        <v>46</v>
      </c>
      <c r="G56" s="72">
        <v>46</v>
      </c>
      <c r="H56" s="72">
        <v>46</v>
      </c>
      <c r="I56" s="72">
        <v>46</v>
      </c>
      <c r="J56" s="72">
        <v>46</v>
      </c>
      <c r="K56" s="72">
        <v>46</v>
      </c>
      <c r="L56" s="73">
        <v>46</v>
      </c>
      <c r="M56" s="64"/>
      <c r="N56" s="70"/>
      <c r="O56" s="1">
        <v>45</v>
      </c>
      <c r="P56" s="68"/>
      <c r="Q56" s="69"/>
      <c r="R56" s="68"/>
      <c r="S56" s="68"/>
      <c r="T56" s="71">
        <f t="shared" si="0"/>
        <v>0</v>
      </c>
      <c r="U56" s="2" t="str">
        <f t="shared" si="1"/>
        <v/>
      </c>
      <c r="V56" s="3">
        <f t="shared" ca="1" si="2"/>
        <v>43344</v>
      </c>
    </row>
    <row r="57" spans="1:22" customFormat="1" ht="9.75" customHeight="1" x14ac:dyDescent="0.25">
      <c r="A57" s="63"/>
      <c r="B57" s="257"/>
      <c r="C57" s="97">
        <v>47</v>
      </c>
      <c r="D57" s="72">
        <v>47</v>
      </c>
      <c r="E57" s="72">
        <v>47</v>
      </c>
      <c r="F57" s="72">
        <v>47</v>
      </c>
      <c r="G57" s="72">
        <v>47</v>
      </c>
      <c r="H57" s="72">
        <v>47</v>
      </c>
      <c r="I57" s="72">
        <v>47</v>
      </c>
      <c r="J57" s="72">
        <v>47</v>
      </c>
      <c r="K57" s="72">
        <v>47</v>
      </c>
      <c r="L57" s="73">
        <v>47</v>
      </c>
      <c r="M57" s="64"/>
      <c r="N57" s="70"/>
      <c r="O57" s="1">
        <v>46</v>
      </c>
      <c r="P57" s="68"/>
      <c r="Q57" s="69"/>
      <c r="R57" s="68"/>
      <c r="S57" s="68"/>
      <c r="T57" s="71">
        <f t="shared" si="0"/>
        <v>0</v>
      </c>
      <c r="U57" s="2" t="str">
        <f t="shared" si="1"/>
        <v/>
      </c>
      <c r="V57" s="3">
        <f t="shared" ca="1" si="2"/>
        <v>43344</v>
      </c>
    </row>
    <row r="58" spans="1:22" customFormat="1" ht="9.75" customHeight="1" x14ac:dyDescent="0.25">
      <c r="A58" s="63"/>
      <c r="B58" s="257"/>
      <c r="C58" s="97">
        <v>48</v>
      </c>
      <c r="D58" s="72">
        <v>48</v>
      </c>
      <c r="E58" s="72">
        <v>48</v>
      </c>
      <c r="F58" s="72">
        <v>48</v>
      </c>
      <c r="G58" s="72">
        <v>48</v>
      </c>
      <c r="H58" s="72">
        <v>48</v>
      </c>
      <c r="I58" s="72">
        <v>48</v>
      </c>
      <c r="J58" s="72">
        <v>48</v>
      </c>
      <c r="K58" s="72">
        <v>48</v>
      </c>
      <c r="L58" s="73">
        <v>48</v>
      </c>
      <c r="M58" s="64"/>
      <c r="N58" s="70"/>
      <c r="O58" s="1">
        <v>47</v>
      </c>
      <c r="P58" s="68"/>
      <c r="Q58" s="69"/>
      <c r="R58" s="68"/>
      <c r="S58" s="68"/>
      <c r="T58" s="71">
        <f t="shared" si="0"/>
        <v>0</v>
      </c>
      <c r="U58" s="2" t="str">
        <f t="shared" si="1"/>
        <v/>
      </c>
      <c r="V58" s="3">
        <f t="shared" ca="1" si="2"/>
        <v>43344</v>
      </c>
    </row>
    <row r="59" spans="1:22" customFormat="1" ht="9.75" customHeight="1" x14ac:dyDescent="0.25">
      <c r="A59" s="63"/>
      <c r="B59" s="257"/>
      <c r="C59" s="97">
        <v>49</v>
      </c>
      <c r="D59" s="72">
        <v>49</v>
      </c>
      <c r="E59" s="72">
        <v>49</v>
      </c>
      <c r="F59" s="72">
        <v>49</v>
      </c>
      <c r="G59" s="72">
        <v>49</v>
      </c>
      <c r="H59" s="72">
        <v>49</v>
      </c>
      <c r="I59" s="72">
        <v>49</v>
      </c>
      <c r="J59" s="72">
        <v>49</v>
      </c>
      <c r="K59" s="72">
        <v>49</v>
      </c>
      <c r="L59" s="73">
        <v>49</v>
      </c>
      <c r="M59" s="64"/>
      <c r="N59" s="70"/>
      <c r="O59" s="1">
        <v>48</v>
      </c>
      <c r="P59" s="68"/>
      <c r="Q59" s="69"/>
      <c r="R59" s="68"/>
      <c r="S59" s="68"/>
      <c r="T59" s="71">
        <f t="shared" si="0"/>
        <v>0</v>
      </c>
      <c r="U59" s="2" t="str">
        <f t="shared" si="1"/>
        <v/>
      </c>
      <c r="V59" s="3">
        <f t="shared" ca="1" si="2"/>
        <v>43344</v>
      </c>
    </row>
    <row r="60" spans="1:22" customFormat="1" ht="9.75" customHeight="1" x14ac:dyDescent="0.25">
      <c r="A60" s="63"/>
      <c r="B60" s="257"/>
      <c r="C60" s="97">
        <v>50</v>
      </c>
      <c r="D60" s="72">
        <v>50</v>
      </c>
      <c r="E60" s="72">
        <v>50</v>
      </c>
      <c r="F60" s="72">
        <v>50</v>
      </c>
      <c r="G60" s="72">
        <v>50</v>
      </c>
      <c r="H60" s="72">
        <v>50</v>
      </c>
      <c r="I60" s="72">
        <v>50</v>
      </c>
      <c r="J60" s="72">
        <v>50</v>
      </c>
      <c r="K60" s="72">
        <v>50</v>
      </c>
      <c r="L60" s="73">
        <v>50</v>
      </c>
      <c r="M60" s="64"/>
      <c r="N60" s="70"/>
      <c r="O60" s="1">
        <v>49</v>
      </c>
      <c r="P60" s="68"/>
      <c r="Q60" s="69"/>
      <c r="R60" s="68"/>
      <c r="S60" s="68"/>
      <c r="T60" s="71">
        <f t="shared" si="0"/>
        <v>0</v>
      </c>
      <c r="U60" s="2" t="str">
        <f t="shared" si="1"/>
        <v/>
      </c>
      <c r="V60" s="3">
        <f t="shared" ca="1" si="2"/>
        <v>43344</v>
      </c>
    </row>
    <row r="61" spans="1:22" customFormat="1" ht="9.75" customHeight="1" x14ac:dyDescent="0.25">
      <c r="A61" s="63"/>
      <c r="B61" s="257"/>
      <c r="C61" s="97">
        <v>51</v>
      </c>
      <c r="D61" s="72">
        <v>51</v>
      </c>
      <c r="E61" s="72">
        <v>51</v>
      </c>
      <c r="F61" s="72">
        <v>51</v>
      </c>
      <c r="G61" s="72">
        <v>51</v>
      </c>
      <c r="H61" s="72">
        <v>51</v>
      </c>
      <c r="I61" s="72">
        <v>51</v>
      </c>
      <c r="J61" s="72">
        <v>51</v>
      </c>
      <c r="K61" s="72">
        <v>51</v>
      </c>
      <c r="L61" s="73">
        <v>51</v>
      </c>
      <c r="M61" s="64"/>
      <c r="N61" s="70"/>
      <c r="O61" s="1">
        <v>50</v>
      </c>
      <c r="P61" s="68"/>
      <c r="Q61" s="69"/>
      <c r="R61" s="68"/>
      <c r="S61" s="68"/>
      <c r="T61" s="71">
        <f t="shared" si="0"/>
        <v>0</v>
      </c>
      <c r="U61" s="2" t="str">
        <f t="shared" si="1"/>
        <v/>
      </c>
      <c r="V61" s="3">
        <f t="shared" ca="1" si="2"/>
        <v>43344</v>
      </c>
    </row>
    <row r="62" spans="1:22" customFormat="1" ht="9.75" customHeight="1" x14ac:dyDescent="0.25">
      <c r="A62" s="63"/>
      <c r="B62" s="257"/>
      <c r="C62" s="97">
        <v>52</v>
      </c>
      <c r="D62" s="72">
        <v>52</v>
      </c>
      <c r="E62" s="72">
        <v>52</v>
      </c>
      <c r="F62" s="72">
        <v>52</v>
      </c>
      <c r="G62" s="72">
        <v>52</v>
      </c>
      <c r="H62" s="72">
        <v>52</v>
      </c>
      <c r="I62" s="72">
        <v>52</v>
      </c>
      <c r="J62" s="72">
        <v>52</v>
      </c>
      <c r="K62" s="72">
        <v>52</v>
      </c>
      <c r="L62" s="73">
        <v>52</v>
      </c>
      <c r="M62" s="64"/>
      <c r="N62" s="70"/>
      <c r="O62" s="1">
        <v>51</v>
      </c>
      <c r="P62" s="68"/>
      <c r="Q62" s="69"/>
      <c r="R62" s="68"/>
      <c r="S62" s="68"/>
      <c r="T62" s="71">
        <f t="shared" si="0"/>
        <v>0</v>
      </c>
      <c r="U62" s="2" t="str">
        <f t="shared" si="1"/>
        <v/>
      </c>
      <c r="V62" s="3">
        <f t="shared" ca="1" si="2"/>
        <v>43344</v>
      </c>
    </row>
    <row r="63" spans="1:22" customFormat="1" ht="9.75" customHeight="1" x14ac:dyDescent="0.25">
      <c r="A63" s="63"/>
      <c r="B63" s="257"/>
      <c r="C63" s="97">
        <v>53</v>
      </c>
      <c r="D63" s="72">
        <v>53</v>
      </c>
      <c r="E63" s="72">
        <v>53</v>
      </c>
      <c r="F63" s="72">
        <v>53</v>
      </c>
      <c r="G63" s="72">
        <v>53</v>
      </c>
      <c r="H63" s="72">
        <v>53</v>
      </c>
      <c r="I63" s="72">
        <v>53</v>
      </c>
      <c r="J63" s="72">
        <v>53</v>
      </c>
      <c r="K63" s="72">
        <v>53</v>
      </c>
      <c r="L63" s="73">
        <v>53</v>
      </c>
      <c r="M63" s="64"/>
      <c r="N63" s="70"/>
      <c r="O63" s="1">
        <v>52</v>
      </c>
      <c r="P63" s="68"/>
      <c r="Q63" s="69"/>
      <c r="R63" s="68"/>
      <c r="S63" s="68"/>
      <c r="T63" s="71">
        <f t="shared" si="0"/>
        <v>0</v>
      </c>
      <c r="U63" s="2" t="str">
        <f t="shared" si="1"/>
        <v/>
      </c>
      <c r="V63" s="3">
        <f t="shared" ca="1" si="2"/>
        <v>43344</v>
      </c>
    </row>
    <row r="64" spans="1:22" customFormat="1" ht="9.75" customHeight="1" x14ac:dyDescent="0.25">
      <c r="A64" s="63"/>
      <c r="B64" s="257"/>
      <c r="C64" s="97">
        <v>54</v>
      </c>
      <c r="D64" s="72">
        <v>54</v>
      </c>
      <c r="E64" s="72">
        <v>54</v>
      </c>
      <c r="F64" s="72">
        <v>54</v>
      </c>
      <c r="G64" s="72">
        <v>54</v>
      </c>
      <c r="H64" s="72">
        <v>54</v>
      </c>
      <c r="I64" s="72">
        <v>54</v>
      </c>
      <c r="J64" s="72">
        <v>54</v>
      </c>
      <c r="K64" s="72">
        <v>54</v>
      </c>
      <c r="L64" s="73">
        <v>54</v>
      </c>
      <c r="M64" s="64"/>
      <c r="N64" s="70"/>
      <c r="O64" s="1">
        <v>53</v>
      </c>
      <c r="P64" s="68"/>
      <c r="Q64" s="69"/>
      <c r="R64" s="68"/>
      <c r="S64" s="68"/>
      <c r="T64" s="71">
        <f t="shared" si="0"/>
        <v>0</v>
      </c>
      <c r="U64" s="2" t="str">
        <f t="shared" si="1"/>
        <v/>
      </c>
      <c r="V64" s="3">
        <f t="shared" ca="1" si="2"/>
        <v>43344</v>
      </c>
    </row>
    <row r="65" spans="1:22" customFormat="1" ht="9.75" customHeight="1" x14ac:dyDescent="0.25">
      <c r="A65" s="63"/>
      <c r="B65" s="257"/>
      <c r="C65" s="97">
        <v>55</v>
      </c>
      <c r="D65" s="72">
        <v>55</v>
      </c>
      <c r="E65" s="72">
        <v>55</v>
      </c>
      <c r="F65" s="72">
        <v>55</v>
      </c>
      <c r="G65" s="72">
        <v>55</v>
      </c>
      <c r="H65" s="72">
        <v>55</v>
      </c>
      <c r="I65" s="72">
        <v>55</v>
      </c>
      <c r="J65" s="72">
        <v>55</v>
      </c>
      <c r="K65" s="72">
        <v>55</v>
      </c>
      <c r="L65" s="73">
        <v>55</v>
      </c>
      <c r="M65" s="64"/>
      <c r="N65" s="70"/>
      <c r="O65" s="1">
        <v>54</v>
      </c>
      <c r="P65" s="68"/>
      <c r="Q65" s="69"/>
      <c r="R65" s="68"/>
      <c r="S65" s="68"/>
      <c r="T65" s="71">
        <f t="shared" si="0"/>
        <v>0</v>
      </c>
      <c r="U65" s="2" t="str">
        <f t="shared" si="1"/>
        <v/>
      </c>
      <c r="V65" s="3">
        <f t="shared" ca="1" si="2"/>
        <v>43344</v>
      </c>
    </row>
    <row r="66" spans="1:22" customFormat="1" ht="9.75" customHeight="1" x14ac:dyDescent="0.25">
      <c r="A66" s="63"/>
      <c r="B66" s="257"/>
      <c r="C66" s="97">
        <v>56</v>
      </c>
      <c r="D66" s="72">
        <v>56</v>
      </c>
      <c r="E66" s="72">
        <v>56</v>
      </c>
      <c r="F66" s="72">
        <v>56</v>
      </c>
      <c r="G66" s="72">
        <v>56</v>
      </c>
      <c r="H66" s="72">
        <v>56</v>
      </c>
      <c r="I66" s="72">
        <v>56</v>
      </c>
      <c r="J66" s="72">
        <v>56</v>
      </c>
      <c r="K66" s="72">
        <v>56</v>
      </c>
      <c r="L66" s="73">
        <v>56</v>
      </c>
      <c r="M66" s="64"/>
      <c r="N66" s="70"/>
      <c r="O66" s="1">
        <v>55</v>
      </c>
      <c r="P66" s="68"/>
      <c r="Q66" s="69"/>
      <c r="R66" s="68"/>
      <c r="S66" s="68"/>
      <c r="T66" s="71">
        <f t="shared" si="0"/>
        <v>0</v>
      </c>
      <c r="U66" s="2" t="str">
        <f t="shared" si="1"/>
        <v/>
      </c>
      <c r="V66" s="3">
        <f t="shared" ca="1" si="2"/>
        <v>43344</v>
      </c>
    </row>
    <row r="67" spans="1:22" customFormat="1" ht="9.75" customHeight="1" x14ac:dyDescent="0.25">
      <c r="A67" s="63"/>
      <c r="B67" s="257"/>
      <c r="C67" s="97">
        <v>57</v>
      </c>
      <c r="D67" s="72">
        <v>57</v>
      </c>
      <c r="E67" s="72">
        <v>57</v>
      </c>
      <c r="F67" s="72">
        <v>57</v>
      </c>
      <c r="G67" s="72">
        <v>57</v>
      </c>
      <c r="H67" s="72">
        <v>57</v>
      </c>
      <c r="I67" s="72">
        <v>57</v>
      </c>
      <c r="J67" s="72">
        <v>57</v>
      </c>
      <c r="K67" s="72">
        <v>57</v>
      </c>
      <c r="L67" s="73">
        <v>57</v>
      </c>
      <c r="M67" s="64"/>
      <c r="N67" s="70"/>
      <c r="O67" s="1">
        <v>56</v>
      </c>
      <c r="P67" s="68"/>
      <c r="Q67" s="69"/>
      <c r="R67" s="68"/>
      <c r="S67" s="68"/>
      <c r="T67" s="71">
        <f t="shared" si="0"/>
        <v>0</v>
      </c>
      <c r="U67" s="2" t="str">
        <f t="shared" si="1"/>
        <v/>
      </c>
      <c r="V67" s="3">
        <f t="shared" ca="1" si="2"/>
        <v>43344</v>
      </c>
    </row>
    <row r="68" spans="1:22" customFormat="1" ht="9.75" customHeight="1" x14ac:dyDescent="0.25">
      <c r="A68" s="63"/>
      <c r="B68" s="257"/>
      <c r="C68" s="97">
        <v>58</v>
      </c>
      <c r="D68" s="72">
        <v>58</v>
      </c>
      <c r="E68" s="72">
        <v>58</v>
      </c>
      <c r="F68" s="72">
        <v>58</v>
      </c>
      <c r="G68" s="72">
        <v>58</v>
      </c>
      <c r="H68" s="72">
        <v>58</v>
      </c>
      <c r="I68" s="72">
        <v>58</v>
      </c>
      <c r="J68" s="72">
        <v>58</v>
      </c>
      <c r="K68" s="72">
        <v>58</v>
      </c>
      <c r="L68" s="73">
        <v>58</v>
      </c>
      <c r="M68" s="64"/>
      <c r="N68" s="70"/>
      <c r="O68" s="1">
        <v>57</v>
      </c>
      <c r="P68" s="68"/>
      <c r="Q68" s="69"/>
      <c r="R68" s="68"/>
      <c r="S68" s="68"/>
      <c r="T68" s="71">
        <f t="shared" si="0"/>
        <v>0</v>
      </c>
      <c r="U68" s="2" t="str">
        <f t="shared" si="1"/>
        <v/>
      </c>
      <c r="V68" s="3">
        <f t="shared" ca="1" si="2"/>
        <v>43344</v>
      </c>
    </row>
    <row r="69" spans="1:22" customFormat="1" ht="9.75" customHeight="1" x14ac:dyDescent="0.25">
      <c r="A69" s="63"/>
      <c r="B69" s="257"/>
      <c r="C69" s="97">
        <v>59</v>
      </c>
      <c r="D69" s="72">
        <v>59</v>
      </c>
      <c r="E69" s="72">
        <v>59</v>
      </c>
      <c r="F69" s="72">
        <v>59</v>
      </c>
      <c r="G69" s="72">
        <v>59</v>
      </c>
      <c r="H69" s="72">
        <v>59</v>
      </c>
      <c r="I69" s="72">
        <v>59</v>
      </c>
      <c r="J69" s="72">
        <v>59</v>
      </c>
      <c r="K69" s="72">
        <v>59</v>
      </c>
      <c r="L69" s="73">
        <v>59</v>
      </c>
      <c r="M69" s="64"/>
      <c r="N69" s="70"/>
      <c r="O69" s="1">
        <v>58</v>
      </c>
      <c r="P69" s="68"/>
      <c r="Q69" s="69"/>
      <c r="R69" s="68"/>
      <c r="S69" s="68"/>
      <c r="T69" s="71">
        <f t="shared" si="0"/>
        <v>0</v>
      </c>
      <c r="U69" s="2" t="str">
        <f t="shared" si="1"/>
        <v/>
      </c>
      <c r="V69" s="3">
        <f t="shared" ca="1" si="2"/>
        <v>43344</v>
      </c>
    </row>
    <row r="70" spans="1:22" customFormat="1" ht="9.75" customHeight="1" x14ac:dyDescent="0.25">
      <c r="A70" s="63"/>
      <c r="B70" s="257"/>
      <c r="C70" s="97">
        <v>60</v>
      </c>
      <c r="D70" s="72">
        <v>60</v>
      </c>
      <c r="E70" s="72">
        <v>60</v>
      </c>
      <c r="F70" s="72">
        <v>60</v>
      </c>
      <c r="G70" s="72">
        <v>60</v>
      </c>
      <c r="H70" s="72">
        <v>60</v>
      </c>
      <c r="I70" s="72">
        <v>60</v>
      </c>
      <c r="J70" s="72">
        <v>60</v>
      </c>
      <c r="K70" s="72">
        <v>60</v>
      </c>
      <c r="L70" s="73">
        <v>60</v>
      </c>
      <c r="M70" s="64"/>
      <c r="N70" s="70"/>
      <c r="O70" s="1">
        <v>59</v>
      </c>
      <c r="P70" s="68"/>
      <c r="Q70" s="69"/>
      <c r="R70" s="68"/>
      <c r="S70" s="68"/>
      <c r="T70" s="71">
        <f t="shared" si="0"/>
        <v>0</v>
      </c>
      <c r="U70" s="2" t="str">
        <f t="shared" si="1"/>
        <v/>
      </c>
      <c r="V70" s="3">
        <f t="shared" ca="1" si="2"/>
        <v>43344</v>
      </c>
    </row>
    <row r="71" spans="1:22" customFormat="1" ht="9.75" customHeight="1" x14ac:dyDescent="0.25">
      <c r="A71" s="63"/>
      <c r="B71" s="257"/>
      <c r="C71" s="97">
        <v>61</v>
      </c>
      <c r="D71" s="72">
        <v>61</v>
      </c>
      <c r="E71" s="72">
        <v>61</v>
      </c>
      <c r="F71" s="72">
        <v>61</v>
      </c>
      <c r="G71" s="72">
        <v>61</v>
      </c>
      <c r="H71" s="72">
        <v>61</v>
      </c>
      <c r="I71" s="72">
        <v>61</v>
      </c>
      <c r="J71" s="72">
        <v>61</v>
      </c>
      <c r="K71" s="72">
        <v>61</v>
      </c>
      <c r="L71" s="73">
        <v>61</v>
      </c>
      <c r="M71" s="64"/>
      <c r="N71" s="70"/>
      <c r="O71" s="1">
        <v>60</v>
      </c>
      <c r="P71" s="68"/>
      <c r="Q71" s="69"/>
      <c r="R71" s="68"/>
      <c r="S71" s="68"/>
      <c r="T71" s="71">
        <f t="shared" si="0"/>
        <v>0</v>
      </c>
      <c r="U71" s="2" t="str">
        <f t="shared" si="1"/>
        <v/>
      </c>
      <c r="V71" s="3">
        <f t="shared" ca="1" si="2"/>
        <v>43344</v>
      </c>
    </row>
    <row r="72" spans="1:22" customFormat="1" ht="9.75" customHeight="1" x14ac:dyDescent="0.25">
      <c r="A72" s="63"/>
      <c r="B72" s="257"/>
      <c r="C72" s="97">
        <v>62</v>
      </c>
      <c r="D72" s="72">
        <v>62</v>
      </c>
      <c r="E72" s="72">
        <v>62</v>
      </c>
      <c r="F72" s="72">
        <v>62</v>
      </c>
      <c r="G72" s="72">
        <v>62</v>
      </c>
      <c r="H72" s="72">
        <v>62</v>
      </c>
      <c r="I72" s="72">
        <v>62</v>
      </c>
      <c r="J72" s="72">
        <v>62</v>
      </c>
      <c r="K72" s="72">
        <v>62</v>
      </c>
      <c r="L72" s="73">
        <v>62</v>
      </c>
      <c r="M72" s="64"/>
      <c r="N72" s="70"/>
      <c r="O72" s="1">
        <v>61</v>
      </c>
      <c r="P72" s="68"/>
      <c r="Q72" s="69"/>
      <c r="R72" s="68"/>
      <c r="S72" s="68"/>
      <c r="T72" s="71">
        <f t="shared" si="0"/>
        <v>0</v>
      </c>
      <c r="U72" s="2" t="str">
        <f t="shared" si="1"/>
        <v/>
      </c>
      <c r="V72" s="3">
        <f t="shared" ca="1" si="2"/>
        <v>43344</v>
      </c>
    </row>
    <row r="73" spans="1:22" customFormat="1" ht="9.75" customHeight="1" x14ac:dyDescent="0.25">
      <c r="A73" s="63"/>
      <c r="B73" s="257"/>
      <c r="C73" s="97">
        <v>63</v>
      </c>
      <c r="D73" s="72">
        <v>63</v>
      </c>
      <c r="E73" s="72">
        <v>63</v>
      </c>
      <c r="F73" s="72">
        <v>63</v>
      </c>
      <c r="G73" s="72">
        <v>63</v>
      </c>
      <c r="H73" s="72">
        <v>63</v>
      </c>
      <c r="I73" s="72">
        <v>63</v>
      </c>
      <c r="J73" s="72">
        <v>63</v>
      </c>
      <c r="K73" s="72">
        <v>63</v>
      </c>
      <c r="L73" s="73">
        <v>63</v>
      </c>
      <c r="M73" s="64"/>
      <c r="N73" s="70"/>
      <c r="O73" s="1">
        <v>62</v>
      </c>
      <c r="P73" s="68"/>
      <c r="Q73" s="69"/>
      <c r="R73" s="68"/>
      <c r="S73" s="68"/>
      <c r="T73" s="71">
        <f t="shared" si="0"/>
        <v>0</v>
      </c>
      <c r="U73" s="2" t="str">
        <f t="shared" si="1"/>
        <v/>
      </c>
      <c r="V73" s="3">
        <f t="shared" ca="1" si="2"/>
        <v>43344</v>
      </c>
    </row>
    <row r="74" spans="1:22" customFormat="1" ht="9.75" customHeight="1" x14ac:dyDescent="0.25">
      <c r="A74" s="63"/>
      <c r="B74" s="257"/>
      <c r="C74" s="97">
        <v>64</v>
      </c>
      <c r="D74" s="72">
        <v>64</v>
      </c>
      <c r="E74" s="72">
        <v>64</v>
      </c>
      <c r="F74" s="72">
        <v>64</v>
      </c>
      <c r="G74" s="72">
        <v>64</v>
      </c>
      <c r="H74" s="72">
        <v>64</v>
      </c>
      <c r="I74" s="72">
        <v>64</v>
      </c>
      <c r="J74" s="72">
        <v>64</v>
      </c>
      <c r="K74" s="72">
        <v>64</v>
      </c>
      <c r="L74" s="73">
        <v>64</v>
      </c>
      <c r="M74" s="64"/>
      <c r="N74" s="70"/>
      <c r="O74" s="1">
        <v>63</v>
      </c>
      <c r="P74" s="68"/>
      <c r="Q74" s="69"/>
      <c r="R74" s="68"/>
      <c r="S74" s="68"/>
      <c r="T74" s="71">
        <f t="shared" si="0"/>
        <v>0</v>
      </c>
      <c r="U74" s="2" t="str">
        <f t="shared" si="1"/>
        <v/>
      </c>
      <c r="V74" s="3">
        <f t="shared" ca="1" si="2"/>
        <v>43344</v>
      </c>
    </row>
    <row r="75" spans="1:22" customFormat="1" ht="9.75" customHeight="1" x14ac:dyDescent="0.25">
      <c r="A75" s="63"/>
      <c r="B75" s="257"/>
      <c r="C75" s="97">
        <v>65</v>
      </c>
      <c r="D75" s="72">
        <v>65</v>
      </c>
      <c r="E75" s="72">
        <v>65</v>
      </c>
      <c r="F75" s="72">
        <v>65</v>
      </c>
      <c r="G75" s="72">
        <v>65</v>
      </c>
      <c r="H75" s="72">
        <v>65</v>
      </c>
      <c r="I75" s="72">
        <v>65</v>
      </c>
      <c r="J75" s="72">
        <v>65</v>
      </c>
      <c r="K75" s="72">
        <v>65</v>
      </c>
      <c r="L75" s="73">
        <v>65</v>
      </c>
      <c r="M75" s="64"/>
      <c r="N75" s="70"/>
      <c r="O75" s="1">
        <v>64</v>
      </c>
      <c r="P75" s="68"/>
      <c r="Q75" s="69"/>
      <c r="R75" s="68"/>
      <c r="S75" s="68"/>
      <c r="T75" s="71">
        <f t="shared" ref="T75:T131" si="4">IF(P75&gt;=S75,0,"")</f>
        <v>0</v>
      </c>
      <c r="U75" s="2" t="str">
        <f t="shared" ref="U75:U131" si="5">IF(S75&lt;&gt;"",Q75,"")</f>
        <v/>
      </c>
      <c r="V75" s="3">
        <f t="shared" ref="V75:V131" ca="1" si="6">IF(U75&lt;&gt;"","pago",TODAY()-P75)</f>
        <v>43344</v>
      </c>
    </row>
    <row r="76" spans="1:22" customFormat="1" ht="9.75" customHeight="1" x14ac:dyDescent="0.25">
      <c r="A76" s="63"/>
      <c r="B76" s="257"/>
      <c r="C76" s="97">
        <v>66</v>
      </c>
      <c r="D76" s="72">
        <v>66</v>
      </c>
      <c r="E76" s="72">
        <v>66</v>
      </c>
      <c r="F76" s="72">
        <v>66</v>
      </c>
      <c r="G76" s="72">
        <v>66</v>
      </c>
      <c r="H76" s="72">
        <v>66</v>
      </c>
      <c r="I76" s="72">
        <v>66</v>
      </c>
      <c r="J76" s="72">
        <v>66</v>
      </c>
      <c r="K76" s="72">
        <v>66</v>
      </c>
      <c r="L76" s="73">
        <v>66</v>
      </c>
      <c r="M76" s="64"/>
      <c r="N76" s="70"/>
      <c r="O76" s="1">
        <v>65</v>
      </c>
      <c r="P76" s="68"/>
      <c r="Q76" s="69"/>
      <c r="R76" s="68"/>
      <c r="S76" s="68"/>
      <c r="T76" s="71">
        <f t="shared" si="4"/>
        <v>0</v>
      </c>
      <c r="U76" s="2" t="str">
        <f t="shared" si="5"/>
        <v/>
      </c>
      <c r="V76" s="3">
        <f t="shared" ca="1" si="6"/>
        <v>43344</v>
      </c>
    </row>
    <row r="77" spans="1:22" customFormat="1" ht="9.75" customHeight="1" x14ac:dyDescent="0.25">
      <c r="A77" s="63"/>
      <c r="B77" s="257"/>
      <c r="C77" s="97">
        <v>67</v>
      </c>
      <c r="D77" s="72">
        <v>67</v>
      </c>
      <c r="E77" s="72">
        <v>67</v>
      </c>
      <c r="F77" s="72">
        <v>67</v>
      </c>
      <c r="G77" s="72">
        <v>67</v>
      </c>
      <c r="H77" s="72">
        <v>67</v>
      </c>
      <c r="I77" s="72">
        <v>67</v>
      </c>
      <c r="J77" s="72">
        <v>67</v>
      </c>
      <c r="K77" s="72">
        <v>67</v>
      </c>
      <c r="L77" s="73">
        <v>67</v>
      </c>
      <c r="M77" s="64"/>
      <c r="N77" s="70"/>
      <c r="O77" s="1">
        <v>66</v>
      </c>
      <c r="P77" s="68"/>
      <c r="Q77" s="69"/>
      <c r="R77" s="68"/>
      <c r="S77" s="68"/>
      <c r="T77" s="71">
        <f t="shared" si="4"/>
        <v>0</v>
      </c>
      <c r="U77" s="2" t="str">
        <f t="shared" si="5"/>
        <v/>
      </c>
      <c r="V77" s="3">
        <f t="shared" ca="1" si="6"/>
        <v>43344</v>
      </c>
    </row>
    <row r="78" spans="1:22" customFormat="1" ht="9.75" customHeight="1" x14ac:dyDescent="0.25">
      <c r="A78" s="63"/>
      <c r="B78" s="257"/>
      <c r="C78" s="97">
        <v>68</v>
      </c>
      <c r="D78" s="72">
        <v>68</v>
      </c>
      <c r="E78" s="72">
        <v>68</v>
      </c>
      <c r="F78" s="72">
        <v>68</v>
      </c>
      <c r="G78" s="72">
        <v>68</v>
      </c>
      <c r="H78" s="72">
        <v>68</v>
      </c>
      <c r="I78" s="72">
        <v>68</v>
      </c>
      <c r="J78" s="72">
        <v>68</v>
      </c>
      <c r="K78" s="72">
        <v>68</v>
      </c>
      <c r="L78" s="73">
        <v>68</v>
      </c>
      <c r="M78" s="64"/>
      <c r="N78" s="70"/>
      <c r="O78" s="1">
        <v>67</v>
      </c>
      <c r="P78" s="68"/>
      <c r="Q78" s="69"/>
      <c r="R78" s="68"/>
      <c r="S78" s="68"/>
      <c r="T78" s="71">
        <f t="shared" si="4"/>
        <v>0</v>
      </c>
      <c r="U78" s="2" t="str">
        <f t="shared" si="5"/>
        <v/>
      </c>
      <c r="V78" s="3">
        <f t="shared" ca="1" si="6"/>
        <v>43344</v>
      </c>
    </row>
    <row r="79" spans="1:22" customFormat="1" ht="9.75" customHeight="1" x14ac:dyDescent="0.25">
      <c r="A79" s="63"/>
      <c r="B79" s="257"/>
      <c r="C79" s="97">
        <v>69</v>
      </c>
      <c r="D79" s="72">
        <v>69</v>
      </c>
      <c r="E79" s="72">
        <v>69</v>
      </c>
      <c r="F79" s="72">
        <v>69</v>
      </c>
      <c r="G79" s="72">
        <v>69</v>
      </c>
      <c r="H79" s="72">
        <v>69</v>
      </c>
      <c r="I79" s="72">
        <v>69</v>
      </c>
      <c r="J79" s="72">
        <v>69</v>
      </c>
      <c r="K79" s="72">
        <v>69</v>
      </c>
      <c r="L79" s="73">
        <v>69</v>
      </c>
      <c r="M79" s="64"/>
      <c r="N79" s="70"/>
      <c r="O79" s="1">
        <v>68</v>
      </c>
      <c r="P79" s="68"/>
      <c r="Q79" s="69"/>
      <c r="R79" s="68"/>
      <c r="S79" s="68"/>
      <c r="T79" s="71">
        <f t="shared" si="4"/>
        <v>0</v>
      </c>
      <c r="U79" s="2" t="str">
        <f t="shared" si="5"/>
        <v/>
      </c>
      <c r="V79" s="3">
        <f t="shared" ca="1" si="6"/>
        <v>43344</v>
      </c>
    </row>
    <row r="80" spans="1:22" customFormat="1" ht="9.75" customHeight="1" x14ac:dyDescent="0.25">
      <c r="A80" s="63"/>
      <c r="B80" s="257"/>
      <c r="C80" s="97">
        <v>70</v>
      </c>
      <c r="D80" s="72">
        <v>70</v>
      </c>
      <c r="E80" s="72">
        <v>70</v>
      </c>
      <c r="F80" s="72">
        <v>70</v>
      </c>
      <c r="G80" s="72">
        <v>70</v>
      </c>
      <c r="H80" s="72">
        <v>70</v>
      </c>
      <c r="I80" s="72">
        <v>70</v>
      </c>
      <c r="J80" s="72">
        <v>70</v>
      </c>
      <c r="K80" s="72">
        <v>70</v>
      </c>
      <c r="L80" s="73">
        <v>70</v>
      </c>
      <c r="M80" s="64"/>
      <c r="N80" s="70"/>
      <c r="O80" s="1">
        <v>69</v>
      </c>
      <c r="P80" s="68"/>
      <c r="Q80" s="69"/>
      <c r="R80" s="68"/>
      <c r="S80" s="68"/>
      <c r="T80" s="71">
        <f t="shared" si="4"/>
        <v>0</v>
      </c>
      <c r="U80" s="2" t="str">
        <f t="shared" si="5"/>
        <v/>
      </c>
      <c r="V80" s="3">
        <f t="shared" ca="1" si="6"/>
        <v>43344</v>
      </c>
    </row>
    <row r="81" spans="1:22" customFormat="1" ht="9.75" customHeight="1" x14ac:dyDescent="0.25">
      <c r="A81" s="63"/>
      <c r="B81" s="257"/>
      <c r="C81" s="97">
        <v>71</v>
      </c>
      <c r="D81" s="72">
        <v>71</v>
      </c>
      <c r="E81" s="72">
        <v>71</v>
      </c>
      <c r="F81" s="72">
        <v>71</v>
      </c>
      <c r="G81" s="72">
        <v>71</v>
      </c>
      <c r="H81" s="72">
        <v>71</v>
      </c>
      <c r="I81" s="72">
        <v>71</v>
      </c>
      <c r="J81" s="72">
        <v>71</v>
      </c>
      <c r="K81" s="72">
        <v>71</v>
      </c>
      <c r="L81" s="73">
        <v>71</v>
      </c>
      <c r="M81" s="64"/>
      <c r="N81" s="70"/>
      <c r="O81" s="1">
        <v>70</v>
      </c>
      <c r="P81" s="68"/>
      <c r="Q81" s="69"/>
      <c r="R81" s="68"/>
      <c r="S81" s="68"/>
      <c r="T81" s="71">
        <f t="shared" si="4"/>
        <v>0</v>
      </c>
      <c r="U81" s="2" t="str">
        <f t="shared" si="5"/>
        <v/>
      </c>
      <c r="V81" s="3">
        <f t="shared" ca="1" si="6"/>
        <v>43344</v>
      </c>
    </row>
    <row r="82" spans="1:22" customFormat="1" ht="9.75" customHeight="1" x14ac:dyDescent="0.25">
      <c r="A82" s="63"/>
      <c r="B82" s="257"/>
      <c r="C82" s="97">
        <v>72</v>
      </c>
      <c r="D82" s="72">
        <v>72</v>
      </c>
      <c r="E82" s="72">
        <v>72</v>
      </c>
      <c r="F82" s="72">
        <v>72</v>
      </c>
      <c r="G82" s="72">
        <v>72</v>
      </c>
      <c r="H82" s="72">
        <v>72</v>
      </c>
      <c r="I82" s="72">
        <v>72</v>
      </c>
      <c r="J82" s="72">
        <v>72</v>
      </c>
      <c r="K82" s="72">
        <v>72</v>
      </c>
      <c r="L82" s="73">
        <v>72</v>
      </c>
      <c r="M82" s="64"/>
      <c r="N82" s="70"/>
      <c r="O82" s="1">
        <v>71</v>
      </c>
      <c r="P82" s="68"/>
      <c r="Q82" s="69"/>
      <c r="R82" s="68"/>
      <c r="S82" s="68"/>
      <c r="T82" s="71">
        <f t="shared" si="4"/>
        <v>0</v>
      </c>
      <c r="U82" s="2" t="str">
        <f t="shared" si="5"/>
        <v/>
      </c>
      <c r="V82" s="3">
        <f t="shared" ca="1" si="6"/>
        <v>43344</v>
      </c>
    </row>
    <row r="83" spans="1:22" customFormat="1" ht="9.75" customHeight="1" x14ac:dyDescent="0.25">
      <c r="A83" s="63"/>
      <c r="B83" s="257"/>
      <c r="C83" s="97">
        <v>73</v>
      </c>
      <c r="D83" s="72">
        <v>73</v>
      </c>
      <c r="E83" s="72">
        <v>73</v>
      </c>
      <c r="F83" s="72">
        <v>73</v>
      </c>
      <c r="G83" s="72">
        <v>73</v>
      </c>
      <c r="H83" s="72">
        <v>73</v>
      </c>
      <c r="I83" s="72">
        <v>73</v>
      </c>
      <c r="J83" s="72">
        <v>73</v>
      </c>
      <c r="K83" s="72">
        <v>73</v>
      </c>
      <c r="L83" s="73">
        <v>73</v>
      </c>
      <c r="M83" s="64"/>
      <c r="N83" s="70"/>
      <c r="O83" s="1">
        <v>72</v>
      </c>
      <c r="P83" s="68"/>
      <c r="Q83" s="69"/>
      <c r="R83" s="68"/>
      <c r="S83" s="68"/>
      <c r="T83" s="71">
        <f t="shared" si="4"/>
        <v>0</v>
      </c>
      <c r="U83" s="2" t="str">
        <f t="shared" si="5"/>
        <v/>
      </c>
      <c r="V83" s="3">
        <f t="shared" ca="1" si="6"/>
        <v>43344</v>
      </c>
    </row>
    <row r="84" spans="1:22" customFormat="1" ht="9.75" customHeight="1" x14ac:dyDescent="0.25">
      <c r="A84" s="63"/>
      <c r="B84" s="257"/>
      <c r="C84" s="97">
        <v>74</v>
      </c>
      <c r="D84" s="72">
        <v>74</v>
      </c>
      <c r="E84" s="72">
        <v>74</v>
      </c>
      <c r="F84" s="72">
        <v>74</v>
      </c>
      <c r="G84" s="72">
        <v>74</v>
      </c>
      <c r="H84" s="72">
        <v>74</v>
      </c>
      <c r="I84" s="72">
        <v>74</v>
      </c>
      <c r="J84" s="72">
        <v>74</v>
      </c>
      <c r="K84" s="72">
        <v>74</v>
      </c>
      <c r="L84" s="73">
        <v>74</v>
      </c>
      <c r="M84" s="64"/>
      <c r="N84" s="70"/>
      <c r="O84" s="1">
        <v>73</v>
      </c>
      <c r="P84" s="68"/>
      <c r="Q84" s="69"/>
      <c r="R84" s="68"/>
      <c r="S84" s="68"/>
      <c r="T84" s="71">
        <f t="shared" si="4"/>
        <v>0</v>
      </c>
      <c r="U84" s="2" t="str">
        <f t="shared" si="5"/>
        <v/>
      </c>
      <c r="V84" s="3">
        <f t="shared" ca="1" si="6"/>
        <v>43344</v>
      </c>
    </row>
    <row r="85" spans="1:22" customFormat="1" ht="9.75" customHeight="1" x14ac:dyDescent="0.25">
      <c r="A85" s="63"/>
      <c r="B85" s="257"/>
      <c r="C85" s="97">
        <v>75</v>
      </c>
      <c r="D85" s="72">
        <v>75</v>
      </c>
      <c r="E85" s="72">
        <v>75</v>
      </c>
      <c r="F85" s="72">
        <v>75</v>
      </c>
      <c r="G85" s="72">
        <v>75</v>
      </c>
      <c r="H85" s="72">
        <v>75</v>
      </c>
      <c r="I85" s="72">
        <v>75</v>
      </c>
      <c r="J85" s="72">
        <v>75</v>
      </c>
      <c r="K85" s="72">
        <v>75</v>
      </c>
      <c r="L85" s="73">
        <v>75</v>
      </c>
      <c r="M85" s="64"/>
      <c r="N85" s="70"/>
      <c r="O85" s="1">
        <v>74</v>
      </c>
      <c r="P85" s="68"/>
      <c r="Q85" s="69"/>
      <c r="R85" s="68"/>
      <c r="S85" s="68"/>
      <c r="T85" s="71">
        <f t="shared" si="4"/>
        <v>0</v>
      </c>
      <c r="U85" s="2" t="str">
        <f t="shared" si="5"/>
        <v/>
      </c>
      <c r="V85" s="3">
        <f t="shared" ca="1" si="6"/>
        <v>43344</v>
      </c>
    </row>
    <row r="86" spans="1:22" customFormat="1" ht="9.75" customHeight="1" x14ac:dyDescent="0.25">
      <c r="A86" s="63"/>
      <c r="B86" s="257"/>
      <c r="C86" s="97">
        <v>76</v>
      </c>
      <c r="D86" s="72">
        <v>76</v>
      </c>
      <c r="E86" s="72">
        <v>76</v>
      </c>
      <c r="F86" s="72">
        <v>76</v>
      </c>
      <c r="G86" s="72">
        <v>76</v>
      </c>
      <c r="H86" s="72">
        <v>76</v>
      </c>
      <c r="I86" s="72">
        <v>76</v>
      </c>
      <c r="J86" s="72">
        <v>76</v>
      </c>
      <c r="K86" s="72">
        <v>76</v>
      </c>
      <c r="L86" s="73">
        <v>76</v>
      </c>
      <c r="M86" s="64"/>
      <c r="N86" s="70"/>
      <c r="O86" s="1">
        <v>75</v>
      </c>
      <c r="P86" s="68"/>
      <c r="Q86" s="69"/>
      <c r="R86" s="68"/>
      <c r="S86" s="68"/>
      <c r="T86" s="71">
        <f t="shared" si="4"/>
        <v>0</v>
      </c>
      <c r="U86" s="2" t="str">
        <f t="shared" si="5"/>
        <v/>
      </c>
      <c r="V86" s="3">
        <f t="shared" ca="1" si="6"/>
        <v>43344</v>
      </c>
    </row>
    <row r="87" spans="1:22" customFormat="1" ht="9.75" customHeight="1" x14ac:dyDescent="0.25">
      <c r="A87" s="63"/>
      <c r="B87" s="257"/>
      <c r="C87" s="97">
        <v>77</v>
      </c>
      <c r="D87" s="72">
        <v>77</v>
      </c>
      <c r="E87" s="72">
        <v>77</v>
      </c>
      <c r="F87" s="72">
        <v>77</v>
      </c>
      <c r="G87" s="72">
        <v>77</v>
      </c>
      <c r="H87" s="72">
        <v>77</v>
      </c>
      <c r="I87" s="72">
        <v>77</v>
      </c>
      <c r="J87" s="72">
        <v>77</v>
      </c>
      <c r="K87" s="72">
        <v>77</v>
      </c>
      <c r="L87" s="73">
        <v>77</v>
      </c>
      <c r="M87" s="64"/>
      <c r="N87" s="70"/>
      <c r="O87" s="1">
        <v>76</v>
      </c>
      <c r="P87" s="68"/>
      <c r="Q87" s="69"/>
      <c r="R87" s="68"/>
      <c r="S87" s="68"/>
      <c r="T87" s="71">
        <f t="shared" si="4"/>
        <v>0</v>
      </c>
      <c r="U87" s="2" t="str">
        <f t="shared" si="5"/>
        <v/>
      </c>
      <c r="V87" s="3">
        <f t="shared" ca="1" si="6"/>
        <v>43344</v>
      </c>
    </row>
    <row r="88" spans="1:22" customFormat="1" ht="9.75" customHeight="1" x14ac:dyDescent="0.25">
      <c r="A88" s="63"/>
      <c r="B88" s="257"/>
      <c r="C88" s="97">
        <v>78</v>
      </c>
      <c r="D88" s="72">
        <v>78</v>
      </c>
      <c r="E88" s="72">
        <v>78</v>
      </c>
      <c r="F88" s="72">
        <v>78</v>
      </c>
      <c r="G88" s="72">
        <v>78</v>
      </c>
      <c r="H88" s="72">
        <v>78</v>
      </c>
      <c r="I88" s="72">
        <v>78</v>
      </c>
      <c r="J88" s="72">
        <v>78</v>
      </c>
      <c r="K88" s="72">
        <v>78</v>
      </c>
      <c r="L88" s="73">
        <v>78</v>
      </c>
      <c r="M88" s="64"/>
      <c r="N88" s="70"/>
      <c r="O88" s="1">
        <v>77</v>
      </c>
      <c r="P88" s="68"/>
      <c r="Q88" s="69"/>
      <c r="R88" s="68"/>
      <c r="S88" s="68"/>
      <c r="T88" s="71">
        <f t="shared" si="4"/>
        <v>0</v>
      </c>
      <c r="U88" s="2" t="str">
        <f t="shared" si="5"/>
        <v/>
      </c>
      <c r="V88" s="3">
        <f t="shared" ca="1" si="6"/>
        <v>43344</v>
      </c>
    </row>
    <row r="89" spans="1:22" customFormat="1" ht="9.75" customHeight="1" x14ac:dyDescent="0.25">
      <c r="A89" s="63"/>
      <c r="B89" s="257"/>
      <c r="C89" s="97">
        <v>79</v>
      </c>
      <c r="D89" s="72">
        <v>79</v>
      </c>
      <c r="E89" s="72">
        <v>79</v>
      </c>
      <c r="F89" s="72">
        <v>79</v>
      </c>
      <c r="G89" s="72">
        <v>79</v>
      </c>
      <c r="H89" s="72">
        <v>79</v>
      </c>
      <c r="I89" s="72">
        <v>79</v>
      </c>
      <c r="J89" s="72">
        <v>79</v>
      </c>
      <c r="K89" s="72">
        <v>79</v>
      </c>
      <c r="L89" s="73">
        <v>79</v>
      </c>
      <c r="M89" s="64"/>
      <c r="N89" s="70"/>
      <c r="O89" s="1">
        <v>78</v>
      </c>
      <c r="P89" s="68"/>
      <c r="Q89" s="69"/>
      <c r="R89" s="68"/>
      <c r="S89" s="68"/>
      <c r="T89" s="71">
        <f t="shared" si="4"/>
        <v>0</v>
      </c>
      <c r="U89" s="2" t="str">
        <f t="shared" si="5"/>
        <v/>
      </c>
      <c r="V89" s="3">
        <f t="shared" ca="1" si="6"/>
        <v>43344</v>
      </c>
    </row>
    <row r="90" spans="1:22" customFormat="1" ht="9.75" customHeight="1" x14ac:dyDescent="0.25">
      <c r="A90" s="63"/>
      <c r="B90" s="257"/>
      <c r="C90" s="97">
        <v>80</v>
      </c>
      <c r="D90" s="72">
        <v>80</v>
      </c>
      <c r="E90" s="72">
        <v>80</v>
      </c>
      <c r="F90" s="72">
        <v>80</v>
      </c>
      <c r="G90" s="72">
        <v>80</v>
      </c>
      <c r="H90" s="72">
        <v>80</v>
      </c>
      <c r="I90" s="72">
        <v>80</v>
      </c>
      <c r="J90" s="72">
        <v>80</v>
      </c>
      <c r="K90" s="72">
        <v>80</v>
      </c>
      <c r="L90" s="73">
        <v>80</v>
      </c>
      <c r="M90" s="64"/>
      <c r="N90" s="70"/>
      <c r="O90" s="1">
        <v>79</v>
      </c>
      <c r="P90" s="68"/>
      <c r="Q90" s="69"/>
      <c r="R90" s="68"/>
      <c r="S90" s="68"/>
      <c r="T90" s="71">
        <f t="shared" si="4"/>
        <v>0</v>
      </c>
      <c r="U90" s="2" t="str">
        <f t="shared" si="5"/>
        <v/>
      </c>
      <c r="V90" s="3">
        <f t="shared" ca="1" si="6"/>
        <v>43344</v>
      </c>
    </row>
    <row r="91" spans="1:22" customFormat="1" ht="9.75" customHeight="1" x14ac:dyDescent="0.25">
      <c r="A91" s="63"/>
      <c r="B91" s="257"/>
      <c r="C91" s="97">
        <v>81</v>
      </c>
      <c r="D91" s="72">
        <v>81</v>
      </c>
      <c r="E91" s="72">
        <v>81</v>
      </c>
      <c r="F91" s="72">
        <v>81</v>
      </c>
      <c r="G91" s="72">
        <v>81</v>
      </c>
      <c r="H91" s="72">
        <v>81</v>
      </c>
      <c r="I91" s="72">
        <v>81</v>
      </c>
      <c r="J91" s="72">
        <v>81</v>
      </c>
      <c r="K91" s="72">
        <v>81</v>
      </c>
      <c r="L91" s="73">
        <v>81</v>
      </c>
      <c r="M91" s="64"/>
      <c r="N91" s="70"/>
      <c r="O91" s="1">
        <v>80</v>
      </c>
      <c r="P91" s="68"/>
      <c r="Q91" s="69"/>
      <c r="R91" s="68"/>
      <c r="S91" s="68"/>
      <c r="T91" s="71">
        <f t="shared" si="4"/>
        <v>0</v>
      </c>
      <c r="U91" s="2" t="str">
        <f t="shared" si="5"/>
        <v/>
      </c>
      <c r="V91" s="3">
        <f t="shared" ca="1" si="6"/>
        <v>43344</v>
      </c>
    </row>
    <row r="92" spans="1:22" customFormat="1" ht="9.75" customHeight="1" x14ac:dyDescent="0.25">
      <c r="A92" s="63"/>
      <c r="B92" s="257"/>
      <c r="C92" s="97">
        <v>82</v>
      </c>
      <c r="D92" s="72">
        <v>82</v>
      </c>
      <c r="E92" s="72">
        <v>82</v>
      </c>
      <c r="F92" s="72">
        <v>82</v>
      </c>
      <c r="G92" s="72">
        <v>82</v>
      </c>
      <c r="H92" s="72">
        <v>82</v>
      </c>
      <c r="I92" s="72">
        <v>82</v>
      </c>
      <c r="J92" s="72">
        <v>82</v>
      </c>
      <c r="K92" s="72">
        <v>82</v>
      </c>
      <c r="L92" s="73">
        <v>82</v>
      </c>
      <c r="M92" s="64"/>
      <c r="N92" s="70"/>
      <c r="O92" s="1">
        <v>81</v>
      </c>
      <c r="P92" s="68"/>
      <c r="Q92" s="69"/>
      <c r="R92" s="68"/>
      <c r="S92" s="68"/>
      <c r="T92" s="71">
        <f t="shared" si="4"/>
        <v>0</v>
      </c>
      <c r="U92" s="2" t="str">
        <f t="shared" si="5"/>
        <v/>
      </c>
      <c r="V92" s="3">
        <f t="shared" ca="1" si="6"/>
        <v>43344</v>
      </c>
    </row>
    <row r="93" spans="1:22" customFormat="1" ht="9.75" customHeight="1" x14ac:dyDescent="0.25">
      <c r="A93" s="63"/>
      <c r="B93" s="257"/>
      <c r="C93" s="97">
        <v>83</v>
      </c>
      <c r="D93" s="72">
        <v>83</v>
      </c>
      <c r="E93" s="72">
        <v>83</v>
      </c>
      <c r="F93" s="72">
        <v>83</v>
      </c>
      <c r="G93" s="72">
        <v>83</v>
      </c>
      <c r="H93" s="72">
        <v>83</v>
      </c>
      <c r="I93" s="72">
        <v>83</v>
      </c>
      <c r="J93" s="72">
        <v>83</v>
      </c>
      <c r="K93" s="72">
        <v>83</v>
      </c>
      <c r="L93" s="73">
        <v>83</v>
      </c>
      <c r="M93" s="64"/>
      <c r="N93" s="70"/>
      <c r="O93" s="1">
        <v>82</v>
      </c>
      <c r="P93" s="68"/>
      <c r="Q93" s="69"/>
      <c r="R93" s="68"/>
      <c r="S93" s="68"/>
      <c r="T93" s="71">
        <f t="shared" si="4"/>
        <v>0</v>
      </c>
      <c r="U93" s="2" t="str">
        <f t="shared" si="5"/>
        <v/>
      </c>
      <c r="V93" s="3">
        <f t="shared" ca="1" si="6"/>
        <v>43344</v>
      </c>
    </row>
    <row r="94" spans="1:22" customFormat="1" ht="9.75" customHeight="1" x14ac:dyDescent="0.25">
      <c r="A94" s="63"/>
      <c r="B94" s="257"/>
      <c r="C94" s="97">
        <v>84</v>
      </c>
      <c r="D94" s="72">
        <v>84</v>
      </c>
      <c r="E94" s="72">
        <v>84</v>
      </c>
      <c r="F94" s="72">
        <v>84</v>
      </c>
      <c r="G94" s="72">
        <v>84</v>
      </c>
      <c r="H94" s="72">
        <v>84</v>
      </c>
      <c r="I94" s="72">
        <v>84</v>
      </c>
      <c r="J94" s="72">
        <v>84</v>
      </c>
      <c r="K94" s="72">
        <v>84</v>
      </c>
      <c r="L94" s="73">
        <v>84</v>
      </c>
      <c r="M94" s="64"/>
      <c r="N94" s="70"/>
      <c r="O94" s="1">
        <v>83</v>
      </c>
      <c r="P94" s="68"/>
      <c r="Q94" s="69"/>
      <c r="R94" s="68"/>
      <c r="S94" s="68"/>
      <c r="T94" s="71">
        <f t="shared" si="4"/>
        <v>0</v>
      </c>
      <c r="U94" s="2" t="str">
        <f t="shared" si="5"/>
        <v/>
      </c>
      <c r="V94" s="3">
        <f t="shared" ca="1" si="6"/>
        <v>43344</v>
      </c>
    </row>
    <row r="95" spans="1:22" customFormat="1" ht="9.75" customHeight="1" x14ac:dyDescent="0.25">
      <c r="A95" s="63"/>
      <c r="B95" s="257"/>
      <c r="C95" s="97">
        <v>85</v>
      </c>
      <c r="D95" s="72">
        <v>85</v>
      </c>
      <c r="E95" s="72">
        <v>85</v>
      </c>
      <c r="F95" s="72">
        <v>85</v>
      </c>
      <c r="G95" s="72">
        <v>85</v>
      </c>
      <c r="H95" s="72">
        <v>85</v>
      </c>
      <c r="I95" s="72">
        <v>85</v>
      </c>
      <c r="J95" s="72">
        <v>85</v>
      </c>
      <c r="K95" s="72">
        <v>85</v>
      </c>
      <c r="L95" s="73">
        <v>85</v>
      </c>
      <c r="M95" s="64"/>
      <c r="N95" s="70"/>
      <c r="O95" s="1">
        <v>84</v>
      </c>
      <c r="P95" s="68"/>
      <c r="Q95" s="69"/>
      <c r="R95" s="68"/>
      <c r="S95" s="68"/>
      <c r="T95" s="71">
        <f t="shared" si="4"/>
        <v>0</v>
      </c>
      <c r="U95" s="2" t="str">
        <f t="shared" si="5"/>
        <v/>
      </c>
      <c r="V95" s="3">
        <f t="shared" ca="1" si="6"/>
        <v>43344</v>
      </c>
    </row>
    <row r="96" spans="1:22" customFormat="1" ht="9.75" customHeight="1" x14ac:dyDescent="0.25">
      <c r="A96" s="63"/>
      <c r="B96" s="257"/>
      <c r="C96" s="97">
        <v>86</v>
      </c>
      <c r="D96" s="72">
        <v>86</v>
      </c>
      <c r="E96" s="72">
        <v>86</v>
      </c>
      <c r="F96" s="72">
        <v>86</v>
      </c>
      <c r="G96" s="72">
        <v>86</v>
      </c>
      <c r="H96" s="72">
        <v>86</v>
      </c>
      <c r="I96" s="72">
        <v>86</v>
      </c>
      <c r="J96" s="72">
        <v>86</v>
      </c>
      <c r="K96" s="72">
        <v>86</v>
      </c>
      <c r="L96" s="73">
        <v>86</v>
      </c>
      <c r="M96" s="64"/>
      <c r="N96" s="70"/>
      <c r="O96" s="1">
        <v>85</v>
      </c>
      <c r="P96" s="68"/>
      <c r="Q96" s="69"/>
      <c r="R96" s="68"/>
      <c r="S96" s="68"/>
      <c r="T96" s="71">
        <f t="shared" si="4"/>
        <v>0</v>
      </c>
      <c r="U96" s="2" t="str">
        <f t="shared" si="5"/>
        <v/>
      </c>
      <c r="V96" s="3">
        <f t="shared" ca="1" si="6"/>
        <v>43344</v>
      </c>
    </row>
    <row r="97" spans="1:22" customFormat="1" ht="9.75" customHeight="1" x14ac:dyDescent="0.25">
      <c r="A97" s="63"/>
      <c r="B97" s="257"/>
      <c r="C97" s="97">
        <v>87</v>
      </c>
      <c r="D97" s="72">
        <v>87</v>
      </c>
      <c r="E97" s="72">
        <v>87</v>
      </c>
      <c r="F97" s="72">
        <v>87</v>
      </c>
      <c r="G97" s="72">
        <v>87</v>
      </c>
      <c r="H97" s="72">
        <v>87</v>
      </c>
      <c r="I97" s="72">
        <v>87</v>
      </c>
      <c r="J97" s="72">
        <v>87</v>
      </c>
      <c r="K97" s="72">
        <v>87</v>
      </c>
      <c r="L97" s="73">
        <v>87</v>
      </c>
      <c r="M97" s="64"/>
      <c r="N97" s="70"/>
      <c r="O97" s="1">
        <v>86</v>
      </c>
      <c r="P97" s="68"/>
      <c r="Q97" s="69"/>
      <c r="R97" s="68"/>
      <c r="S97" s="68"/>
      <c r="T97" s="71">
        <f t="shared" si="4"/>
        <v>0</v>
      </c>
      <c r="U97" s="2" t="str">
        <f t="shared" si="5"/>
        <v/>
      </c>
      <c r="V97" s="3">
        <f t="shared" ca="1" si="6"/>
        <v>43344</v>
      </c>
    </row>
    <row r="98" spans="1:22" customFormat="1" ht="9.75" customHeight="1" x14ac:dyDescent="0.25">
      <c r="A98" s="63"/>
      <c r="B98" s="257"/>
      <c r="C98" s="97">
        <v>88</v>
      </c>
      <c r="D98" s="72">
        <v>88</v>
      </c>
      <c r="E98" s="72">
        <v>88</v>
      </c>
      <c r="F98" s="72">
        <v>88</v>
      </c>
      <c r="G98" s="72">
        <v>88</v>
      </c>
      <c r="H98" s="72">
        <v>88</v>
      </c>
      <c r="I98" s="72">
        <v>88</v>
      </c>
      <c r="J98" s="72">
        <v>88</v>
      </c>
      <c r="K98" s="72">
        <v>88</v>
      </c>
      <c r="L98" s="73">
        <v>88</v>
      </c>
      <c r="M98" s="64"/>
      <c r="N98" s="70"/>
      <c r="O98" s="1">
        <v>87</v>
      </c>
      <c r="P98" s="68"/>
      <c r="Q98" s="69"/>
      <c r="R98" s="68"/>
      <c r="S98" s="68"/>
      <c r="T98" s="71">
        <f t="shared" si="4"/>
        <v>0</v>
      </c>
      <c r="U98" s="2" t="str">
        <f t="shared" si="5"/>
        <v/>
      </c>
      <c r="V98" s="3">
        <f t="shared" ca="1" si="6"/>
        <v>43344</v>
      </c>
    </row>
    <row r="99" spans="1:22" customFormat="1" ht="9.75" customHeight="1" x14ac:dyDescent="0.25">
      <c r="A99" s="63"/>
      <c r="B99" s="257"/>
      <c r="C99" s="97">
        <v>89</v>
      </c>
      <c r="D99" s="72">
        <v>89</v>
      </c>
      <c r="E99" s="72">
        <v>89</v>
      </c>
      <c r="F99" s="72">
        <v>89</v>
      </c>
      <c r="G99" s="72">
        <v>89</v>
      </c>
      <c r="H99" s="72">
        <v>89</v>
      </c>
      <c r="I99" s="72">
        <v>89</v>
      </c>
      <c r="J99" s="72">
        <v>89</v>
      </c>
      <c r="K99" s="72">
        <v>89</v>
      </c>
      <c r="L99" s="73">
        <v>89</v>
      </c>
      <c r="M99" s="64"/>
      <c r="N99" s="70"/>
      <c r="O99" s="1">
        <v>88</v>
      </c>
      <c r="P99" s="68"/>
      <c r="Q99" s="69"/>
      <c r="R99" s="68"/>
      <c r="S99" s="68"/>
      <c r="T99" s="71">
        <f t="shared" si="4"/>
        <v>0</v>
      </c>
      <c r="U99" s="2" t="str">
        <f t="shared" si="5"/>
        <v/>
      </c>
      <c r="V99" s="3">
        <f t="shared" ca="1" si="6"/>
        <v>43344</v>
      </c>
    </row>
    <row r="100" spans="1:22" customFormat="1" ht="9.75" customHeight="1" x14ac:dyDescent="0.25">
      <c r="A100" s="63"/>
      <c r="B100" s="257"/>
      <c r="C100" s="97">
        <v>90</v>
      </c>
      <c r="D100" s="72">
        <v>90</v>
      </c>
      <c r="E100" s="72">
        <v>90</v>
      </c>
      <c r="F100" s="72">
        <v>90</v>
      </c>
      <c r="G100" s="72">
        <v>90</v>
      </c>
      <c r="H100" s="72">
        <v>90</v>
      </c>
      <c r="I100" s="72">
        <v>90</v>
      </c>
      <c r="J100" s="72">
        <v>90</v>
      </c>
      <c r="K100" s="72">
        <v>90</v>
      </c>
      <c r="L100" s="73">
        <v>90</v>
      </c>
      <c r="M100" s="64"/>
      <c r="N100" s="70"/>
      <c r="O100" s="1">
        <v>89</v>
      </c>
      <c r="P100" s="68"/>
      <c r="Q100" s="69"/>
      <c r="R100" s="68"/>
      <c r="S100" s="68"/>
      <c r="T100" s="71">
        <f t="shared" si="4"/>
        <v>0</v>
      </c>
      <c r="U100" s="2" t="str">
        <f t="shared" si="5"/>
        <v/>
      </c>
      <c r="V100" s="3">
        <f t="shared" ca="1" si="6"/>
        <v>43344</v>
      </c>
    </row>
    <row r="101" spans="1:22" customFormat="1" ht="9.75" customHeight="1" x14ac:dyDescent="0.25">
      <c r="A101" s="63"/>
      <c r="B101" s="257"/>
      <c r="C101" s="97">
        <v>91</v>
      </c>
      <c r="D101" s="72">
        <v>91</v>
      </c>
      <c r="E101" s="72">
        <v>91</v>
      </c>
      <c r="F101" s="72">
        <v>91</v>
      </c>
      <c r="G101" s="72">
        <v>91</v>
      </c>
      <c r="H101" s="72">
        <v>91</v>
      </c>
      <c r="I101" s="72">
        <v>91</v>
      </c>
      <c r="J101" s="72">
        <v>91</v>
      </c>
      <c r="K101" s="72">
        <v>91</v>
      </c>
      <c r="L101" s="73">
        <v>91</v>
      </c>
      <c r="M101" s="64"/>
      <c r="N101" s="70"/>
      <c r="O101" s="1">
        <v>90</v>
      </c>
      <c r="P101" s="68"/>
      <c r="Q101" s="69"/>
      <c r="R101" s="68"/>
      <c r="S101" s="68"/>
      <c r="T101" s="71">
        <f t="shared" si="4"/>
        <v>0</v>
      </c>
      <c r="U101" s="2" t="str">
        <f t="shared" si="5"/>
        <v/>
      </c>
      <c r="V101" s="3">
        <f t="shared" ca="1" si="6"/>
        <v>43344</v>
      </c>
    </row>
    <row r="102" spans="1:22" customFormat="1" ht="9.75" customHeight="1" x14ac:dyDescent="0.25">
      <c r="A102" s="63"/>
      <c r="B102" s="257"/>
      <c r="C102" s="97">
        <v>92</v>
      </c>
      <c r="D102" s="72">
        <v>92</v>
      </c>
      <c r="E102" s="72">
        <v>92</v>
      </c>
      <c r="F102" s="72">
        <v>92</v>
      </c>
      <c r="G102" s="72">
        <v>92</v>
      </c>
      <c r="H102" s="72">
        <v>92</v>
      </c>
      <c r="I102" s="72">
        <v>92</v>
      </c>
      <c r="J102" s="72">
        <v>92</v>
      </c>
      <c r="K102" s="72">
        <v>92</v>
      </c>
      <c r="L102" s="73">
        <v>92</v>
      </c>
      <c r="M102" s="64"/>
      <c r="N102" s="70"/>
      <c r="O102" s="1">
        <v>91</v>
      </c>
      <c r="P102" s="68"/>
      <c r="Q102" s="69"/>
      <c r="R102" s="68"/>
      <c r="S102" s="68"/>
      <c r="T102" s="71">
        <f t="shared" si="4"/>
        <v>0</v>
      </c>
      <c r="U102" s="2" t="str">
        <f t="shared" si="5"/>
        <v/>
      </c>
      <c r="V102" s="3">
        <f t="shared" ca="1" si="6"/>
        <v>43344</v>
      </c>
    </row>
    <row r="103" spans="1:22" customFormat="1" ht="9.75" customHeight="1" x14ac:dyDescent="0.25">
      <c r="A103" s="63"/>
      <c r="B103" s="257"/>
      <c r="C103" s="97">
        <v>93</v>
      </c>
      <c r="D103" s="72">
        <v>93</v>
      </c>
      <c r="E103" s="72">
        <v>93</v>
      </c>
      <c r="F103" s="72">
        <v>93</v>
      </c>
      <c r="G103" s="72">
        <v>93</v>
      </c>
      <c r="H103" s="72">
        <v>93</v>
      </c>
      <c r="I103" s="72">
        <v>93</v>
      </c>
      <c r="J103" s="72">
        <v>93</v>
      </c>
      <c r="K103" s="72">
        <v>93</v>
      </c>
      <c r="L103" s="73">
        <v>93</v>
      </c>
      <c r="M103" s="64"/>
      <c r="N103" s="70"/>
      <c r="O103" s="1">
        <v>92</v>
      </c>
      <c r="P103" s="68"/>
      <c r="Q103" s="69"/>
      <c r="R103" s="68"/>
      <c r="S103" s="68"/>
      <c r="T103" s="71">
        <f t="shared" si="4"/>
        <v>0</v>
      </c>
      <c r="U103" s="2" t="str">
        <f t="shared" si="5"/>
        <v/>
      </c>
      <c r="V103" s="3">
        <f t="shared" ca="1" si="6"/>
        <v>43344</v>
      </c>
    </row>
    <row r="104" spans="1:22" customFormat="1" ht="9.75" customHeight="1" x14ac:dyDescent="0.25">
      <c r="A104" s="63"/>
      <c r="B104" s="257"/>
      <c r="C104" s="97">
        <v>94</v>
      </c>
      <c r="D104" s="72">
        <v>94</v>
      </c>
      <c r="E104" s="72">
        <v>94</v>
      </c>
      <c r="F104" s="72">
        <v>94</v>
      </c>
      <c r="G104" s="72">
        <v>94</v>
      </c>
      <c r="H104" s="72">
        <v>94</v>
      </c>
      <c r="I104" s="72">
        <v>94</v>
      </c>
      <c r="J104" s="72">
        <v>94</v>
      </c>
      <c r="K104" s="72">
        <v>94</v>
      </c>
      <c r="L104" s="73">
        <v>94</v>
      </c>
      <c r="M104" s="64"/>
      <c r="N104" s="70"/>
      <c r="O104" s="1">
        <v>93</v>
      </c>
      <c r="P104" s="68"/>
      <c r="Q104" s="69"/>
      <c r="R104" s="68"/>
      <c r="S104" s="68"/>
      <c r="T104" s="71">
        <f t="shared" si="4"/>
        <v>0</v>
      </c>
      <c r="U104" s="2" t="str">
        <f t="shared" si="5"/>
        <v/>
      </c>
      <c r="V104" s="3">
        <f t="shared" ca="1" si="6"/>
        <v>43344</v>
      </c>
    </row>
    <row r="105" spans="1:22" customFormat="1" ht="9.75" customHeight="1" x14ac:dyDescent="0.25">
      <c r="A105" s="63"/>
      <c r="B105" s="257"/>
      <c r="C105" s="97">
        <v>95</v>
      </c>
      <c r="D105" s="72">
        <v>95</v>
      </c>
      <c r="E105" s="72">
        <v>95</v>
      </c>
      <c r="F105" s="72">
        <v>95</v>
      </c>
      <c r="G105" s="72">
        <v>95</v>
      </c>
      <c r="H105" s="72">
        <v>95</v>
      </c>
      <c r="I105" s="72">
        <v>95</v>
      </c>
      <c r="J105" s="72">
        <v>95</v>
      </c>
      <c r="K105" s="72">
        <v>95</v>
      </c>
      <c r="L105" s="73">
        <v>95</v>
      </c>
      <c r="M105" s="64"/>
      <c r="N105" s="70"/>
      <c r="O105" s="1">
        <v>94</v>
      </c>
      <c r="P105" s="68"/>
      <c r="Q105" s="69"/>
      <c r="R105" s="68"/>
      <c r="S105" s="68"/>
      <c r="T105" s="71">
        <f t="shared" si="4"/>
        <v>0</v>
      </c>
      <c r="U105" s="2" t="str">
        <f t="shared" si="5"/>
        <v/>
      </c>
      <c r="V105" s="3">
        <f t="shared" ca="1" si="6"/>
        <v>43344</v>
      </c>
    </row>
    <row r="106" spans="1:22" customFormat="1" ht="9.75" customHeight="1" x14ac:dyDescent="0.25">
      <c r="A106" s="63"/>
      <c r="B106" s="257"/>
      <c r="C106" s="97">
        <v>96</v>
      </c>
      <c r="D106" s="72">
        <v>96</v>
      </c>
      <c r="E106" s="72">
        <v>96</v>
      </c>
      <c r="F106" s="72">
        <v>96</v>
      </c>
      <c r="G106" s="72">
        <v>96</v>
      </c>
      <c r="H106" s="72">
        <v>96</v>
      </c>
      <c r="I106" s="72">
        <v>96</v>
      </c>
      <c r="J106" s="72">
        <v>96</v>
      </c>
      <c r="K106" s="72">
        <v>96</v>
      </c>
      <c r="L106" s="73">
        <v>96</v>
      </c>
      <c r="M106" s="64"/>
      <c r="N106" s="70"/>
      <c r="O106" s="1">
        <v>95</v>
      </c>
      <c r="P106" s="68"/>
      <c r="Q106" s="69"/>
      <c r="R106" s="68"/>
      <c r="S106" s="68"/>
      <c r="T106" s="71">
        <f t="shared" si="4"/>
        <v>0</v>
      </c>
      <c r="U106" s="2" t="str">
        <f t="shared" si="5"/>
        <v/>
      </c>
      <c r="V106" s="3">
        <f t="shared" ca="1" si="6"/>
        <v>43344</v>
      </c>
    </row>
    <row r="107" spans="1:22" customFormat="1" ht="9.75" customHeight="1" x14ac:dyDescent="0.25">
      <c r="A107" s="63"/>
      <c r="B107" s="257"/>
      <c r="C107" s="97">
        <v>97</v>
      </c>
      <c r="D107" s="72">
        <v>97</v>
      </c>
      <c r="E107" s="72">
        <v>97</v>
      </c>
      <c r="F107" s="72">
        <v>97</v>
      </c>
      <c r="G107" s="72">
        <v>97</v>
      </c>
      <c r="H107" s="72">
        <v>97</v>
      </c>
      <c r="I107" s="72">
        <v>97</v>
      </c>
      <c r="J107" s="72">
        <v>97</v>
      </c>
      <c r="K107" s="72">
        <v>97</v>
      </c>
      <c r="L107" s="73">
        <v>97</v>
      </c>
      <c r="M107" s="64"/>
      <c r="N107" s="70"/>
      <c r="O107" s="1">
        <v>96</v>
      </c>
      <c r="P107" s="68"/>
      <c r="Q107" s="69"/>
      <c r="R107" s="68"/>
      <c r="S107" s="68"/>
      <c r="T107" s="71">
        <f t="shared" si="4"/>
        <v>0</v>
      </c>
      <c r="U107" s="2" t="str">
        <f t="shared" si="5"/>
        <v/>
      </c>
      <c r="V107" s="3">
        <f t="shared" ca="1" si="6"/>
        <v>43344</v>
      </c>
    </row>
    <row r="108" spans="1:22" customFormat="1" ht="9.75" customHeight="1" x14ac:dyDescent="0.25">
      <c r="A108" s="63"/>
      <c r="B108" s="257"/>
      <c r="C108" s="97">
        <v>98</v>
      </c>
      <c r="D108" s="72">
        <v>98</v>
      </c>
      <c r="E108" s="72">
        <v>98</v>
      </c>
      <c r="F108" s="72">
        <v>98</v>
      </c>
      <c r="G108" s="72">
        <v>98</v>
      </c>
      <c r="H108" s="72">
        <v>98</v>
      </c>
      <c r="I108" s="72">
        <v>98</v>
      </c>
      <c r="J108" s="72">
        <v>98</v>
      </c>
      <c r="K108" s="72">
        <v>98</v>
      </c>
      <c r="L108" s="73">
        <v>98</v>
      </c>
      <c r="M108" s="64"/>
      <c r="N108" s="70"/>
      <c r="O108" s="1">
        <v>97</v>
      </c>
      <c r="P108" s="68"/>
      <c r="Q108" s="69"/>
      <c r="R108" s="68"/>
      <c r="S108" s="68"/>
      <c r="T108" s="71">
        <f t="shared" si="4"/>
        <v>0</v>
      </c>
      <c r="U108" s="2" t="str">
        <f t="shared" si="5"/>
        <v/>
      </c>
      <c r="V108" s="3">
        <f t="shared" ca="1" si="6"/>
        <v>43344</v>
      </c>
    </row>
    <row r="109" spans="1:22" customFormat="1" ht="9.75" customHeight="1" thickBot="1" x14ac:dyDescent="0.3">
      <c r="A109" s="63"/>
      <c r="B109" s="258"/>
      <c r="C109" s="111">
        <v>99</v>
      </c>
      <c r="D109" s="74">
        <v>99</v>
      </c>
      <c r="E109" s="74">
        <v>99</v>
      </c>
      <c r="F109" s="74">
        <v>99</v>
      </c>
      <c r="G109" s="74">
        <v>99</v>
      </c>
      <c r="H109" s="74">
        <v>99</v>
      </c>
      <c r="I109" s="74">
        <v>99</v>
      </c>
      <c r="J109" s="74">
        <v>99</v>
      </c>
      <c r="K109" s="74">
        <v>99</v>
      </c>
      <c r="L109" s="75">
        <v>99</v>
      </c>
      <c r="M109" s="64"/>
      <c r="N109" s="70"/>
      <c r="O109" s="1">
        <v>98</v>
      </c>
      <c r="P109" s="68"/>
      <c r="Q109" s="69"/>
      <c r="R109" s="68"/>
      <c r="S109" s="68"/>
      <c r="T109" s="71">
        <f t="shared" si="4"/>
        <v>0</v>
      </c>
      <c r="U109" s="2" t="str">
        <f t="shared" si="5"/>
        <v/>
      </c>
      <c r="V109" s="3">
        <f t="shared" ca="1" si="6"/>
        <v>43344</v>
      </c>
    </row>
    <row r="110" spans="1:22" customFormat="1" ht="9.75" customHeight="1" x14ac:dyDescent="0.25">
      <c r="A110" s="63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70"/>
      <c r="O110" s="1">
        <v>99</v>
      </c>
      <c r="P110" s="68"/>
      <c r="Q110" s="69"/>
      <c r="R110" s="68"/>
      <c r="S110" s="68"/>
      <c r="T110" s="71">
        <f t="shared" si="4"/>
        <v>0</v>
      </c>
      <c r="U110" s="2" t="str">
        <f t="shared" si="5"/>
        <v/>
      </c>
      <c r="V110" s="3">
        <f t="shared" ca="1" si="6"/>
        <v>43344</v>
      </c>
    </row>
    <row r="111" spans="1:22" customFormat="1" ht="9.75" customHeight="1" x14ac:dyDescent="0.25">
      <c r="A111" s="63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70"/>
      <c r="O111" s="1">
        <v>100</v>
      </c>
      <c r="P111" s="68"/>
      <c r="Q111" s="69"/>
      <c r="R111" s="68"/>
      <c r="S111" s="68"/>
      <c r="T111" s="71">
        <f t="shared" si="4"/>
        <v>0</v>
      </c>
      <c r="U111" s="2" t="str">
        <f t="shared" si="5"/>
        <v/>
      </c>
      <c r="V111" s="3">
        <f t="shared" ca="1" si="6"/>
        <v>43344</v>
      </c>
    </row>
    <row r="112" spans="1:22" customFormat="1" ht="9.75" customHeight="1" x14ac:dyDescent="0.25">
      <c r="A112" s="63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70"/>
      <c r="O112" s="1">
        <v>101</v>
      </c>
      <c r="P112" s="68"/>
      <c r="Q112" s="69"/>
      <c r="R112" s="68"/>
      <c r="S112" s="68"/>
      <c r="T112" s="71">
        <f t="shared" si="4"/>
        <v>0</v>
      </c>
      <c r="U112" s="2" t="str">
        <f t="shared" si="5"/>
        <v/>
      </c>
      <c r="V112" s="3">
        <f t="shared" ca="1" si="6"/>
        <v>43344</v>
      </c>
    </row>
    <row r="113" spans="1:22" customFormat="1" ht="9.75" customHeight="1" x14ac:dyDescent="0.25">
      <c r="A113" s="63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70"/>
      <c r="O113" s="1">
        <v>102</v>
      </c>
      <c r="P113" s="68"/>
      <c r="Q113" s="69"/>
      <c r="R113" s="68"/>
      <c r="S113" s="68"/>
      <c r="T113" s="71">
        <f t="shared" si="4"/>
        <v>0</v>
      </c>
      <c r="U113" s="2" t="str">
        <f t="shared" si="5"/>
        <v/>
      </c>
      <c r="V113" s="3">
        <f t="shared" ca="1" si="6"/>
        <v>43344</v>
      </c>
    </row>
    <row r="114" spans="1:22" customFormat="1" ht="9.75" customHeight="1" x14ac:dyDescent="0.25">
      <c r="A114" s="63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70"/>
      <c r="O114" s="1">
        <v>103</v>
      </c>
      <c r="P114" s="68"/>
      <c r="Q114" s="69"/>
      <c r="R114" s="68"/>
      <c r="S114" s="68"/>
      <c r="T114" s="71">
        <f t="shared" si="4"/>
        <v>0</v>
      </c>
      <c r="U114" s="2" t="str">
        <f t="shared" si="5"/>
        <v/>
      </c>
      <c r="V114" s="3">
        <f t="shared" ca="1" si="6"/>
        <v>43344</v>
      </c>
    </row>
    <row r="115" spans="1:22" customFormat="1" ht="9.75" customHeight="1" x14ac:dyDescent="0.25">
      <c r="A115" s="63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70"/>
      <c r="O115" s="1">
        <v>104</v>
      </c>
      <c r="P115" s="68"/>
      <c r="Q115" s="69"/>
      <c r="R115" s="68"/>
      <c r="S115" s="68"/>
      <c r="T115" s="71">
        <f t="shared" si="4"/>
        <v>0</v>
      </c>
      <c r="U115" s="2" t="str">
        <f t="shared" si="5"/>
        <v/>
      </c>
      <c r="V115" s="3">
        <f t="shared" ca="1" si="6"/>
        <v>43344</v>
      </c>
    </row>
    <row r="116" spans="1:22" customFormat="1" ht="9.75" customHeight="1" x14ac:dyDescent="0.25">
      <c r="A116" s="63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70"/>
      <c r="O116" s="1">
        <v>105</v>
      </c>
      <c r="P116" s="68"/>
      <c r="Q116" s="69"/>
      <c r="R116" s="68"/>
      <c r="S116" s="68"/>
      <c r="T116" s="71">
        <f t="shared" si="4"/>
        <v>0</v>
      </c>
      <c r="U116" s="2" t="str">
        <f t="shared" si="5"/>
        <v/>
      </c>
      <c r="V116" s="3">
        <f t="shared" ca="1" si="6"/>
        <v>43344</v>
      </c>
    </row>
    <row r="117" spans="1:22" customFormat="1" ht="9.75" customHeight="1" x14ac:dyDescent="0.25">
      <c r="A117" s="63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70"/>
      <c r="O117" s="1">
        <v>106</v>
      </c>
      <c r="P117" s="68"/>
      <c r="Q117" s="69"/>
      <c r="R117" s="68"/>
      <c r="S117" s="68"/>
      <c r="T117" s="71">
        <f t="shared" si="4"/>
        <v>0</v>
      </c>
      <c r="U117" s="2" t="str">
        <f t="shared" si="5"/>
        <v/>
      </c>
      <c r="V117" s="3">
        <f t="shared" ca="1" si="6"/>
        <v>43344</v>
      </c>
    </row>
    <row r="118" spans="1:22" customFormat="1" ht="9.75" customHeight="1" x14ac:dyDescent="0.25">
      <c r="A118" s="63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70"/>
      <c r="O118" s="1">
        <v>107</v>
      </c>
      <c r="P118" s="68"/>
      <c r="Q118" s="69"/>
      <c r="R118" s="68"/>
      <c r="S118" s="68"/>
      <c r="T118" s="71">
        <f t="shared" si="4"/>
        <v>0</v>
      </c>
      <c r="U118" s="2" t="str">
        <f t="shared" si="5"/>
        <v/>
      </c>
      <c r="V118" s="3">
        <f t="shared" ca="1" si="6"/>
        <v>43344</v>
      </c>
    </row>
    <row r="119" spans="1:22" customFormat="1" ht="9.75" customHeight="1" x14ac:dyDescent="0.25">
      <c r="A119" s="63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70"/>
      <c r="O119" s="1">
        <v>108</v>
      </c>
      <c r="P119" s="68"/>
      <c r="Q119" s="69"/>
      <c r="R119" s="68"/>
      <c r="S119" s="68"/>
      <c r="T119" s="71">
        <f t="shared" si="4"/>
        <v>0</v>
      </c>
      <c r="U119" s="2" t="str">
        <f t="shared" si="5"/>
        <v/>
      </c>
      <c r="V119" s="3">
        <f t="shared" ca="1" si="6"/>
        <v>43344</v>
      </c>
    </row>
    <row r="120" spans="1:22" customFormat="1" ht="9.75" customHeight="1" x14ac:dyDescent="0.25">
      <c r="A120" s="63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70"/>
      <c r="O120" s="1">
        <v>109</v>
      </c>
      <c r="P120" s="68"/>
      <c r="Q120" s="69"/>
      <c r="R120" s="68"/>
      <c r="S120" s="68"/>
      <c r="T120" s="71">
        <f t="shared" si="4"/>
        <v>0</v>
      </c>
      <c r="U120" s="2" t="str">
        <f t="shared" si="5"/>
        <v/>
      </c>
      <c r="V120" s="3">
        <f t="shared" ca="1" si="6"/>
        <v>43344</v>
      </c>
    </row>
    <row r="121" spans="1:22" customFormat="1" ht="9.75" customHeight="1" x14ac:dyDescent="0.25">
      <c r="A121" s="63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70"/>
      <c r="O121" s="1">
        <v>110</v>
      </c>
      <c r="P121" s="68"/>
      <c r="Q121" s="69"/>
      <c r="R121" s="68"/>
      <c r="S121" s="68"/>
      <c r="T121" s="71">
        <f t="shared" si="4"/>
        <v>0</v>
      </c>
      <c r="U121" s="2" t="str">
        <f t="shared" si="5"/>
        <v/>
      </c>
      <c r="V121" s="3">
        <f t="shared" ca="1" si="6"/>
        <v>43344</v>
      </c>
    </row>
    <row r="122" spans="1:22" customFormat="1" ht="9.75" customHeight="1" x14ac:dyDescent="0.25">
      <c r="A122" s="63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70"/>
      <c r="O122" s="1">
        <v>111</v>
      </c>
      <c r="P122" s="68"/>
      <c r="Q122" s="69"/>
      <c r="R122" s="68"/>
      <c r="S122" s="68"/>
      <c r="T122" s="71">
        <f t="shared" si="4"/>
        <v>0</v>
      </c>
      <c r="U122" s="2" t="str">
        <f t="shared" si="5"/>
        <v/>
      </c>
      <c r="V122" s="3">
        <f t="shared" ca="1" si="6"/>
        <v>43344</v>
      </c>
    </row>
    <row r="123" spans="1:22" customFormat="1" ht="9.75" customHeight="1" x14ac:dyDescent="0.25">
      <c r="A123" s="63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70"/>
      <c r="O123" s="1">
        <v>112</v>
      </c>
      <c r="P123" s="68"/>
      <c r="Q123" s="69"/>
      <c r="R123" s="68"/>
      <c r="S123" s="68"/>
      <c r="T123" s="71">
        <f t="shared" si="4"/>
        <v>0</v>
      </c>
      <c r="U123" s="2" t="str">
        <f t="shared" si="5"/>
        <v/>
      </c>
      <c r="V123" s="3">
        <f t="shared" ca="1" si="6"/>
        <v>43344</v>
      </c>
    </row>
    <row r="124" spans="1:22" customFormat="1" ht="9.75" customHeight="1" x14ac:dyDescent="0.25">
      <c r="A124" s="63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70"/>
      <c r="O124" s="1">
        <v>113</v>
      </c>
      <c r="P124" s="68"/>
      <c r="Q124" s="69"/>
      <c r="R124" s="68"/>
      <c r="S124" s="68"/>
      <c r="T124" s="71">
        <f t="shared" si="4"/>
        <v>0</v>
      </c>
      <c r="U124" s="2" t="str">
        <f t="shared" si="5"/>
        <v/>
      </c>
      <c r="V124" s="3">
        <f t="shared" ca="1" si="6"/>
        <v>43344</v>
      </c>
    </row>
    <row r="125" spans="1:22" customFormat="1" ht="9.75" customHeight="1" x14ac:dyDescent="0.25">
      <c r="A125" s="63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70"/>
      <c r="O125" s="1">
        <v>114</v>
      </c>
      <c r="P125" s="68"/>
      <c r="Q125" s="69"/>
      <c r="R125" s="68"/>
      <c r="S125" s="68"/>
      <c r="T125" s="71">
        <f t="shared" si="4"/>
        <v>0</v>
      </c>
      <c r="U125" s="2" t="str">
        <f t="shared" si="5"/>
        <v/>
      </c>
      <c r="V125" s="3">
        <f t="shared" ca="1" si="6"/>
        <v>43344</v>
      </c>
    </row>
    <row r="126" spans="1:22" customFormat="1" ht="9.9499999999999993" customHeight="1" x14ac:dyDescent="0.25">
      <c r="A126" s="63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70"/>
      <c r="O126" s="1">
        <v>115</v>
      </c>
      <c r="P126" s="68"/>
      <c r="Q126" s="69"/>
      <c r="R126" s="68"/>
      <c r="S126" s="68"/>
      <c r="T126" s="71">
        <f t="shared" si="4"/>
        <v>0</v>
      </c>
      <c r="U126" s="2" t="str">
        <f t="shared" si="5"/>
        <v/>
      </c>
      <c r="V126" s="3">
        <f t="shared" ca="1" si="6"/>
        <v>43344</v>
      </c>
    </row>
    <row r="127" spans="1:22" customFormat="1" ht="9.9499999999999993" customHeight="1" x14ac:dyDescent="0.25">
      <c r="A127" s="63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70"/>
      <c r="O127" s="1">
        <v>116</v>
      </c>
      <c r="P127" s="68"/>
      <c r="Q127" s="69"/>
      <c r="R127" s="68"/>
      <c r="S127" s="68"/>
      <c r="T127" s="71">
        <f t="shared" si="4"/>
        <v>0</v>
      </c>
      <c r="U127" s="2" t="str">
        <f t="shared" si="5"/>
        <v/>
      </c>
      <c r="V127" s="3">
        <f t="shared" ca="1" si="6"/>
        <v>43344</v>
      </c>
    </row>
    <row r="128" spans="1:22" customFormat="1" ht="9.9499999999999993" customHeight="1" x14ac:dyDescent="0.25">
      <c r="A128" s="63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70"/>
      <c r="O128" s="1">
        <v>117</v>
      </c>
      <c r="P128" s="68"/>
      <c r="Q128" s="69"/>
      <c r="R128" s="68"/>
      <c r="S128" s="68"/>
      <c r="T128" s="71">
        <f t="shared" si="4"/>
        <v>0</v>
      </c>
      <c r="U128" s="2" t="str">
        <f t="shared" si="5"/>
        <v/>
      </c>
      <c r="V128" s="3">
        <f t="shared" ca="1" si="6"/>
        <v>43344</v>
      </c>
    </row>
    <row r="129" spans="1:22" customFormat="1" ht="9.9499999999999993" customHeight="1" x14ac:dyDescent="0.25">
      <c r="A129" s="63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70"/>
      <c r="O129" s="1">
        <v>118</v>
      </c>
      <c r="P129" s="68"/>
      <c r="Q129" s="69"/>
      <c r="R129" s="68"/>
      <c r="S129" s="68"/>
      <c r="T129" s="71">
        <f t="shared" si="4"/>
        <v>0</v>
      </c>
      <c r="U129" s="2" t="str">
        <f t="shared" si="5"/>
        <v/>
      </c>
      <c r="V129" s="3">
        <f t="shared" ca="1" si="6"/>
        <v>43344</v>
      </c>
    </row>
    <row r="130" spans="1:22" customFormat="1" ht="9.9499999999999993" customHeight="1" x14ac:dyDescent="0.25">
      <c r="A130" s="63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70"/>
      <c r="O130" s="1">
        <v>119</v>
      </c>
      <c r="P130" s="68"/>
      <c r="Q130" s="69"/>
      <c r="R130" s="68"/>
      <c r="S130" s="68"/>
      <c r="T130" s="71">
        <f t="shared" si="4"/>
        <v>0</v>
      </c>
      <c r="U130" s="2" t="str">
        <f t="shared" si="5"/>
        <v/>
      </c>
      <c r="V130" s="3">
        <f t="shared" ca="1" si="6"/>
        <v>43344</v>
      </c>
    </row>
    <row r="131" spans="1:22" customFormat="1" ht="9.9499999999999993" customHeight="1" thickBot="1" x14ac:dyDescent="0.3">
      <c r="A131" s="63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87"/>
      <c r="O131" s="88">
        <v>120</v>
      </c>
      <c r="P131" s="89"/>
      <c r="Q131" s="90"/>
      <c r="R131" s="89"/>
      <c r="S131" s="89"/>
      <c r="T131" s="91">
        <f t="shared" si="4"/>
        <v>0</v>
      </c>
      <c r="U131" s="92" t="str">
        <f t="shared" si="5"/>
        <v/>
      </c>
      <c r="V131" s="93">
        <f t="shared" ca="1" si="6"/>
        <v>43344</v>
      </c>
    </row>
    <row r="132" spans="1:22" customFormat="1" ht="15.75" thickBot="1" x14ac:dyDescent="0.3">
      <c r="A132" s="66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52" t="s">
        <v>19</v>
      </c>
      <c r="O132" s="53">
        <f ca="1">TODAY()</f>
        <v>43344</v>
      </c>
      <c r="P132" s="53" t="s">
        <v>20</v>
      </c>
      <c r="Q132" s="54">
        <f>SUM(Q11:Q131)-U132</f>
        <v>0</v>
      </c>
      <c r="R132" s="55">
        <f>MAX(R12:R131)</f>
        <v>0</v>
      </c>
      <c r="S132" s="56"/>
      <c r="T132" s="57" t="s">
        <v>21</v>
      </c>
      <c r="U132" s="54">
        <f>SUM(U11:U131)</f>
        <v>0</v>
      </c>
      <c r="V132" s="58">
        <f ca="1">SUMIF(V11:V131,"&gt;0")</f>
        <v>5244624</v>
      </c>
    </row>
    <row r="133" spans="1:22" ht="2.1" customHeight="1" x14ac:dyDescent="0.25"/>
  </sheetData>
  <mergeCells count="17">
    <mergeCell ref="N1:N2"/>
    <mergeCell ref="O1:T2"/>
    <mergeCell ref="U1:U2"/>
    <mergeCell ref="V1:V2"/>
    <mergeCell ref="B2:L6"/>
    <mergeCell ref="O3:P3"/>
    <mergeCell ref="S3:T3"/>
    <mergeCell ref="S4:V4"/>
    <mergeCell ref="O5:P5"/>
    <mergeCell ref="U5:V5"/>
    <mergeCell ref="B11:B109"/>
    <mergeCell ref="N6:Q6"/>
    <mergeCell ref="S6:V6"/>
    <mergeCell ref="N7:Q7"/>
    <mergeCell ref="B8:B10"/>
    <mergeCell ref="C8:L9"/>
    <mergeCell ref="N8:Q8"/>
  </mergeCells>
  <conditionalFormatting sqref="T8:V8 V3 R8">
    <cfRule type="cellIs" dxfId="21" priority="11" operator="equal">
      <formula>0</formula>
    </cfRule>
  </conditionalFormatting>
  <conditionalFormatting sqref="V10">
    <cfRule type="cellIs" dxfId="20" priority="7" operator="between">
      <formula>40000</formula>
      <formula>50000</formula>
    </cfRule>
    <cfRule type="cellIs" dxfId="19" priority="8" operator="between">
      <formula>30</formula>
      <formula>4000</formula>
    </cfRule>
    <cfRule type="containsText" dxfId="18" priority="9" operator="containsText" text="pago">
      <formula>NOT(ISERROR(SEARCH("pago",V10)))</formula>
    </cfRule>
    <cfRule type="cellIs" dxfId="17" priority="10" operator="between">
      <formula>1</formula>
      <formula>29</formula>
    </cfRule>
  </conditionalFormatting>
  <conditionalFormatting sqref="V11:V131">
    <cfRule type="cellIs" dxfId="16" priority="3" operator="between">
      <formula>40000</formula>
      <formula>50000</formula>
    </cfRule>
    <cfRule type="cellIs" dxfId="15" priority="4" operator="between">
      <formula>30</formula>
      <formula>4000</formula>
    </cfRule>
    <cfRule type="containsText" dxfId="14" priority="5" operator="containsText" text="pago">
      <formula>NOT(ISERROR(SEARCH("pago",V11)))</formula>
    </cfRule>
    <cfRule type="cellIs" dxfId="13" priority="6" operator="between">
      <formula>1</formula>
      <formula>29</formula>
    </cfRule>
  </conditionalFormatting>
  <conditionalFormatting sqref="V11:V131">
    <cfRule type="cellIs" dxfId="12" priority="2" operator="lessThan">
      <formula>0</formula>
    </cfRule>
  </conditionalFormatting>
  <conditionalFormatting sqref="T11:T131">
    <cfRule type="expression" dxfId="11" priority="1">
      <formula>S11=""</formula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Clientes!$A$3:$A$402</xm:f>
          </x14:formula1>
          <xm:sqref>V1:V2</xm:sqref>
        </x14:dataValidation>
      </x14:dataValidations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3"/>
  <sheetViews>
    <sheetView workbookViewId="0">
      <selection activeCell="V1" sqref="V1:V2"/>
    </sheetView>
  </sheetViews>
  <sheetFormatPr defaultColWidth="0" defaultRowHeight="15" zeroHeight="1" x14ac:dyDescent="0.25"/>
  <cols>
    <col min="1" max="1" width="1.7109375" style="59" customWidth="1"/>
    <col min="2" max="12" width="2.7109375" style="59" customWidth="1"/>
    <col min="13" max="13" width="1.7109375" style="59" customWidth="1"/>
    <col min="14" max="14" width="19.140625" style="42" bestFit="1" customWidth="1"/>
    <col min="15" max="15" width="15" style="42" bestFit="1" customWidth="1"/>
    <col min="16" max="16" width="15" style="42" customWidth="1"/>
    <col min="17" max="17" width="9.28515625" style="42" bestFit="1" customWidth="1"/>
    <col min="18" max="18" width="18.7109375" style="43" hidden="1"/>
    <col min="19" max="19" width="15.5703125" style="42" bestFit="1" customWidth="1"/>
    <col min="20" max="20" width="17.85546875" style="42" customWidth="1"/>
    <col min="21" max="21" width="14.28515625" style="42" bestFit="1" customWidth="1"/>
    <col min="22" max="22" width="19" style="42" customWidth="1"/>
    <col min="23" max="23" width="1.7109375" style="59" customWidth="1"/>
    <col min="24" max="16384" width="19" style="59" hidden="1"/>
  </cols>
  <sheetData>
    <row r="1" spans="1:22" customFormat="1" ht="9.9499999999999993" customHeight="1" thickBot="1" x14ac:dyDescent="0.3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2"/>
      <c r="N1" s="222" t="str">
        <f ca="1">IF(V132&gt;5000,"Livre",IF(V132&lt;=30,"Em Dias","Atrasado"))</f>
        <v>Livre</v>
      </c>
      <c r="O1" s="224" t="s">
        <v>1</v>
      </c>
      <c r="P1" s="224"/>
      <c r="Q1" s="224"/>
      <c r="R1" s="224"/>
      <c r="S1" s="224"/>
      <c r="T1" s="224"/>
      <c r="U1" s="226" t="s">
        <v>22</v>
      </c>
      <c r="V1" s="228" t="s">
        <v>56</v>
      </c>
    </row>
    <row r="2" spans="1:22" customFormat="1" ht="9.9499999999999993" customHeight="1" thickBot="1" x14ac:dyDescent="0.3">
      <c r="A2" s="63"/>
      <c r="B2" s="230"/>
      <c r="C2" s="231"/>
      <c r="D2" s="231"/>
      <c r="E2" s="231"/>
      <c r="F2" s="231"/>
      <c r="G2" s="231"/>
      <c r="H2" s="231"/>
      <c r="I2" s="231"/>
      <c r="J2" s="231"/>
      <c r="K2" s="231"/>
      <c r="L2" s="232"/>
      <c r="M2" s="64"/>
      <c r="N2" s="223"/>
      <c r="O2" s="225"/>
      <c r="P2" s="225"/>
      <c r="Q2" s="225"/>
      <c r="R2" s="225"/>
      <c r="S2" s="225"/>
      <c r="T2" s="225"/>
      <c r="U2" s="227"/>
      <c r="V2" s="229"/>
    </row>
    <row r="3" spans="1:22" customFormat="1" ht="9.9499999999999993" customHeight="1" thickBot="1" x14ac:dyDescent="0.3">
      <c r="A3" s="63"/>
      <c r="B3" s="233"/>
      <c r="C3" s="234"/>
      <c r="D3" s="234"/>
      <c r="E3" s="234"/>
      <c r="F3" s="234"/>
      <c r="G3" s="234"/>
      <c r="H3" s="234"/>
      <c r="I3" s="234"/>
      <c r="J3" s="234"/>
      <c r="K3" s="234"/>
      <c r="L3" s="235"/>
      <c r="M3" s="64"/>
      <c r="N3" s="44" t="s">
        <v>4</v>
      </c>
      <c r="O3" s="239" t="e">
        <f>VLOOKUP(V1,bd,2,0)</f>
        <v>#N/A</v>
      </c>
      <c r="P3" s="240"/>
      <c r="Q3" s="45" t="s">
        <v>6</v>
      </c>
      <c r="R3" s="43"/>
      <c r="S3" s="241" t="e">
        <f>VLOOKUP(V1,bd,8,0)</f>
        <v>#N/A</v>
      </c>
      <c r="T3" s="242"/>
      <c r="U3" s="44" t="s">
        <v>23</v>
      </c>
      <c r="V3" s="13" t="e">
        <f>VLOOKUP(V1,bd,9,0)</f>
        <v>#N/A</v>
      </c>
    </row>
    <row r="4" spans="1:22" customFormat="1" ht="9.9499999999999993" customHeight="1" thickBot="1" x14ac:dyDescent="0.3">
      <c r="A4" s="63"/>
      <c r="B4" s="233"/>
      <c r="C4" s="234"/>
      <c r="D4" s="234"/>
      <c r="E4" s="234"/>
      <c r="F4" s="234"/>
      <c r="G4" s="234"/>
      <c r="H4" s="234"/>
      <c r="I4" s="234"/>
      <c r="J4" s="234"/>
      <c r="K4" s="234"/>
      <c r="L4" s="235"/>
      <c r="M4" s="64"/>
      <c r="N4" s="44" t="s">
        <v>30</v>
      </c>
      <c r="O4" s="41" t="e">
        <f>VLOOKUP(V1,bd,17,0)</f>
        <v>#N/A</v>
      </c>
      <c r="P4" s="41" t="e">
        <f>VLOOKUP(V1,bd,18,0)</f>
        <v>#N/A</v>
      </c>
      <c r="Q4" s="44" t="s">
        <v>8</v>
      </c>
      <c r="R4" s="43"/>
      <c r="S4" s="243" t="e">
        <f>VLOOKUP(V1,bd,19,0)</f>
        <v>#N/A</v>
      </c>
      <c r="T4" s="244"/>
      <c r="U4" s="244"/>
      <c r="V4" s="245"/>
    </row>
    <row r="5" spans="1:22" customFormat="1" ht="9.9499999999999993" customHeight="1" thickBot="1" x14ac:dyDescent="0.3">
      <c r="A5" s="63"/>
      <c r="B5" s="233"/>
      <c r="C5" s="234"/>
      <c r="D5" s="234"/>
      <c r="E5" s="234"/>
      <c r="F5" s="234"/>
      <c r="G5" s="234"/>
      <c r="H5" s="234"/>
      <c r="I5" s="234"/>
      <c r="J5" s="234"/>
      <c r="K5" s="234"/>
      <c r="L5" s="235"/>
      <c r="M5" s="64"/>
      <c r="N5" s="44" t="s">
        <v>24</v>
      </c>
      <c r="O5" s="246" t="e">
        <f>VLOOKUP(V1,bd,10,0)</f>
        <v>#N/A</v>
      </c>
      <c r="P5" s="247"/>
      <c r="Q5" s="46" t="s">
        <v>7</v>
      </c>
      <c r="R5" s="4"/>
      <c r="S5" s="41" t="e">
        <f>VLOOKUP(V1,bd,13,0)</f>
        <v>#N/A</v>
      </c>
      <c r="T5" s="44" t="s">
        <v>5</v>
      </c>
      <c r="U5" s="241" t="e">
        <f>VLOOKUP(V1,bd,20,0)</f>
        <v>#N/A</v>
      </c>
      <c r="V5" s="242"/>
    </row>
    <row r="6" spans="1:22" customFormat="1" ht="9.9499999999999993" customHeight="1" thickBot="1" x14ac:dyDescent="0.3">
      <c r="A6" s="63"/>
      <c r="B6" s="236"/>
      <c r="C6" s="237"/>
      <c r="D6" s="237"/>
      <c r="E6" s="237"/>
      <c r="F6" s="237"/>
      <c r="G6" s="237"/>
      <c r="H6" s="237"/>
      <c r="I6" s="237"/>
      <c r="J6" s="237"/>
      <c r="K6" s="237"/>
      <c r="L6" s="238"/>
      <c r="M6" s="64"/>
      <c r="N6" s="241"/>
      <c r="O6" s="248"/>
      <c r="P6" s="248"/>
      <c r="Q6" s="248"/>
      <c r="R6" s="7"/>
      <c r="S6" s="248"/>
      <c r="T6" s="248"/>
      <c r="U6" s="248"/>
      <c r="V6" s="242"/>
    </row>
    <row r="7" spans="1:22" customFormat="1" ht="9.9499999999999993" customHeight="1" thickBot="1" x14ac:dyDescent="0.3">
      <c r="A7" s="63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217" t="s">
        <v>25</v>
      </c>
      <c r="O7" s="215"/>
      <c r="P7" s="215"/>
      <c r="Q7" s="216"/>
      <c r="R7" s="65"/>
      <c r="S7" s="47" t="s">
        <v>26</v>
      </c>
      <c r="T7" s="48" t="s">
        <v>27</v>
      </c>
      <c r="U7" s="48" t="s">
        <v>28</v>
      </c>
      <c r="V7" s="48" t="s">
        <v>29</v>
      </c>
    </row>
    <row r="8" spans="1:22" customFormat="1" ht="9.9499999999999993" customHeight="1" thickBot="1" x14ac:dyDescent="0.3">
      <c r="A8" s="63"/>
      <c r="B8" s="249"/>
      <c r="C8" s="250" t="s">
        <v>31</v>
      </c>
      <c r="D8" s="251"/>
      <c r="E8" s="251"/>
      <c r="F8" s="251"/>
      <c r="G8" s="251"/>
      <c r="H8" s="251"/>
      <c r="I8" s="251"/>
      <c r="J8" s="251"/>
      <c r="K8" s="251"/>
      <c r="L8" s="252"/>
      <c r="M8" s="64"/>
      <c r="N8" s="241" t="e">
        <f>VLOOKUP(V1,bd,3,0)</f>
        <v>#N/A</v>
      </c>
      <c r="O8" s="248"/>
      <c r="P8" s="248"/>
      <c r="Q8" s="242"/>
      <c r="R8" s="6"/>
      <c r="S8" s="5" t="e">
        <f>VLOOKUP(V1,bd,4,0)</f>
        <v>#N/A</v>
      </c>
      <c r="T8" s="5" t="e">
        <f>VLOOKUP(V1,bd,5,0)</f>
        <v>#N/A</v>
      </c>
      <c r="U8" s="5" t="e">
        <f>VLOOKUP(V1,bd,7,0)</f>
        <v>#N/A</v>
      </c>
      <c r="V8" s="13" t="e">
        <f>VLOOKUP(V1,bd,6,0)</f>
        <v>#N/A</v>
      </c>
    </row>
    <row r="9" spans="1:22" customFormat="1" ht="9.9499999999999993" customHeight="1" thickBot="1" x14ac:dyDescent="0.3">
      <c r="A9" s="63"/>
      <c r="B9" s="249"/>
      <c r="C9" s="253"/>
      <c r="D9" s="254"/>
      <c r="E9" s="254"/>
      <c r="F9" s="254"/>
      <c r="G9" s="254"/>
      <c r="H9" s="254"/>
      <c r="I9" s="254"/>
      <c r="J9" s="254"/>
      <c r="K9" s="254"/>
      <c r="L9" s="255"/>
      <c r="M9" s="64"/>
      <c r="N9" s="49"/>
      <c r="O9" s="50"/>
      <c r="P9" s="50"/>
      <c r="Q9" s="50"/>
      <c r="R9" s="50"/>
      <c r="S9" s="50"/>
      <c r="T9" s="50"/>
      <c r="U9" s="50"/>
      <c r="V9" s="51"/>
    </row>
    <row r="10" spans="1:22" customFormat="1" ht="9.9499999999999993" customHeight="1" thickBot="1" x14ac:dyDescent="0.3">
      <c r="A10" s="63"/>
      <c r="B10" s="249"/>
      <c r="C10" s="115">
        <v>1</v>
      </c>
      <c r="D10" s="116">
        <v>2</v>
      </c>
      <c r="E10" s="116">
        <v>3</v>
      </c>
      <c r="F10" s="116">
        <v>4</v>
      </c>
      <c r="G10" s="116">
        <v>5</v>
      </c>
      <c r="H10" s="116">
        <v>6</v>
      </c>
      <c r="I10" s="116">
        <v>7</v>
      </c>
      <c r="J10" s="116">
        <v>8</v>
      </c>
      <c r="K10" s="116">
        <v>9</v>
      </c>
      <c r="L10" s="117">
        <v>10</v>
      </c>
      <c r="M10" s="64"/>
      <c r="N10" s="76" t="s">
        <v>9</v>
      </c>
      <c r="O10" s="77" t="s">
        <v>10</v>
      </c>
      <c r="P10" s="77" t="s">
        <v>11</v>
      </c>
      <c r="Q10" s="77" t="s">
        <v>12</v>
      </c>
      <c r="R10" s="78" t="s">
        <v>13</v>
      </c>
      <c r="S10" s="77" t="s">
        <v>14</v>
      </c>
      <c r="T10" s="77" t="s">
        <v>15</v>
      </c>
      <c r="U10" s="77" t="s">
        <v>16</v>
      </c>
      <c r="V10" s="79" t="s">
        <v>17</v>
      </c>
    </row>
    <row r="11" spans="1:22" customFormat="1" ht="9.9499999999999993" customHeight="1" x14ac:dyDescent="0.25">
      <c r="A11" s="63"/>
      <c r="B11" s="256" t="s">
        <v>3292</v>
      </c>
      <c r="C11" s="108">
        <v>1</v>
      </c>
      <c r="D11" s="112">
        <v>1</v>
      </c>
      <c r="E11" s="113">
        <v>1</v>
      </c>
      <c r="F11" s="113">
        <v>1</v>
      </c>
      <c r="G11" s="113">
        <v>1</v>
      </c>
      <c r="H11" s="113">
        <v>1</v>
      </c>
      <c r="I11" s="113">
        <v>1</v>
      </c>
      <c r="J11" s="113">
        <v>1</v>
      </c>
      <c r="K11" s="113">
        <v>1</v>
      </c>
      <c r="L11" s="114">
        <v>1</v>
      </c>
      <c r="M11" s="64"/>
      <c r="N11" s="80"/>
      <c r="O11" s="81" t="s">
        <v>18</v>
      </c>
      <c r="P11" s="82"/>
      <c r="Q11" s="83"/>
      <c r="R11" s="82"/>
      <c r="S11" s="82"/>
      <c r="T11" s="84">
        <f t="shared" ref="T11:T74" si="0">IF(P11&gt;=S11,0,"")</f>
        <v>0</v>
      </c>
      <c r="U11" s="85" t="str">
        <f t="shared" ref="U11:U74" si="1">IF(S11&lt;&gt;"",Q11,"")</f>
        <v/>
      </c>
      <c r="V11" s="86">
        <f t="shared" ref="V11:V74" ca="1" si="2">IF(U11&lt;&gt;"","pago",TODAY()-P11)</f>
        <v>43344</v>
      </c>
    </row>
    <row r="12" spans="1:22" customFormat="1" ht="9.9499999999999993" customHeight="1" x14ac:dyDescent="0.25">
      <c r="A12" s="63"/>
      <c r="B12" s="257"/>
      <c r="C12" s="109">
        <v>2</v>
      </c>
      <c r="D12" s="94">
        <v>2</v>
      </c>
      <c r="E12" s="72">
        <v>2</v>
      </c>
      <c r="F12" s="72">
        <v>2</v>
      </c>
      <c r="G12" s="72">
        <v>2</v>
      </c>
      <c r="H12" s="72">
        <v>2</v>
      </c>
      <c r="I12" s="72">
        <v>2</v>
      </c>
      <c r="J12" s="72">
        <v>2</v>
      </c>
      <c r="K12" s="72">
        <v>2</v>
      </c>
      <c r="L12" s="73">
        <v>2</v>
      </c>
      <c r="M12" s="64"/>
      <c r="N12" s="70"/>
      <c r="O12" s="1">
        <v>1</v>
      </c>
      <c r="P12" s="68"/>
      <c r="Q12" s="69"/>
      <c r="R12" s="68" t="str">
        <f t="shared" ref="R12:R51" si="3">IF(N12&lt;&gt;"",P12,"")</f>
        <v/>
      </c>
      <c r="S12" s="68"/>
      <c r="T12" s="71">
        <f t="shared" si="0"/>
        <v>0</v>
      </c>
      <c r="U12" s="2" t="str">
        <f t="shared" si="1"/>
        <v/>
      </c>
      <c r="V12" s="3">
        <f t="shared" ca="1" si="2"/>
        <v>43344</v>
      </c>
    </row>
    <row r="13" spans="1:22" customFormat="1" ht="9.9499999999999993" customHeight="1" x14ac:dyDescent="0.25">
      <c r="A13" s="63"/>
      <c r="B13" s="257"/>
      <c r="C13" s="109">
        <v>3</v>
      </c>
      <c r="D13" s="94">
        <v>3</v>
      </c>
      <c r="E13" s="72">
        <v>3</v>
      </c>
      <c r="F13" s="72">
        <v>3</v>
      </c>
      <c r="G13" s="72">
        <v>3</v>
      </c>
      <c r="H13" s="72">
        <v>3</v>
      </c>
      <c r="I13" s="72">
        <v>3</v>
      </c>
      <c r="J13" s="72">
        <v>3</v>
      </c>
      <c r="K13" s="72">
        <v>3</v>
      </c>
      <c r="L13" s="73">
        <v>3</v>
      </c>
      <c r="M13" s="64"/>
      <c r="N13" s="70"/>
      <c r="O13" s="1">
        <v>2</v>
      </c>
      <c r="P13" s="68"/>
      <c r="Q13" s="69"/>
      <c r="R13" s="68" t="str">
        <f t="shared" si="3"/>
        <v/>
      </c>
      <c r="S13" s="68"/>
      <c r="T13" s="71">
        <f t="shared" si="0"/>
        <v>0</v>
      </c>
      <c r="U13" s="2" t="str">
        <f t="shared" si="1"/>
        <v/>
      </c>
      <c r="V13" s="3">
        <f t="shared" ca="1" si="2"/>
        <v>43344</v>
      </c>
    </row>
    <row r="14" spans="1:22" customFormat="1" ht="9.9499999999999993" customHeight="1" x14ac:dyDescent="0.25">
      <c r="A14" s="63"/>
      <c r="B14" s="257"/>
      <c r="C14" s="109">
        <v>4</v>
      </c>
      <c r="D14" s="94">
        <v>4</v>
      </c>
      <c r="E14" s="72">
        <v>4</v>
      </c>
      <c r="F14" s="72">
        <v>4</v>
      </c>
      <c r="G14" s="72">
        <v>4</v>
      </c>
      <c r="H14" s="72">
        <v>4</v>
      </c>
      <c r="I14" s="72">
        <v>4</v>
      </c>
      <c r="J14" s="72">
        <v>4</v>
      </c>
      <c r="K14" s="72">
        <v>4</v>
      </c>
      <c r="L14" s="73">
        <v>4</v>
      </c>
      <c r="M14" s="64"/>
      <c r="N14" s="70"/>
      <c r="O14" s="1">
        <v>3</v>
      </c>
      <c r="P14" s="68"/>
      <c r="Q14" s="69"/>
      <c r="R14" s="68" t="str">
        <f t="shared" si="3"/>
        <v/>
      </c>
      <c r="S14" s="68"/>
      <c r="T14" s="71">
        <f t="shared" si="0"/>
        <v>0</v>
      </c>
      <c r="U14" s="2" t="str">
        <f t="shared" si="1"/>
        <v/>
      </c>
      <c r="V14" s="3">
        <f t="shared" ca="1" si="2"/>
        <v>43344</v>
      </c>
    </row>
    <row r="15" spans="1:22" customFormat="1" ht="9.9499999999999993" customHeight="1" x14ac:dyDescent="0.25">
      <c r="A15" s="63"/>
      <c r="B15" s="257"/>
      <c r="C15" s="109">
        <v>5</v>
      </c>
      <c r="D15" s="94">
        <v>5</v>
      </c>
      <c r="E15" s="72">
        <v>5</v>
      </c>
      <c r="F15" s="72">
        <v>5</v>
      </c>
      <c r="G15" s="72">
        <v>5</v>
      </c>
      <c r="H15" s="72">
        <v>5</v>
      </c>
      <c r="I15" s="72">
        <v>5</v>
      </c>
      <c r="J15" s="72">
        <v>5</v>
      </c>
      <c r="K15" s="72">
        <v>5</v>
      </c>
      <c r="L15" s="73">
        <v>5</v>
      </c>
      <c r="M15" s="64"/>
      <c r="N15" s="70"/>
      <c r="O15" s="1">
        <v>4</v>
      </c>
      <c r="P15" s="68"/>
      <c r="Q15" s="69"/>
      <c r="R15" s="68" t="str">
        <f t="shared" si="3"/>
        <v/>
      </c>
      <c r="S15" s="68"/>
      <c r="T15" s="71">
        <f t="shared" si="0"/>
        <v>0</v>
      </c>
      <c r="U15" s="2" t="str">
        <f t="shared" si="1"/>
        <v/>
      </c>
      <c r="V15" s="3">
        <f t="shared" ca="1" si="2"/>
        <v>43344</v>
      </c>
    </row>
    <row r="16" spans="1:22" customFormat="1" ht="9.9499999999999993" customHeight="1" x14ac:dyDescent="0.25">
      <c r="A16" s="63"/>
      <c r="B16" s="257"/>
      <c r="C16" s="109">
        <v>6</v>
      </c>
      <c r="D16" s="94">
        <v>6</v>
      </c>
      <c r="E16" s="72">
        <v>6</v>
      </c>
      <c r="F16" s="72">
        <v>6</v>
      </c>
      <c r="G16" s="72">
        <v>6</v>
      </c>
      <c r="H16" s="72">
        <v>6</v>
      </c>
      <c r="I16" s="72">
        <v>6</v>
      </c>
      <c r="J16" s="72">
        <v>6</v>
      </c>
      <c r="K16" s="72">
        <v>6</v>
      </c>
      <c r="L16" s="73">
        <v>6</v>
      </c>
      <c r="M16" s="64"/>
      <c r="N16" s="70"/>
      <c r="O16" s="1">
        <v>5</v>
      </c>
      <c r="P16" s="68"/>
      <c r="Q16" s="69"/>
      <c r="R16" s="68" t="str">
        <f t="shared" si="3"/>
        <v/>
      </c>
      <c r="S16" s="68"/>
      <c r="T16" s="71">
        <f t="shared" si="0"/>
        <v>0</v>
      </c>
      <c r="U16" s="2" t="str">
        <f t="shared" si="1"/>
        <v/>
      </c>
      <c r="V16" s="3">
        <f t="shared" ca="1" si="2"/>
        <v>43344</v>
      </c>
    </row>
    <row r="17" spans="1:22" customFormat="1" ht="9.9499999999999993" customHeight="1" x14ac:dyDescent="0.25">
      <c r="A17" s="63"/>
      <c r="B17" s="257"/>
      <c r="C17" s="109">
        <v>7</v>
      </c>
      <c r="D17" s="94">
        <v>7</v>
      </c>
      <c r="E17" s="72">
        <v>7</v>
      </c>
      <c r="F17" s="72">
        <v>7</v>
      </c>
      <c r="G17" s="72">
        <v>7</v>
      </c>
      <c r="H17" s="72">
        <v>7</v>
      </c>
      <c r="I17" s="72">
        <v>7</v>
      </c>
      <c r="J17" s="72">
        <v>7</v>
      </c>
      <c r="K17" s="72">
        <v>7</v>
      </c>
      <c r="L17" s="73">
        <v>7</v>
      </c>
      <c r="M17" s="64"/>
      <c r="N17" s="70"/>
      <c r="O17" s="1">
        <v>6</v>
      </c>
      <c r="P17" s="68"/>
      <c r="Q17" s="69"/>
      <c r="R17" s="68" t="str">
        <f t="shared" si="3"/>
        <v/>
      </c>
      <c r="S17" s="68"/>
      <c r="T17" s="71">
        <f t="shared" si="0"/>
        <v>0</v>
      </c>
      <c r="U17" s="2" t="str">
        <f t="shared" si="1"/>
        <v/>
      </c>
      <c r="V17" s="3">
        <f t="shared" ca="1" si="2"/>
        <v>43344</v>
      </c>
    </row>
    <row r="18" spans="1:22" customFormat="1" ht="9.9499999999999993" customHeight="1" x14ac:dyDescent="0.25">
      <c r="A18" s="63"/>
      <c r="B18" s="257"/>
      <c r="C18" s="109">
        <v>8</v>
      </c>
      <c r="D18" s="94">
        <v>8</v>
      </c>
      <c r="E18" s="72">
        <v>8</v>
      </c>
      <c r="F18" s="72">
        <v>8</v>
      </c>
      <c r="G18" s="72">
        <v>8</v>
      </c>
      <c r="H18" s="72">
        <v>8</v>
      </c>
      <c r="I18" s="72">
        <v>8</v>
      </c>
      <c r="J18" s="72">
        <v>8</v>
      </c>
      <c r="K18" s="72">
        <v>8</v>
      </c>
      <c r="L18" s="73">
        <v>8</v>
      </c>
      <c r="M18" s="64"/>
      <c r="N18" s="70"/>
      <c r="O18" s="1">
        <v>7</v>
      </c>
      <c r="P18" s="68"/>
      <c r="Q18" s="69"/>
      <c r="R18" s="68" t="str">
        <f t="shared" si="3"/>
        <v/>
      </c>
      <c r="S18" s="68"/>
      <c r="T18" s="71">
        <f t="shared" si="0"/>
        <v>0</v>
      </c>
      <c r="U18" s="2" t="str">
        <f t="shared" si="1"/>
        <v/>
      </c>
      <c r="V18" s="3">
        <f t="shared" ca="1" si="2"/>
        <v>43344</v>
      </c>
    </row>
    <row r="19" spans="1:22" customFormat="1" ht="9.9499999999999993" customHeight="1" x14ac:dyDescent="0.25">
      <c r="A19" s="63"/>
      <c r="B19" s="257"/>
      <c r="C19" s="109">
        <v>9</v>
      </c>
      <c r="D19" s="94">
        <v>9</v>
      </c>
      <c r="E19" s="72">
        <v>9</v>
      </c>
      <c r="F19" s="72">
        <v>9</v>
      </c>
      <c r="G19" s="72">
        <v>9</v>
      </c>
      <c r="H19" s="72">
        <v>9</v>
      </c>
      <c r="I19" s="72">
        <v>9</v>
      </c>
      <c r="J19" s="72">
        <v>9</v>
      </c>
      <c r="K19" s="72">
        <v>9</v>
      </c>
      <c r="L19" s="73">
        <v>9</v>
      </c>
      <c r="M19" s="64"/>
      <c r="N19" s="70"/>
      <c r="O19" s="1">
        <v>8</v>
      </c>
      <c r="P19" s="68"/>
      <c r="Q19" s="69"/>
      <c r="R19" s="68" t="str">
        <f t="shared" si="3"/>
        <v/>
      </c>
      <c r="S19" s="68"/>
      <c r="T19" s="71">
        <f t="shared" si="0"/>
        <v>0</v>
      </c>
      <c r="U19" s="2" t="str">
        <f t="shared" si="1"/>
        <v/>
      </c>
      <c r="V19" s="3">
        <f t="shared" ca="1" si="2"/>
        <v>43344</v>
      </c>
    </row>
    <row r="20" spans="1:22" customFormat="1" ht="9.9499999999999993" customHeight="1" x14ac:dyDescent="0.25">
      <c r="A20" s="63"/>
      <c r="B20" s="257"/>
      <c r="C20" s="109">
        <v>10</v>
      </c>
      <c r="D20" s="94">
        <v>10</v>
      </c>
      <c r="E20" s="72">
        <v>10</v>
      </c>
      <c r="F20" s="72">
        <v>10</v>
      </c>
      <c r="G20" s="72">
        <v>10</v>
      </c>
      <c r="H20" s="72">
        <v>10</v>
      </c>
      <c r="I20" s="72">
        <v>10</v>
      </c>
      <c r="J20" s="72">
        <v>10</v>
      </c>
      <c r="K20" s="72">
        <v>10</v>
      </c>
      <c r="L20" s="73">
        <v>10</v>
      </c>
      <c r="M20" s="64"/>
      <c r="N20" s="70"/>
      <c r="O20" s="1">
        <v>9</v>
      </c>
      <c r="P20" s="68"/>
      <c r="Q20" s="69"/>
      <c r="R20" s="68" t="str">
        <f t="shared" si="3"/>
        <v/>
      </c>
      <c r="S20" s="68"/>
      <c r="T20" s="71">
        <f t="shared" si="0"/>
        <v>0</v>
      </c>
      <c r="U20" s="2" t="str">
        <f t="shared" si="1"/>
        <v/>
      </c>
      <c r="V20" s="3">
        <f t="shared" ca="1" si="2"/>
        <v>43344</v>
      </c>
    </row>
    <row r="21" spans="1:22" customFormat="1" ht="9.9499999999999993" customHeight="1" x14ac:dyDescent="0.25">
      <c r="A21" s="63"/>
      <c r="B21" s="257"/>
      <c r="C21" s="109">
        <v>11</v>
      </c>
      <c r="D21" s="94">
        <v>11</v>
      </c>
      <c r="E21" s="72">
        <v>11</v>
      </c>
      <c r="F21" s="72">
        <v>11</v>
      </c>
      <c r="G21" s="72">
        <v>11</v>
      </c>
      <c r="H21" s="72">
        <v>11</v>
      </c>
      <c r="I21" s="72">
        <v>11</v>
      </c>
      <c r="J21" s="72">
        <v>11</v>
      </c>
      <c r="K21" s="72">
        <v>11</v>
      </c>
      <c r="L21" s="73">
        <v>11</v>
      </c>
      <c r="M21" s="64"/>
      <c r="N21" s="70"/>
      <c r="O21" s="1">
        <v>10</v>
      </c>
      <c r="P21" s="68"/>
      <c r="Q21" s="69"/>
      <c r="R21" s="68" t="str">
        <f t="shared" si="3"/>
        <v/>
      </c>
      <c r="S21" s="68"/>
      <c r="T21" s="71">
        <f t="shared" si="0"/>
        <v>0</v>
      </c>
      <c r="U21" s="2" t="str">
        <f t="shared" si="1"/>
        <v/>
      </c>
      <c r="V21" s="3">
        <f t="shared" ca="1" si="2"/>
        <v>43344</v>
      </c>
    </row>
    <row r="22" spans="1:22" customFormat="1" ht="9.9499999999999993" customHeight="1" x14ac:dyDescent="0.25">
      <c r="A22" s="63"/>
      <c r="B22" s="257"/>
      <c r="C22" s="110">
        <v>12</v>
      </c>
      <c r="D22" s="72">
        <v>12</v>
      </c>
      <c r="E22" s="72">
        <v>12</v>
      </c>
      <c r="F22" s="72">
        <v>12</v>
      </c>
      <c r="G22" s="72">
        <v>12</v>
      </c>
      <c r="H22" s="72">
        <v>12</v>
      </c>
      <c r="I22" s="72">
        <v>12</v>
      </c>
      <c r="J22" s="72">
        <v>12</v>
      </c>
      <c r="K22" s="72">
        <v>12</v>
      </c>
      <c r="L22" s="73">
        <v>12</v>
      </c>
      <c r="M22" s="64"/>
      <c r="N22" s="70"/>
      <c r="O22" s="1">
        <v>11</v>
      </c>
      <c r="P22" s="68"/>
      <c r="Q22" s="69"/>
      <c r="R22" s="68" t="str">
        <f t="shared" si="3"/>
        <v/>
      </c>
      <c r="S22" s="68"/>
      <c r="T22" s="71">
        <f t="shared" si="0"/>
        <v>0</v>
      </c>
      <c r="U22" s="2" t="str">
        <f t="shared" si="1"/>
        <v/>
      </c>
      <c r="V22" s="3">
        <f t="shared" ca="1" si="2"/>
        <v>43344</v>
      </c>
    </row>
    <row r="23" spans="1:22" customFormat="1" ht="9.9499999999999993" customHeight="1" x14ac:dyDescent="0.25">
      <c r="A23" s="63"/>
      <c r="B23" s="257"/>
      <c r="C23" s="110">
        <v>13</v>
      </c>
      <c r="D23" s="72">
        <v>13</v>
      </c>
      <c r="E23" s="72">
        <v>13</v>
      </c>
      <c r="F23" s="72">
        <v>13</v>
      </c>
      <c r="G23" s="72">
        <v>13</v>
      </c>
      <c r="H23" s="72">
        <v>13</v>
      </c>
      <c r="I23" s="72">
        <v>13</v>
      </c>
      <c r="J23" s="72">
        <v>13</v>
      </c>
      <c r="K23" s="72">
        <v>13</v>
      </c>
      <c r="L23" s="73">
        <v>13</v>
      </c>
      <c r="M23" s="64"/>
      <c r="N23" s="70"/>
      <c r="O23" s="1">
        <v>12</v>
      </c>
      <c r="P23" s="68"/>
      <c r="Q23" s="69"/>
      <c r="R23" s="68" t="str">
        <f t="shared" si="3"/>
        <v/>
      </c>
      <c r="S23" s="68"/>
      <c r="T23" s="71">
        <f t="shared" si="0"/>
        <v>0</v>
      </c>
      <c r="U23" s="2" t="str">
        <f t="shared" si="1"/>
        <v/>
      </c>
      <c r="V23" s="3">
        <f t="shared" ca="1" si="2"/>
        <v>43344</v>
      </c>
    </row>
    <row r="24" spans="1:22" customFormat="1" ht="9.9499999999999993" customHeight="1" x14ac:dyDescent="0.25">
      <c r="A24" s="63"/>
      <c r="B24" s="257"/>
      <c r="C24" s="97">
        <v>14</v>
      </c>
      <c r="D24" s="72">
        <v>14</v>
      </c>
      <c r="E24" s="72">
        <v>14</v>
      </c>
      <c r="F24" s="72">
        <v>14</v>
      </c>
      <c r="G24" s="72">
        <v>14</v>
      </c>
      <c r="H24" s="72">
        <v>14</v>
      </c>
      <c r="I24" s="72">
        <v>14</v>
      </c>
      <c r="J24" s="72">
        <v>14</v>
      </c>
      <c r="K24" s="72">
        <v>14</v>
      </c>
      <c r="L24" s="73">
        <v>14</v>
      </c>
      <c r="M24" s="64"/>
      <c r="N24" s="70"/>
      <c r="O24" s="1">
        <v>13</v>
      </c>
      <c r="P24" s="68"/>
      <c r="Q24" s="69"/>
      <c r="R24" s="68" t="str">
        <f t="shared" si="3"/>
        <v/>
      </c>
      <c r="S24" s="68"/>
      <c r="T24" s="71">
        <f t="shared" si="0"/>
        <v>0</v>
      </c>
      <c r="U24" s="2" t="str">
        <f t="shared" si="1"/>
        <v/>
      </c>
      <c r="V24" s="3">
        <f t="shared" ca="1" si="2"/>
        <v>43344</v>
      </c>
    </row>
    <row r="25" spans="1:22" customFormat="1" ht="9.9499999999999993" customHeight="1" x14ac:dyDescent="0.25">
      <c r="A25" s="63"/>
      <c r="B25" s="257"/>
      <c r="C25" s="97">
        <v>15</v>
      </c>
      <c r="D25" s="72">
        <v>15</v>
      </c>
      <c r="E25" s="72">
        <v>15</v>
      </c>
      <c r="F25" s="72">
        <v>15</v>
      </c>
      <c r="G25" s="72">
        <v>15</v>
      </c>
      <c r="H25" s="72">
        <v>15</v>
      </c>
      <c r="I25" s="72">
        <v>15</v>
      </c>
      <c r="J25" s="72">
        <v>15</v>
      </c>
      <c r="K25" s="72">
        <v>15</v>
      </c>
      <c r="L25" s="73">
        <v>15</v>
      </c>
      <c r="M25" s="64"/>
      <c r="N25" s="70"/>
      <c r="O25" s="1">
        <v>14</v>
      </c>
      <c r="P25" s="68"/>
      <c r="Q25" s="69"/>
      <c r="R25" s="68" t="str">
        <f t="shared" si="3"/>
        <v/>
      </c>
      <c r="S25" s="68"/>
      <c r="T25" s="71">
        <f t="shared" si="0"/>
        <v>0</v>
      </c>
      <c r="U25" s="2" t="str">
        <f t="shared" si="1"/>
        <v/>
      </c>
      <c r="V25" s="3">
        <f t="shared" ca="1" si="2"/>
        <v>43344</v>
      </c>
    </row>
    <row r="26" spans="1:22" customFormat="1" ht="9.9499999999999993" customHeight="1" x14ac:dyDescent="0.25">
      <c r="A26" s="63"/>
      <c r="B26" s="257"/>
      <c r="C26" s="97">
        <v>16</v>
      </c>
      <c r="D26" s="72">
        <v>16</v>
      </c>
      <c r="E26" s="72">
        <v>16</v>
      </c>
      <c r="F26" s="72">
        <v>16</v>
      </c>
      <c r="G26" s="72">
        <v>16</v>
      </c>
      <c r="H26" s="72">
        <v>16</v>
      </c>
      <c r="I26" s="72">
        <v>16</v>
      </c>
      <c r="J26" s="72">
        <v>16</v>
      </c>
      <c r="K26" s="72">
        <v>16</v>
      </c>
      <c r="L26" s="73">
        <v>16</v>
      </c>
      <c r="M26" s="64"/>
      <c r="N26" s="70"/>
      <c r="O26" s="1">
        <v>15</v>
      </c>
      <c r="P26" s="68"/>
      <c r="Q26" s="69"/>
      <c r="R26" s="68" t="str">
        <f t="shared" si="3"/>
        <v/>
      </c>
      <c r="S26" s="68"/>
      <c r="T26" s="71">
        <f t="shared" si="0"/>
        <v>0</v>
      </c>
      <c r="U26" s="2" t="str">
        <f t="shared" si="1"/>
        <v/>
      </c>
      <c r="V26" s="3">
        <f t="shared" ca="1" si="2"/>
        <v>43344</v>
      </c>
    </row>
    <row r="27" spans="1:22" customFormat="1" ht="9.9499999999999993" customHeight="1" x14ac:dyDescent="0.25">
      <c r="A27" s="63"/>
      <c r="B27" s="257"/>
      <c r="C27" s="97">
        <v>17</v>
      </c>
      <c r="D27" s="72">
        <v>17</v>
      </c>
      <c r="E27" s="72">
        <v>17</v>
      </c>
      <c r="F27" s="72">
        <v>17</v>
      </c>
      <c r="G27" s="72">
        <v>17</v>
      </c>
      <c r="H27" s="72">
        <v>17</v>
      </c>
      <c r="I27" s="72">
        <v>17</v>
      </c>
      <c r="J27" s="72">
        <v>17</v>
      </c>
      <c r="K27" s="72">
        <v>17</v>
      </c>
      <c r="L27" s="73">
        <v>17</v>
      </c>
      <c r="M27" s="64"/>
      <c r="N27" s="70"/>
      <c r="O27" s="1">
        <v>16</v>
      </c>
      <c r="P27" s="68"/>
      <c r="Q27" s="69"/>
      <c r="R27" s="68" t="str">
        <f t="shared" si="3"/>
        <v/>
      </c>
      <c r="S27" s="68"/>
      <c r="T27" s="71">
        <f t="shared" si="0"/>
        <v>0</v>
      </c>
      <c r="U27" s="2" t="str">
        <f t="shared" si="1"/>
        <v/>
      </c>
      <c r="V27" s="3">
        <f t="shared" ca="1" si="2"/>
        <v>43344</v>
      </c>
    </row>
    <row r="28" spans="1:22" customFormat="1" ht="9.9499999999999993" customHeight="1" x14ac:dyDescent="0.25">
      <c r="A28" s="63"/>
      <c r="B28" s="257"/>
      <c r="C28" s="97">
        <v>18</v>
      </c>
      <c r="D28" s="72">
        <v>18</v>
      </c>
      <c r="E28" s="72">
        <v>18</v>
      </c>
      <c r="F28" s="72">
        <v>18</v>
      </c>
      <c r="G28" s="72">
        <v>18</v>
      </c>
      <c r="H28" s="72">
        <v>18</v>
      </c>
      <c r="I28" s="72">
        <v>18</v>
      </c>
      <c r="J28" s="72">
        <v>18</v>
      </c>
      <c r="K28" s="72">
        <v>18</v>
      </c>
      <c r="L28" s="73">
        <v>18</v>
      </c>
      <c r="M28" s="64"/>
      <c r="N28" s="70"/>
      <c r="O28" s="1">
        <v>17</v>
      </c>
      <c r="P28" s="68"/>
      <c r="Q28" s="69"/>
      <c r="R28" s="68" t="str">
        <f t="shared" si="3"/>
        <v/>
      </c>
      <c r="S28" s="68"/>
      <c r="T28" s="71">
        <f t="shared" si="0"/>
        <v>0</v>
      </c>
      <c r="U28" s="2" t="str">
        <f t="shared" si="1"/>
        <v/>
      </c>
      <c r="V28" s="3">
        <f t="shared" ca="1" si="2"/>
        <v>43344</v>
      </c>
    </row>
    <row r="29" spans="1:22" customFormat="1" ht="9.9499999999999993" customHeight="1" x14ac:dyDescent="0.25">
      <c r="A29" s="63"/>
      <c r="B29" s="257"/>
      <c r="C29" s="97">
        <v>19</v>
      </c>
      <c r="D29" s="72">
        <v>19</v>
      </c>
      <c r="E29" s="72">
        <v>19</v>
      </c>
      <c r="F29" s="72">
        <v>19</v>
      </c>
      <c r="G29" s="72">
        <v>19</v>
      </c>
      <c r="H29" s="72">
        <v>19</v>
      </c>
      <c r="I29" s="72">
        <v>19</v>
      </c>
      <c r="J29" s="72">
        <v>19</v>
      </c>
      <c r="K29" s="72">
        <v>19</v>
      </c>
      <c r="L29" s="73">
        <v>19</v>
      </c>
      <c r="M29" s="64"/>
      <c r="N29" s="70"/>
      <c r="O29" s="1">
        <v>18</v>
      </c>
      <c r="P29" s="68"/>
      <c r="Q29" s="69"/>
      <c r="R29" s="68" t="str">
        <f t="shared" si="3"/>
        <v/>
      </c>
      <c r="S29" s="68"/>
      <c r="T29" s="71">
        <f t="shared" si="0"/>
        <v>0</v>
      </c>
      <c r="U29" s="2" t="str">
        <f t="shared" si="1"/>
        <v/>
      </c>
      <c r="V29" s="3">
        <f t="shared" ca="1" si="2"/>
        <v>43344</v>
      </c>
    </row>
    <row r="30" spans="1:22" customFormat="1" ht="9.9499999999999993" customHeight="1" x14ac:dyDescent="0.25">
      <c r="A30" s="63"/>
      <c r="B30" s="257"/>
      <c r="C30" s="97">
        <v>20</v>
      </c>
      <c r="D30" s="72">
        <v>20</v>
      </c>
      <c r="E30" s="72">
        <v>20</v>
      </c>
      <c r="F30" s="72">
        <v>20</v>
      </c>
      <c r="G30" s="72">
        <v>20</v>
      </c>
      <c r="H30" s="72">
        <v>20</v>
      </c>
      <c r="I30" s="72">
        <v>20</v>
      </c>
      <c r="J30" s="72">
        <v>20</v>
      </c>
      <c r="K30" s="72">
        <v>20</v>
      </c>
      <c r="L30" s="73">
        <v>20</v>
      </c>
      <c r="M30" s="64"/>
      <c r="N30" s="70"/>
      <c r="O30" s="1">
        <v>19</v>
      </c>
      <c r="P30" s="68"/>
      <c r="Q30" s="69"/>
      <c r="R30" s="68" t="str">
        <f t="shared" si="3"/>
        <v/>
      </c>
      <c r="S30" s="68"/>
      <c r="T30" s="71">
        <f t="shared" si="0"/>
        <v>0</v>
      </c>
      <c r="U30" s="2" t="str">
        <f t="shared" si="1"/>
        <v/>
      </c>
      <c r="V30" s="3">
        <f t="shared" ca="1" si="2"/>
        <v>43344</v>
      </c>
    </row>
    <row r="31" spans="1:22" customFormat="1" ht="9.9499999999999993" customHeight="1" x14ac:dyDescent="0.25">
      <c r="A31" s="63"/>
      <c r="B31" s="257"/>
      <c r="C31" s="97">
        <v>21</v>
      </c>
      <c r="D31" s="72">
        <v>21</v>
      </c>
      <c r="E31" s="72">
        <v>21</v>
      </c>
      <c r="F31" s="72">
        <v>21</v>
      </c>
      <c r="G31" s="72">
        <v>21</v>
      </c>
      <c r="H31" s="72">
        <v>21</v>
      </c>
      <c r="I31" s="72">
        <v>21</v>
      </c>
      <c r="J31" s="72">
        <v>21</v>
      </c>
      <c r="K31" s="72">
        <v>21</v>
      </c>
      <c r="L31" s="73">
        <v>21</v>
      </c>
      <c r="M31" s="64"/>
      <c r="N31" s="70"/>
      <c r="O31" s="1">
        <v>20</v>
      </c>
      <c r="P31" s="68"/>
      <c r="Q31" s="69"/>
      <c r="R31" s="68" t="str">
        <f t="shared" si="3"/>
        <v/>
      </c>
      <c r="S31" s="68"/>
      <c r="T31" s="71">
        <f t="shared" si="0"/>
        <v>0</v>
      </c>
      <c r="U31" s="2" t="str">
        <f t="shared" si="1"/>
        <v/>
      </c>
      <c r="V31" s="3">
        <f t="shared" ca="1" si="2"/>
        <v>43344</v>
      </c>
    </row>
    <row r="32" spans="1:22" customFormat="1" ht="9.9499999999999993" customHeight="1" x14ac:dyDescent="0.25">
      <c r="A32" s="63"/>
      <c r="B32" s="257"/>
      <c r="C32" s="97">
        <v>22</v>
      </c>
      <c r="D32" s="72">
        <v>22</v>
      </c>
      <c r="E32" s="72">
        <v>22</v>
      </c>
      <c r="F32" s="72">
        <v>22</v>
      </c>
      <c r="G32" s="72">
        <v>22</v>
      </c>
      <c r="H32" s="72">
        <v>22</v>
      </c>
      <c r="I32" s="72">
        <v>22</v>
      </c>
      <c r="J32" s="72">
        <v>22</v>
      </c>
      <c r="K32" s="72">
        <v>22</v>
      </c>
      <c r="L32" s="73">
        <v>22</v>
      </c>
      <c r="M32" s="64"/>
      <c r="N32" s="70"/>
      <c r="O32" s="1">
        <v>21</v>
      </c>
      <c r="P32" s="68"/>
      <c r="Q32" s="69"/>
      <c r="R32" s="68" t="str">
        <f t="shared" si="3"/>
        <v/>
      </c>
      <c r="S32" s="68"/>
      <c r="T32" s="71">
        <f t="shared" si="0"/>
        <v>0</v>
      </c>
      <c r="U32" s="2" t="str">
        <f t="shared" si="1"/>
        <v/>
      </c>
      <c r="V32" s="3">
        <f t="shared" ca="1" si="2"/>
        <v>43344</v>
      </c>
    </row>
    <row r="33" spans="1:22" customFormat="1" ht="9.9499999999999993" customHeight="1" x14ac:dyDescent="0.25">
      <c r="A33" s="63"/>
      <c r="B33" s="257"/>
      <c r="C33" s="97">
        <v>23</v>
      </c>
      <c r="D33" s="72">
        <v>23</v>
      </c>
      <c r="E33" s="72">
        <v>23</v>
      </c>
      <c r="F33" s="72">
        <v>23</v>
      </c>
      <c r="G33" s="72">
        <v>23</v>
      </c>
      <c r="H33" s="72">
        <v>23</v>
      </c>
      <c r="I33" s="72">
        <v>23</v>
      </c>
      <c r="J33" s="72">
        <v>23</v>
      </c>
      <c r="K33" s="72">
        <v>23</v>
      </c>
      <c r="L33" s="73">
        <v>23</v>
      </c>
      <c r="M33" s="64"/>
      <c r="N33" s="70"/>
      <c r="O33" s="1">
        <v>22</v>
      </c>
      <c r="P33" s="68"/>
      <c r="Q33" s="69"/>
      <c r="R33" s="68" t="str">
        <f t="shared" si="3"/>
        <v/>
      </c>
      <c r="S33" s="68"/>
      <c r="T33" s="71">
        <f t="shared" si="0"/>
        <v>0</v>
      </c>
      <c r="U33" s="2" t="str">
        <f t="shared" si="1"/>
        <v/>
      </c>
      <c r="V33" s="3">
        <f t="shared" ca="1" si="2"/>
        <v>43344</v>
      </c>
    </row>
    <row r="34" spans="1:22" customFormat="1" ht="9.9499999999999993" customHeight="1" x14ac:dyDescent="0.25">
      <c r="A34" s="63"/>
      <c r="B34" s="257"/>
      <c r="C34" s="97">
        <v>24</v>
      </c>
      <c r="D34" s="72">
        <v>24</v>
      </c>
      <c r="E34" s="72">
        <v>24</v>
      </c>
      <c r="F34" s="72">
        <v>24</v>
      </c>
      <c r="G34" s="72">
        <v>24</v>
      </c>
      <c r="H34" s="72">
        <v>24</v>
      </c>
      <c r="I34" s="72">
        <v>24</v>
      </c>
      <c r="J34" s="72">
        <v>24</v>
      </c>
      <c r="K34" s="72">
        <v>24</v>
      </c>
      <c r="L34" s="73">
        <v>24</v>
      </c>
      <c r="M34" s="64"/>
      <c r="N34" s="70"/>
      <c r="O34" s="1">
        <v>23</v>
      </c>
      <c r="P34" s="68"/>
      <c r="Q34" s="69"/>
      <c r="R34" s="68" t="str">
        <f t="shared" si="3"/>
        <v/>
      </c>
      <c r="S34" s="68"/>
      <c r="T34" s="71">
        <f t="shared" si="0"/>
        <v>0</v>
      </c>
      <c r="U34" s="2" t="str">
        <f t="shared" si="1"/>
        <v/>
      </c>
      <c r="V34" s="3">
        <f t="shared" ca="1" si="2"/>
        <v>43344</v>
      </c>
    </row>
    <row r="35" spans="1:22" customFormat="1" ht="9.9499999999999993" customHeight="1" x14ac:dyDescent="0.25">
      <c r="A35" s="63"/>
      <c r="B35" s="257"/>
      <c r="C35" s="97">
        <v>25</v>
      </c>
      <c r="D35" s="72">
        <v>25</v>
      </c>
      <c r="E35" s="72">
        <v>25</v>
      </c>
      <c r="F35" s="72">
        <v>25</v>
      </c>
      <c r="G35" s="72">
        <v>25</v>
      </c>
      <c r="H35" s="72">
        <v>25</v>
      </c>
      <c r="I35" s="72">
        <v>25</v>
      </c>
      <c r="J35" s="72">
        <v>25</v>
      </c>
      <c r="K35" s="72">
        <v>25</v>
      </c>
      <c r="L35" s="73">
        <v>25</v>
      </c>
      <c r="M35" s="64"/>
      <c r="N35" s="70"/>
      <c r="O35" s="1">
        <v>24</v>
      </c>
      <c r="P35" s="68"/>
      <c r="Q35" s="69"/>
      <c r="R35" s="68" t="str">
        <f t="shared" si="3"/>
        <v/>
      </c>
      <c r="S35" s="68"/>
      <c r="T35" s="71">
        <f t="shared" si="0"/>
        <v>0</v>
      </c>
      <c r="U35" s="2" t="str">
        <f t="shared" si="1"/>
        <v/>
      </c>
      <c r="V35" s="3">
        <f t="shared" ca="1" si="2"/>
        <v>43344</v>
      </c>
    </row>
    <row r="36" spans="1:22" customFormat="1" ht="9.9499999999999993" customHeight="1" x14ac:dyDescent="0.25">
      <c r="A36" s="63"/>
      <c r="B36" s="257"/>
      <c r="C36" s="97">
        <v>26</v>
      </c>
      <c r="D36" s="72">
        <v>26</v>
      </c>
      <c r="E36" s="72">
        <v>26</v>
      </c>
      <c r="F36" s="72">
        <v>26</v>
      </c>
      <c r="G36" s="72">
        <v>26</v>
      </c>
      <c r="H36" s="72">
        <v>26</v>
      </c>
      <c r="I36" s="72">
        <v>26</v>
      </c>
      <c r="J36" s="72">
        <v>26</v>
      </c>
      <c r="K36" s="72">
        <v>26</v>
      </c>
      <c r="L36" s="73">
        <v>26</v>
      </c>
      <c r="M36" s="64"/>
      <c r="N36" s="70"/>
      <c r="O36" s="1">
        <v>25</v>
      </c>
      <c r="P36" s="68"/>
      <c r="Q36" s="69"/>
      <c r="R36" s="68" t="str">
        <f t="shared" si="3"/>
        <v/>
      </c>
      <c r="S36" s="68"/>
      <c r="T36" s="71">
        <f t="shared" si="0"/>
        <v>0</v>
      </c>
      <c r="U36" s="2" t="str">
        <f t="shared" si="1"/>
        <v/>
      </c>
      <c r="V36" s="3">
        <f t="shared" ca="1" si="2"/>
        <v>43344</v>
      </c>
    </row>
    <row r="37" spans="1:22" customFormat="1" ht="9.9499999999999993" customHeight="1" x14ac:dyDescent="0.25">
      <c r="A37" s="63"/>
      <c r="B37" s="257"/>
      <c r="C37" s="97">
        <v>27</v>
      </c>
      <c r="D37" s="72">
        <v>27</v>
      </c>
      <c r="E37" s="72">
        <v>27</v>
      </c>
      <c r="F37" s="72">
        <v>27</v>
      </c>
      <c r="G37" s="72">
        <v>27</v>
      </c>
      <c r="H37" s="72">
        <v>27</v>
      </c>
      <c r="I37" s="72">
        <v>27</v>
      </c>
      <c r="J37" s="72">
        <v>27</v>
      </c>
      <c r="K37" s="72">
        <v>27</v>
      </c>
      <c r="L37" s="73">
        <v>27</v>
      </c>
      <c r="M37" s="64"/>
      <c r="N37" s="70"/>
      <c r="O37" s="1">
        <v>26</v>
      </c>
      <c r="P37" s="68"/>
      <c r="Q37" s="69"/>
      <c r="R37" s="68" t="str">
        <f t="shared" si="3"/>
        <v/>
      </c>
      <c r="S37" s="68"/>
      <c r="T37" s="71">
        <f t="shared" si="0"/>
        <v>0</v>
      </c>
      <c r="U37" s="2" t="str">
        <f t="shared" si="1"/>
        <v/>
      </c>
      <c r="V37" s="3">
        <f t="shared" ca="1" si="2"/>
        <v>43344</v>
      </c>
    </row>
    <row r="38" spans="1:22" customFormat="1" ht="9.9499999999999993" customHeight="1" x14ac:dyDescent="0.25">
      <c r="A38" s="63"/>
      <c r="B38" s="257"/>
      <c r="C38" s="97">
        <v>28</v>
      </c>
      <c r="D38" s="72">
        <v>28</v>
      </c>
      <c r="E38" s="72">
        <v>28</v>
      </c>
      <c r="F38" s="72">
        <v>28</v>
      </c>
      <c r="G38" s="72">
        <v>28</v>
      </c>
      <c r="H38" s="72">
        <v>28</v>
      </c>
      <c r="I38" s="72">
        <v>28</v>
      </c>
      <c r="J38" s="72">
        <v>28</v>
      </c>
      <c r="K38" s="72">
        <v>28</v>
      </c>
      <c r="L38" s="73">
        <v>28</v>
      </c>
      <c r="M38" s="64"/>
      <c r="N38" s="70"/>
      <c r="O38" s="1">
        <v>27</v>
      </c>
      <c r="P38" s="68"/>
      <c r="Q38" s="69"/>
      <c r="R38" s="68" t="str">
        <f t="shared" si="3"/>
        <v/>
      </c>
      <c r="S38" s="68"/>
      <c r="T38" s="71">
        <f t="shared" si="0"/>
        <v>0</v>
      </c>
      <c r="U38" s="2" t="str">
        <f t="shared" si="1"/>
        <v/>
      </c>
      <c r="V38" s="3">
        <f t="shared" ca="1" si="2"/>
        <v>43344</v>
      </c>
    </row>
    <row r="39" spans="1:22" customFormat="1" ht="9.9499999999999993" customHeight="1" x14ac:dyDescent="0.25">
      <c r="A39" s="63"/>
      <c r="B39" s="257"/>
      <c r="C39" s="97">
        <v>29</v>
      </c>
      <c r="D39" s="72">
        <v>29</v>
      </c>
      <c r="E39" s="72">
        <v>29</v>
      </c>
      <c r="F39" s="72">
        <v>29</v>
      </c>
      <c r="G39" s="72">
        <v>29</v>
      </c>
      <c r="H39" s="72">
        <v>29</v>
      </c>
      <c r="I39" s="72">
        <v>29</v>
      </c>
      <c r="J39" s="72">
        <v>29</v>
      </c>
      <c r="K39" s="72">
        <v>29</v>
      </c>
      <c r="L39" s="73">
        <v>29</v>
      </c>
      <c r="M39" s="64"/>
      <c r="N39" s="70"/>
      <c r="O39" s="1">
        <v>28</v>
      </c>
      <c r="P39" s="68"/>
      <c r="Q39" s="69"/>
      <c r="R39" s="68" t="str">
        <f t="shared" si="3"/>
        <v/>
      </c>
      <c r="S39" s="68"/>
      <c r="T39" s="71">
        <f t="shared" si="0"/>
        <v>0</v>
      </c>
      <c r="U39" s="2" t="str">
        <f t="shared" si="1"/>
        <v/>
      </c>
      <c r="V39" s="3">
        <f t="shared" ca="1" si="2"/>
        <v>43344</v>
      </c>
    </row>
    <row r="40" spans="1:22" customFormat="1" ht="9.9499999999999993" customHeight="1" x14ac:dyDescent="0.25">
      <c r="A40" s="63"/>
      <c r="B40" s="257"/>
      <c r="C40" s="97">
        <v>30</v>
      </c>
      <c r="D40" s="72">
        <v>30</v>
      </c>
      <c r="E40" s="72">
        <v>30</v>
      </c>
      <c r="F40" s="72">
        <v>30</v>
      </c>
      <c r="G40" s="72">
        <v>30</v>
      </c>
      <c r="H40" s="72">
        <v>30</v>
      </c>
      <c r="I40" s="72">
        <v>30</v>
      </c>
      <c r="J40" s="72">
        <v>30</v>
      </c>
      <c r="K40" s="72">
        <v>30</v>
      </c>
      <c r="L40" s="73">
        <v>30</v>
      </c>
      <c r="M40" s="64"/>
      <c r="N40" s="70"/>
      <c r="O40" s="1">
        <v>29</v>
      </c>
      <c r="P40" s="68"/>
      <c r="Q40" s="69"/>
      <c r="R40" s="68" t="str">
        <f t="shared" si="3"/>
        <v/>
      </c>
      <c r="S40" s="68"/>
      <c r="T40" s="71">
        <f t="shared" si="0"/>
        <v>0</v>
      </c>
      <c r="U40" s="2" t="str">
        <f t="shared" si="1"/>
        <v/>
      </c>
      <c r="V40" s="3">
        <f t="shared" ca="1" si="2"/>
        <v>43344</v>
      </c>
    </row>
    <row r="41" spans="1:22" customFormat="1" ht="9.9499999999999993" customHeight="1" x14ac:dyDescent="0.25">
      <c r="A41" s="63"/>
      <c r="B41" s="257"/>
      <c r="C41" s="97">
        <v>31</v>
      </c>
      <c r="D41" s="72">
        <v>31</v>
      </c>
      <c r="E41" s="72">
        <v>31</v>
      </c>
      <c r="F41" s="72">
        <v>31</v>
      </c>
      <c r="G41" s="72">
        <v>31</v>
      </c>
      <c r="H41" s="72">
        <v>31</v>
      </c>
      <c r="I41" s="72">
        <v>31</v>
      </c>
      <c r="J41" s="72">
        <v>31</v>
      </c>
      <c r="K41" s="72">
        <v>31</v>
      </c>
      <c r="L41" s="73">
        <v>31</v>
      </c>
      <c r="M41" s="64"/>
      <c r="N41" s="70"/>
      <c r="O41" s="1">
        <v>30</v>
      </c>
      <c r="P41" s="68"/>
      <c r="Q41" s="69"/>
      <c r="R41" s="68" t="str">
        <f t="shared" si="3"/>
        <v/>
      </c>
      <c r="S41" s="68"/>
      <c r="T41" s="71">
        <f t="shared" si="0"/>
        <v>0</v>
      </c>
      <c r="U41" s="2" t="str">
        <f t="shared" si="1"/>
        <v/>
      </c>
      <c r="V41" s="3">
        <f t="shared" ca="1" si="2"/>
        <v>43344</v>
      </c>
    </row>
    <row r="42" spans="1:22" customFormat="1" ht="9.9499999999999993" customHeight="1" x14ac:dyDescent="0.25">
      <c r="A42" s="63"/>
      <c r="B42" s="257"/>
      <c r="C42" s="97">
        <v>32</v>
      </c>
      <c r="D42" s="72">
        <v>32</v>
      </c>
      <c r="E42" s="72">
        <v>32</v>
      </c>
      <c r="F42" s="72">
        <v>32</v>
      </c>
      <c r="G42" s="72">
        <v>32</v>
      </c>
      <c r="H42" s="72">
        <v>32</v>
      </c>
      <c r="I42" s="72">
        <v>32</v>
      </c>
      <c r="J42" s="72">
        <v>32</v>
      </c>
      <c r="K42" s="72">
        <v>32</v>
      </c>
      <c r="L42" s="73">
        <v>32</v>
      </c>
      <c r="M42" s="64"/>
      <c r="N42" s="70"/>
      <c r="O42" s="1">
        <v>31</v>
      </c>
      <c r="P42" s="68"/>
      <c r="Q42" s="69"/>
      <c r="R42" s="68" t="str">
        <f t="shared" si="3"/>
        <v/>
      </c>
      <c r="S42" s="68"/>
      <c r="T42" s="71">
        <f t="shared" si="0"/>
        <v>0</v>
      </c>
      <c r="U42" s="2" t="str">
        <f t="shared" si="1"/>
        <v/>
      </c>
      <c r="V42" s="3">
        <f t="shared" ca="1" si="2"/>
        <v>43344</v>
      </c>
    </row>
    <row r="43" spans="1:22" customFormat="1" ht="9.9499999999999993" customHeight="1" x14ac:dyDescent="0.25">
      <c r="A43" s="63"/>
      <c r="B43" s="257"/>
      <c r="C43" s="97">
        <v>33</v>
      </c>
      <c r="D43" s="72">
        <v>33</v>
      </c>
      <c r="E43" s="72">
        <v>33</v>
      </c>
      <c r="F43" s="72">
        <v>33</v>
      </c>
      <c r="G43" s="72">
        <v>33</v>
      </c>
      <c r="H43" s="72">
        <v>33</v>
      </c>
      <c r="I43" s="72">
        <v>33</v>
      </c>
      <c r="J43" s="72">
        <v>33</v>
      </c>
      <c r="K43" s="72">
        <v>33</v>
      </c>
      <c r="L43" s="73">
        <v>33</v>
      </c>
      <c r="M43" s="64"/>
      <c r="N43" s="70"/>
      <c r="O43" s="1">
        <v>32</v>
      </c>
      <c r="P43" s="68"/>
      <c r="Q43" s="69"/>
      <c r="R43" s="68" t="str">
        <f t="shared" si="3"/>
        <v/>
      </c>
      <c r="S43" s="68"/>
      <c r="T43" s="71">
        <f t="shared" si="0"/>
        <v>0</v>
      </c>
      <c r="U43" s="2" t="str">
        <f t="shared" si="1"/>
        <v/>
      </c>
      <c r="V43" s="3">
        <f t="shared" ca="1" si="2"/>
        <v>43344</v>
      </c>
    </row>
    <row r="44" spans="1:22" customFormat="1" ht="9.9499999999999993" customHeight="1" x14ac:dyDescent="0.25">
      <c r="A44" s="63"/>
      <c r="B44" s="257"/>
      <c r="C44" s="97">
        <v>34</v>
      </c>
      <c r="D44" s="72">
        <v>34</v>
      </c>
      <c r="E44" s="72">
        <v>34</v>
      </c>
      <c r="F44" s="72">
        <v>34</v>
      </c>
      <c r="G44" s="72">
        <v>34</v>
      </c>
      <c r="H44" s="72">
        <v>34</v>
      </c>
      <c r="I44" s="72">
        <v>34</v>
      </c>
      <c r="J44" s="72">
        <v>34</v>
      </c>
      <c r="K44" s="72">
        <v>34</v>
      </c>
      <c r="L44" s="73">
        <v>34</v>
      </c>
      <c r="M44" s="64"/>
      <c r="N44" s="70"/>
      <c r="O44" s="1">
        <v>33</v>
      </c>
      <c r="P44" s="68"/>
      <c r="Q44" s="69"/>
      <c r="R44" s="68" t="str">
        <f t="shared" si="3"/>
        <v/>
      </c>
      <c r="S44" s="68"/>
      <c r="T44" s="71">
        <f t="shared" si="0"/>
        <v>0</v>
      </c>
      <c r="U44" s="2" t="str">
        <f t="shared" si="1"/>
        <v/>
      </c>
      <c r="V44" s="3">
        <f t="shared" ca="1" si="2"/>
        <v>43344</v>
      </c>
    </row>
    <row r="45" spans="1:22" customFormat="1" ht="9.9499999999999993" customHeight="1" x14ac:dyDescent="0.25">
      <c r="A45" s="63"/>
      <c r="B45" s="257"/>
      <c r="C45" s="97">
        <v>35</v>
      </c>
      <c r="D45" s="72">
        <v>35</v>
      </c>
      <c r="E45" s="72">
        <v>35</v>
      </c>
      <c r="F45" s="72">
        <v>35</v>
      </c>
      <c r="G45" s="72">
        <v>35</v>
      </c>
      <c r="H45" s="72">
        <v>35</v>
      </c>
      <c r="I45" s="72">
        <v>35</v>
      </c>
      <c r="J45" s="72">
        <v>35</v>
      </c>
      <c r="K45" s="72">
        <v>35</v>
      </c>
      <c r="L45" s="73">
        <v>35</v>
      </c>
      <c r="M45" s="64"/>
      <c r="N45" s="70"/>
      <c r="O45" s="1">
        <v>34</v>
      </c>
      <c r="P45" s="68"/>
      <c r="Q45" s="69"/>
      <c r="R45" s="68" t="str">
        <f t="shared" si="3"/>
        <v/>
      </c>
      <c r="S45" s="68"/>
      <c r="T45" s="71">
        <f t="shared" si="0"/>
        <v>0</v>
      </c>
      <c r="U45" s="2" t="str">
        <f t="shared" si="1"/>
        <v/>
      </c>
      <c r="V45" s="3">
        <f t="shared" ca="1" si="2"/>
        <v>43344</v>
      </c>
    </row>
    <row r="46" spans="1:22" customFormat="1" ht="9.9499999999999993" customHeight="1" x14ac:dyDescent="0.25">
      <c r="A46" s="63"/>
      <c r="B46" s="257"/>
      <c r="C46" s="97">
        <v>36</v>
      </c>
      <c r="D46" s="72">
        <v>36</v>
      </c>
      <c r="E46" s="72">
        <v>36</v>
      </c>
      <c r="F46" s="72">
        <v>36</v>
      </c>
      <c r="G46" s="72">
        <v>36</v>
      </c>
      <c r="H46" s="72">
        <v>36</v>
      </c>
      <c r="I46" s="72">
        <v>36</v>
      </c>
      <c r="J46" s="72">
        <v>36</v>
      </c>
      <c r="K46" s="72">
        <v>36</v>
      </c>
      <c r="L46" s="73">
        <v>36</v>
      </c>
      <c r="M46" s="64"/>
      <c r="N46" s="70"/>
      <c r="O46" s="1">
        <v>35</v>
      </c>
      <c r="P46" s="68"/>
      <c r="Q46" s="69"/>
      <c r="R46" s="68" t="str">
        <f t="shared" si="3"/>
        <v/>
      </c>
      <c r="S46" s="68"/>
      <c r="T46" s="71">
        <f t="shared" si="0"/>
        <v>0</v>
      </c>
      <c r="U46" s="2" t="str">
        <f t="shared" si="1"/>
        <v/>
      </c>
      <c r="V46" s="3">
        <f t="shared" ca="1" si="2"/>
        <v>43344</v>
      </c>
    </row>
    <row r="47" spans="1:22" customFormat="1" ht="9.9499999999999993" customHeight="1" x14ac:dyDescent="0.25">
      <c r="A47" s="63"/>
      <c r="B47" s="257"/>
      <c r="C47" s="97">
        <v>37</v>
      </c>
      <c r="D47" s="72">
        <v>37</v>
      </c>
      <c r="E47" s="72">
        <v>37</v>
      </c>
      <c r="F47" s="72">
        <v>37</v>
      </c>
      <c r="G47" s="72">
        <v>37</v>
      </c>
      <c r="H47" s="72">
        <v>37</v>
      </c>
      <c r="I47" s="72">
        <v>37</v>
      </c>
      <c r="J47" s="72">
        <v>37</v>
      </c>
      <c r="K47" s="72">
        <v>37</v>
      </c>
      <c r="L47" s="73">
        <v>37</v>
      </c>
      <c r="M47" s="64"/>
      <c r="N47" s="70"/>
      <c r="O47" s="1">
        <v>36</v>
      </c>
      <c r="P47" s="68"/>
      <c r="Q47" s="69"/>
      <c r="R47" s="68" t="str">
        <f t="shared" si="3"/>
        <v/>
      </c>
      <c r="S47" s="68"/>
      <c r="T47" s="71">
        <f t="shared" si="0"/>
        <v>0</v>
      </c>
      <c r="U47" s="2" t="str">
        <f t="shared" si="1"/>
        <v/>
      </c>
      <c r="V47" s="3">
        <f t="shared" ca="1" si="2"/>
        <v>43344</v>
      </c>
    </row>
    <row r="48" spans="1:22" customFormat="1" ht="9.9499999999999993" customHeight="1" x14ac:dyDescent="0.25">
      <c r="A48" s="63"/>
      <c r="B48" s="257"/>
      <c r="C48" s="97">
        <v>38</v>
      </c>
      <c r="D48" s="72">
        <v>38</v>
      </c>
      <c r="E48" s="72">
        <v>38</v>
      </c>
      <c r="F48" s="72">
        <v>38</v>
      </c>
      <c r="G48" s="72">
        <v>38</v>
      </c>
      <c r="H48" s="72">
        <v>38</v>
      </c>
      <c r="I48" s="72">
        <v>38</v>
      </c>
      <c r="J48" s="72">
        <v>38</v>
      </c>
      <c r="K48" s="72">
        <v>38</v>
      </c>
      <c r="L48" s="73">
        <v>38</v>
      </c>
      <c r="M48" s="64"/>
      <c r="N48" s="70"/>
      <c r="O48" s="1">
        <v>37</v>
      </c>
      <c r="P48" s="68"/>
      <c r="Q48" s="69"/>
      <c r="R48" s="68" t="str">
        <f t="shared" si="3"/>
        <v/>
      </c>
      <c r="S48" s="68"/>
      <c r="T48" s="71">
        <f t="shared" si="0"/>
        <v>0</v>
      </c>
      <c r="U48" s="2" t="str">
        <f t="shared" si="1"/>
        <v/>
      </c>
      <c r="V48" s="3">
        <f t="shared" ca="1" si="2"/>
        <v>43344</v>
      </c>
    </row>
    <row r="49" spans="1:22" customFormat="1" ht="9.9499999999999993" customHeight="1" x14ac:dyDescent="0.25">
      <c r="A49" s="63"/>
      <c r="B49" s="257"/>
      <c r="C49" s="97">
        <v>39</v>
      </c>
      <c r="D49" s="72">
        <v>39</v>
      </c>
      <c r="E49" s="72">
        <v>39</v>
      </c>
      <c r="F49" s="72">
        <v>39</v>
      </c>
      <c r="G49" s="72">
        <v>39</v>
      </c>
      <c r="H49" s="72">
        <v>39</v>
      </c>
      <c r="I49" s="72">
        <v>39</v>
      </c>
      <c r="J49" s="72">
        <v>39</v>
      </c>
      <c r="K49" s="72">
        <v>39</v>
      </c>
      <c r="L49" s="73">
        <v>39</v>
      </c>
      <c r="M49" s="64"/>
      <c r="N49" s="70"/>
      <c r="O49" s="1">
        <v>38</v>
      </c>
      <c r="P49" s="68"/>
      <c r="Q49" s="69"/>
      <c r="R49" s="68" t="str">
        <f t="shared" si="3"/>
        <v/>
      </c>
      <c r="S49" s="68"/>
      <c r="T49" s="71">
        <f t="shared" si="0"/>
        <v>0</v>
      </c>
      <c r="U49" s="2" t="str">
        <f t="shared" si="1"/>
        <v/>
      </c>
      <c r="V49" s="3">
        <f t="shared" ca="1" si="2"/>
        <v>43344</v>
      </c>
    </row>
    <row r="50" spans="1:22" customFormat="1" ht="9.9499999999999993" customHeight="1" x14ac:dyDescent="0.25">
      <c r="A50" s="63"/>
      <c r="B50" s="257"/>
      <c r="C50" s="98">
        <v>40</v>
      </c>
      <c r="D50" s="95">
        <v>40</v>
      </c>
      <c r="E50" s="95">
        <v>40</v>
      </c>
      <c r="F50" s="95">
        <v>40</v>
      </c>
      <c r="G50" s="95">
        <v>40</v>
      </c>
      <c r="H50" s="95">
        <v>40</v>
      </c>
      <c r="I50" s="95">
        <v>40</v>
      </c>
      <c r="J50" s="95">
        <v>40</v>
      </c>
      <c r="K50" s="95">
        <v>40</v>
      </c>
      <c r="L50" s="96">
        <v>40</v>
      </c>
      <c r="M50" s="64"/>
      <c r="N50" s="70"/>
      <c r="O50" s="1">
        <v>39</v>
      </c>
      <c r="P50" s="68"/>
      <c r="Q50" s="69"/>
      <c r="R50" s="68" t="str">
        <f t="shared" si="3"/>
        <v/>
      </c>
      <c r="S50" s="68"/>
      <c r="T50" s="71">
        <f t="shared" si="0"/>
        <v>0</v>
      </c>
      <c r="U50" s="2" t="str">
        <f t="shared" si="1"/>
        <v/>
      </c>
      <c r="V50" s="3">
        <f t="shared" ca="1" si="2"/>
        <v>43344</v>
      </c>
    </row>
    <row r="51" spans="1:22" customFormat="1" ht="9.75" customHeight="1" x14ac:dyDescent="0.25">
      <c r="A51" s="63"/>
      <c r="B51" s="257"/>
      <c r="C51" s="97">
        <v>41</v>
      </c>
      <c r="D51" s="72">
        <v>41</v>
      </c>
      <c r="E51" s="72">
        <v>41</v>
      </c>
      <c r="F51" s="72">
        <v>41</v>
      </c>
      <c r="G51" s="72">
        <v>41</v>
      </c>
      <c r="H51" s="72">
        <v>41</v>
      </c>
      <c r="I51" s="72">
        <v>41</v>
      </c>
      <c r="J51" s="72">
        <v>41</v>
      </c>
      <c r="K51" s="72">
        <v>41</v>
      </c>
      <c r="L51" s="73">
        <v>41</v>
      </c>
      <c r="M51" s="64"/>
      <c r="N51" s="70"/>
      <c r="O51" s="1">
        <v>40</v>
      </c>
      <c r="P51" s="68"/>
      <c r="Q51" s="69"/>
      <c r="R51" s="68" t="str">
        <f t="shared" si="3"/>
        <v/>
      </c>
      <c r="S51" s="68"/>
      <c r="T51" s="71">
        <f t="shared" si="0"/>
        <v>0</v>
      </c>
      <c r="U51" s="2" t="str">
        <f t="shared" si="1"/>
        <v/>
      </c>
      <c r="V51" s="3">
        <f t="shared" ca="1" si="2"/>
        <v>43344</v>
      </c>
    </row>
    <row r="52" spans="1:22" customFormat="1" ht="9.75" customHeight="1" x14ac:dyDescent="0.25">
      <c r="A52" s="63"/>
      <c r="B52" s="257"/>
      <c r="C52" s="97">
        <v>42</v>
      </c>
      <c r="D52" s="72">
        <v>42</v>
      </c>
      <c r="E52" s="72">
        <v>42</v>
      </c>
      <c r="F52" s="72">
        <v>42</v>
      </c>
      <c r="G52" s="72">
        <v>42</v>
      </c>
      <c r="H52" s="72">
        <v>42</v>
      </c>
      <c r="I52" s="72">
        <v>42</v>
      </c>
      <c r="J52" s="72">
        <v>42</v>
      </c>
      <c r="K52" s="72">
        <v>42</v>
      </c>
      <c r="L52" s="73">
        <v>42</v>
      </c>
      <c r="M52" s="64"/>
      <c r="N52" s="70"/>
      <c r="O52" s="1">
        <v>41</v>
      </c>
      <c r="P52" s="68"/>
      <c r="Q52" s="69"/>
      <c r="R52" s="68"/>
      <c r="S52" s="68"/>
      <c r="T52" s="71">
        <f t="shared" si="0"/>
        <v>0</v>
      </c>
      <c r="U52" s="2" t="str">
        <f t="shared" si="1"/>
        <v/>
      </c>
      <c r="V52" s="3">
        <f t="shared" ca="1" si="2"/>
        <v>43344</v>
      </c>
    </row>
    <row r="53" spans="1:22" customFormat="1" ht="9.75" customHeight="1" x14ac:dyDescent="0.25">
      <c r="A53" s="63"/>
      <c r="B53" s="257"/>
      <c r="C53" s="97">
        <v>43</v>
      </c>
      <c r="D53" s="72">
        <v>43</v>
      </c>
      <c r="E53" s="72">
        <v>43</v>
      </c>
      <c r="F53" s="72">
        <v>43</v>
      </c>
      <c r="G53" s="72">
        <v>43</v>
      </c>
      <c r="H53" s="72">
        <v>43</v>
      </c>
      <c r="I53" s="72">
        <v>43</v>
      </c>
      <c r="J53" s="72">
        <v>43</v>
      </c>
      <c r="K53" s="72">
        <v>43</v>
      </c>
      <c r="L53" s="73">
        <v>43</v>
      </c>
      <c r="M53" s="64"/>
      <c r="N53" s="70"/>
      <c r="O53" s="1">
        <v>42</v>
      </c>
      <c r="P53" s="68"/>
      <c r="Q53" s="69"/>
      <c r="R53" s="68"/>
      <c r="S53" s="68"/>
      <c r="T53" s="71">
        <f t="shared" si="0"/>
        <v>0</v>
      </c>
      <c r="U53" s="2" t="str">
        <f t="shared" si="1"/>
        <v/>
      </c>
      <c r="V53" s="3">
        <f t="shared" ca="1" si="2"/>
        <v>43344</v>
      </c>
    </row>
    <row r="54" spans="1:22" customFormat="1" ht="9.75" customHeight="1" x14ac:dyDescent="0.25">
      <c r="A54" s="63"/>
      <c r="B54" s="257"/>
      <c r="C54" s="97">
        <v>44</v>
      </c>
      <c r="D54" s="72">
        <v>44</v>
      </c>
      <c r="E54" s="72">
        <v>44</v>
      </c>
      <c r="F54" s="72">
        <v>44</v>
      </c>
      <c r="G54" s="72">
        <v>44</v>
      </c>
      <c r="H54" s="72">
        <v>44</v>
      </c>
      <c r="I54" s="72">
        <v>44</v>
      </c>
      <c r="J54" s="72">
        <v>44</v>
      </c>
      <c r="K54" s="72">
        <v>44</v>
      </c>
      <c r="L54" s="73">
        <v>44</v>
      </c>
      <c r="M54" s="64"/>
      <c r="N54" s="70"/>
      <c r="O54" s="1">
        <v>43</v>
      </c>
      <c r="P54" s="68"/>
      <c r="Q54" s="69"/>
      <c r="R54" s="68"/>
      <c r="S54" s="68"/>
      <c r="T54" s="71">
        <f t="shared" si="0"/>
        <v>0</v>
      </c>
      <c r="U54" s="2" t="str">
        <f t="shared" si="1"/>
        <v/>
      </c>
      <c r="V54" s="3">
        <f t="shared" ca="1" si="2"/>
        <v>43344</v>
      </c>
    </row>
    <row r="55" spans="1:22" customFormat="1" ht="9.75" customHeight="1" x14ac:dyDescent="0.25">
      <c r="A55" s="63"/>
      <c r="B55" s="257"/>
      <c r="C55" s="97">
        <v>45</v>
      </c>
      <c r="D55" s="72">
        <v>45</v>
      </c>
      <c r="E55" s="72">
        <v>45</v>
      </c>
      <c r="F55" s="72">
        <v>45</v>
      </c>
      <c r="G55" s="72">
        <v>45</v>
      </c>
      <c r="H55" s="72">
        <v>45</v>
      </c>
      <c r="I55" s="72">
        <v>45</v>
      </c>
      <c r="J55" s="72">
        <v>45</v>
      </c>
      <c r="K55" s="72">
        <v>45</v>
      </c>
      <c r="L55" s="73">
        <v>45</v>
      </c>
      <c r="M55" s="64"/>
      <c r="N55" s="70"/>
      <c r="O55" s="1">
        <v>44</v>
      </c>
      <c r="P55" s="68"/>
      <c r="Q55" s="69"/>
      <c r="R55" s="68"/>
      <c r="S55" s="68"/>
      <c r="T55" s="71">
        <f t="shared" si="0"/>
        <v>0</v>
      </c>
      <c r="U55" s="2" t="str">
        <f t="shared" si="1"/>
        <v/>
      </c>
      <c r="V55" s="3">
        <f t="shared" ca="1" si="2"/>
        <v>43344</v>
      </c>
    </row>
    <row r="56" spans="1:22" customFormat="1" ht="9.75" customHeight="1" x14ac:dyDescent="0.25">
      <c r="A56" s="63"/>
      <c r="B56" s="257"/>
      <c r="C56" s="97">
        <v>46</v>
      </c>
      <c r="D56" s="72">
        <v>46</v>
      </c>
      <c r="E56" s="72">
        <v>46</v>
      </c>
      <c r="F56" s="72">
        <v>46</v>
      </c>
      <c r="G56" s="72">
        <v>46</v>
      </c>
      <c r="H56" s="72">
        <v>46</v>
      </c>
      <c r="I56" s="72">
        <v>46</v>
      </c>
      <c r="J56" s="72">
        <v>46</v>
      </c>
      <c r="K56" s="72">
        <v>46</v>
      </c>
      <c r="L56" s="73">
        <v>46</v>
      </c>
      <c r="M56" s="64"/>
      <c r="N56" s="70"/>
      <c r="O56" s="1">
        <v>45</v>
      </c>
      <c r="P56" s="68"/>
      <c r="Q56" s="69"/>
      <c r="R56" s="68"/>
      <c r="S56" s="68"/>
      <c r="T56" s="71">
        <f t="shared" si="0"/>
        <v>0</v>
      </c>
      <c r="U56" s="2" t="str">
        <f t="shared" si="1"/>
        <v/>
      </c>
      <c r="V56" s="3">
        <f t="shared" ca="1" si="2"/>
        <v>43344</v>
      </c>
    </row>
    <row r="57" spans="1:22" customFormat="1" ht="9.75" customHeight="1" x14ac:dyDescent="0.25">
      <c r="A57" s="63"/>
      <c r="B57" s="257"/>
      <c r="C57" s="97">
        <v>47</v>
      </c>
      <c r="D57" s="72">
        <v>47</v>
      </c>
      <c r="E57" s="72">
        <v>47</v>
      </c>
      <c r="F57" s="72">
        <v>47</v>
      </c>
      <c r="G57" s="72">
        <v>47</v>
      </c>
      <c r="H57" s="72">
        <v>47</v>
      </c>
      <c r="I57" s="72">
        <v>47</v>
      </c>
      <c r="J57" s="72">
        <v>47</v>
      </c>
      <c r="K57" s="72">
        <v>47</v>
      </c>
      <c r="L57" s="73">
        <v>47</v>
      </c>
      <c r="M57" s="64"/>
      <c r="N57" s="70"/>
      <c r="O57" s="1">
        <v>46</v>
      </c>
      <c r="P57" s="68"/>
      <c r="Q57" s="69"/>
      <c r="R57" s="68"/>
      <c r="S57" s="68"/>
      <c r="T57" s="71">
        <f t="shared" si="0"/>
        <v>0</v>
      </c>
      <c r="U57" s="2" t="str">
        <f t="shared" si="1"/>
        <v/>
      </c>
      <c r="V57" s="3">
        <f t="shared" ca="1" si="2"/>
        <v>43344</v>
      </c>
    </row>
    <row r="58" spans="1:22" customFormat="1" ht="9.75" customHeight="1" x14ac:dyDescent="0.25">
      <c r="A58" s="63"/>
      <c r="B58" s="257"/>
      <c r="C58" s="97">
        <v>48</v>
      </c>
      <c r="D58" s="72">
        <v>48</v>
      </c>
      <c r="E58" s="72">
        <v>48</v>
      </c>
      <c r="F58" s="72">
        <v>48</v>
      </c>
      <c r="G58" s="72">
        <v>48</v>
      </c>
      <c r="H58" s="72">
        <v>48</v>
      </c>
      <c r="I58" s="72">
        <v>48</v>
      </c>
      <c r="J58" s="72">
        <v>48</v>
      </c>
      <c r="K58" s="72">
        <v>48</v>
      </c>
      <c r="L58" s="73">
        <v>48</v>
      </c>
      <c r="M58" s="64"/>
      <c r="N58" s="70"/>
      <c r="O58" s="1">
        <v>47</v>
      </c>
      <c r="P58" s="68"/>
      <c r="Q58" s="69"/>
      <c r="R58" s="68"/>
      <c r="S58" s="68"/>
      <c r="T58" s="71">
        <f t="shared" si="0"/>
        <v>0</v>
      </c>
      <c r="U58" s="2" t="str">
        <f t="shared" si="1"/>
        <v/>
      </c>
      <c r="V58" s="3">
        <f t="shared" ca="1" si="2"/>
        <v>43344</v>
      </c>
    </row>
    <row r="59" spans="1:22" customFormat="1" ht="9.75" customHeight="1" x14ac:dyDescent="0.25">
      <c r="A59" s="63"/>
      <c r="B59" s="257"/>
      <c r="C59" s="97">
        <v>49</v>
      </c>
      <c r="D59" s="72">
        <v>49</v>
      </c>
      <c r="E59" s="72">
        <v>49</v>
      </c>
      <c r="F59" s="72">
        <v>49</v>
      </c>
      <c r="G59" s="72">
        <v>49</v>
      </c>
      <c r="H59" s="72">
        <v>49</v>
      </c>
      <c r="I59" s="72">
        <v>49</v>
      </c>
      <c r="J59" s="72">
        <v>49</v>
      </c>
      <c r="K59" s="72">
        <v>49</v>
      </c>
      <c r="L59" s="73">
        <v>49</v>
      </c>
      <c r="M59" s="64"/>
      <c r="N59" s="70"/>
      <c r="O59" s="1">
        <v>48</v>
      </c>
      <c r="P59" s="68"/>
      <c r="Q59" s="69"/>
      <c r="R59" s="68"/>
      <c r="S59" s="68"/>
      <c r="T59" s="71">
        <f t="shared" si="0"/>
        <v>0</v>
      </c>
      <c r="U59" s="2" t="str">
        <f t="shared" si="1"/>
        <v/>
      </c>
      <c r="V59" s="3">
        <f t="shared" ca="1" si="2"/>
        <v>43344</v>
      </c>
    </row>
    <row r="60" spans="1:22" customFormat="1" ht="9.75" customHeight="1" x14ac:dyDescent="0.25">
      <c r="A60" s="63"/>
      <c r="B60" s="257"/>
      <c r="C60" s="97">
        <v>50</v>
      </c>
      <c r="D60" s="72">
        <v>50</v>
      </c>
      <c r="E60" s="72">
        <v>50</v>
      </c>
      <c r="F60" s="72">
        <v>50</v>
      </c>
      <c r="G60" s="72">
        <v>50</v>
      </c>
      <c r="H60" s="72">
        <v>50</v>
      </c>
      <c r="I60" s="72">
        <v>50</v>
      </c>
      <c r="J60" s="72">
        <v>50</v>
      </c>
      <c r="K60" s="72">
        <v>50</v>
      </c>
      <c r="L60" s="73">
        <v>50</v>
      </c>
      <c r="M60" s="64"/>
      <c r="N60" s="70"/>
      <c r="O60" s="1">
        <v>49</v>
      </c>
      <c r="P60" s="68"/>
      <c r="Q60" s="69"/>
      <c r="R60" s="68"/>
      <c r="S60" s="68"/>
      <c r="T60" s="71">
        <f t="shared" si="0"/>
        <v>0</v>
      </c>
      <c r="U60" s="2" t="str">
        <f t="shared" si="1"/>
        <v/>
      </c>
      <c r="V60" s="3">
        <f t="shared" ca="1" si="2"/>
        <v>43344</v>
      </c>
    </row>
    <row r="61" spans="1:22" customFormat="1" ht="9.75" customHeight="1" x14ac:dyDescent="0.25">
      <c r="A61" s="63"/>
      <c r="B61" s="257"/>
      <c r="C61" s="97">
        <v>51</v>
      </c>
      <c r="D61" s="72">
        <v>51</v>
      </c>
      <c r="E61" s="72">
        <v>51</v>
      </c>
      <c r="F61" s="72">
        <v>51</v>
      </c>
      <c r="G61" s="72">
        <v>51</v>
      </c>
      <c r="H61" s="72">
        <v>51</v>
      </c>
      <c r="I61" s="72">
        <v>51</v>
      </c>
      <c r="J61" s="72">
        <v>51</v>
      </c>
      <c r="K61" s="72">
        <v>51</v>
      </c>
      <c r="L61" s="73">
        <v>51</v>
      </c>
      <c r="M61" s="64"/>
      <c r="N61" s="70"/>
      <c r="O61" s="1">
        <v>50</v>
      </c>
      <c r="P61" s="68"/>
      <c r="Q61" s="69"/>
      <c r="R61" s="68"/>
      <c r="S61" s="68"/>
      <c r="T61" s="71">
        <f t="shared" si="0"/>
        <v>0</v>
      </c>
      <c r="U61" s="2" t="str">
        <f t="shared" si="1"/>
        <v/>
      </c>
      <c r="V61" s="3">
        <f t="shared" ca="1" si="2"/>
        <v>43344</v>
      </c>
    </row>
    <row r="62" spans="1:22" customFormat="1" ht="9.75" customHeight="1" x14ac:dyDescent="0.25">
      <c r="A62" s="63"/>
      <c r="B62" s="257"/>
      <c r="C62" s="97">
        <v>52</v>
      </c>
      <c r="D62" s="72">
        <v>52</v>
      </c>
      <c r="E62" s="72">
        <v>52</v>
      </c>
      <c r="F62" s="72">
        <v>52</v>
      </c>
      <c r="G62" s="72">
        <v>52</v>
      </c>
      <c r="H62" s="72">
        <v>52</v>
      </c>
      <c r="I62" s="72">
        <v>52</v>
      </c>
      <c r="J62" s="72">
        <v>52</v>
      </c>
      <c r="K62" s="72">
        <v>52</v>
      </c>
      <c r="L62" s="73">
        <v>52</v>
      </c>
      <c r="M62" s="64"/>
      <c r="N62" s="70"/>
      <c r="O62" s="1">
        <v>51</v>
      </c>
      <c r="P62" s="68"/>
      <c r="Q62" s="69"/>
      <c r="R62" s="68"/>
      <c r="S62" s="68"/>
      <c r="T62" s="71">
        <f t="shared" si="0"/>
        <v>0</v>
      </c>
      <c r="U62" s="2" t="str">
        <f t="shared" si="1"/>
        <v/>
      </c>
      <c r="V62" s="3">
        <f t="shared" ca="1" si="2"/>
        <v>43344</v>
      </c>
    </row>
    <row r="63" spans="1:22" customFormat="1" ht="9.75" customHeight="1" x14ac:dyDescent="0.25">
      <c r="A63" s="63"/>
      <c r="B63" s="257"/>
      <c r="C63" s="97">
        <v>53</v>
      </c>
      <c r="D63" s="72">
        <v>53</v>
      </c>
      <c r="E63" s="72">
        <v>53</v>
      </c>
      <c r="F63" s="72">
        <v>53</v>
      </c>
      <c r="G63" s="72">
        <v>53</v>
      </c>
      <c r="H63" s="72">
        <v>53</v>
      </c>
      <c r="I63" s="72">
        <v>53</v>
      </c>
      <c r="J63" s="72">
        <v>53</v>
      </c>
      <c r="K63" s="72">
        <v>53</v>
      </c>
      <c r="L63" s="73">
        <v>53</v>
      </c>
      <c r="M63" s="64"/>
      <c r="N63" s="70"/>
      <c r="O63" s="1">
        <v>52</v>
      </c>
      <c r="P63" s="68"/>
      <c r="Q63" s="69"/>
      <c r="R63" s="68"/>
      <c r="S63" s="68"/>
      <c r="T63" s="71">
        <f t="shared" si="0"/>
        <v>0</v>
      </c>
      <c r="U63" s="2" t="str">
        <f t="shared" si="1"/>
        <v/>
      </c>
      <c r="V63" s="3">
        <f t="shared" ca="1" si="2"/>
        <v>43344</v>
      </c>
    </row>
    <row r="64" spans="1:22" customFormat="1" ht="9.75" customHeight="1" x14ac:dyDescent="0.25">
      <c r="A64" s="63"/>
      <c r="B64" s="257"/>
      <c r="C64" s="97">
        <v>54</v>
      </c>
      <c r="D64" s="72">
        <v>54</v>
      </c>
      <c r="E64" s="72">
        <v>54</v>
      </c>
      <c r="F64" s="72">
        <v>54</v>
      </c>
      <c r="G64" s="72">
        <v>54</v>
      </c>
      <c r="H64" s="72">
        <v>54</v>
      </c>
      <c r="I64" s="72">
        <v>54</v>
      </c>
      <c r="J64" s="72">
        <v>54</v>
      </c>
      <c r="K64" s="72">
        <v>54</v>
      </c>
      <c r="L64" s="73">
        <v>54</v>
      </c>
      <c r="M64" s="64"/>
      <c r="N64" s="70"/>
      <c r="O64" s="1">
        <v>53</v>
      </c>
      <c r="P64" s="68"/>
      <c r="Q64" s="69"/>
      <c r="R64" s="68"/>
      <c r="S64" s="68"/>
      <c r="T64" s="71">
        <f t="shared" si="0"/>
        <v>0</v>
      </c>
      <c r="U64" s="2" t="str">
        <f t="shared" si="1"/>
        <v/>
      </c>
      <c r="V64" s="3">
        <f t="shared" ca="1" si="2"/>
        <v>43344</v>
      </c>
    </row>
    <row r="65" spans="1:22" customFormat="1" ht="9.75" customHeight="1" x14ac:dyDescent="0.25">
      <c r="A65" s="63"/>
      <c r="B65" s="257"/>
      <c r="C65" s="97">
        <v>55</v>
      </c>
      <c r="D65" s="72">
        <v>55</v>
      </c>
      <c r="E65" s="72">
        <v>55</v>
      </c>
      <c r="F65" s="72">
        <v>55</v>
      </c>
      <c r="G65" s="72">
        <v>55</v>
      </c>
      <c r="H65" s="72">
        <v>55</v>
      </c>
      <c r="I65" s="72">
        <v>55</v>
      </c>
      <c r="J65" s="72">
        <v>55</v>
      </c>
      <c r="K65" s="72">
        <v>55</v>
      </c>
      <c r="L65" s="73">
        <v>55</v>
      </c>
      <c r="M65" s="64"/>
      <c r="N65" s="70"/>
      <c r="O65" s="1">
        <v>54</v>
      </c>
      <c r="P65" s="68"/>
      <c r="Q65" s="69"/>
      <c r="R65" s="68"/>
      <c r="S65" s="68"/>
      <c r="T65" s="71">
        <f t="shared" si="0"/>
        <v>0</v>
      </c>
      <c r="U65" s="2" t="str">
        <f t="shared" si="1"/>
        <v/>
      </c>
      <c r="V65" s="3">
        <f t="shared" ca="1" si="2"/>
        <v>43344</v>
      </c>
    </row>
    <row r="66" spans="1:22" customFormat="1" ht="9.75" customHeight="1" x14ac:dyDescent="0.25">
      <c r="A66" s="63"/>
      <c r="B66" s="257"/>
      <c r="C66" s="97">
        <v>56</v>
      </c>
      <c r="D66" s="72">
        <v>56</v>
      </c>
      <c r="E66" s="72">
        <v>56</v>
      </c>
      <c r="F66" s="72">
        <v>56</v>
      </c>
      <c r="G66" s="72">
        <v>56</v>
      </c>
      <c r="H66" s="72">
        <v>56</v>
      </c>
      <c r="I66" s="72">
        <v>56</v>
      </c>
      <c r="J66" s="72">
        <v>56</v>
      </c>
      <c r="K66" s="72">
        <v>56</v>
      </c>
      <c r="L66" s="73">
        <v>56</v>
      </c>
      <c r="M66" s="64"/>
      <c r="N66" s="70"/>
      <c r="O66" s="1">
        <v>55</v>
      </c>
      <c r="P66" s="68"/>
      <c r="Q66" s="69"/>
      <c r="R66" s="68"/>
      <c r="S66" s="68"/>
      <c r="T66" s="71">
        <f t="shared" si="0"/>
        <v>0</v>
      </c>
      <c r="U66" s="2" t="str">
        <f t="shared" si="1"/>
        <v/>
      </c>
      <c r="V66" s="3">
        <f t="shared" ca="1" si="2"/>
        <v>43344</v>
      </c>
    </row>
    <row r="67" spans="1:22" customFormat="1" ht="9.75" customHeight="1" x14ac:dyDescent="0.25">
      <c r="A67" s="63"/>
      <c r="B67" s="257"/>
      <c r="C67" s="97">
        <v>57</v>
      </c>
      <c r="D67" s="72">
        <v>57</v>
      </c>
      <c r="E67" s="72">
        <v>57</v>
      </c>
      <c r="F67" s="72">
        <v>57</v>
      </c>
      <c r="G67" s="72">
        <v>57</v>
      </c>
      <c r="H67" s="72">
        <v>57</v>
      </c>
      <c r="I67" s="72">
        <v>57</v>
      </c>
      <c r="J67" s="72">
        <v>57</v>
      </c>
      <c r="K67" s="72">
        <v>57</v>
      </c>
      <c r="L67" s="73">
        <v>57</v>
      </c>
      <c r="M67" s="64"/>
      <c r="N67" s="70"/>
      <c r="O67" s="1">
        <v>56</v>
      </c>
      <c r="P67" s="68"/>
      <c r="Q67" s="69"/>
      <c r="R67" s="68"/>
      <c r="S67" s="68"/>
      <c r="T67" s="71">
        <f t="shared" si="0"/>
        <v>0</v>
      </c>
      <c r="U67" s="2" t="str">
        <f t="shared" si="1"/>
        <v/>
      </c>
      <c r="V67" s="3">
        <f t="shared" ca="1" si="2"/>
        <v>43344</v>
      </c>
    </row>
    <row r="68" spans="1:22" customFormat="1" ht="9.75" customHeight="1" x14ac:dyDescent="0.25">
      <c r="A68" s="63"/>
      <c r="B68" s="257"/>
      <c r="C68" s="97">
        <v>58</v>
      </c>
      <c r="D68" s="72">
        <v>58</v>
      </c>
      <c r="E68" s="72">
        <v>58</v>
      </c>
      <c r="F68" s="72">
        <v>58</v>
      </c>
      <c r="G68" s="72">
        <v>58</v>
      </c>
      <c r="H68" s="72">
        <v>58</v>
      </c>
      <c r="I68" s="72">
        <v>58</v>
      </c>
      <c r="J68" s="72">
        <v>58</v>
      </c>
      <c r="K68" s="72">
        <v>58</v>
      </c>
      <c r="L68" s="73">
        <v>58</v>
      </c>
      <c r="M68" s="64"/>
      <c r="N68" s="70"/>
      <c r="O68" s="1">
        <v>57</v>
      </c>
      <c r="P68" s="68"/>
      <c r="Q68" s="69"/>
      <c r="R68" s="68"/>
      <c r="S68" s="68"/>
      <c r="T68" s="71">
        <f t="shared" si="0"/>
        <v>0</v>
      </c>
      <c r="U68" s="2" t="str">
        <f t="shared" si="1"/>
        <v/>
      </c>
      <c r="V68" s="3">
        <f t="shared" ca="1" si="2"/>
        <v>43344</v>
      </c>
    </row>
    <row r="69" spans="1:22" customFormat="1" ht="9.75" customHeight="1" x14ac:dyDescent="0.25">
      <c r="A69" s="63"/>
      <c r="B69" s="257"/>
      <c r="C69" s="97">
        <v>59</v>
      </c>
      <c r="D69" s="72">
        <v>59</v>
      </c>
      <c r="E69" s="72">
        <v>59</v>
      </c>
      <c r="F69" s="72">
        <v>59</v>
      </c>
      <c r="G69" s="72">
        <v>59</v>
      </c>
      <c r="H69" s="72">
        <v>59</v>
      </c>
      <c r="I69" s="72">
        <v>59</v>
      </c>
      <c r="J69" s="72">
        <v>59</v>
      </c>
      <c r="K69" s="72">
        <v>59</v>
      </c>
      <c r="L69" s="73">
        <v>59</v>
      </c>
      <c r="M69" s="64"/>
      <c r="N69" s="70"/>
      <c r="O69" s="1">
        <v>58</v>
      </c>
      <c r="P69" s="68"/>
      <c r="Q69" s="69"/>
      <c r="R69" s="68"/>
      <c r="S69" s="68"/>
      <c r="T69" s="71">
        <f t="shared" si="0"/>
        <v>0</v>
      </c>
      <c r="U69" s="2" t="str">
        <f t="shared" si="1"/>
        <v/>
      </c>
      <c r="V69" s="3">
        <f t="shared" ca="1" si="2"/>
        <v>43344</v>
      </c>
    </row>
    <row r="70" spans="1:22" customFormat="1" ht="9.75" customHeight="1" x14ac:dyDescent="0.25">
      <c r="A70" s="63"/>
      <c r="B70" s="257"/>
      <c r="C70" s="97">
        <v>60</v>
      </c>
      <c r="D70" s="72">
        <v>60</v>
      </c>
      <c r="E70" s="72">
        <v>60</v>
      </c>
      <c r="F70" s="72">
        <v>60</v>
      </c>
      <c r="G70" s="72">
        <v>60</v>
      </c>
      <c r="H70" s="72">
        <v>60</v>
      </c>
      <c r="I70" s="72">
        <v>60</v>
      </c>
      <c r="J70" s="72">
        <v>60</v>
      </c>
      <c r="K70" s="72">
        <v>60</v>
      </c>
      <c r="L70" s="73">
        <v>60</v>
      </c>
      <c r="M70" s="64"/>
      <c r="N70" s="70"/>
      <c r="O70" s="1">
        <v>59</v>
      </c>
      <c r="P70" s="68"/>
      <c r="Q70" s="69"/>
      <c r="R70" s="68"/>
      <c r="S70" s="68"/>
      <c r="T70" s="71">
        <f t="shared" si="0"/>
        <v>0</v>
      </c>
      <c r="U70" s="2" t="str">
        <f t="shared" si="1"/>
        <v/>
      </c>
      <c r="V70" s="3">
        <f t="shared" ca="1" si="2"/>
        <v>43344</v>
      </c>
    </row>
    <row r="71" spans="1:22" customFormat="1" ht="9.75" customHeight="1" x14ac:dyDescent="0.25">
      <c r="A71" s="63"/>
      <c r="B71" s="257"/>
      <c r="C71" s="97">
        <v>61</v>
      </c>
      <c r="D71" s="72">
        <v>61</v>
      </c>
      <c r="E71" s="72">
        <v>61</v>
      </c>
      <c r="F71" s="72">
        <v>61</v>
      </c>
      <c r="G71" s="72">
        <v>61</v>
      </c>
      <c r="H71" s="72">
        <v>61</v>
      </c>
      <c r="I71" s="72">
        <v>61</v>
      </c>
      <c r="J71" s="72">
        <v>61</v>
      </c>
      <c r="K71" s="72">
        <v>61</v>
      </c>
      <c r="L71" s="73">
        <v>61</v>
      </c>
      <c r="M71" s="64"/>
      <c r="N71" s="70"/>
      <c r="O71" s="1">
        <v>60</v>
      </c>
      <c r="P71" s="68"/>
      <c r="Q71" s="69"/>
      <c r="R71" s="68"/>
      <c r="S71" s="68"/>
      <c r="T71" s="71">
        <f t="shared" si="0"/>
        <v>0</v>
      </c>
      <c r="U71" s="2" t="str">
        <f t="shared" si="1"/>
        <v/>
      </c>
      <c r="V71" s="3">
        <f t="shared" ca="1" si="2"/>
        <v>43344</v>
      </c>
    </row>
    <row r="72" spans="1:22" customFormat="1" ht="9.75" customHeight="1" x14ac:dyDescent="0.25">
      <c r="A72" s="63"/>
      <c r="B72" s="257"/>
      <c r="C72" s="97">
        <v>62</v>
      </c>
      <c r="D72" s="72">
        <v>62</v>
      </c>
      <c r="E72" s="72">
        <v>62</v>
      </c>
      <c r="F72" s="72">
        <v>62</v>
      </c>
      <c r="G72" s="72">
        <v>62</v>
      </c>
      <c r="H72" s="72">
        <v>62</v>
      </c>
      <c r="I72" s="72">
        <v>62</v>
      </c>
      <c r="J72" s="72">
        <v>62</v>
      </c>
      <c r="K72" s="72">
        <v>62</v>
      </c>
      <c r="L72" s="73">
        <v>62</v>
      </c>
      <c r="M72" s="64"/>
      <c r="N72" s="70"/>
      <c r="O72" s="1">
        <v>61</v>
      </c>
      <c r="P72" s="68"/>
      <c r="Q72" s="69"/>
      <c r="R72" s="68"/>
      <c r="S72" s="68"/>
      <c r="T72" s="71">
        <f t="shared" si="0"/>
        <v>0</v>
      </c>
      <c r="U72" s="2" t="str">
        <f t="shared" si="1"/>
        <v/>
      </c>
      <c r="V72" s="3">
        <f t="shared" ca="1" si="2"/>
        <v>43344</v>
      </c>
    </row>
    <row r="73" spans="1:22" customFormat="1" ht="9.75" customHeight="1" x14ac:dyDescent="0.25">
      <c r="A73" s="63"/>
      <c r="B73" s="257"/>
      <c r="C73" s="97">
        <v>63</v>
      </c>
      <c r="D73" s="72">
        <v>63</v>
      </c>
      <c r="E73" s="72">
        <v>63</v>
      </c>
      <c r="F73" s="72">
        <v>63</v>
      </c>
      <c r="G73" s="72">
        <v>63</v>
      </c>
      <c r="H73" s="72">
        <v>63</v>
      </c>
      <c r="I73" s="72">
        <v>63</v>
      </c>
      <c r="J73" s="72">
        <v>63</v>
      </c>
      <c r="K73" s="72">
        <v>63</v>
      </c>
      <c r="L73" s="73">
        <v>63</v>
      </c>
      <c r="M73" s="64"/>
      <c r="N73" s="70"/>
      <c r="O73" s="1">
        <v>62</v>
      </c>
      <c r="P73" s="68"/>
      <c r="Q73" s="69"/>
      <c r="R73" s="68"/>
      <c r="S73" s="68"/>
      <c r="T73" s="71">
        <f t="shared" si="0"/>
        <v>0</v>
      </c>
      <c r="U73" s="2" t="str">
        <f t="shared" si="1"/>
        <v/>
      </c>
      <c r="V73" s="3">
        <f t="shared" ca="1" si="2"/>
        <v>43344</v>
      </c>
    </row>
    <row r="74" spans="1:22" customFormat="1" ht="9.75" customHeight="1" x14ac:dyDescent="0.25">
      <c r="A74" s="63"/>
      <c r="B74" s="257"/>
      <c r="C74" s="97">
        <v>64</v>
      </c>
      <c r="D74" s="72">
        <v>64</v>
      </c>
      <c r="E74" s="72">
        <v>64</v>
      </c>
      <c r="F74" s="72">
        <v>64</v>
      </c>
      <c r="G74" s="72">
        <v>64</v>
      </c>
      <c r="H74" s="72">
        <v>64</v>
      </c>
      <c r="I74" s="72">
        <v>64</v>
      </c>
      <c r="J74" s="72">
        <v>64</v>
      </c>
      <c r="K74" s="72">
        <v>64</v>
      </c>
      <c r="L74" s="73">
        <v>64</v>
      </c>
      <c r="M74" s="64"/>
      <c r="N74" s="70"/>
      <c r="O74" s="1">
        <v>63</v>
      </c>
      <c r="P74" s="68"/>
      <c r="Q74" s="69"/>
      <c r="R74" s="68"/>
      <c r="S74" s="68"/>
      <c r="T74" s="71">
        <f t="shared" si="0"/>
        <v>0</v>
      </c>
      <c r="U74" s="2" t="str">
        <f t="shared" si="1"/>
        <v/>
      </c>
      <c r="V74" s="3">
        <f t="shared" ca="1" si="2"/>
        <v>43344</v>
      </c>
    </row>
    <row r="75" spans="1:22" customFormat="1" ht="9.75" customHeight="1" x14ac:dyDescent="0.25">
      <c r="A75" s="63"/>
      <c r="B75" s="257"/>
      <c r="C75" s="97">
        <v>65</v>
      </c>
      <c r="D75" s="72">
        <v>65</v>
      </c>
      <c r="E75" s="72">
        <v>65</v>
      </c>
      <c r="F75" s="72">
        <v>65</v>
      </c>
      <c r="G75" s="72">
        <v>65</v>
      </c>
      <c r="H75" s="72">
        <v>65</v>
      </c>
      <c r="I75" s="72">
        <v>65</v>
      </c>
      <c r="J75" s="72">
        <v>65</v>
      </c>
      <c r="K75" s="72">
        <v>65</v>
      </c>
      <c r="L75" s="73">
        <v>65</v>
      </c>
      <c r="M75" s="64"/>
      <c r="N75" s="70"/>
      <c r="O75" s="1">
        <v>64</v>
      </c>
      <c r="P75" s="68"/>
      <c r="Q75" s="69"/>
      <c r="R75" s="68"/>
      <c r="S75" s="68"/>
      <c r="T75" s="71">
        <f t="shared" ref="T75:T131" si="4">IF(P75&gt;=S75,0,"")</f>
        <v>0</v>
      </c>
      <c r="U75" s="2" t="str">
        <f t="shared" ref="U75:U131" si="5">IF(S75&lt;&gt;"",Q75,"")</f>
        <v/>
      </c>
      <c r="V75" s="3">
        <f t="shared" ref="V75:V131" ca="1" si="6">IF(U75&lt;&gt;"","pago",TODAY()-P75)</f>
        <v>43344</v>
      </c>
    </row>
    <row r="76" spans="1:22" customFormat="1" ht="9.75" customHeight="1" x14ac:dyDescent="0.25">
      <c r="A76" s="63"/>
      <c r="B76" s="257"/>
      <c r="C76" s="97">
        <v>66</v>
      </c>
      <c r="D76" s="72">
        <v>66</v>
      </c>
      <c r="E76" s="72">
        <v>66</v>
      </c>
      <c r="F76" s="72">
        <v>66</v>
      </c>
      <c r="G76" s="72">
        <v>66</v>
      </c>
      <c r="H76" s="72">
        <v>66</v>
      </c>
      <c r="I76" s="72">
        <v>66</v>
      </c>
      <c r="J76" s="72">
        <v>66</v>
      </c>
      <c r="K76" s="72">
        <v>66</v>
      </c>
      <c r="L76" s="73">
        <v>66</v>
      </c>
      <c r="M76" s="64"/>
      <c r="N76" s="70"/>
      <c r="O76" s="1">
        <v>65</v>
      </c>
      <c r="P76" s="68"/>
      <c r="Q76" s="69"/>
      <c r="R76" s="68"/>
      <c r="S76" s="68"/>
      <c r="T76" s="71">
        <f t="shared" si="4"/>
        <v>0</v>
      </c>
      <c r="U76" s="2" t="str">
        <f t="shared" si="5"/>
        <v/>
      </c>
      <c r="V76" s="3">
        <f t="shared" ca="1" si="6"/>
        <v>43344</v>
      </c>
    </row>
    <row r="77" spans="1:22" customFormat="1" ht="9.75" customHeight="1" x14ac:dyDescent="0.25">
      <c r="A77" s="63"/>
      <c r="B77" s="257"/>
      <c r="C77" s="97">
        <v>67</v>
      </c>
      <c r="D77" s="72">
        <v>67</v>
      </c>
      <c r="E77" s="72">
        <v>67</v>
      </c>
      <c r="F77" s="72">
        <v>67</v>
      </c>
      <c r="G77" s="72">
        <v>67</v>
      </c>
      <c r="H77" s="72">
        <v>67</v>
      </c>
      <c r="I77" s="72">
        <v>67</v>
      </c>
      <c r="J77" s="72">
        <v>67</v>
      </c>
      <c r="K77" s="72">
        <v>67</v>
      </c>
      <c r="L77" s="73">
        <v>67</v>
      </c>
      <c r="M77" s="64"/>
      <c r="N77" s="70"/>
      <c r="O77" s="1">
        <v>66</v>
      </c>
      <c r="P77" s="68"/>
      <c r="Q77" s="69"/>
      <c r="R77" s="68"/>
      <c r="S77" s="68"/>
      <c r="T77" s="71">
        <f t="shared" si="4"/>
        <v>0</v>
      </c>
      <c r="U77" s="2" t="str">
        <f t="shared" si="5"/>
        <v/>
      </c>
      <c r="V77" s="3">
        <f t="shared" ca="1" si="6"/>
        <v>43344</v>
      </c>
    </row>
    <row r="78" spans="1:22" customFormat="1" ht="9.75" customHeight="1" x14ac:dyDescent="0.25">
      <c r="A78" s="63"/>
      <c r="B78" s="257"/>
      <c r="C78" s="97">
        <v>68</v>
      </c>
      <c r="D78" s="72">
        <v>68</v>
      </c>
      <c r="E78" s="72">
        <v>68</v>
      </c>
      <c r="F78" s="72">
        <v>68</v>
      </c>
      <c r="G78" s="72">
        <v>68</v>
      </c>
      <c r="H78" s="72">
        <v>68</v>
      </c>
      <c r="I78" s="72">
        <v>68</v>
      </c>
      <c r="J78" s="72">
        <v>68</v>
      </c>
      <c r="K78" s="72">
        <v>68</v>
      </c>
      <c r="L78" s="73">
        <v>68</v>
      </c>
      <c r="M78" s="64"/>
      <c r="N78" s="70"/>
      <c r="O78" s="1">
        <v>67</v>
      </c>
      <c r="P78" s="68"/>
      <c r="Q78" s="69"/>
      <c r="R78" s="68"/>
      <c r="S78" s="68"/>
      <c r="T78" s="71">
        <f t="shared" si="4"/>
        <v>0</v>
      </c>
      <c r="U78" s="2" t="str">
        <f t="shared" si="5"/>
        <v/>
      </c>
      <c r="V78" s="3">
        <f t="shared" ca="1" si="6"/>
        <v>43344</v>
      </c>
    </row>
    <row r="79" spans="1:22" customFormat="1" ht="9.75" customHeight="1" x14ac:dyDescent="0.25">
      <c r="A79" s="63"/>
      <c r="B79" s="257"/>
      <c r="C79" s="97">
        <v>69</v>
      </c>
      <c r="D79" s="72">
        <v>69</v>
      </c>
      <c r="E79" s="72">
        <v>69</v>
      </c>
      <c r="F79" s="72">
        <v>69</v>
      </c>
      <c r="G79" s="72">
        <v>69</v>
      </c>
      <c r="H79" s="72">
        <v>69</v>
      </c>
      <c r="I79" s="72">
        <v>69</v>
      </c>
      <c r="J79" s="72">
        <v>69</v>
      </c>
      <c r="K79" s="72">
        <v>69</v>
      </c>
      <c r="L79" s="73">
        <v>69</v>
      </c>
      <c r="M79" s="64"/>
      <c r="N79" s="70"/>
      <c r="O79" s="1">
        <v>68</v>
      </c>
      <c r="P79" s="68"/>
      <c r="Q79" s="69"/>
      <c r="R79" s="68"/>
      <c r="S79" s="68"/>
      <c r="T79" s="71">
        <f t="shared" si="4"/>
        <v>0</v>
      </c>
      <c r="U79" s="2" t="str">
        <f t="shared" si="5"/>
        <v/>
      </c>
      <c r="V79" s="3">
        <f t="shared" ca="1" si="6"/>
        <v>43344</v>
      </c>
    </row>
    <row r="80" spans="1:22" customFormat="1" ht="9.75" customHeight="1" x14ac:dyDescent="0.25">
      <c r="A80" s="63"/>
      <c r="B80" s="257"/>
      <c r="C80" s="97">
        <v>70</v>
      </c>
      <c r="D80" s="72">
        <v>70</v>
      </c>
      <c r="E80" s="72">
        <v>70</v>
      </c>
      <c r="F80" s="72">
        <v>70</v>
      </c>
      <c r="G80" s="72">
        <v>70</v>
      </c>
      <c r="H80" s="72">
        <v>70</v>
      </c>
      <c r="I80" s="72">
        <v>70</v>
      </c>
      <c r="J80" s="72">
        <v>70</v>
      </c>
      <c r="K80" s="72">
        <v>70</v>
      </c>
      <c r="L80" s="73">
        <v>70</v>
      </c>
      <c r="M80" s="64"/>
      <c r="N80" s="70"/>
      <c r="O80" s="1">
        <v>69</v>
      </c>
      <c r="P80" s="68"/>
      <c r="Q80" s="69"/>
      <c r="R80" s="68"/>
      <c r="S80" s="68"/>
      <c r="T80" s="71">
        <f t="shared" si="4"/>
        <v>0</v>
      </c>
      <c r="U80" s="2" t="str">
        <f t="shared" si="5"/>
        <v/>
      </c>
      <c r="V80" s="3">
        <f t="shared" ca="1" si="6"/>
        <v>43344</v>
      </c>
    </row>
    <row r="81" spans="1:22" customFormat="1" ht="9.75" customHeight="1" x14ac:dyDescent="0.25">
      <c r="A81" s="63"/>
      <c r="B81" s="257"/>
      <c r="C81" s="97">
        <v>71</v>
      </c>
      <c r="D81" s="72">
        <v>71</v>
      </c>
      <c r="E81" s="72">
        <v>71</v>
      </c>
      <c r="F81" s="72">
        <v>71</v>
      </c>
      <c r="G81" s="72">
        <v>71</v>
      </c>
      <c r="H81" s="72">
        <v>71</v>
      </c>
      <c r="I81" s="72">
        <v>71</v>
      </c>
      <c r="J81" s="72">
        <v>71</v>
      </c>
      <c r="K81" s="72">
        <v>71</v>
      </c>
      <c r="L81" s="73">
        <v>71</v>
      </c>
      <c r="M81" s="64"/>
      <c r="N81" s="70"/>
      <c r="O81" s="1">
        <v>70</v>
      </c>
      <c r="P81" s="68"/>
      <c r="Q81" s="69"/>
      <c r="R81" s="68"/>
      <c r="S81" s="68"/>
      <c r="T81" s="71">
        <f t="shared" si="4"/>
        <v>0</v>
      </c>
      <c r="U81" s="2" t="str">
        <f t="shared" si="5"/>
        <v/>
      </c>
      <c r="V81" s="3">
        <f t="shared" ca="1" si="6"/>
        <v>43344</v>
      </c>
    </row>
    <row r="82" spans="1:22" customFormat="1" ht="9.75" customHeight="1" x14ac:dyDescent="0.25">
      <c r="A82" s="63"/>
      <c r="B82" s="257"/>
      <c r="C82" s="97">
        <v>72</v>
      </c>
      <c r="D82" s="72">
        <v>72</v>
      </c>
      <c r="E82" s="72">
        <v>72</v>
      </c>
      <c r="F82" s="72">
        <v>72</v>
      </c>
      <c r="G82" s="72">
        <v>72</v>
      </c>
      <c r="H82" s="72">
        <v>72</v>
      </c>
      <c r="I82" s="72">
        <v>72</v>
      </c>
      <c r="J82" s="72">
        <v>72</v>
      </c>
      <c r="K82" s="72">
        <v>72</v>
      </c>
      <c r="L82" s="73">
        <v>72</v>
      </c>
      <c r="M82" s="64"/>
      <c r="N82" s="70"/>
      <c r="O82" s="1">
        <v>71</v>
      </c>
      <c r="P82" s="68"/>
      <c r="Q82" s="69"/>
      <c r="R82" s="68"/>
      <c r="S82" s="68"/>
      <c r="T82" s="71">
        <f t="shared" si="4"/>
        <v>0</v>
      </c>
      <c r="U82" s="2" t="str">
        <f t="shared" si="5"/>
        <v/>
      </c>
      <c r="V82" s="3">
        <f t="shared" ca="1" si="6"/>
        <v>43344</v>
      </c>
    </row>
    <row r="83" spans="1:22" customFormat="1" ht="9.75" customHeight="1" x14ac:dyDescent="0.25">
      <c r="A83" s="63"/>
      <c r="B83" s="257"/>
      <c r="C83" s="97">
        <v>73</v>
      </c>
      <c r="D83" s="72">
        <v>73</v>
      </c>
      <c r="E83" s="72">
        <v>73</v>
      </c>
      <c r="F83" s="72">
        <v>73</v>
      </c>
      <c r="G83" s="72">
        <v>73</v>
      </c>
      <c r="H83" s="72">
        <v>73</v>
      </c>
      <c r="I83" s="72">
        <v>73</v>
      </c>
      <c r="J83" s="72">
        <v>73</v>
      </c>
      <c r="K83" s="72">
        <v>73</v>
      </c>
      <c r="L83" s="73">
        <v>73</v>
      </c>
      <c r="M83" s="64"/>
      <c r="N83" s="70"/>
      <c r="O83" s="1">
        <v>72</v>
      </c>
      <c r="P83" s="68"/>
      <c r="Q83" s="69"/>
      <c r="R83" s="68"/>
      <c r="S83" s="68"/>
      <c r="T83" s="71">
        <f t="shared" si="4"/>
        <v>0</v>
      </c>
      <c r="U83" s="2" t="str">
        <f t="shared" si="5"/>
        <v/>
      </c>
      <c r="V83" s="3">
        <f t="shared" ca="1" si="6"/>
        <v>43344</v>
      </c>
    </row>
    <row r="84" spans="1:22" customFormat="1" ht="9.75" customHeight="1" x14ac:dyDescent="0.25">
      <c r="A84" s="63"/>
      <c r="B84" s="257"/>
      <c r="C84" s="97">
        <v>74</v>
      </c>
      <c r="D84" s="72">
        <v>74</v>
      </c>
      <c r="E84" s="72">
        <v>74</v>
      </c>
      <c r="F84" s="72">
        <v>74</v>
      </c>
      <c r="G84" s="72">
        <v>74</v>
      </c>
      <c r="H84" s="72">
        <v>74</v>
      </c>
      <c r="I84" s="72">
        <v>74</v>
      </c>
      <c r="J84" s="72">
        <v>74</v>
      </c>
      <c r="K84" s="72">
        <v>74</v>
      </c>
      <c r="L84" s="73">
        <v>74</v>
      </c>
      <c r="M84" s="64"/>
      <c r="N84" s="70"/>
      <c r="O84" s="1">
        <v>73</v>
      </c>
      <c r="P84" s="68"/>
      <c r="Q84" s="69"/>
      <c r="R84" s="68"/>
      <c r="S84" s="68"/>
      <c r="T84" s="71">
        <f t="shared" si="4"/>
        <v>0</v>
      </c>
      <c r="U84" s="2" t="str">
        <f t="shared" si="5"/>
        <v/>
      </c>
      <c r="V84" s="3">
        <f t="shared" ca="1" si="6"/>
        <v>43344</v>
      </c>
    </row>
    <row r="85" spans="1:22" customFormat="1" ht="9.75" customHeight="1" x14ac:dyDescent="0.25">
      <c r="A85" s="63"/>
      <c r="B85" s="257"/>
      <c r="C85" s="97">
        <v>75</v>
      </c>
      <c r="D85" s="72">
        <v>75</v>
      </c>
      <c r="E85" s="72">
        <v>75</v>
      </c>
      <c r="F85" s="72">
        <v>75</v>
      </c>
      <c r="G85" s="72">
        <v>75</v>
      </c>
      <c r="H85" s="72">
        <v>75</v>
      </c>
      <c r="I85" s="72">
        <v>75</v>
      </c>
      <c r="J85" s="72">
        <v>75</v>
      </c>
      <c r="K85" s="72">
        <v>75</v>
      </c>
      <c r="L85" s="73">
        <v>75</v>
      </c>
      <c r="M85" s="64"/>
      <c r="N85" s="70"/>
      <c r="O85" s="1">
        <v>74</v>
      </c>
      <c r="P85" s="68"/>
      <c r="Q85" s="69"/>
      <c r="R85" s="68"/>
      <c r="S85" s="68"/>
      <c r="T85" s="71">
        <f t="shared" si="4"/>
        <v>0</v>
      </c>
      <c r="U85" s="2" t="str">
        <f t="shared" si="5"/>
        <v/>
      </c>
      <c r="V85" s="3">
        <f t="shared" ca="1" si="6"/>
        <v>43344</v>
      </c>
    </row>
    <row r="86" spans="1:22" customFormat="1" ht="9.75" customHeight="1" x14ac:dyDescent="0.25">
      <c r="A86" s="63"/>
      <c r="B86" s="257"/>
      <c r="C86" s="97">
        <v>76</v>
      </c>
      <c r="D86" s="72">
        <v>76</v>
      </c>
      <c r="E86" s="72">
        <v>76</v>
      </c>
      <c r="F86" s="72">
        <v>76</v>
      </c>
      <c r="G86" s="72">
        <v>76</v>
      </c>
      <c r="H86" s="72">
        <v>76</v>
      </c>
      <c r="I86" s="72">
        <v>76</v>
      </c>
      <c r="J86" s="72">
        <v>76</v>
      </c>
      <c r="K86" s="72">
        <v>76</v>
      </c>
      <c r="L86" s="73">
        <v>76</v>
      </c>
      <c r="M86" s="64"/>
      <c r="N86" s="70"/>
      <c r="O86" s="1">
        <v>75</v>
      </c>
      <c r="P86" s="68"/>
      <c r="Q86" s="69"/>
      <c r="R86" s="68"/>
      <c r="S86" s="68"/>
      <c r="T86" s="71">
        <f t="shared" si="4"/>
        <v>0</v>
      </c>
      <c r="U86" s="2" t="str">
        <f t="shared" si="5"/>
        <v/>
      </c>
      <c r="V86" s="3">
        <f t="shared" ca="1" si="6"/>
        <v>43344</v>
      </c>
    </row>
    <row r="87" spans="1:22" customFormat="1" ht="9.75" customHeight="1" x14ac:dyDescent="0.25">
      <c r="A87" s="63"/>
      <c r="B87" s="257"/>
      <c r="C87" s="97">
        <v>77</v>
      </c>
      <c r="D87" s="72">
        <v>77</v>
      </c>
      <c r="E87" s="72">
        <v>77</v>
      </c>
      <c r="F87" s="72">
        <v>77</v>
      </c>
      <c r="G87" s="72">
        <v>77</v>
      </c>
      <c r="H87" s="72">
        <v>77</v>
      </c>
      <c r="I87" s="72">
        <v>77</v>
      </c>
      <c r="J87" s="72">
        <v>77</v>
      </c>
      <c r="K87" s="72">
        <v>77</v>
      </c>
      <c r="L87" s="73">
        <v>77</v>
      </c>
      <c r="M87" s="64"/>
      <c r="N87" s="70"/>
      <c r="O87" s="1">
        <v>76</v>
      </c>
      <c r="P87" s="68"/>
      <c r="Q87" s="69"/>
      <c r="R87" s="68"/>
      <c r="S87" s="68"/>
      <c r="T87" s="71">
        <f t="shared" si="4"/>
        <v>0</v>
      </c>
      <c r="U87" s="2" t="str">
        <f t="shared" si="5"/>
        <v/>
      </c>
      <c r="V87" s="3">
        <f t="shared" ca="1" si="6"/>
        <v>43344</v>
      </c>
    </row>
    <row r="88" spans="1:22" customFormat="1" ht="9.75" customHeight="1" x14ac:dyDescent="0.25">
      <c r="A88" s="63"/>
      <c r="B88" s="257"/>
      <c r="C88" s="97">
        <v>78</v>
      </c>
      <c r="D88" s="72">
        <v>78</v>
      </c>
      <c r="E88" s="72">
        <v>78</v>
      </c>
      <c r="F88" s="72">
        <v>78</v>
      </c>
      <c r="G88" s="72">
        <v>78</v>
      </c>
      <c r="H88" s="72">
        <v>78</v>
      </c>
      <c r="I88" s="72">
        <v>78</v>
      </c>
      <c r="J88" s="72">
        <v>78</v>
      </c>
      <c r="K88" s="72">
        <v>78</v>
      </c>
      <c r="L88" s="73">
        <v>78</v>
      </c>
      <c r="M88" s="64"/>
      <c r="N88" s="70"/>
      <c r="O88" s="1">
        <v>77</v>
      </c>
      <c r="P88" s="68"/>
      <c r="Q88" s="69"/>
      <c r="R88" s="68"/>
      <c r="S88" s="68"/>
      <c r="T88" s="71">
        <f t="shared" si="4"/>
        <v>0</v>
      </c>
      <c r="U88" s="2" t="str">
        <f t="shared" si="5"/>
        <v/>
      </c>
      <c r="V88" s="3">
        <f t="shared" ca="1" si="6"/>
        <v>43344</v>
      </c>
    </row>
    <row r="89" spans="1:22" customFormat="1" ht="9.75" customHeight="1" x14ac:dyDescent="0.25">
      <c r="A89" s="63"/>
      <c r="B89" s="257"/>
      <c r="C89" s="97">
        <v>79</v>
      </c>
      <c r="D89" s="72">
        <v>79</v>
      </c>
      <c r="E89" s="72">
        <v>79</v>
      </c>
      <c r="F89" s="72">
        <v>79</v>
      </c>
      <c r="G89" s="72">
        <v>79</v>
      </c>
      <c r="H89" s="72">
        <v>79</v>
      </c>
      <c r="I89" s="72">
        <v>79</v>
      </c>
      <c r="J89" s="72">
        <v>79</v>
      </c>
      <c r="K89" s="72">
        <v>79</v>
      </c>
      <c r="L89" s="73">
        <v>79</v>
      </c>
      <c r="M89" s="64"/>
      <c r="N89" s="70"/>
      <c r="O89" s="1">
        <v>78</v>
      </c>
      <c r="P89" s="68"/>
      <c r="Q89" s="69"/>
      <c r="R89" s="68"/>
      <c r="S89" s="68"/>
      <c r="T89" s="71">
        <f t="shared" si="4"/>
        <v>0</v>
      </c>
      <c r="U89" s="2" t="str">
        <f t="shared" si="5"/>
        <v/>
      </c>
      <c r="V89" s="3">
        <f t="shared" ca="1" si="6"/>
        <v>43344</v>
      </c>
    </row>
    <row r="90" spans="1:22" customFormat="1" ht="9.75" customHeight="1" x14ac:dyDescent="0.25">
      <c r="A90" s="63"/>
      <c r="B90" s="257"/>
      <c r="C90" s="97">
        <v>80</v>
      </c>
      <c r="D90" s="72">
        <v>80</v>
      </c>
      <c r="E90" s="72">
        <v>80</v>
      </c>
      <c r="F90" s="72">
        <v>80</v>
      </c>
      <c r="G90" s="72">
        <v>80</v>
      </c>
      <c r="H90" s="72">
        <v>80</v>
      </c>
      <c r="I90" s="72">
        <v>80</v>
      </c>
      <c r="J90" s="72">
        <v>80</v>
      </c>
      <c r="K90" s="72">
        <v>80</v>
      </c>
      <c r="L90" s="73">
        <v>80</v>
      </c>
      <c r="M90" s="64"/>
      <c r="N90" s="70"/>
      <c r="O90" s="1">
        <v>79</v>
      </c>
      <c r="P90" s="68"/>
      <c r="Q90" s="69"/>
      <c r="R90" s="68"/>
      <c r="S90" s="68"/>
      <c r="T90" s="71">
        <f t="shared" si="4"/>
        <v>0</v>
      </c>
      <c r="U90" s="2" t="str">
        <f t="shared" si="5"/>
        <v/>
      </c>
      <c r="V90" s="3">
        <f t="shared" ca="1" si="6"/>
        <v>43344</v>
      </c>
    </row>
    <row r="91" spans="1:22" customFormat="1" ht="9.75" customHeight="1" x14ac:dyDescent="0.25">
      <c r="A91" s="63"/>
      <c r="B91" s="257"/>
      <c r="C91" s="97">
        <v>81</v>
      </c>
      <c r="D91" s="72">
        <v>81</v>
      </c>
      <c r="E91" s="72">
        <v>81</v>
      </c>
      <c r="F91" s="72">
        <v>81</v>
      </c>
      <c r="G91" s="72">
        <v>81</v>
      </c>
      <c r="H91" s="72">
        <v>81</v>
      </c>
      <c r="I91" s="72">
        <v>81</v>
      </c>
      <c r="J91" s="72">
        <v>81</v>
      </c>
      <c r="K91" s="72">
        <v>81</v>
      </c>
      <c r="L91" s="73">
        <v>81</v>
      </c>
      <c r="M91" s="64"/>
      <c r="N91" s="70"/>
      <c r="O91" s="1">
        <v>80</v>
      </c>
      <c r="P91" s="68"/>
      <c r="Q91" s="69"/>
      <c r="R91" s="68"/>
      <c r="S91" s="68"/>
      <c r="T91" s="71">
        <f t="shared" si="4"/>
        <v>0</v>
      </c>
      <c r="U91" s="2" t="str">
        <f t="shared" si="5"/>
        <v/>
      </c>
      <c r="V91" s="3">
        <f t="shared" ca="1" si="6"/>
        <v>43344</v>
      </c>
    </row>
    <row r="92" spans="1:22" customFormat="1" ht="9.75" customHeight="1" x14ac:dyDescent="0.25">
      <c r="A92" s="63"/>
      <c r="B92" s="257"/>
      <c r="C92" s="97">
        <v>82</v>
      </c>
      <c r="D92" s="72">
        <v>82</v>
      </c>
      <c r="E92" s="72">
        <v>82</v>
      </c>
      <c r="F92" s="72">
        <v>82</v>
      </c>
      <c r="G92" s="72">
        <v>82</v>
      </c>
      <c r="H92" s="72">
        <v>82</v>
      </c>
      <c r="I92" s="72">
        <v>82</v>
      </c>
      <c r="J92" s="72">
        <v>82</v>
      </c>
      <c r="K92" s="72">
        <v>82</v>
      </c>
      <c r="L92" s="73">
        <v>82</v>
      </c>
      <c r="M92" s="64"/>
      <c r="N92" s="70"/>
      <c r="O92" s="1">
        <v>81</v>
      </c>
      <c r="P92" s="68"/>
      <c r="Q92" s="69"/>
      <c r="R92" s="68"/>
      <c r="S92" s="68"/>
      <c r="T92" s="71">
        <f t="shared" si="4"/>
        <v>0</v>
      </c>
      <c r="U92" s="2" t="str">
        <f t="shared" si="5"/>
        <v/>
      </c>
      <c r="V92" s="3">
        <f t="shared" ca="1" si="6"/>
        <v>43344</v>
      </c>
    </row>
    <row r="93" spans="1:22" customFormat="1" ht="9.75" customHeight="1" x14ac:dyDescent="0.25">
      <c r="A93" s="63"/>
      <c r="B93" s="257"/>
      <c r="C93" s="97">
        <v>83</v>
      </c>
      <c r="D93" s="72">
        <v>83</v>
      </c>
      <c r="E93" s="72">
        <v>83</v>
      </c>
      <c r="F93" s="72">
        <v>83</v>
      </c>
      <c r="G93" s="72">
        <v>83</v>
      </c>
      <c r="H93" s="72">
        <v>83</v>
      </c>
      <c r="I93" s="72">
        <v>83</v>
      </c>
      <c r="J93" s="72">
        <v>83</v>
      </c>
      <c r="K93" s="72">
        <v>83</v>
      </c>
      <c r="L93" s="73">
        <v>83</v>
      </c>
      <c r="M93" s="64"/>
      <c r="N93" s="70"/>
      <c r="O93" s="1">
        <v>82</v>
      </c>
      <c r="P93" s="68"/>
      <c r="Q93" s="69"/>
      <c r="R93" s="68"/>
      <c r="S93" s="68"/>
      <c r="T93" s="71">
        <f t="shared" si="4"/>
        <v>0</v>
      </c>
      <c r="U93" s="2" t="str">
        <f t="shared" si="5"/>
        <v/>
      </c>
      <c r="V93" s="3">
        <f t="shared" ca="1" si="6"/>
        <v>43344</v>
      </c>
    </row>
    <row r="94" spans="1:22" customFormat="1" ht="9.75" customHeight="1" x14ac:dyDescent="0.25">
      <c r="A94" s="63"/>
      <c r="B94" s="257"/>
      <c r="C94" s="97">
        <v>84</v>
      </c>
      <c r="D94" s="72">
        <v>84</v>
      </c>
      <c r="E94" s="72">
        <v>84</v>
      </c>
      <c r="F94" s="72">
        <v>84</v>
      </c>
      <c r="G94" s="72">
        <v>84</v>
      </c>
      <c r="H94" s="72">
        <v>84</v>
      </c>
      <c r="I94" s="72">
        <v>84</v>
      </c>
      <c r="J94" s="72">
        <v>84</v>
      </c>
      <c r="K94" s="72">
        <v>84</v>
      </c>
      <c r="L94" s="73">
        <v>84</v>
      </c>
      <c r="M94" s="64"/>
      <c r="N94" s="70"/>
      <c r="O94" s="1">
        <v>83</v>
      </c>
      <c r="P94" s="68"/>
      <c r="Q94" s="69"/>
      <c r="R94" s="68"/>
      <c r="S94" s="68"/>
      <c r="T94" s="71">
        <f t="shared" si="4"/>
        <v>0</v>
      </c>
      <c r="U94" s="2" t="str">
        <f t="shared" si="5"/>
        <v/>
      </c>
      <c r="V94" s="3">
        <f t="shared" ca="1" si="6"/>
        <v>43344</v>
      </c>
    </row>
    <row r="95" spans="1:22" customFormat="1" ht="9.75" customHeight="1" x14ac:dyDescent="0.25">
      <c r="A95" s="63"/>
      <c r="B95" s="257"/>
      <c r="C95" s="97">
        <v>85</v>
      </c>
      <c r="D95" s="72">
        <v>85</v>
      </c>
      <c r="E95" s="72">
        <v>85</v>
      </c>
      <c r="F95" s="72">
        <v>85</v>
      </c>
      <c r="G95" s="72">
        <v>85</v>
      </c>
      <c r="H95" s="72">
        <v>85</v>
      </c>
      <c r="I95" s="72">
        <v>85</v>
      </c>
      <c r="J95" s="72">
        <v>85</v>
      </c>
      <c r="K95" s="72">
        <v>85</v>
      </c>
      <c r="L95" s="73">
        <v>85</v>
      </c>
      <c r="M95" s="64"/>
      <c r="N95" s="70"/>
      <c r="O95" s="1">
        <v>84</v>
      </c>
      <c r="P95" s="68"/>
      <c r="Q95" s="69"/>
      <c r="R95" s="68"/>
      <c r="S95" s="68"/>
      <c r="T95" s="71">
        <f t="shared" si="4"/>
        <v>0</v>
      </c>
      <c r="U95" s="2" t="str">
        <f t="shared" si="5"/>
        <v/>
      </c>
      <c r="V95" s="3">
        <f t="shared" ca="1" si="6"/>
        <v>43344</v>
      </c>
    </row>
    <row r="96" spans="1:22" customFormat="1" ht="9.75" customHeight="1" x14ac:dyDescent="0.25">
      <c r="A96" s="63"/>
      <c r="B96" s="257"/>
      <c r="C96" s="97">
        <v>86</v>
      </c>
      <c r="D96" s="72">
        <v>86</v>
      </c>
      <c r="E96" s="72">
        <v>86</v>
      </c>
      <c r="F96" s="72">
        <v>86</v>
      </c>
      <c r="G96" s="72">
        <v>86</v>
      </c>
      <c r="H96" s="72">
        <v>86</v>
      </c>
      <c r="I96" s="72">
        <v>86</v>
      </c>
      <c r="J96" s="72">
        <v>86</v>
      </c>
      <c r="K96" s="72">
        <v>86</v>
      </c>
      <c r="L96" s="73">
        <v>86</v>
      </c>
      <c r="M96" s="64"/>
      <c r="N96" s="70"/>
      <c r="O96" s="1">
        <v>85</v>
      </c>
      <c r="P96" s="68"/>
      <c r="Q96" s="69"/>
      <c r="R96" s="68"/>
      <c r="S96" s="68"/>
      <c r="T96" s="71">
        <f t="shared" si="4"/>
        <v>0</v>
      </c>
      <c r="U96" s="2" t="str">
        <f t="shared" si="5"/>
        <v/>
      </c>
      <c r="V96" s="3">
        <f t="shared" ca="1" si="6"/>
        <v>43344</v>
      </c>
    </row>
    <row r="97" spans="1:22" customFormat="1" ht="9.75" customHeight="1" x14ac:dyDescent="0.25">
      <c r="A97" s="63"/>
      <c r="B97" s="257"/>
      <c r="C97" s="97">
        <v>87</v>
      </c>
      <c r="D97" s="72">
        <v>87</v>
      </c>
      <c r="E97" s="72">
        <v>87</v>
      </c>
      <c r="F97" s="72">
        <v>87</v>
      </c>
      <c r="G97" s="72">
        <v>87</v>
      </c>
      <c r="H97" s="72">
        <v>87</v>
      </c>
      <c r="I97" s="72">
        <v>87</v>
      </c>
      <c r="J97" s="72">
        <v>87</v>
      </c>
      <c r="K97" s="72">
        <v>87</v>
      </c>
      <c r="L97" s="73">
        <v>87</v>
      </c>
      <c r="M97" s="64"/>
      <c r="N97" s="70"/>
      <c r="O97" s="1">
        <v>86</v>
      </c>
      <c r="P97" s="68"/>
      <c r="Q97" s="69"/>
      <c r="R97" s="68"/>
      <c r="S97" s="68"/>
      <c r="T97" s="71">
        <f t="shared" si="4"/>
        <v>0</v>
      </c>
      <c r="U97" s="2" t="str">
        <f t="shared" si="5"/>
        <v/>
      </c>
      <c r="V97" s="3">
        <f t="shared" ca="1" si="6"/>
        <v>43344</v>
      </c>
    </row>
    <row r="98" spans="1:22" customFormat="1" ht="9.75" customHeight="1" x14ac:dyDescent="0.25">
      <c r="A98" s="63"/>
      <c r="B98" s="257"/>
      <c r="C98" s="97">
        <v>88</v>
      </c>
      <c r="D98" s="72">
        <v>88</v>
      </c>
      <c r="E98" s="72">
        <v>88</v>
      </c>
      <c r="F98" s="72">
        <v>88</v>
      </c>
      <c r="G98" s="72">
        <v>88</v>
      </c>
      <c r="H98" s="72">
        <v>88</v>
      </c>
      <c r="I98" s="72">
        <v>88</v>
      </c>
      <c r="J98" s="72">
        <v>88</v>
      </c>
      <c r="K98" s="72">
        <v>88</v>
      </c>
      <c r="L98" s="73">
        <v>88</v>
      </c>
      <c r="M98" s="64"/>
      <c r="N98" s="70"/>
      <c r="O98" s="1">
        <v>87</v>
      </c>
      <c r="P98" s="68"/>
      <c r="Q98" s="69"/>
      <c r="R98" s="68"/>
      <c r="S98" s="68"/>
      <c r="T98" s="71">
        <f t="shared" si="4"/>
        <v>0</v>
      </c>
      <c r="U98" s="2" t="str">
        <f t="shared" si="5"/>
        <v/>
      </c>
      <c r="V98" s="3">
        <f t="shared" ca="1" si="6"/>
        <v>43344</v>
      </c>
    </row>
    <row r="99" spans="1:22" customFormat="1" ht="9.75" customHeight="1" x14ac:dyDescent="0.25">
      <c r="A99" s="63"/>
      <c r="B99" s="257"/>
      <c r="C99" s="97">
        <v>89</v>
      </c>
      <c r="D99" s="72">
        <v>89</v>
      </c>
      <c r="E99" s="72">
        <v>89</v>
      </c>
      <c r="F99" s="72">
        <v>89</v>
      </c>
      <c r="G99" s="72">
        <v>89</v>
      </c>
      <c r="H99" s="72">
        <v>89</v>
      </c>
      <c r="I99" s="72">
        <v>89</v>
      </c>
      <c r="J99" s="72">
        <v>89</v>
      </c>
      <c r="K99" s="72">
        <v>89</v>
      </c>
      <c r="L99" s="73">
        <v>89</v>
      </c>
      <c r="M99" s="64"/>
      <c r="N99" s="70"/>
      <c r="O99" s="1">
        <v>88</v>
      </c>
      <c r="P99" s="68"/>
      <c r="Q99" s="69"/>
      <c r="R99" s="68"/>
      <c r="S99" s="68"/>
      <c r="T99" s="71">
        <f t="shared" si="4"/>
        <v>0</v>
      </c>
      <c r="U99" s="2" t="str">
        <f t="shared" si="5"/>
        <v/>
      </c>
      <c r="V99" s="3">
        <f t="shared" ca="1" si="6"/>
        <v>43344</v>
      </c>
    </row>
    <row r="100" spans="1:22" customFormat="1" ht="9.75" customHeight="1" x14ac:dyDescent="0.25">
      <c r="A100" s="63"/>
      <c r="B100" s="257"/>
      <c r="C100" s="97">
        <v>90</v>
      </c>
      <c r="D100" s="72">
        <v>90</v>
      </c>
      <c r="E100" s="72">
        <v>90</v>
      </c>
      <c r="F100" s="72">
        <v>90</v>
      </c>
      <c r="G100" s="72">
        <v>90</v>
      </c>
      <c r="H100" s="72">
        <v>90</v>
      </c>
      <c r="I100" s="72">
        <v>90</v>
      </c>
      <c r="J100" s="72">
        <v>90</v>
      </c>
      <c r="K100" s="72">
        <v>90</v>
      </c>
      <c r="L100" s="73">
        <v>90</v>
      </c>
      <c r="M100" s="64"/>
      <c r="N100" s="70"/>
      <c r="O100" s="1">
        <v>89</v>
      </c>
      <c r="P100" s="68"/>
      <c r="Q100" s="69"/>
      <c r="R100" s="68"/>
      <c r="S100" s="68"/>
      <c r="T100" s="71">
        <f t="shared" si="4"/>
        <v>0</v>
      </c>
      <c r="U100" s="2" t="str">
        <f t="shared" si="5"/>
        <v/>
      </c>
      <c r="V100" s="3">
        <f t="shared" ca="1" si="6"/>
        <v>43344</v>
      </c>
    </row>
    <row r="101" spans="1:22" customFormat="1" ht="9.75" customHeight="1" x14ac:dyDescent="0.25">
      <c r="A101" s="63"/>
      <c r="B101" s="257"/>
      <c r="C101" s="97">
        <v>91</v>
      </c>
      <c r="D101" s="72">
        <v>91</v>
      </c>
      <c r="E101" s="72">
        <v>91</v>
      </c>
      <c r="F101" s="72">
        <v>91</v>
      </c>
      <c r="G101" s="72">
        <v>91</v>
      </c>
      <c r="H101" s="72">
        <v>91</v>
      </c>
      <c r="I101" s="72">
        <v>91</v>
      </c>
      <c r="J101" s="72">
        <v>91</v>
      </c>
      <c r="K101" s="72">
        <v>91</v>
      </c>
      <c r="L101" s="73">
        <v>91</v>
      </c>
      <c r="M101" s="64"/>
      <c r="N101" s="70"/>
      <c r="O101" s="1">
        <v>90</v>
      </c>
      <c r="P101" s="68"/>
      <c r="Q101" s="69"/>
      <c r="R101" s="68"/>
      <c r="S101" s="68"/>
      <c r="T101" s="71">
        <f t="shared" si="4"/>
        <v>0</v>
      </c>
      <c r="U101" s="2" t="str">
        <f t="shared" si="5"/>
        <v/>
      </c>
      <c r="V101" s="3">
        <f t="shared" ca="1" si="6"/>
        <v>43344</v>
      </c>
    </row>
    <row r="102" spans="1:22" customFormat="1" ht="9.75" customHeight="1" x14ac:dyDescent="0.25">
      <c r="A102" s="63"/>
      <c r="B102" s="257"/>
      <c r="C102" s="97">
        <v>92</v>
      </c>
      <c r="D102" s="72">
        <v>92</v>
      </c>
      <c r="E102" s="72">
        <v>92</v>
      </c>
      <c r="F102" s="72">
        <v>92</v>
      </c>
      <c r="G102" s="72">
        <v>92</v>
      </c>
      <c r="H102" s="72">
        <v>92</v>
      </c>
      <c r="I102" s="72">
        <v>92</v>
      </c>
      <c r="J102" s="72">
        <v>92</v>
      </c>
      <c r="K102" s="72">
        <v>92</v>
      </c>
      <c r="L102" s="73">
        <v>92</v>
      </c>
      <c r="M102" s="64"/>
      <c r="N102" s="70"/>
      <c r="O102" s="1">
        <v>91</v>
      </c>
      <c r="P102" s="68"/>
      <c r="Q102" s="69"/>
      <c r="R102" s="68"/>
      <c r="S102" s="68"/>
      <c r="T102" s="71">
        <f t="shared" si="4"/>
        <v>0</v>
      </c>
      <c r="U102" s="2" t="str">
        <f t="shared" si="5"/>
        <v/>
      </c>
      <c r="V102" s="3">
        <f t="shared" ca="1" si="6"/>
        <v>43344</v>
      </c>
    </row>
    <row r="103" spans="1:22" customFormat="1" ht="9.75" customHeight="1" x14ac:dyDescent="0.25">
      <c r="A103" s="63"/>
      <c r="B103" s="257"/>
      <c r="C103" s="97">
        <v>93</v>
      </c>
      <c r="D103" s="72">
        <v>93</v>
      </c>
      <c r="E103" s="72">
        <v>93</v>
      </c>
      <c r="F103" s="72">
        <v>93</v>
      </c>
      <c r="G103" s="72">
        <v>93</v>
      </c>
      <c r="H103" s="72">
        <v>93</v>
      </c>
      <c r="I103" s="72">
        <v>93</v>
      </c>
      <c r="J103" s="72">
        <v>93</v>
      </c>
      <c r="K103" s="72">
        <v>93</v>
      </c>
      <c r="L103" s="73">
        <v>93</v>
      </c>
      <c r="M103" s="64"/>
      <c r="N103" s="70"/>
      <c r="O103" s="1">
        <v>92</v>
      </c>
      <c r="P103" s="68"/>
      <c r="Q103" s="69"/>
      <c r="R103" s="68"/>
      <c r="S103" s="68"/>
      <c r="T103" s="71">
        <f t="shared" si="4"/>
        <v>0</v>
      </c>
      <c r="U103" s="2" t="str">
        <f t="shared" si="5"/>
        <v/>
      </c>
      <c r="V103" s="3">
        <f t="shared" ca="1" si="6"/>
        <v>43344</v>
      </c>
    </row>
    <row r="104" spans="1:22" customFormat="1" ht="9.75" customHeight="1" x14ac:dyDescent="0.25">
      <c r="A104" s="63"/>
      <c r="B104" s="257"/>
      <c r="C104" s="97">
        <v>94</v>
      </c>
      <c r="D104" s="72">
        <v>94</v>
      </c>
      <c r="E104" s="72">
        <v>94</v>
      </c>
      <c r="F104" s="72">
        <v>94</v>
      </c>
      <c r="G104" s="72">
        <v>94</v>
      </c>
      <c r="H104" s="72">
        <v>94</v>
      </c>
      <c r="I104" s="72">
        <v>94</v>
      </c>
      <c r="J104" s="72">
        <v>94</v>
      </c>
      <c r="K104" s="72">
        <v>94</v>
      </c>
      <c r="L104" s="73">
        <v>94</v>
      </c>
      <c r="M104" s="64"/>
      <c r="N104" s="70"/>
      <c r="O104" s="1">
        <v>93</v>
      </c>
      <c r="P104" s="68"/>
      <c r="Q104" s="69"/>
      <c r="R104" s="68"/>
      <c r="S104" s="68"/>
      <c r="T104" s="71">
        <f t="shared" si="4"/>
        <v>0</v>
      </c>
      <c r="U104" s="2" t="str">
        <f t="shared" si="5"/>
        <v/>
      </c>
      <c r="V104" s="3">
        <f t="shared" ca="1" si="6"/>
        <v>43344</v>
      </c>
    </row>
    <row r="105" spans="1:22" customFormat="1" ht="9.75" customHeight="1" x14ac:dyDescent="0.25">
      <c r="A105" s="63"/>
      <c r="B105" s="257"/>
      <c r="C105" s="97">
        <v>95</v>
      </c>
      <c r="D105" s="72">
        <v>95</v>
      </c>
      <c r="E105" s="72">
        <v>95</v>
      </c>
      <c r="F105" s="72">
        <v>95</v>
      </c>
      <c r="G105" s="72">
        <v>95</v>
      </c>
      <c r="H105" s="72">
        <v>95</v>
      </c>
      <c r="I105" s="72">
        <v>95</v>
      </c>
      <c r="J105" s="72">
        <v>95</v>
      </c>
      <c r="K105" s="72">
        <v>95</v>
      </c>
      <c r="L105" s="73">
        <v>95</v>
      </c>
      <c r="M105" s="64"/>
      <c r="N105" s="70"/>
      <c r="O105" s="1">
        <v>94</v>
      </c>
      <c r="P105" s="68"/>
      <c r="Q105" s="69"/>
      <c r="R105" s="68"/>
      <c r="S105" s="68"/>
      <c r="T105" s="71">
        <f t="shared" si="4"/>
        <v>0</v>
      </c>
      <c r="U105" s="2" t="str">
        <f t="shared" si="5"/>
        <v/>
      </c>
      <c r="V105" s="3">
        <f t="shared" ca="1" si="6"/>
        <v>43344</v>
      </c>
    </row>
    <row r="106" spans="1:22" customFormat="1" ht="9.75" customHeight="1" x14ac:dyDescent="0.25">
      <c r="A106" s="63"/>
      <c r="B106" s="257"/>
      <c r="C106" s="97">
        <v>96</v>
      </c>
      <c r="D106" s="72">
        <v>96</v>
      </c>
      <c r="E106" s="72">
        <v>96</v>
      </c>
      <c r="F106" s="72">
        <v>96</v>
      </c>
      <c r="G106" s="72">
        <v>96</v>
      </c>
      <c r="H106" s="72">
        <v>96</v>
      </c>
      <c r="I106" s="72">
        <v>96</v>
      </c>
      <c r="J106" s="72">
        <v>96</v>
      </c>
      <c r="K106" s="72">
        <v>96</v>
      </c>
      <c r="L106" s="73">
        <v>96</v>
      </c>
      <c r="M106" s="64"/>
      <c r="N106" s="70"/>
      <c r="O106" s="1">
        <v>95</v>
      </c>
      <c r="P106" s="68"/>
      <c r="Q106" s="69"/>
      <c r="R106" s="68"/>
      <c r="S106" s="68"/>
      <c r="T106" s="71">
        <f t="shared" si="4"/>
        <v>0</v>
      </c>
      <c r="U106" s="2" t="str">
        <f t="shared" si="5"/>
        <v/>
      </c>
      <c r="V106" s="3">
        <f t="shared" ca="1" si="6"/>
        <v>43344</v>
      </c>
    </row>
    <row r="107" spans="1:22" customFormat="1" ht="9.75" customHeight="1" x14ac:dyDescent="0.25">
      <c r="A107" s="63"/>
      <c r="B107" s="257"/>
      <c r="C107" s="97">
        <v>97</v>
      </c>
      <c r="D107" s="72">
        <v>97</v>
      </c>
      <c r="E107" s="72">
        <v>97</v>
      </c>
      <c r="F107" s="72">
        <v>97</v>
      </c>
      <c r="G107" s="72">
        <v>97</v>
      </c>
      <c r="H107" s="72">
        <v>97</v>
      </c>
      <c r="I107" s="72">
        <v>97</v>
      </c>
      <c r="J107" s="72">
        <v>97</v>
      </c>
      <c r="K107" s="72">
        <v>97</v>
      </c>
      <c r="L107" s="73">
        <v>97</v>
      </c>
      <c r="M107" s="64"/>
      <c r="N107" s="70"/>
      <c r="O107" s="1">
        <v>96</v>
      </c>
      <c r="P107" s="68"/>
      <c r="Q107" s="69"/>
      <c r="R107" s="68"/>
      <c r="S107" s="68"/>
      <c r="T107" s="71">
        <f t="shared" si="4"/>
        <v>0</v>
      </c>
      <c r="U107" s="2" t="str">
        <f t="shared" si="5"/>
        <v/>
      </c>
      <c r="V107" s="3">
        <f t="shared" ca="1" si="6"/>
        <v>43344</v>
      </c>
    </row>
    <row r="108" spans="1:22" customFormat="1" ht="9.75" customHeight="1" x14ac:dyDescent="0.25">
      <c r="A108" s="63"/>
      <c r="B108" s="257"/>
      <c r="C108" s="97">
        <v>98</v>
      </c>
      <c r="D108" s="72">
        <v>98</v>
      </c>
      <c r="E108" s="72">
        <v>98</v>
      </c>
      <c r="F108" s="72">
        <v>98</v>
      </c>
      <c r="G108" s="72">
        <v>98</v>
      </c>
      <c r="H108" s="72">
        <v>98</v>
      </c>
      <c r="I108" s="72">
        <v>98</v>
      </c>
      <c r="J108" s="72">
        <v>98</v>
      </c>
      <c r="K108" s="72">
        <v>98</v>
      </c>
      <c r="L108" s="73">
        <v>98</v>
      </c>
      <c r="M108" s="64"/>
      <c r="N108" s="70"/>
      <c r="O108" s="1">
        <v>97</v>
      </c>
      <c r="P108" s="68"/>
      <c r="Q108" s="69"/>
      <c r="R108" s="68"/>
      <c r="S108" s="68"/>
      <c r="T108" s="71">
        <f t="shared" si="4"/>
        <v>0</v>
      </c>
      <c r="U108" s="2" t="str">
        <f t="shared" si="5"/>
        <v/>
      </c>
      <c r="V108" s="3">
        <f t="shared" ca="1" si="6"/>
        <v>43344</v>
      </c>
    </row>
    <row r="109" spans="1:22" customFormat="1" ht="9.75" customHeight="1" thickBot="1" x14ac:dyDescent="0.3">
      <c r="A109" s="63"/>
      <c r="B109" s="258"/>
      <c r="C109" s="111">
        <v>99</v>
      </c>
      <c r="D109" s="74">
        <v>99</v>
      </c>
      <c r="E109" s="74">
        <v>99</v>
      </c>
      <c r="F109" s="74">
        <v>99</v>
      </c>
      <c r="G109" s="74">
        <v>99</v>
      </c>
      <c r="H109" s="74">
        <v>99</v>
      </c>
      <c r="I109" s="74">
        <v>99</v>
      </c>
      <c r="J109" s="74">
        <v>99</v>
      </c>
      <c r="K109" s="74">
        <v>99</v>
      </c>
      <c r="L109" s="75">
        <v>99</v>
      </c>
      <c r="M109" s="64"/>
      <c r="N109" s="70"/>
      <c r="O109" s="1">
        <v>98</v>
      </c>
      <c r="P109" s="68"/>
      <c r="Q109" s="69"/>
      <c r="R109" s="68"/>
      <c r="S109" s="68"/>
      <c r="T109" s="71">
        <f t="shared" si="4"/>
        <v>0</v>
      </c>
      <c r="U109" s="2" t="str">
        <f t="shared" si="5"/>
        <v/>
      </c>
      <c r="V109" s="3">
        <f t="shared" ca="1" si="6"/>
        <v>43344</v>
      </c>
    </row>
    <row r="110" spans="1:22" customFormat="1" ht="9.75" customHeight="1" x14ac:dyDescent="0.25">
      <c r="A110" s="63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70"/>
      <c r="O110" s="1">
        <v>99</v>
      </c>
      <c r="P110" s="68"/>
      <c r="Q110" s="69"/>
      <c r="R110" s="68"/>
      <c r="S110" s="68"/>
      <c r="T110" s="71">
        <f t="shared" si="4"/>
        <v>0</v>
      </c>
      <c r="U110" s="2" t="str">
        <f t="shared" si="5"/>
        <v/>
      </c>
      <c r="V110" s="3">
        <f t="shared" ca="1" si="6"/>
        <v>43344</v>
      </c>
    </row>
    <row r="111" spans="1:22" customFormat="1" ht="9.75" customHeight="1" x14ac:dyDescent="0.25">
      <c r="A111" s="63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70"/>
      <c r="O111" s="1">
        <v>100</v>
      </c>
      <c r="P111" s="68"/>
      <c r="Q111" s="69"/>
      <c r="R111" s="68"/>
      <c r="S111" s="68"/>
      <c r="T111" s="71">
        <f t="shared" si="4"/>
        <v>0</v>
      </c>
      <c r="U111" s="2" t="str">
        <f t="shared" si="5"/>
        <v/>
      </c>
      <c r="V111" s="3">
        <f t="shared" ca="1" si="6"/>
        <v>43344</v>
      </c>
    </row>
    <row r="112" spans="1:22" customFormat="1" ht="9.75" customHeight="1" x14ac:dyDescent="0.25">
      <c r="A112" s="63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70"/>
      <c r="O112" s="1">
        <v>101</v>
      </c>
      <c r="P112" s="68"/>
      <c r="Q112" s="69"/>
      <c r="R112" s="68"/>
      <c r="S112" s="68"/>
      <c r="T112" s="71">
        <f t="shared" si="4"/>
        <v>0</v>
      </c>
      <c r="U112" s="2" t="str">
        <f t="shared" si="5"/>
        <v/>
      </c>
      <c r="V112" s="3">
        <f t="shared" ca="1" si="6"/>
        <v>43344</v>
      </c>
    </row>
    <row r="113" spans="1:22" customFormat="1" ht="9.75" customHeight="1" x14ac:dyDescent="0.25">
      <c r="A113" s="63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70"/>
      <c r="O113" s="1">
        <v>102</v>
      </c>
      <c r="P113" s="68"/>
      <c r="Q113" s="69"/>
      <c r="R113" s="68"/>
      <c r="S113" s="68"/>
      <c r="T113" s="71">
        <f t="shared" si="4"/>
        <v>0</v>
      </c>
      <c r="U113" s="2" t="str">
        <f t="shared" si="5"/>
        <v/>
      </c>
      <c r="V113" s="3">
        <f t="shared" ca="1" si="6"/>
        <v>43344</v>
      </c>
    </row>
    <row r="114" spans="1:22" customFormat="1" ht="9.75" customHeight="1" x14ac:dyDescent="0.25">
      <c r="A114" s="63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70"/>
      <c r="O114" s="1">
        <v>103</v>
      </c>
      <c r="P114" s="68"/>
      <c r="Q114" s="69"/>
      <c r="R114" s="68"/>
      <c r="S114" s="68"/>
      <c r="T114" s="71">
        <f t="shared" si="4"/>
        <v>0</v>
      </c>
      <c r="U114" s="2" t="str">
        <f t="shared" si="5"/>
        <v/>
      </c>
      <c r="V114" s="3">
        <f t="shared" ca="1" si="6"/>
        <v>43344</v>
      </c>
    </row>
    <row r="115" spans="1:22" customFormat="1" ht="9.75" customHeight="1" x14ac:dyDescent="0.25">
      <c r="A115" s="63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70"/>
      <c r="O115" s="1">
        <v>104</v>
      </c>
      <c r="P115" s="68"/>
      <c r="Q115" s="69"/>
      <c r="R115" s="68"/>
      <c r="S115" s="68"/>
      <c r="T115" s="71">
        <f t="shared" si="4"/>
        <v>0</v>
      </c>
      <c r="U115" s="2" t="str">
        <f t="shared" si="5"/>
        <v/>
      </c>
      <c r="V115" s="3">
        <f t="shared" ca="1" si="6"/>
        <v>43344</v>
      </c>
    </row>
    <row r="116" spans="1:22" customFormat="1" ht="9.75" customHeight="1" x14ac:dyDescent="0.25">
      <c r="A116" s="63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70"/>
      <c r="O116" s="1">
        <v>105</v>
      </c>
      <c r="P116" s="68"/>
      <c r="Q116" s="69"/>
      <c r="R116" s="68"/>
      <c r="S116" s="68"/>
      <c r="T116" s="71">
        <f t="shared" si="4"/>
        <v>0</v>
      </c>
      <c r="U116" s="2" t="str">
        <f t="shared" si="5"/>
        <v/>
      </c>
      <c r="V116" s="3">
        <f t="shared" ca="1" si="6"/>
        <v>43344</v>
      </c>
    </row>
    <row r="117" spans="1:22" customFormat="1" ht="9.75" customHeight="1" x14ac:dyDescent="0.25">
      <c r="A117" s="63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70"/>
      <c r="O117" s="1">
        <v>106</v>
      </c>
      <c r="P117" s="68"/>
      <c r="Q117" s="69"/>
      <c r="R117" s="68"/>
      <c r="S117" s="68"/>
      <c r="T117" s="71">
        <f t="shared" si="4"/>
        <v>0</v>
      </c>
      <c r="U117" s="2" t="str">
        <f t="shared" si="5"/>
        <v/>
      </c>
      <c r="V117" s="3">
        <f t="shared" ca="1" si="6"/>
        <v>43344</v>
      </c>
    </row>
    <row r="118" spans="1:22" customFormat="1" ht="9.75" customHeight="1" x14ac:dyDescent="0.25">
      <c r="A118" s="63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70"/>
      <c r="O118" s="1">
        <v>107</v>
      </c>
      <c r="P118" s="68"/>
      <c r="Q118" s="69"/>
      <c r="R118" s="68"/>
      <c r="S118" s="68"/>
      <c r="T118" s="71">
        <f t="shared" si="4"/>
        <v>0</v>
      </c>
      <c r="U118" s="2" t="str">
        <f t="shared" si="5"/>
        <v/>
      </c>
      <c r="V118" s="3">
        <f t="shared" ca="1" si="6"/>
        <v>43344</v>
      </c>
    </row>
    <row r="119" spans="1:22" customFormat="1" ht="9.75" customHeight="1" x14ac:dyDescent="0.25">
      <c r="A119" s="63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70"/>
      <c r="O119" s="1">
        <v>108</v>
      </c>
      <c r="P119" s="68"/>
      <c r="Q119" s="69"/>
      <c r="R119" s="68"/>
      <c r="S119" s="68"/>
      <c r="T119" s="71">
        <f t="shared" si="4"/>
        <v>0</v>
      </c>
      <c r="U119" s="2" t="str">
        <f t="shared" si="5"/>
        <v/>
      </c>
      <c r="V119" s="3">
        <f t="shared" ca="1" si="6"/>
        <v>43344</v>
      </c>
    </row>
    <row r="120" spans="1:22" customFormat="1" ht="9.75" customHeight="1" x14ac:dyDescent="0.25">
      <c r="A120" s="63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70"/>
      <c r="O120" s="1">
        <v>109</v>
      </c>
      <c r="P120" s="68"/>
      <c r="Q120" s="69"/>
      <c r="R120" s="68"/>
      <c r="S120" s="68"/>
      <c r="T120" s="71">
        <f t="shared" si="4"/>
        <v>0</v>
      </c>
      <c r="U120" s="2" t="str">
        <f t="shared" si="5"/>
        <v/>
      </c>
      <c r="V120" s="3">
        <f t="shared" ca="1" si="6"/>
        <v>43344</v>
      </c>
    </row>
    <row r="121" spans="1:22" customFormat="1" ht="9.75" customHeight="1" x14ac:dyDescent="0.25">
      <c r="A121" s="63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70"/>
      <c r="O121" s="1">
        <v>110</v>
      </c>
      <c r="P121" s="68"/>
      <c r="Q121" s="69"/>
      <c r="R121" s="68"/>
      <c r="S121" s="68"/>
      <c r="T121" s="71">
        <f t="shared" si="4"/>
        <v>0</v>
      </c>
      <c r="U121" s="2" t="str">
        <f t="shared" si="5"/>
        <v/>
      </c>
      <c r="V121" s="3">
        <f t="shared" ca="1" si="6"/>
        <v>43344</v>
      </c>
    </row>
    <row r="122" spans="1:22" customFormat="1" ht="9.75" customHeight="1" x14ac:dyDescent="0.25">
      <c r="A122" s="63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70"/>
      <c r="O122" s="1">
        <v>111</v>
      </c>
      <c r="P122" s="68"/>
      <c r="Q122" s="69"/>
      <c r="R122" s="68"/>
      <c r="S122" s="68"/>
      <c r="T122" s="71">
        <f t="shared" si="4"/>
        <v>0</v>
      </c>
      <c r="U122" s="2" t="str">
        <f t="shared" si="5"/>
        <v/>
      </c>
      <c r="V122" s="3">
        <f t="shared" ca="1" si="6"/>
        <v>43344</v>
      </c>
    </row>
    <row r="123" spans="1:22" customFormat="1" ht="9.75" customHeight="1" x14ac:dyDescent="0.25">
      <c r="A123" s="63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70"/>
      <c r="O123" s="1">
        <v>112</v>
      </c>
      <c r="P123" s="68"/>
      <c r="Q123" s="69"/>
      <c r="R123" s="68"/>
      <c r="S123" s="68"/>
      <c r="T123" s="71">
        <f t="shared" si="4"/>
        <v>0</v>
      </c>
      <c r="U123" s="2" t="str">
        <f t="shared" si="5"/>
        <v/>
      </c>
      <c r="V123" s="3">
        <f t="shared" ca="1" si="6"/>
        <v>43344</v>
      </c>
    </row>
    <row r="124" spans="1:22" customFormat="1" ht="9.75" customHeight="1" x14ac:dyDescent="0.25">
      <c r="A124" s="63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70"/>
      <c r="O124" s="1">
        <v>113</v>
      </c>
      <c r="P124" s="68"/>
      <c r="Q124" s="69"/>
      <c r="R124" s="68"/>
      <c r="S124" s="68"/>
      <c r="T124" s="71">
        <f t="shared" si="4"/>
        <v>0</v>
      </c>
      <c r="U124" s="2" t="str">
        <f t="shared" si="5"/>
        <v/>
      </c>
      <c r="V124" s="3">
        <f t="shared" ca="1" si="6"/>
        <v>43344</v>
      </c>
    </row>
    <row r="125" spans="1:22" customFormat="1" ht="9.75" customHeight="1" x14ac:dyDescent="0.25">
      <c r="A125" s="63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70"/>
      <c r="O125" s="1">
        <v>114</v>
      </c>
      <c r="P125" s="68"/>
      <c r="Q125" s="69"/>
      <c r="R125" s="68"/>
      <c r="S125" s="68"/>
      <c r="T125" s="71">
        <f t="shared" si="4"/>
        <v>0</v>
      </c>
      <c r="U125" s="2" t="str">
        <f t="shared" si="5"/>
        <v/>
      </c>
      <c r="V125" s="3">
        <f t="shared" ca="1" si="6"/>
        <v>43344</v>
      </c>
    </row>
    <row r="126" spans="1:22" customFormat="1" ht="9.9499999999999993" customHeight="1" x14ac:dyDescent="0.25">
      <c r="A126" s="63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70"/>
      <c r="O126" s="1">
        <v>115</v>
      </c>
      <c r="P126" s="68"/>
      <c r="Q126" s="69"/>
      <c r="R126" s="68"/>
      <c r="S126" s="68"/>
      <c r="T126" s="71">
        <f t="shared" si="4"/>
        <v>0</v>
      </c>
      <c r="U126" s="2" t="str">
        <f t="shared" si="5"/>
        <v/>
      </c>
      <c r="V126" s="3">
        <f t="shared" ca="1" si="6"/>
        <v>43344</v>
      </c>
    </row>
    <row r="127" spans="1:22" customFormat="1" ht="9.9499999999999993" customHeight="1" x14ac:dyDescent="0.25">
      <c r="A127" s="63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70"/>
      <c r="O127" s="1">
        <v>116</v>
      </c>
      <c r="P127" s="68"/>
      <c r="Q127" s="69"/>
      <c r="R127" s="68"/>
      <c r="S127" s="68"/>
      <c r="T127" s="71">
        <f t="shared" si="4"/>
        <v>0</v>
      </c>
      <c r="U127" s="2" t="str">
        <f t="shared" si="5"/>
        <v/>
      </c>
      <c r="V127" s="3">
        <f t="shared" ca="1" si="6"/>
        <v>43344</v>
      </c>
    </row>
    <row r="128" spans="1:22" customFormat="1" ht="9.9499999999999993" customHeight="1" x14ac:dyDescent="0.25">
      <c r="A128" s="63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70"/>
      <c r="O128" s="1">
        <v>117</v>
      </c>
      <c r="P128" s="68"/>
      <c r="Q128" s="69"/>
      <c r="R128" s="68"/>
      <c r="S128" s="68"/>
      <c r="T128" s="71">
        <f t="shared" si="4"/>
        <v>0</v>
      </c>
      <c r="U128" s="2" t="str">
        <f t="shared" si="5"/>
        <v/>
      </c>
      <c r="V128" s="3">
        <f t="shared" ca="1" si="6"/>
        <v>43344</v>
      </c>
    </row>
    <row r="129" spans="1:22" customFormat="1" ht="9.9499999999999993" customHeight="1" x14ac:dyDescent="0.25">
      <c r="A129" s="63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70"/>
      <c r="O129" s="1">
        <v>118</v>
      </c>
      <c r="P129" s="68"/>
      <c r="Q129" s="69"/>
      <c r="R129" s="68"/>
      <c r="S129" s="68"/>
      <c r="T129" s="71">
        <f t="shared" si="4"/>
        <v>0</v>
      </c>
      <c r="U129" s="2" t="str">
        <f t="shared" si="5"/>
        <v/>
      </c>
      <c r="V129" s="3">
        <f t="shared" ca="1" si="6"/>
        <v>43344</v>
      </c>
    </row>
    <row r="130" spans="1:22" customFormat="1" ht="9.9499999999999993" customHeight="1" x14ac:dyDescent="0.25">
      <c r="A130" s="63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70"/>
      <c r="O130" s="1">
        <v>119</v>
      </c>
      <c r="P130" s="68"/>
      <c r="Q130" s="69"/>
      <c r="R130" s="68"/>
      <c r="S130" s="68"/>
      <c r="T130" s="71">
        <f t="shared" si="4"/>
        <v>0</v>
      </c>
      <c r="U130" s="2" t="str">
        <f t="shared" si="5"/>
        <v/>
      </c>
      <c r="V130" s="3">
        <f t="shared" ca="1" si="6"/>
        <v>43344</v>
      </c>
    </row>
    <row r="131" spans="1:22" customFormat="1" ht="9.9499999999999993" customHeight="1" thickBot="1" x14ac:dyDescent="0.3">
      <c r="A131" s="63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87"/>
      <c r="O131" s="88">
        <v>120</v>
      </c>
      <c r="P131" s="89"/>
      <c r="Q131" s="90"/>
      <c r="R131" s="89"/>
      <c r="S131" s="89"/>
      <c r="T131" s="91">
        <f t="shared" si="4"/>
        <v>0</v>
      </c>
      <c r="U131" s="92" t="str">
        <f t="shared" si="5"/>
        <v/>
      </c>
      <c r="V131" s="93">
        <f t="shared" ca="1" si="6"/>
        <v>43344</v>
      </c>
    </row>
    <row r="132" spans="1:22" customFormat="1" ht="15.75" thickBot="1" x14ac:dyDescent="0.3">
      <c r="A132" s="66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52" t="s">
        <v>19</v>
      </c>
      <c r="O132" s="53">
        <f ca="1">TODAY()</f>
        <v>43344</v>
      </c>
      <c r="P132" s="53" t="s">
        <v>20</v>
      </c>
      <c r="Q132" s="54">
        <f>SUM(Q11:Q131)-U132</f>
        <v>0</v>
      </c>
      <c r="R132" s="55">
        <f>MAX(R12:R131)</f>
        <v>0</v>
      </c>
      <c r="S132" s="56"/>
      <c r="T132" s="57" t="s">
        <v>21</v>
      </c>
      <c r="U132" s="54">
        <f>SUM(U11:U131)</f>
        <v>0</v>
      </c>
      <c r="V132" s="58">
        <f ca="1">SUMIF(V11:V131,"&gt;0")</f>
        <v>5244624</v>
      </c>
    </row>
    <row r="133" spans="1:22" ht="2.1" customHeight="1" x14ac:dyDescent="0.25"/>
  </sheetData>
  <mergeCells count="17">
    <mergeCell ref="N1:N2"/>
    <mergeCell ref="O1:T2"/>
    <mergeCell ref="U1:U2"/>
    <mergeCell ref="V1:V2"/>
    <mergeCell ref="B2:L6"/>
    <mergeCell ref="O3:P3"/>
    <mergeCell ref="S3:T3"/>
    <mergeCell ref="S4:V4"/>
    <mergeCell ref="O5:P5"/>
    <mergeCell ref="U5:V5"/>
    <mergeCell ref="B11:B109"/>
    <mergeCell ref="N6:Q6"/>
    <mergeCell ref="S6:V6"/>
    <mergeCell ref="N7:Q7"/>
    <mergeCell ref="B8:B10"/>
    <mergeCell ref="C8:L9"/>
    <mergeCell ref="N8:Q8"/>
  </mergeCells>
  <conditionalFormatting sqref="T8:V8 V3 R8">
    <cfRule type="cellIs" dxfId="10" priority="11" operator="equal">
      <formula>0</formula>
    </cfRule>
  </conditionalFormatting>
  <conditionalFormatting sqref="V10">
    <cfRule type="cellIs" dxfId="9" priority="7" operator="between">
      <formula>40000</formula>
      <formula>50000</formula>
    </cfRule>
    <cfRule type="cellIs" dxfId="8" priority="8" operator="between">
      <formula>30</formula>
      <formula>4000</formula>
    </cfRule>
    <cfRule type="containsText" dxfId="7" priority="9" operator="containsText" text="pago">
      <formula>NOT(ISERROR(SEARCH("pago",V10)))</formula>
    </cfRule>
    <cfRule type="cellIs" dxfId="6" priority="10" operator="between">
      <formula>1</formula>
      <formula>29</formula>
    </cfRule>
  </conditionalFormatting>
  <conditionalFormatting sqref="V11:V131">
    <cfRule type="cellIs" dxfId="5" priority="3" operator="between">
      <formula>40000</formula>
      <formula>50000</formula>
    </cfRule>
    <cfRule type="cellIs" dxfId="4" priority="4" operator="between">
      <formula>30</formula>
      <formula>4000</formula>
    </cfRule>
    <cfRule type="containsText" dxfId="3" priority="5" operator="containsText" text="pago">
      <formula>NOT(ISERROR(SEARCH("pago",V11)))</formula>
    </cfRule>
    <cfRule type="cellIs" dxfId="2" priority="6" operator="between">
      <formula>1</formula>
      <formula>29</formula>
    </cfRule>
  </conditionalFormatting>
  <conditionalFormatting sqref="V11:V131">
    <cfRule type="cellIs" dxfId="1" priority="2" operator="lessThan">
      <formula>0</formula>
    </cfRule>
  </conditionalFormatting>
  <conditionalFormatting sqref="T11:T131">
    <cfRule type="expression" dxfId="0" priority="1">
      <formula>S11=""</formula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Clientes!$A$3:$A$402</xm:f>
          </x14:formula1>
          <xm:sqref>V1:V2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43</vt:i4>
      </vt:variant>
      <vt:variant>
        <vt:lpstr>Intervalos nomeados</vt:lpstr>
      </vt:variant>
      <vt:variant>
        <vt:i4>1</vt:i4>
      </vt:variant>
    </vt:vector>
  </HeadingPairs>
  <TitlesOfParts>
    <vt:vector size="44" baseType="lpstr">
      <vt:lpstr>Lotes</vt:lpstr>
      <vt:lpstr>Clientes</vt:lpstr>
      <vt:lpstr>Controle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Reginaldo</cp:lastModifiedBy>
  <cp:lastPrinted>2018-07-04T14:47:18Z</cp:lastPrinted>
  <dcterms:created xsi:type="dcterms:W3CDTF">2018-07-04T11:43:30Z</dcterms:created>
  <dcterms:modified xsi:type="dcterms:W3CDTF">2018-09-01T12:20:03Z</dcterms:modified>
</cp:coreProperties>
</file>