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ynthese donnees" sheetId="1" r:id="rId1"/>
    <sheet name="Donnees reglin" sheetId="11" r:id="rId2"/>
    <sheet name="Donnees reglin (2)" sheetId="20" r:id="rId3"/>
    <sheet name="Regaffine Ku" sheetId="17" r:id="rId4"/>
    <sheet name="Regaffine Tu" sheetId="18" r:id="rId5"/>
    <sheet name="Reglin Tu (sans abh)" sheetId="21" r:id="rId6"/>
  </sheets>
  <calcPr calcId="152511"/>
</workbook>
</file>

<file path=xl/calcChain.xml><?xml version="1.0" encoding="utf-8"?>
<calcChain xmlns="http://schemas.openxmlformats.org/spreadsheetml/2006/main">
  <c r="B5" i="20" l="1"/>
  <c r="B4" i="20"/>
  <c r="B3" i="20"/>
  <c r="B2" i="20"/>
  <c r="B4" i="11"/>
  <c r="B5" i="11"/>
  <c r="B6" i="11"/>
  <c r="B3" i="11"/>
  <c r="B2" i="11"/>
  <c r="L3" i="1" l="1"/>
  <c r="L4" i="1"/>
  <c r="L5" i="1"/>
  <c r="L6" i="1"/>
  <c r="K3" i="1"/>
  <c r="K4" i="1"/>
  <c r="K5" i="1"/>
  <c r="K6" i="1"/>
  <c r="J3" i="1"/>
  <c r="J4" i="1"/>
  <c r="J5" i="1"/>
  <c r="J6" i="1"/>
  <c r="L2" i="1"/>
  <c r="K2" i="1"/>
  <c r="J2" i="1"/>
  <c r="C3" i="1"/>
  <c r="I3" i="1" s="1"/>
  <c r="C4" i="1"/>
  <c r="C5" i="1"/>
  <c r="C6" i="1"/>
  <c r="C2" i="1"/>
  <c r="B3" i="1"/>
  <c r="B4" i="1"/>
  <c r="I4" i="1" s="1"/>
  <c r="B5" i="1"/>
  <c r="I5" i="1" s="1"/>
  <c r="B6" i="1"/>
  <c r="I6" i="1" s="1"/>
  <c r="B2" i="1"/>
  <c r="I2" i="1" s="1"/>
  <c r="G6" i="1"/>
  <c r="H6" i="1" l="1"/>
  <c r="H3" i="1"/>
  <c r="H4" i="1"/>
  <c r="H2" i="1"/>
  <c r="G2" i="1"/>
  <c r="G5" i="1"/>
  <c r="H5" i="1"/>
  <c r="G4" i="1"/>
  <c r="G3" i="1"/>
</calcChain>
</file>

<file path=xl/sharedStrings.xml><?xml version="1.0" encoding="utf-8"?>
<sst xmlns="http://schemas.openxmlformats.org/spreadsheetml/2006/main" count="112" uniqueCount="42">
  <si>
    <t>Kd_initial</t>
  </si>
  <si>
    <t>Paramètres</t>
  </si>
  <si>
    <t>K</t>
  </si>
  <si>
    <t>tau</t>
  </si>
  <si>
    <t>Ku_exp</t>
  </si>
  <si>
    <t>Tu_exp</t>
  </si>
  <si>
    <t>Kp_theo</t>
  </si>
  <si>
    <t>Ku_theo</t>
  </si>
  <si>
    <t>Tu_theo</t>
  </si>
  <si>
    <t>Ki_theo</t>
  </si>
  <si>
    <t>Kd_theo</t>
  </si>
  <si>
    <t>Kp_exp</t>
  </si>
  <si>
    <t>Ki_exp</t>
  </si>
  <si>
    <t>Kd_exp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</si>
  <si>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</si>
  <si>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</si>
  <si>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</si>
  <si>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</si>
  <si>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</si>
  <si>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</si>
  <si>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</si>
  <si>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</si>
  <si>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</si>
  <si>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</si>
  <si>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</si>
  <si>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</si>
  <si>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</si>
  <si>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</si>
  <si>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</si>
  <si>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</si>
  <si>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</si>
  <si>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</si>
  <si>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</si>
  <si>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</si>
  <si>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</si>
  <si>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</si>
  <si>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</si>
  <si>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</si>
  <si>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</si>
  <si>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Ku_exp</t>
  </si>
  <si>
    <t>Prévisions Tu_exp</t>
  </si>
  <si>
    <t>Kd_root_-1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</si>
</sst>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</a:t>
            </a:r>
            <a:r>
              <a:rPr lang="en-GB" baseline="0"/>
              <a:t> Ku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Ku_exp</c:v>
          </c:tx>
          <c:spPr>
            <a:ln w="28575">
              <a:noFill/>
            </a:ln>
          </c:spPr>
          <c:xVal>
            <c:numRef>
              <c:f>'Donnees reglin'!$A$2:$A$6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'Donnees reglin'!$C$2:$C$6</c:f>
              <c:numCache>
                <c:formatCode>General</c:formatCode>
                <c:ptCount val="5"/>
                <c:pt idx="0">
                  <c:v>0.83</c:v>
                </c:pt>
                <c:pt idx="1">
                  <c:v>1.28</c:v>
                </c:pt>
                <c:pt idx="2">
                  <c:v>1.65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yVal>
          <c:smooth val="0"/>
        </c:ser>
        <c:ser>
          <c:idx val="1"/>
          <c:order val="1"/>
          <c:tx>
            <c:v>Prévisions Ku_exp</c:v>
          </c:tx>
          <c:spPr>
            <a:ln w="28575">
              <a:noFill/>
            </a:ln>
          </c:spPr>
          <c:xVal>
            <c:numRef>
              <c:f>'Donnees reglin'!$A$2:$A$6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'Regaffine Ku'!$B$25:$B$29</c:f>
              <c:numCache>
                <c:formatCode>General</c:formatCode>
                <c:ptCount val="5"/>
                <c:pt idx="0">
                  <c:v>0.87999999999999967</c:v>
                </c:pt>
                <c:pt idx="1">
                  <c:v>1.2459999999999996</c:v>
                </c:pt>
                <c:pt idx="2">
                  <c:v>1.6119999999999997</c:v>
                </c:pt>
                <c:pt idx="3">
                  <c:v>1.9779999999999998</c:v>
                </c:pt>
                <c:pt idx="4">
                  <c:v>2.3439999999999994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93328"/>
        <c:axId val="-2014467104"/>
      </c:scatterChart>
      <c:valAx>
        <c:axId val="-20198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Kd_initial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4467104"/>
        <c:crosses val="autoZero"/>
        <c:crossBetween val="midCat"/>
      </c:valAx>
      <c:valAx>
        <c:axId val="-201446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89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 affine Tu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Tu_exp</c:v>
          </c:tx>
          <c:spPr>
            <a:ln w="28575">
              <a:noFill/>
            </a:ln>
          </c:spPr>
          <c:xVal>
            <c:numRef>
              <c:f>'Donnees reglin'!$B$2:$B$6</c:f>
              <c:numCache>
                <c:formatCode>General</c:formatCode>
                <c:ptCount val="5"/>
                <c:pt idx="0">
                  <c:v>4.4721359549995796</c:v>
                </c:pt>
                <c:pt idx="1">
                  <c:v>3.1622776601683791</c:v>
                </c:pt>
                <c:pt idx="2">
                  <c:v>2.5819888974716112</c:v>
                </c:pt>
                <c:pt idx="3">
                  <c:v>2.2360679774997898</c:v>
                </c:pt>
                <c:pt idx="4">
                  <c:v>2</c:v>
                </c:pt>
              </c:numCache>
            </c:numRef>
          </c:xVal>
          <c:yVal>
            <c:numRef>
              <c:f>'Donnees reglin'!$D$2:$D$6</c:f>
              <c:numCache>
                <c:formatCode>General</c:formatCode>
                <c:ptCount val="5"/>
                <c:pt idx="0">
                  <c:v>1.44</c:v>
                </c:pt>
                <c:pt idx="1">
                  <c:v>1.27</c:v>
                </c:pt>
                <c:pt idx="2">
                  <c:v>1.07</c:v>
                </c:pt>
                <c:pt idx="3">
                  <c:v>0.95</c:v>
                </c:pt>
                <c:pt idx="4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Prévisions Tu_exp</c:v>
          </c:tx>
          <c:spPr>
            <a:ln w="28575">
              <a:noFill/>
            </a:ln>
          </c:spPr>
          <c:xVal>
            <c:numRef>
              <c:f>'Donnees reglin'!$B$2:$B$6</c:f>
              <c:numCache>
                <c:formatCode>General</c:formatCode>
                <c:ptCount val="5"/>
                <c:pt idx="0">
                  <c:v>4.4721359549995796</c:v>
                </c:pt>
                <c:pt idx="1">
                  <c:v>3.1622776601683791</c:v>
                </c:pt>
                <c:pt idx="2">
                  <c:v>2.5819888974716112</c:v>
                </c:pt>
                <c:pt idx="3">
                  <c:v>2.2360679774997898</c:v>
                </c:pt>
                <c:pt idx="4">
                  <c:v>2</c:v>
                </c:pt>
              </c:numCache>
            </c:numRef>
          </c:xVal>
          <c:yVal>
            <c:numRef>
              <c:f>'Regaffine Tu'!$B$25:$B$29</c:f>
              <c:numCache>
                <c:formatCode>General</c:formatCode>
                <c:ptCount val="5"/>
                <c:pt idx="0">
                  <c:v>1.4842085560924647</c:v>
                </c:pt>
                <c:pt idx="1">
                  <c:v>1.1825842685564636</c:v>
                </c:pt>
                <c:pt idx="2">
                  <c:v>1.0489597495499123</c:v>
                </c:pt>
                <c:pt idx="3">
                  <c:v>0.96930368946919621</c:v>
                </c:pt>
                <c:pt idx="4">
                  <c:v>0.91494373633196402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68736"/>
        <c:axId val="-2019896592"/>
      </c:scatterChart>
      <c:valAx>
        <c:axId val="-20144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Kd_root_-1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9896592"/>
        <c:crosses val="autoZero"/>
        <c:crossBetween val="midCat"/>
      </c:valAx>
      <c:valAx>
        <c:axId val="-201989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446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 lin</a:t>
            </a:r>
            <a:r>
              <a:rPr lang="en-GB" baseline="0"/>
              <a:t> Tu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Tu_exp</c:v>
          </c:tx>
          <c:spPr>
            <a:ln w="28575">
              <a:noFill/>
            </a:ln>
          </c:spPr>
          <c:xVal>
            <c:numRef>
              <c:f>'Donnees reglin (2)'!$B$2:$B$5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'Donnees reglin (2)'!$D$2:$D$5</c:f>
              <c:numCache>
                <c:formatCode>General</c:formatCode>
                <c:ptCount val="4"/>
                <c:pt idx="0">
                  <c:v>1.27</c:v>
                </c:pt>
                <c:pt idx="1">
                  <c:v>1.07</c:v>
                </c:pt>
                <c:pt idx="2">
                  <c:v>0.95</c:v>
                </c:pt>
                <c:pt idx="3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Prévisions Tu_exp</c:v>
          </c:tx>
          <c:spPr>
            <a:ln w="28575">
              <a:noFill/>
            </a:ln>
          </c:spPr>
          <c:xVal>
            <c:numRef>
              <c:f>'Donnees reglin (2)'!$B$2:$B$5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'Reglin Tu (sans abh)'!$B$25:$B$28</c:f>
              <c:numCache>
                <c:formatCode>General</c:formatCode>
                <c:ptCount val="4"/>
                <c:pt idx="0">
                  <c:v>1.3112879597100719</c:v>
                </c:pt>
                <c:pt idx="1">
                  <c:v>1.0706621357149677</c:v>
                </c:pt>
                <c:pt idx="2">
                  <c:v>0.92722060839926435</c:v>
                </c:pt>
                <c:pt idx="3">
                  <c:v>0.82933132420778699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1709200"/>
        <c:axId val="-1741698320"/>
      </c:scatterChart>
      <c:valAx>
        <c:axId val="-17417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Kd_root_-1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41698320"/>
        <c:crosses val="autoZero"/>
        <c:crossBetween val="midCat"/>
      </c:valAx>
      <c:valAx>
        <c:axId val="-17416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4170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7</v>
      </c>
      <c r="C1" t="s">
        <v>8</v>
      </c>
      <c r="D1" t="s">
        <v>4</v>
      </c>
      <c r="E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s="1" t="s">
        <v>1</v>
      </c>
      <c r="O1" s="1"/>
    </row>
    <row r="2" spans="1:15" x14ac:dyDescent="0.25">
      <c r="A2">
        <v>0.05</v>
      </c>
      <c r="B2" s="2">
        <f>(A2/$O$3)</f>
        <v>0.64102564102564108</v>
      </c>
      <c r="C2" s="2">
        <f>(2*PI()/SQRT($O$2*A2/$O$3))</f>
        <v>1.7966065651783094</v>
      </c>
      <c r="D2">
        <v>0.83</v>
      </c>
      <c r="E2">
        <v>1.44</v>
      </c>
      <c r="G2" s="2">
        <f>(0.6*B2)</f>
        <v>0.38461538461538464</v>
      </c>
      <c r="H2" s="2">
        <f>(1.2*B2/C2)</f>
        <v>0.42815760787027113</v>
      </c>
      <c r="I2" s="2">
        <f>(A2+0.075*B2*C2)</f>
        <v>0.13637531563357258</v>
      </c>
      <c r="J2" s="2">
        <f>(0.6*D2)</f>
        <v>0.49799999999999994</v>
      </c>
      <c r="K2" s="2">
        <f>(1.2*D2/E2)</f>
        <v>0.69166666666666665</v>
      </c>
      <c r="L2" s="2">
        <f>(A2+0.075*D2*E2)</f>
        <v>0.13963999999999999</v>
      </c>
      <c r="N2" s="1" t="s">
        <v>2</v>
      </c>
      <c r="O2" s="1">
        <v>19.079999999999998</v>
      </c>
    </row>
    <row r="3" spans="1:15" x14ac:dyDescent="0.25">
      <c r="A3">
        <v>0.1</v>
      </c>
      <c r="B3" s="2">
        <f>(A3/$O$3)</f>
        <v>1.2820512820512822</v>
      </c>
      <c r="C3" s="2">
        <f>(2*PI()/SQRT($O$2*A3/$O$3))</f>
        <v>1.2703926853618535</v>
      </c>
      <c r="D3">
        <v>1.28</v>
      </c>
      <c r="E3">
        <v>1.27</v>
      </c>
      <c r="G3" s="2">
        <f>(0.6*B3)</f>
        <v>0.76923076923076927</v>
      </c>
      <c r="H3" s="2">
        <f>(1.2*B3/C3)</f>
        <v>1.2110125917667178</v>
      </c>
      <c r="I3" s="2">
        <f>(A3+0.075*B3*C3)</f>
        <v>0.22215314282325516</v>
      </c>
      <c r="J3" s="2">
        <f>(0.6*D3)</f>
        <v>0.76800000000000002</v>
      </c>
      <c r="K3" s="2">
        <f>(1.2*D3/E3)</f>
        <v>1.2094488188976378</v>
      </c>
      <c r="L3" s="2">
        <f>(A3+0.075*D3*E3)</f>
        <v>0.22192000000000001</v>
      </c>
      <c r="N3" s="1" t="s">
        <v>3</v>
      </c>
      <c r="O3" s="1">
        <v>7.8E-2</v>
      </c>
    </row>
    <row r="4" spans="1:15" x14ac:dyDescent="0.25">
      <c r="A4">
        <v>0.15</v>
      </c>
      <c r="B4" s="2">
        <f>(A4/$O$3)</f>
        <v>1.9230769230769229</v>
      </c>
      <c r="C4" s="2">
        <f>(2*PI()/SQRT($O$2*A4/$O$3))</f>
        <v>1.0372712840335458</v>
      </c>
      <c r="D4">
        <v>1.65</v>
      </c>
      <c r="E4">
        <v>1.07</v>
      </c>
      <c r="G4" s="2">
        <f>(0.6*B4)</f>
        <v>1.1538461538461537</v>
      </c>
      <c r="H4" s="2">
        <f>(1.2*B4/C4)</f>
        <v>2.2247721914353851</v>
      </c>
      <c r="I4" s="2">
        <f>(A4+0.075*B4*C4)</f>
        <v>0.29960643519714603</v>
      </c>
      <c r="J4" s="2">
        <f>(0.6*D4)</f>
        <v>0.98999999999999988</v>
      </c>
      <c r="K4" s="2">
        <f>(1.2*D4/E4)</f>
        <v>1.8504672897196259</v>
      </c>
      <c r="L4" s="2">
        <f>(A4+0.075*D4*E4)</f>
        <v>0.28241249999999996</v>
      </c>
    </row>
    <row r="5" spans="1:15" x14ac:dyDescent="0.25">
      <c r="A5">
        <v>0.2</v>
      </c>
      <c r="B5" s="2">
        <f>(A5/$O$3)</f>
        <v>2.5641025641025643</v>
      </c>
      <c r="C5" s="2">
        <f>(2*PI()/SQRT($O$2*A5/$O$3))</f>
        <v>0.89830328258915471</v>
      </c>
      <c r="D5">
        <v>2</v>
      </c>
      <c r="E5">
        <v>0.95</v>
      </c>
      <c r="G5" s="2">
        <f>(0.6*B5)</f>
        <v>1.5384615384615385</v>
      </c>
      <c r="H5" s="2">
        <f>(1.2*B5/C5)</f>
        <v>3.425260862962169</v>
      </c>
      <c r="I5" s="2">
        <f>(A5+0.075*B5*C5)</f>
        <v>0.37275063126714514</v>
      </c>
      <c r="J5" s="2">
        <f>(0.6*D5)</f>
        <v>1.2</v>
      </c>
      <c r="K5" s="2">
        <f>(1.2*D5/E5)</f>
        <v>2.5263157894736841</v>
      </c>
      <c r="L5" s="2">
        <f>(A5+0.075*D5*E5)</f>
        <v>0.34250000000000003</v>
      </c>
    </row>
    <row r="6" spans="1:15" x14ac:dyDescent="0.25">
      <c r="A6">
        <v>0.25</v>
      </c>
      <c r="B6" s="2">
        <f>(A6/$O$3)</f>
        <v>3.2051282051282053</v>
      </c>
      <c r="C6" s="2">
        <f>(2*PI()/SQRT($O$2*A6/$O$3))</f>
        <v>0.80346688171222125</v>
      </c>
      <c r="D6">
        <v>2.2999999999999998</v>
      </c>
      <c r="E6">
        <v>0.87</v>
      </c>
      <c r="G6" s="2">
        <f>(0.6*B6)</f>
        <v>1.9230769230769231</v>
      </c>
      <c r="H6" s="2">
        <f>(1.2*B6/C6)</f>
        <v>4.7869475814081257</v>
      </c>
      <c r="I6" s="2">
        <f>(A6+0.075*B6*C6)</f>
        <v>0.44314107733466856</v>
      </c>
      <c r="J6" s="2">
        <f>(0.6*D6)</f>
        <v>1.38</v>
      </c>
      <c r="K6" s="2">
        <f>(1.2*D6/E6)</f>
        <v>3.172413793103448</v>
      </c>
      <c r="L6" s="2">
        <f>(A6+0.075*D6*E6)</f>
        <v>0.40007499999999996</v>
      </c>
    </row>
    <row r="7" spans="1:15" x14ac:dyDescent="0.25">
      <c r="D7" s="2"/>
      <c r="E7" s="2"/>
      <c r="G7" s="2"/>
      <c r="H7" s="2"/>
      <c r="I7" s="2"/>
    </row>
    <row r="8" spans="1:15" x14ac:dyDescent="0.25">
      <c r="D8" s="2"/>
      <c r="E8" s="2"/>
      <c r="F8" s="2"/>
      <c r="G8" s="2"/>
      <c r="H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6"/>
    </sheetView>
  </sheetViews>
  <sheetFormatPr baseColWidth="10" defaultRowHeight="15" x14ac:dyDescent="0.25"/>
  <cols>
    <col min="5" max="5" width="12.7109375" customWidth="1"/>
  </cols>
  <sheetData>
    <row r="1" spans="1:4" x14ac:dyDescent="0.25">
      <c r="A1" t="s">
        <v>0</v>
      </c>
      <c r="B1" t="s">
        <v>41</v>
      </c>
      <c r="C1" t="s">
        <v>4</v>
      </c>
      <c r="D1" t="s">
        <v>5</v>
      </c>
    </row>
    <row r="2" spans="1:4" x14ac:dyDescent="0.25">
      <c r="A2">
        <v>0.05</v>
      </c>
      <c r="B2">
        <f>(1/SQRT(A2))</f>
        <v>4.4721359549995796</v>
      </c>
      <c r="C2">
        <v>0.83</v>
      </c>
      <c r="D2">
        <v>1.44</v>
      </c>
    </row>
    <row r="3" spans="1:4" x14ac:dyDescent="0.25">
      <c r="A3">
        <v>0.1</v>
      </c>
      <c r="B3">
        <f>(1/SQRT(A3))</f>
        <v>3.1622776601683791</v>
      </c>
      <c r="C3">
        <v>1.28</v>
      </c>
      <c r="D3">
        <v>1.27</v>
      </c>
    </row>
    <row r="4" spans="1:4" x14ac:dyDescent="0.25">
      <c r="A4">
        <v>0.15</v>
      </c>
      <c r="B4">
        <f>(1/SQRT(A4))</f>
        <v>2.5819888974716112</v>
      </c>
      <c r="C4">
        <v>1.65</v>
      </c>
      <c r="D4">
        <v>1.07</v>
      </c>
    </row>
    <row r="5" spans="1:4" x14ac:dyDescent="0.25">
      <c r="A5">
        <v>0.2</v>
      </c>
      <c r="B5">
        <f>(1/SQRT(A5))</f>
        <v>2.2360679774997898</v>
      </c>
      <c r="C5">
        <v>2</v>
      </c>
      <c r="D5">
        <v>0.95</v>
      </c>
    </row>
    <row r="6" spans="1:4" x14ac:dyDescent="0.25">
      <c r="A6">
        <v>0.25</v>
      </c>
      <c r="B6">
        <f>(1/SQRT(A6))</f>
        <v>2</v>
      </c>
      <c r="C6">
        <v>2.2999999999999998</v>
      </c>
      <c r="D6">
        <v>0.87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B5"/>
    </sheetView>
  </sheetViews>
  <sheetFormatPr baseColWidth="10" defaultRowHeight="15" x14ac:dyDescent="0.25"/>
  <cols>
    <col min="5" max="5" width="12.7109375" customWidth="1"/>
  </cols>
  <sheetData>
    <row r="1" spans="1:4" x14ac:dyDescent="0.25">
      <c r="A1" t="s">
        <v>0</v>
      </c>
      <c r="B1" t="s">
        <v>41</v>
      </c>
      <c r="C1" t="s">
        <v>4</v>
      </c>
      <c r="D1" t="s">
        <v>5</v>
      </c>
    </row>
    <row r="2" spans="1:4" x14ac:dyDescent="0.25">
      <c r="A2">
        <v>0.1</v>
      </c>
      <c r="B2">
        <f>(1/SQRT(A2))</f>
        <v>3.1622776601683791</v>
      </c>
      <c r="C2">
        <v>1.28</v>
      </c>
      <c r="D2">
        <v>1.27</v>
      </c>
    </row>
    <row r="3" spans="1:4" x14ac:dyDescent="0.25">
      <c r="A3">
        <v>0.15</v>
      </c>
      <c r="B3">
        <f>(1/SQRT(A3))</f>
        <v>2.5819888974716112</v>
      </c>
      <c r="C3">
        <v>1.65</v>
      </c>
      <c r="D3">
        <v>1.07</v>
      </c>
    </row>
    <row r="4" spans="1:4" x14ac:dyDescent="0.25">
      <c r="A4">
        <v>0.2</v>
      </c>
      <c r="B4">
        <f>(1/SQRT(A4))</f>
        <v>2.2360679774997898</v>
      </c>
      <c r="C4">
        <v>2</v>
      </c>
      <c r="D4">
        <v>0.95</v>
      </c>
    </row>
    <row r="5" spans="1:4" x14ac:dyDescent="0.25">
      <c r="A5">
        <v>0.25</v>
      </c>
      <c r="B5">
        <f>(1/SQRT(A5))</f>
        <v>2</v>
      </c>
      <c r="C5">
        <v>2.2999999999999998</v>
      </c>
      <c r="D5">
        <v>0.87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T11" sqref="T11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0.9972048711312379</v>
      </c>
    </row>
    <row r="5" spans="1:9" x14ac:dyDescent="0.25">
      <c r="A5" s="3" t="s">
        <v>17</v>
      </c>
      <c r="B5" s="3">
        <v>0.99441755500786888</v>
      </c>
    </row>
    <row r="6" spans="1:9" x14ac:dyDescent="0.25">
      <c r="A6" s="3" t="s">
        <v>17</v>
      </c>
      <c r="B6" s="3">
        <v>0.99255674001049188</v>
      </c>
    </row>
    <row r="7" spans="1:9" x14ac:dyDescent="0.25">
      <c r="A7" s="3" t="s">
        <v>18</v>
      </c>
      <c r="B7" s="3">
        <v>5.0066622281382936E-2</v>
      </c>
    </row>
    <row r="8" spans="1:9" ht="15.75" thickBot="1" x14ac:dyDescent="0.3">
      <c r="A8" s="4" t="s">
        <v>19</v>
      </c>
      <c r="B8" s="4">
        <v>5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1.3395599999999996</v>
      </c>
      <c r="D12" s="3">
        <v>1.3395599999999996</v>
      </c>
      <c r="E12" s="3">
        <v>534.39893617021187</v>
      </c>
      <c r="F12" s="3">
        <v>1.7731866012657584E-4</v>
      </c>
    </row>
    <row r="13" spans="1:9" x14ac:dyDescent="0.25">
      <c r="A13" s="3" t="s">
        <v>22</v>
      </c>
      <c r="B13" s="3">
        <v>3</v>
      </c>
      <c r="C13" s="3">
        <v>7.5200000000000102E-3</v>
      </c>
      <c r="D13" s="3">
        <v>2.5066666666666701E-3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1.3470799999999996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0.51399999999999957</v>
      </c>
      <c r="C17" s="3">
        <v>5.2510316446707277E-2</v>
      </c>
      <c r="D17" s="3">
        <v>9.7885527031942043</v>
      </c>
      <c r="E17" s="3">
        <v>2.2658649115748389E-3</v>
      </c>
      <c r="F17" s="3">
        <v>0.34688873743489762</v>
      </c>
      <c r="G17" s="3">
        <v>0.68111126256510146</v>
      </c>
      <c r="H17" s="3">
        <v>0.34688873743489762</v>
      </c>
      <c r="I17" s="3">
        <v>0.68111126256510146</v>
      </c>
    </row>
    <row r="18" spans="1:9" ht="15.75" thickBot="1" x14ac:dyDescent="0.3">
      <c r="A18" s="4" t="s">
        <v>0</v>
      </c>
      <c r="B18" s="4">
        <v>7.32</v>
      </c>
      <c r="C18" s="4">
        <v>0.31664912232101133</v>
      </c>
      <c r="D18" s="4">
        <v>23.117070233275932</v>
      </c>
      <c r="E18" s="4">
        <v>1.7731866012657584E-4</v>
      </c>
      <c r="F18" s="4">
        <v>6.312281170598169</v>
      </c>
      <c r="G18" s="4">
        <v>8.3277188294018316</v>
      </c>
      <c r="H18" s="4">
        <v>6.312281170598169</v>
      </c>
      <c r="I18" s="4">
        <v>8.3277188294018316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39</v>
      </c>
      <c r="C24" s="5" t="s">
        <v>22</v>
      </c>
    </row>
    <row r="25" spans="1:9" x14ac:dyDescent="0.25">
      <c r="A25" s="3">
        <v>1</v>
      </c>
      <c r="B25" s="3">
        <v>0.87999999999999967</v>
      </c>
      <c r="C25" s="3">
        <v>-4.9999999999999711E-2</v>
      </c>
    </row>
    <row r="26" spans="1:9" x14ac:dyDescent="0.25">
      <c r="A26" s="3">
        <v>2</v>
      </c>
      <c r="B26" s="3">
        <v>1.2459999999999996</v>
      </c>
      <c r="C26" s="3">
        <v>3.4000000000000474E-2</v>
      </c>
    </row>
    <row r="27" spans="1:9" x14ac:dyDescent="0.25">
      <c r="A27" s="3">
        <v>3</v>
      </c>
      <c r="B27" s="3">
        <v>1.6119999999999997</v>
      </c>
      <c r="C27" s="3">
        <v>3.8000000000000256E-2</v>
      </c>
    </row>
    <row r="28" spans="1:9" x14ac:dyDescent="0.25">
      <c r="A28" s="3">
        <v>4</v>
      </c>
      <c r="B28" s="3">
        <v>1.9779999999999998</v>
      </c>
      <c r="C28" s="3">
        <v>2.2000000000000242E-2</v>
      </c>
    </row>
    <row r="29" spans="1:9" ht="15.75" thickBot="1" x14ac:dyDescent="0.3">
      <c r="A29" s="4">
        <v>5</v>
      </c>
      <c r="B29" s="4">
        <v>2.3439999999999994</v>
      </c>
      <c r="C29" s="4">
        <v>-4.3999999999999595E-2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S5" sqref="S5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0.97117700660919659</v>
      </c>
    </row>
    <row r="5" spans="1:9" x14ac:dyDescent="0.25">
      <c r="A5" s="3" t="s">
        <v>17</v>
      </c>
      <c r="B5" s="3">
        <v>0.94318477816639956</v>
      </c>
    </row>
    <row r="6" spans="1:9" x14ac:dyDescent="0.25">
      <c r="A6" s="3" t="s">
        <v>17</v>
      </c>
      <c r="B6" s="3">
        <v>0.92424637088853279</v>
      </c>
    </row>
    <row r="7" spans="1:9" x14ac:dyDescent="0.25">
      <c r="A7" s="3" t="s">
        <v>18</v>
      </c>
      <c r="B7" s="3">
        <v>6.4371760208939921E-2</v>
      </c>
    </row>
    <row r="8" spans="1:9" ht="15.75" thickBot="1" x14ac:dyDescent="0.3">
      <c r="A8" s="4" t="s">
        <v>19</v>
      </c>
      <c r="B8" s="4">
        <v>5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0.20636882946280821</v>
      </c>
      <c r="D12" s="3">
        <v>0.20636882946280821</v>
      </c>
      <c r="E12" s="3">
        <v>49.802750797776568</v>
      </c>
      <c r="F12" s="3">
        <v>5.8486533219668678E-3</v>
      </c>
    </row>
    <row r="13" spans="1:9" x14ac:dyDescent="0.25">
      <c r="A13" s="3" t="s">
        <v>22</v>
      </c>
      <c r="B13" s="3">
        <v>3</v>
      </c>
      <c r="C13" s="3">
        <v>1.2431170537191782E-2</v>
      </c>
      <c r="D13" s="3">
        <v>4.1437235123972611E-3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0.21879999999999999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0.4543988228459277</v>
      </c>
      <c r="C17" s="3">
        <v>9.8612049008318284E-2</v>
      </c>
      <c r="D17" s="3">
        <v>4.6079442361814982</v>
      </c>
      <c r="E17" s="3">
        <v>1.9222673820410163E-2</v>
      </c>
      <c r="F17" s="3">
        <v>0.14057127182294915</v>
      </c>
      <c r="G17" s="3">
        <v>0.76822637386890624</v>
      </c>
      <c r="H17" s="3">
        <v>0.14057127182294915</v>
      </c>
      <c r="I17" s="3">
        <v>0.76822637386890624</v>
      </c>
    </row>
    <row r="18" spans="1:9" ht="15.75" thickBot="1" x14ac:dyDescent="0.3">
      <c r="A18" s="4" t="s">
        <v>41</v>
      </c>
      <c r="B18" s="4">
        <v>0.23027245674301816</v>
      </c>
      <c r="C18" s="4">
        <v>3.2629868895214166E-2</v>
      </c>
      <c r="D18" s="4">
        <v>7.0571064040282518</v>
      </c>
      <c r="E18" s="4">
        <v>5.8486533219668678E-3</v>
      </c>
      <c r="F18" s="4">
        <v>0.12642965103555201</v>
      </c>
      <c r="G18" s="4">
        <v>0.33411526245048428</v>
      </c>
      <c r="H18" s="4">
        <v>0.12642965103555201</v>
      </c>
      <c r="I18" s="4">
        <v>0.33411526245048428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40</v>
      </c>
      <c r="C24" s="5" t="s">
        <v>22</v>
      </c>
    </row>
    <row r="25" spans="1:9" x14ac:dyDescent="0.25">
      <c r="A25" s="3">
        <v>1</v>
      </c>
      <c r="B25" s="3">
        <v>1.4842085560924647</v>
      </c>
      <c r="C25" s="3">
        <v>-4.4208556092464768E-2</v>
      </c>
    </row>
    <row r="26" spans="1:9" x14ac:dyDescent="0.25">
      <c r="A26" s="3">
        <v>2</v>
      </c>
      <c r="B26" s="3">
        <v>1.1825842685564636</v>
      </c>
      <c r="C26" s="3">
        <v>8.7415731443536426E-2</v>
      </c>
    </row>
    <row r="27" spans="1:9" x14ac:dyDescent="0.25">
      <c r="A27" s="3">
        <v>3</v>
      </c>
      <c r="B27" s="3">
        <v>1.0489597495499123</v>
      </c>
      <c r="C27" s="3">
        <v>2.1040250450087727E-2</v>
      </c>
    </row>
    <row r="28" spans="1:9" x14ac:dyDescent="0.25">
      <c r="A28" s="3">
        <v>4</v>
      </c>
      <c r="B28" s="3">
        <v>0.96930368946919621</v>
      </c>
      <c r="C28" s="3">
        <v>-1.930368946919625E-2</v>
      </c>
    </row>
    <row r="29" spans="1:9" ht="15.75" thickBot="1" x14ac:dyDescent="0.3">
      <c r="A29" s="4">
        <v>5</v>
      </c>
      <c r="B29" s="4">
        <v>0.91494373633196402</v>
      </c>
      <c r="C29" s="4">
        <v>-4.4943736331964024E-2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U11" sqref="U11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0.99956094047912991</v>
      </c>
    </row>
    <row r="5" spans="1:9" x14ac:dyDescent="0.25">
      <c r="A5" s="3" t="s">
        <v>17</v>
      </c>
      <c r="B5" s="3">
        <v>0.99912207373152273</v>
      </c>
    </row>
    <row r="6" spans="1:9" x14ac:dyDescent="0.25">
      <c r="A6" s="3" t="s">
        <v>17</v>
      </c>
      <c r="B6" s="3">
        <v>0.66578874039818936</v>
      </c>
    </row>
    <row r="7" spans="1:9" x14ac:dyDescent="0.25">
      <c r="A7" s="3" t="s">
        <v>18</v>
      </c>
      <c r="B7" s="3">
        <v>3.5953562239447054E-2</v>
      </c>
    </row>
    <row r="8" spans="1:9" ht="15.75" thickBot="1" x14ac:dyDescent="0.3">
      <c r="A8" s="4" t="s">
        <v>19</v>
      </c>
      <c r="B8" s="4">
        <v>4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4.4133220240868827</v>
      </c>
      <c r="D12" s="3">
        <v>4.4133220240868827</v>
      </c>
      <c r="E12" s="3">
        <v>3414.1434523809276</v>
      </c>
      <c r="F12" s="3">
        <v>2.9277061126937277E-4</v>
      </c>
    </row>
    <row r="13" spans="1:9" x14ac:dyDescent="0.25">
      <c r="A13" s="3" t="s">
        <v>22</v>
      </c>
      <c r="B13" s="3">
        <v>3</v>
      </c>
      <c r="C13" s="3">
        <v>3.8779759131173791E-3</v>
      </c>
      <c r="D13" s="3">
        <v>1.292658637705793E-3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4.4172000000000002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ht="15.75" thickBot="1" x14ac:dyDescent="0.3">
      <c r="A18" s="4" t="s">
        <v>41</v>
      </c>
      <c r="B18" s="4">
        <v>0.4146656621038935</v>
      </c>
      <c r="C18" s="4">
        <v>7.0967121645857216E-3</v>
      </c>
      <c r="D18" s="4">
        <v>58.43067218833724</v>
      </c>
      <c r="E18" s="4">
        <v>1.1043083394998898E-5</v>
      </c>
      <c r="F18" s="4">
        <v>0.3920807566960457</v>
      </c>
      <c r="G18" s="4">
        <v>0.43725056751174129</v>
      </c>
      <c r="H18" s="4">
        <v>0.3920807566960457</v>
      </c>
      <c r="I18" s="4">
        <v>0.43725056751174129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40</v>
      </c>
      <c r="C24" s="5" t="s">
        <v>22</v>
      </c>
    </row>
    <row r="25" spans="1:9" x14ac:dyDescent="0.25">
      <c r="A25" s="3">
        <v>1</v>
      </c>
      <c r="B25" s="3">
        <v>1.3112879597100719</v>
      </c>
      <c r="C25" s="3">
        <v>-4.1287959710071931E-2</v>
      </c>
    </row>
    <row r="26" spans="1:9" x14ac:dyDescent="0.25">
      <c r="A26" s="3">
        <v>2</v>
      </c>
      <c r="B26" s="3">
        <v>1.0706621357149677</v>
      </c>
      <c r="C26" s="3">
        <v>-6.6213571496764878E-4</v>
      </c>
    </row>
    <row r="27" spans="1:9" x14ac:dyDescent="0.25">
      <c r="A27" s="3">
        <v>3</v>
      </c>
      <c r="B27" s="3">
        <v>0.92722060839926435</v>
      </c>
      <c r="C27" s="3">
        <v>2.277939160073561E-2</v>
      </c>
    </row>
    <row r="28" spans="1:9" ht="15.75" thickBot="1" x14ac:dyDescent="0.3">
      <c r="A28" s="4">
        <v>4</v>
      </c>
      <c r="B28" s="4">
        <v>0.82933132420778699</v>
      </c>
      <c r="C28" s="4">
        <v>4.0668675792213005E-2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Synthese donnees</vt:lpstr>
      <vt:lpstr>Donnees reglin</vt:lpstr>
      <vt:lpstr>Donnees reglin (2)</vt:lpstr>
      <vt:lpstr>Regaffine Ku</vt:lpstr>
      <vt:lpstr>Regaffine Tu</vt:lpstr>
      <vt:lpstr>Reglin Tu (sans abh)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2017-06-11T15:32:58Z</dcterms:modified>
</cp:coreProperties>
</file>