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PhD_I_drive\computational_experiments\My models\articular cartilage model\single_model_analysis_script\Articular-cartilage-single\New topology 21.01.2019\For_publication\perturbations\"/>
    </mc:Choice>
  </mc:AlternateContent>
  <bookViews>
    <workbookView xWindow="0" yWindow="0" windowWidth="19180" windowHeight="7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E27" i="1"/>
  <c r="J27" i="1" s="1"/>
  <c r="G26" i="1"/>
  <c r="E26" i="1"/>
  <c r="J26" i="1" s="1"/>
  <c r="J25" i="1"/>
  <c r="I25" i="1"/>
  <c r="H25" i="1"/>
  <c r="G25" i="1"/>
  <c r="E25" i="1"/>
  <c r="J24" i="1"/>
  <c r="I24" i="1"/>
  <c r="H24" i="1"/>
  <c r="N23" i="1"/>
  <c r="N22" i="1"/>
  <c r="P21" i="1"/>
  <c r="O21" i="1"/>
  <c r="G19" i="1"/>
  <c r="E19" i="1"/>
  <c r="J19" i="1" s="1"/>
  <c r="S18" i="1"/>
  <c r="N18" i="1"/>
  <c r="J18" i="1"/>
  <c r="G18" i="1"/>
  <c r="E18" i="1"/>
  <c r="I18" i="1" s="1"/>
  <c r="S17" i="1"/>
  <c r="N17" i="1"/>
  <c r="I17" i="1"/>
  <c r="H17" i="1"/>
  <c r="G17" i="1"/>
  <c r="E17" i="1"/>
  <c r="J17" i="1" s="1"/>
  <c r="S16" i="1"/>
  <c r="N16" i="1"/>
  <c r="J16" i="1"/>
  <c r="I16" i="1"/>
  <c r="H16" i="1"/>
  <c r="V15" i="1"/>
  <c r="U15" i="1"/>
  <c r="T15" i="1"/>
  <c r="Q15" i="1"/>
  <c r="P15" i="1"/>
  <c r="O15" i="1"/>
  <c r="G12" i="1"/>
  <c r="G11" i="1"/>
  <c r="G10" i="1"/>
  <c r="J9" i="1"/>
  <c r="I9" i="1"/>
  <c r="H9" i="1"/>
  <c r="E6" i="1"/>
  <c r="J6" i="1" s="1"/>
  <c r="E5" i="1"/>
  <c r="J5" i="1" s="1"/>
  <c r="E4" i="1"/>
  <c r="J4" i="1" s="1"/>
  <c r="Q17" i="1" l="1"/>
  <c r="Q23" i="1" s="1"/>
  <c r="J11" i="1"/>
  <c r="V17" i="1"/>
  <c r="V16" i="1"/>
  <c r="J10" i="1"/>
  <c r="Q16" i="1"/>
  <c r="Q22" i="1" s="1"/>
  <c r="Q18" i="1"/>
  <c r="Q24" i="1" s="1"/>
  <c r="V18" i="1"/>
  <c r="J12" i="1"/>
  <c r="H4" i="1"/>
  <c r="I4" i="1"/>
  <c r="H6" i="1"/>
  <c r="H27" i="1"/>
  <c r="H19" i="1"/>
  <c r="I27" i="1"/>
  <c r="I19" i="1"/>
  <c r="H5" i="1"/>
  <c r="H26" i="1"/>
  <c r="I6" i="1"/>
  <c r="I5" i="1"/>
  <c r="H18" i="1"/>
  <c r="I26" i="1"/>
  <c r="T16" i="1" l="1"/>
  <c r="O16" i="1"/>
  <c r="O22" i="1" s="1"/>
  <c r="H10" i="1"/>
  <c r="P17" i="1"/>
  <c r="P23" i="1" s="1"/>
  <c r="I11" i="1"/>
  <c r="U17" i="1"/>
  <c r="T18" i="1"/>
  <c r="H12" i="1"/>
  <c r="O18" i="1"/>
  <c r="O24" i="1" s="1"/>
  <c r="H11" i="1"/>
  <c r="T17" i="1"/>
  <c r="O17" i="1"/>
  <c r="O23" i="1" s="1"/>
  <c r="U18" i="1"/>
  <c r="I12" i="1"/>
  <c r="P18" i="1"/>
  <c r="P24" i="1" s="1"/>
  <c r="U16" i="1"/>
  <c r="I10" i="1"/>
  <c r="P16" i="1"/>
  <c r="P22" i="1" s="1"/>
</calcChain>
</file>

<file path=xl/sharedStrings.xml><?xml version="1.0" encoding="utf-8"?>
<sst xmlns="http://schemas.openxmlformats.org/spreadsheetml/2006/main" count="54" uniqueCount="27">
  <si>
    <t>transition</t>
  </si>
  <si>
    <t>attr1</t>
  </si>
  <si>
    <t>attr2</t>
  </si>
  <si>
    <t>attr3</t>
  </si>
  <si>
    <t>Attr1</t>
  </si>
  <si>
    <t>translating attractor number according to key table</t>
  </si>
  <si>
    <t>Transition</t>
  </si>
  <si>
    <t xml:space="preserve">         Toward From</t>
  </si>
  <si>
    <t>Hypertro
-phic</t>
  </si>
  <si>
    <t>Hypertrophic</t>
  </si>
  <si>
    <t>Source</t>
  </si>
  <si>
    <t>Run1</t>
  </si>
  <si>
    <t>trlik2</t>
  </si>
  <si>
    <t>Tot</t>
  </si>
  <si>
    <t>key table</t>
  </si>
  <si>
    <t>attr num:</t>
  </si>
  <si>
    <t>name</t>
  </si>
  <si>
    <t>None</t>
  </si>
  <si>
    <t>Healthy</t>
  </si>
  <si>
    <t>Run 2</t>
  </si>
  <si>
    <t>trlikrun2sat0.66667.mat</t>
  </si>
  <si>
    <t>Run 3</t>
  </si>
  <si>
    <t>Runx2</t>
  </si>
  <si>
    <t>Sox9</t>
  </si>
  <si>
    <t>Std over 3 runs</t>
  </si>
  <si>
    <t>Transition average over 3 runs</t>
  </si>
  <si>
    <t>SingleNodePertub1_sat0.66667.mat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</si>
</sst>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2" fontId="0" fillId="4" borderId="1" xfId="0" applyNumberFormat="1" applyFill="1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0" fillId="5" borderId="0" xfId="0" applyFill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6" borderId="9" xfId="0" applyFill="1" applyBorder="1"/>
    <xf numFmtId="0" fontId="0" fillId="6" borderId="10" xfId="0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L6" sqref="L6"/>
    </sheetView>
  </sheetViews>
  <sheetFormatPr defaultRowHeight="14.5" x14ac:dyDescent="0.35"/>
  <sheetData>
    <row r="1" spans="1:22" x14ac:dyDescent="0.35">
      <c r="A1" s="17" t="s">
        <v>10</v>
      </c>
      <c r="B1" t="s">
        <v>26</v>
      </c>
    </row>
    <row r="2" spans="1:22" x14ac:dyDescent="0.35">
      <c r="A2" s="18" t="s">
        <v>11</v>
      </c>
    </row>
    <row r="3" spans="1:22" x14ac:dyDescent="0.35">
      <c r="A3" t="s">
        <v>12</v>
      </c>
      <c r="B3" t="s">
        <v>1</v>
      </c>
      <c r="C3" t="s">
        <v>2</v>
      </c>
      <c r="D3" t="s">
        <v>3</v>
      </c>
      <c r="E3" s="19" t="s">
        <v>13</v>
      </c>
      <c r="G3" t="s">
        <v>0</v>
      </c>
      <c r="H3" t="s">
        <v>1</v>
      </c>
      <c r="I3" t="s">
        <v>2</v>
      </c>
      <c r="J3" t="s">
        <v>3</v>
      </c>
    </row>
    <row r="4" spans="1:22" x14ac:dyDescent="0.35">
      <c r="A4" t="s">
        <v>4</v>
      </c>
      <c r="B4">
        <v>7678</v>
      </c>
      <c r="C4">
        <v>548</v>
      </c>
      <c r="D4">
        <v>1174</v>
      </c>
      <c r="E4" s="19">
        <f>SUM(B4:D4)</f>
        <v>9400</v>
      </c>
      <c r="G4" t="s">
        <v>4</v>
      </c>
      <c r="H4" s="1">
        <f>B4/$E4</f>
        <v>0.81680851063829785</v>
      </c>
      <c r="I4" s="1">
        <f t="shared" ref="H4:J6" si="0">C4/$E4</f>
        <v>5.8297872340425529E-2</v>
      </c>
      <c r="J4" s="1">
        <f t="shared" si="0"/>
        <v>0.12489361702127659</v>
      </c>
    </row>
    <row r="5" spans="1:22" x14ac:dyDescent="0.35">
      <c r="A5" t="s">
        <v>2</v>
      </c>
      <c r="B5">
        <v>2541</v>
      </c>
      <c r="C5">
        <v>5544</v>
      </c>
      <c r="D5">
        <v>415</v>
      </c>
      <c r="E5" s="19">
        <f>SUM(B5:D5)</f>
        <v>8500</v>
      </c>
      <c r="G5" t="s">
        <v>2</v>
      </c>
      <c r="H5" s="1">
        <f t="shared" si="0"/>
        <v>0.29894117647058821</v>
      </c>
      <c r="I5" s="1">
        <f t="shared" si="0"/>
        <v>0.65223529411764702</v>
      </c>
      <c r="J5" s="1">
        <f t="shared" si="0"/>
        <v>4.8823529411764703E-2</v>
      </c>
    </row>
    <row r="6" spans="1:22" x14ac:dyDescent="0.35">
      <c r="A6" t="s">
        <v>3</v>
      </c>
      <c r="B6">
        <v>682</v>
      </c>
      <c r="C6">
        <v>247</v>
      </c>
      <c r="D6">
        <v>7371</v>
      </c>
      <c r="E6" s="19">
        <f>SUM(B6:D6)</f>
        <v>8300</v>
      </c>
      <c r="G6" t="s">
        <v>3</v>
      </c>
      <c r="H6" s="1">
        <f t="shared" si="0"/>
        <v>8.2168674698795185E-2</v>
      </c>
      <c r="I6" s="1">
        <f t="shared" si="0"/>
        <v>2.9759036144578314E-2</v>
      </c>
      <c r="J6" s="1">
        <f t="shared" si="0"/>
        <v>0.8880722891566265</v>
      </c>
    </row>
    <row r="8" spans="1:22" x14ac:dyDescent="0.35">
      <c r="A8" s="20" t="s">
        <v>14</v>
      </c>
      <c r="B8" s="21"/>
      <c r="C8" s="21"/>
      <c r="D8" s="22"/>
      <c r="G8" s="2" t="s">
        <v>5</v>
      </c>
      <c r="H8" s="2"/>
      <c r="I8" s="2"/>
      <c r="J8" s="2"/>
      <c r="K8" s="2"/>
    </row>
    <row r="9" spans="1:22" x14ac:dyDescent="0.35">
      <c r="A9" s="23" t="s">
        <v>15</v>
      </c>
      <c r="B9" s="24">
        <v>1</v>
      </c>
      <c r="C9" s="24">
        <v>2</v>
      </c>
      <c r="D9" s="25">
        <v>3</v>
      </c>
      <c r="G9" s="3" t="s">
        <v>6</v>
      </c>
      <c r="H9" s="3" t="str">
        <f>B10</f>
        <v>None</v>
      </c>
      <c r="I9" s="4" t="str">
        <f>C10</f>
        <v>Healthy</v>
      </c>
      <c r="J9" s="5" t="str">
        <f>D10</f>
        <v>Hypertrophic</v>
      </c>
    </row>
    <row r="10" spans="1:22" x14ac:dyDescent="0.35">
      <c r="A10" s="26" t="s">
        <v>16</v>
      </c>
      <c r="B10" s="27" t="s">
        <v>17</v>
      </c>
      <c r="C10" s="27" t="s">
        <v>18</v>
      </c>
      <c r="D10" s="28" t="s">
        <v>9</v>
      </c>
      <c r="G10" s="3" t="str">
        <f>B10</f>
        <v>None</v>
      </c>
      <c r="H10" s="6">
        <f>H4</f>
        <v>0.81680851063829785</v>
      </c>
      <c r="I10" s="6">
        <f t="shared" ref="H10:K12" si="1">I4</f>
        <v>5.8297872340425529E-2</v>
      </c>
      <c r="J10" s="6">
        <f t="shared" si="1"/>
        <v>0.12489361702127659</v>
      </c>
    </row>
    <row r="11" spans="1:22" x14ac:dyDescent="0.35">
      <c r="G11" s="4" t="str">
        <f>C10</f>
        <v>Healthy</v>
      </c>
      <c r="H11" s="6">
        <f t="shared" si="1"/>
        <v>0.29894117647058821</v>
      </c>
      <c r="I11" s="6">
        <f t="shared" si="1"/>
        <v>0.65223529411764702</v>
      </c>
      <c r="J11" s="6">
        <f t="shared" si="1"/>
        <v>4.8823529411764703E-2</v>
      </c>
    </row>
    <row r="12" spans="1:22" x14ac:dyDescent="0.35">
      <c r="G12" s="5" t="str">
        <f>D10</f>
        <v>Hypertrophic</v>
      </c>
      <c r="H12" s="6">
        <f t="shared" si="1"/>
        <v>8.2168674698795185E-2</v>
      </c>
      <c r="I12" s="6">
        <f t="shared" si="1"/>
        <v>2.9759036144578314E-2</v>
      </c>
      <c r="J12" s="6">
        <f t="shared" si="1"/>
        <v>0.8880722891566265</v>
      </c>
    </row>
    <row r="13" spans="1:22" x14ac:dyDescent="0.35">
      <c r="O13" s="7"/>
    </row>
    <row r="14" spans="1:22" x14ac:dyDescent="0.35">
      <c r="A14" s="29" t="s">
        <v>19</v>
      </c>
      <c r="B14" t="s">
        <v>20</v>
      </c>
      <c r="C14" s="8"/>
      <c r="D14" s="8"/>
      <c r="E14" s="8"/>
      <c r="F14" s="8"/>
      <c r="G14" s="8"/>
      <c r="H14" s="8"/>
      <c r="I14" s="8"/>
      <c r="J14" s="8"/>
      <c r="K14" s="8"/>
      <c r="N14" s="9" t="s">
        <v>25</v>
      </c>
      <c r="O14" s="9"/>
      <c r="P14" s="9"/>
      <c r="Q14" s="9"/>
      <c r="S14" s="9" t="s">
        <v>24</v>
      </c>
      <c r="T14" s="9"/>
      <c r="U14" s="9"/>
      <c r="V14" s="9"/>
    </row>
    <row r="15" spans="1:22" x14ac:dyDescent="0.35">
      <c r="N15" t="s">
        <v>0</v>
      </c>
      <c r="O15" t="str">
        <f>$B$10</f>
        <v>None</v>
      </c>
      <c r="P15" t="str">
        <f>$C$10</f>
        <v>Healthy</v>
      </c>
      <c r="Q15" t="str">
        <f>$D$10</f>
        <v>Hypertrophic</v>
      </c>
      <c r="S15" t="s">
        <v>0</v>
      </c>
      <c r="T15" t="str">
        <f>$B$10</f>
        <v>None</v>
      </c>
      <c r="U15" t="str">
        <f>$C$10</f>
        <v>Healthy</v>
      </c>
      <c r="V15" t="str">
        <f>$D$10</f>
        <v>Hypertrophic</v>
      </c>
    </row>
    <row r="16" spans="1:22" x14ac:dyDescent="0.35">
      <c r="A16" t="s">
        <v>12</v>
      </c>
      <c r="B16" t="s">
        <v>1</v>
      </c>
      <c r="C16" t="s">
        <v>2</v>
      </c>
      <c r="D16" t="s">
        <v>3</v>
      </c>
      <c r="E16" s="19" t="s">
        <v>13</v>
      </c>
      <c r="G16" t="s">
        <v>0</v>
      </c>
      <c r="H16" t="str">
        <f>$B$10</f>
        <v>None</v>
      </c>
      <c r="I16" t="str">
        <f>$C$10</f>
        <v>Healthy</v>
      </c>
      <c r="J16" t="str">
        <f>$D$10</f>
        <v>Hypertrophic</v>
      </c>
      <c r="N16" t="str">
        <f>$B$10</f>
        <v>None</v>
      </c>
      <c r="O16" s="1">
        <f>AVERAGE(H4,H17,H25)</f>
        <v>0.81620567375886521</v>
      </c>
      <c r="P16" s="1">
        <f t="shared" ref="O16:Q18" si="2">AVERAGE(I4,I17,I25)</f>
        <v>5.8723404255319155E-2</v>
      </c>
      <c r="Q16" s="1">
        <f t="shared" si="2"/>
        <v>0.1250709219858156</v>
      </c>
      <c r="S16" t="str">
        <f>$B$10</f>
        <v>None</v>
      </c>
      <c r="T16" s="10">
        <f>_xlfn.STDEV.P(H4,H17,H25)</f>
        <v>9.2878020239068964E-4</v>
      </c>
      <c r="U16" s="10">
        <f t="shared" ref="T16:V18" si="3">_xlfn.STDEV.P(I4,I17,I25)</f>
        <v>3.4744535358626806E-4</v>
      </c>
      <c r="V16" s="10">
        <f t="shared" si="3"/>
        <v>6.6341443027907471E-4</v>
      </c>
    </row>
    <row r="17" spans="1:24" x14ac:dyDescent="0.35">
      <c r="A17" t="s">
        <v>4</v>
      </c>
      <c r="B17">
        <v>7660</v>
      </c>
      <c r="C17">
        <v>556</v>
      </c>
      <c r="D17">
        <v>1184</v>
      </c>
      <c r="E17" s="19">
        <f>SUM(B17:D17)</f>
        <v>9400</v>
      </c>
      <c r="G17" t="str">
        <f>$B$10</f>
        <v>None</v>
      </c>
      <c r="H17" s="1">
        <f t="shared" ref="H17:J19" si="4">B17/$E17</f>
        <v>0.81489361702127661</v>
      </c>
      <c r="I17" s="1">
        <f t="shared" si="4"/>
        <v>5.9148936170212767E-2</v>
      </c>
      <c r="J17" s="1">
        <f t="shared" si="4"/>
        <v>0.12595744680851065</v>
      </c>
      <c r="N17" t="str">
        <f>$C$10</f>
        <v>Healthy</v>
      </c>
      <c r="O17" s="1">
        <f t="shared" si="2"/>
        <v>0.29901960784313725</v>
      </c>
      <c r="P17" s="1">
        <f t="shared" si="2"/>
        <v>0.65266666666666662</v>
      </c>
      <c r="Q17" s="1">
        <f t="shared" si="2"/>
        <v>4.831372549019608E-2</v>
      </c>
      <c r="S17" t="str">
        <f>$C$10</f>
        <v>Healthy</v>
      </c>
      <c r="T17" s="10">
        <f t="shared" si="3"/>
        <v>2.9346332445287905E-4</v>
      </c>
      <c r="U17" s="10">
        <f t="shared" si="3"/>
        <v>3.8821548771025073E-4</v>
      </c>
      <c r="V17" s="10">
        <f t="shared" si="3"/>
        <v>3.6367131354884968E-4</v>
      </c>
    </row>
    <row r="18" spans="1:24" x14ac:dyDescent="0.35">
      <c r="A18" t="s">
        <v>2</v>
      </c>
      <c r="B18">
        <v>2539</v>
      </c>
      <c r="C18">
        <v>5552</v>
      </c>
      <c r="D18">
        <v>409</v>
      </c>
      <c r="E18" s="19">
        <f>SUM(B18:D18)</f>
        <v>8500</v>
      </c>
      <c r="G18" t="str">
        <f>$C$10</f>
        <v>Healthy</v>
      </c>
      <c r="H18" s="1">
        <f t="shared" si="4"/>
        <v>0.29870588235294115</v>
      </c>
      <c r="I18" s="1">
        <f t="shared" si="4"/>
        <v>0.65317647058823525</v>
      </c>
      <c r="J18" s="1">
        <f t="shared" si="4"/>
        <v>4.8117647058823529E-2</v>
      </c>
      <c r="N18" t="str">
        <f>$D$10</f>
        <v>Hypertrophic</v>
      </c>
      <c r="O18" s="1">
        <f t="shared" si="2"/>
        <v>8.2208835341365458E-2</v>
      </c>
      <c r="P18" s="1">
        <f t="shared" si="2"/>
        <v>2.9277108433734943E-2</v>
      </c>
      <c r="Q18" s="1">
        <f t="shared" si="2"/>
        <v>0.88851405622489954</v>
      </c>
      <c r="S18" t="str">
        <f>$D$10</f>
        <v>Hypertrophic</v>
      </c>
      <c r="T18" s="10">
        <f t="shared" si="3"/>
        <v>1.0333076570496896E-3</v>
      </c>
      <c r="U18" s="10">
        <f t="shared" si="3"/>
        <v>3.5468919141878907E-4</v>
      </c>
      <c r="V18" s="10">
        <f t="shared" si="3"/>
        <v>1.1736256382491998E-3</v>
      </c>
    </row>
    <row r="19" spans="1:24" x14ac:dyDescent="0.35">
      <c r="A19" t="s">
        <v>3</v>
      </c>
      <c r="B19">
        <v>693</v>
      </c>
      <c r="C19">
        <v>242</v>
      </c>
      <c r="D19">
        <v>7365</v>
      </c>
      <c r="E19" s="19">
        <f>SUM(B19:D19)</f>
        <v>8300</v>
      </c>
      <c r="G19" t="str">
        <f>$D$10</f>
        <v>Hypertrophic</v>
      </c>
      <c r="H19" s="1">
        <f t="shared" si="4"/>
        <v>8.3493975903614459E-2</v>
      </c>
      <c r="I19" s="1">
        <f t="shared" si="4"/>
        <v>2.9156626506024096E-2</v>
      </c>
      <c r="J19" s="1">
        <f t="shared" si="4"/>
        <v>0.88734939759036147</v>
      </c>
    </row>
    <row r="21" spans="1:24" ht="46.5" x14ac:dyDescent="0.35">
      <c r="N21" s="11" t="s">
        <v>7</v>
      </c>
      <c r="O21" s="12" t="str">
        <f>B10</f>
        <v>None</v>
      </c>
      <c r="P21" s="13" t="str">
        <f>C10</f>
        <v>Healthy</v>
      </c>
      <c r="Q21" s="14" t="s">
        <v>8</v>
      </c>
    </row>
    <row r="22" spans="1:24" ht="15.5" x14ac:dyDescent="0.35">
      <c r="A22" s="29" t="s">
        <v>21</v>
      </c>
      <c r="B22" s="8"/>
      <c r="C22" s="8"/>
      <c r="D22" s="8"/>
      <c r="E22" s="8"/>
      <c r="F22" s="8"/>
      <c r="G22" s="8"/>
      <c r="H22" s="8"/>
      <c r="I22" s="8"/>
      <c r="J22" s="8"/>
      <c r="K22" s="8"/>
      <c r="N22" s="12" t="str">
        <f>O21</f>
        <v>None</v>
      </c>
      <c r="O22" s="15">
        <f t="shared" ref="O22:Q24" si="5">O16</f>
        <v>0.81620567375886521</v>
      </c>
      <c r="P22" s="15">
        <f t="shared" si="5"/>
        <v>5.8723404255319155E-2</v>
      </c>
      <c r="Q22" s="15">
        <f t="shared" si="5"/>
        <v>0.1250709219858156</v>
      </c>
    </row>
    <row r="23" spans="1:24" ht="15.5" x14ac:dyDescent="0.35">
      <c r="N23" s="13" t="str">
        <f>P21</f>
        <v>Healthy</v>
      </c>
      <c r="O23" s="15">
        <f t="shared" si="5"/>
        <v>0.29901960784313725</v>
      </c>
      <c r="P23" s="15">
        <f t="shared" si="5"/>
        <v>0.65266666666666662</v>
      </c>
      <c r="Q23" s="15">
        <f t="shared" si="5"/>
        <v>4.831372549019608E-2</v>
      </c>
    </row>
    <row r="24" spans="1:24" ht="15.5" x14ac:dyDescent="0.35">
      <c r="A24" t="s">
        <v>12</v>
      </c>
      <c r="B24" t="s">
        <v>22</v>
      </c>
      <c r="C24" t="s">
        <v>17</v>
      </c>
      <c r="D24" t="s">
        <v>23</v>
      </c>
      <c r="E24" s="19" t="s">
        <v>13</v>
      </c>
      <c r="G24" t="s">
        <v>0</v>
      </c>
      <c r="H24" t="str">
        <f>$B$10</f>
        <v>None</v>
      </c>
      <c r="I24" t="str">
        <f>$C$10</f>
        <v>Healthy</v>
      </c>
      <c r="J24" t="str">
        <f>$D$10</f>
        <v>Hypertrophic</v>
      </c>
      <c r="N24" s="16" t="s">
        <v>9</v>
      </c>
      <c r="O24" s="15">
        <f t="shared" si="5"/>
        <v>8.2208835341365458E-2</v>
      </c>
      <c r="P24" s="15">
        <f t="shared" si="5"/>
        <v>2.9277108433734943E-2</v>
      </c>
      <c r="Q24" s="15">
        <f t="shared" si="5"/>
        <v>0.88851405622489954</v>
      </c>
    </row>
    <row r="25" spans="1:24" x14ac:dyDescent="0.35">
      <c r="A25" t="s">
        <v>22</v>
      </c>
      <c r="B25">
        <v>7679</v>
      </c>
      <c r="C25">
        <v>552</v>
      </c>
      <c r="D25">
        <v>1169</v>
      </c>
      <c r="E25" s="19">
        <f>SUM(B25:D25)</f>
        <v>9400</v>
      </c>
      <c r="G25" t="str">
        <f>$B$10</f>
        <v>None</v>
      </c>
      <c r="H25" s="1">
        <f t="shared" ref="H25:J27" si="6">B25/$E25</f>
        <v>0.8169148936170213</v>
      </c>
      <c r="I25" s="1">
        <f t="shared" si="6"/>
        <v>5.8723404255319148E-2</v>
      </c>
      <c r="J25" s="1">
        <f t="shared" si="6"/>
        <v>0.12436170212765957</v>
      </c>
    </row>
    <row r="26" spans="1:24" x14ac:dyDescent="0.35">
      <c r="A26" t="s">
        <v>17</v>
      </c>
      <c r="B26">
        <v>2545</v>
      </c>
      <c r="C26">
        <v>5547</v>
      </c>
      <c r="D26">
        <v>408</v>
      </c>
      <c r="E26" s="19">
        <f>SUM(B26:D26)</f>
        <v>8500</v>
      </c>
      <c r="G26" t="str">
        <f>$C$10</f>
        <v>Healthy</v>
      </c>
      <c r="H26" s="1">
        <f t="shared" si="6"/>
        <v>0.29941176470588238</v>
      </c>
      <c r="I26" s="1">
        <f t="shared" si="6"/>
        <v>0.65258823529411769</v>
      </c>
      <c r="J26" s="1">
        <f t="shared" si="6"/>
        <v>4.8000000000000001E-2</v>
      </c>
    </row>
    <row r="27" spans="1:24" x14ac:dyDescent="0.35">
      <c r="A27" t="s">
        <v>23</v>
      </c>
      <c r="B27">
        <v>672</v>
      </c>
      <c r="C27">
        <v>240</v>
      </c>
      <c r="D27">
        <v>7388</v>
      </c>
      <c r="E27" s="19">
        <f>SUM(B27:D27)</f>
        <v>8300</v>
      </c>
      <c r="G27" t="str">
        <f>$D$10</f>
        <v>Hypertrophic</v>
      </c>
      <c r="H27" s="1">
        <f t="shared" si="6"/>
        <v>8.0963855421686742E-2</v>
      </c>
      <c r="I27" s="1">
        <f t="shared" si="6"/>
        <v>2.891566265060241E-2</v>
      </c>
      <c r="J27" s="1">
        <f t="shared" si="6"/>
        <v>0.89012048192771087</v>
      </c>
    </row>
    <row r="29" spans="1:24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</sheetData>
  <mergeCells count="4">
    <mergeCell ref="S14:V14"/>
    <mergeCell ref="N14:Q14"/>
    <mergeCell ref="A8:D8"/>
    <mergeCell ref="G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Raphaëlle Lesage</dc:creator>
  <cp:lastModifiedBy>Raphaëlle Lesage</cp:lastModifiedBy>
  <dcterms:created xsi:type="dcterms:W3CDTF">2020-10-26T14:16:36Z</dcterms:created>
  <dcterms:modified xsi:type="dcterms:W3CDTF">2020-10-26T15:15:26Z</dcterms:modified>
</cp:coreProperties>
</file>