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Desktop/MC/Investments/"/>
    </mc:Choice>
  </mc:AlternateContent>
  <xr:revisionPtr revIDLastSave="0" documentId="8_{7CE2D290-0F1C-3C44-B756-323C7A576AA9}" xr6:coauthVersionLast="47" xr6:coauthVersionMax="47" xr10:uidLastSave="{00000000-0000-0000-0000-000000000000}"/>
  <bookViews>
    <workbookView xWindow="0" yWindow="500" windowWidth="28800" windowHeight="16280" xr2:uid="{E5DD4C42-8E95-894E-989F-3513BBB2FBD2}"/>
  </bookViews>
  <sheets>
    <sheet name="Correlation" sheetId="1" r:id="rId1"/>
    <sheet name="Scatter Chart" sheetId="2" r:id="rId2"/>
    <sheet name="Regression 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5" l="1"/>
  <c r="M25" i="5"/>
  <c r="M28" i="5"/>
  <c r="M33" i="5"/>
  <c r="N25" i="5"/>
  <c r="N28" i="5"/>
  <c r="M22" i="5" l="1"/>
  <c r="I67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4" i="1"/>
  <c r="N22" i="5"/>
  <c r="J65" i="1" l="1"/>
  <c r="J66" i="1"/>
  <c r="I66" i="1" l="1"/>
  <c r="I65" i="1"/>
</calcChain>
</file>

<file path=xl/sharedStrings.xml><?xml version="1.0" encoding="utf-8"?>
<sst xmlns="http://schemas.openxmlformats.org/spreadsheetml/2006/main" count="137" uniqueCount="128">
  <si>
    <t>SPY-ret</t>
  </si>
  <si>
    <t>HPQ US-ret</t>
  </si>
  <si>
    <t>CRVL-ret</t>
  </si>
  <si>
    <t>BNPQF-ret</t>
  </si>
  <si>
    <t>The biggest correlation is between HPQ US et SPY</t>
  </si>
  <si>
    <t>The lowest correlation is beteween CRVL and HPQ US</t>
  </si>
  <si>
    <t>TB3MS</t>
  </si>
  <si>
    <t>12/31/2014</t>
  </si>
  <si>
    <t>1/31/2015</t>
  </si>
  <si>
    <t>2/28/2015</t>
  </si>
  <si>
    <t>3/31/2015</t>
  </si>
  <si>
    <t>4/30/2015</t>
  </si>
  <si>
    <t>5/31/2015</t>
  </si>
  <si>
    <t>6/30/2015</t>
  </si>
  <si>
    <t>7/31/2015</t>
  </si>
  <si>
    <t>8/31/2015</t>
  </si>
  <si>
    <t>9/30/2015</t>
  </si>
  <si>
    <t>10/31/2015</t>
  </si>
  <si>
    <t>11/30/2015</t>
  </si>
  <si>
    <t>12/31/2015</t>
  </si>
  <si>
    <t>1/31/2016</t>
  </si>
  <si>
    <t>2/29/2016</t>
  </si>
  <si>
    <t>3/31/2016</t>
  </si>
  <si>
    <t>4/30/2016</t>
  </si>
  <si>
    <t>5/31/2016</t>
  </si>
  <si>
    <t>6/30/2016</t>
  </si>
  <si>
    <t>7/31/2016</t>
  </si>
  <si>
    <t>8/31/2016</t>
  </si>
  <si>
    <t>9/30/2016</t>
  </si>
  <si>
    <t>10/31/2016</t>
  </si>
  <si>
    <t>11/30/2016</t>
  </si>
  <si>
    <t>12/31/2016</t>
  </si>
  <si>
    <t>1/31/2017</t>
  </si>
  <si>
    <t>2/28/2017</t>
  </si>
  <si>
    <t>3/31/2017</t>
  </si>
  <si>
    <t>4/30/2017</t>
  </si>
  <si>
    <t>5/31/2017</t>
  </si>
  <si>
    <t>6/30/2017</t>
  </si>
  <si>
    <t>7/31/2017</t>
  </si>
  <si>
    <t>8/31/2017</t>
  </si>
  <si>
    <t>9/30/2017</t>
  </si>
  <si>
    <t>10/31/2017</t>
  </si>
  <si>
    <t>11/30/2017</t>
  </si>
  <si>
    <t>12/31/2017</t>
  </si>
  <si>
    <t>1/31/2018</t>
  </si>
  <si>
    <t>2/28/2018</t>
  </si>
  <si>
    <t>3/31/2018</t>
  </si>
  <si>
    <t>4/30/2018</t>
  </si>
  <si>
    <t>5/31/2018</t>
  </si>
  <si>
    <t>6/30/2018</t>
  </si>
  <si>
    <t>7/31/2018</t>
  </si>
  <si>
    <t>8/31/2018</t>
  </si>
  <si>
    <t>9/30/2018</t>
  </si>
  <si>
    <t>10/31/2018</t>
  </si>
  <si>
    <t>11/30/2018</t>
  </si>
  <si>
    <t>12/31/2018</t>
  </si>
  <si>
    <t>1/31/2019</t>
  </si>
  <si>
    <t>2/28/2019</t>
  </si>
  <si>
    <t>3/31/2019</t>
  </si>
  <si>
    <t>4/30/2019</t>
  </si>
  <si>
    <t>5/31/2019</t>
  </si>
  <si>
    <t>6/30/2019</t>
  </si>
  <si>
    <t>7/31/2019</t>
  </si>
  <si>
    <t>8/31/2019</t>
  </si>
  <si>
    <t>9/30/2019</t>
  </si>
  <si>
    <t>10/31/2019</t>
  </si>
  <si>
    <t>11/30/2019</t>
  </si>
  <si>
    <t>Monthly risk free rate</t>
  </si>
  <si>
    <t>1/</t>
  </si>
  <si>
    <t>3/</t>
  </si>
  <si>
    <t>ER-HPQ US</t>
  </si>
  <si>
    <t>ER-SPY</t>
  </si>
  <si>
    <t>Average</t>
  </si>
  <si>
    <t>Standart deviation</t>
  </si>
  <si>
    <t>Sharpe ratio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</si>
  <si>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</si>
  <si>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</si>
  <si>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</si>
  <si>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</si>
  <si>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</si>
  <si>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</si>
  <si>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</si>
  <si>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</si>
  <si>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</si>
  <si>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</si>
  <si>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</si>
  <si>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</si>
  <si>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</si>
  <si>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</si>
  <si>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</si>
  <si>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</si>
  <si>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</si>
  <si>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</si>
  <si>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</si>
  <si>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</si>
  <si>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</si>
  <si>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</si>
  <si>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</si>
  <si>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</si>
  <si>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</si>
  <si>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RESIDUAL OUTPUT</t>
  </si>
  <si>
    <t>Observation</t>
  </si>
  <si>
    <t>Predicted Y</t>
  </si>
  <si>
    <t>Residuals</t>
  </si>
  <si>
    <t>BETA = 0,30108967</t>
  </si>
  <si>
    <t>5/ A)</t>
  </si>
  <si>
    <t>Beta = 0,301089669</t>
  </si>
  <si>
    <t>B)</t>
  </si>
  <si>
    <t>C)</t>
  </si>
  <si>
    <t>The stock Beta means the relations between the progression or regression of a stock with his market. Here HPQ have a beta of</t>
  </si>
  <si>
    <t xml:space="preserve">around 0,3. It means that if the SPY progress of 1%, HPQ will progress of around 0,3%. </t>
  </si>
  <si>
    <t>We can conclude that the stock is less volatile than the market</t>
  </si>
  <si>
    <t>Unsystematic risk = var of residuals</t>
  </si>
  <si>
    <t>D)</t>
  </si>
  <si>
    <t>On bloomberg, the average price target is at 31.93 for an actual price of 28.26 the 04/30/24</t>
  </si>
  <si>
    <t xml:space="preserve">17 investors from hsbc, GS… give their analyze. 8 of them thinks that it's time to buy, </t>
  </si>
  <si>
    <t>7 thinks that it's time to hold and 3 thinks that it's time to sell.</t>
  </si>
  <si>
    <r>
      <t xml:space="preserve">It give us an </t>
    </r>
    <r>
      <rPr>
        <b/>
        <sz val="12"/>
        <color theme="1"/>
        <rFont val="Calibri"/>
        <family val="2"/>
        <scheme val="minor"/>
      </rPr>
      <t>expected return</t>
    </r>
    <r>
      <rPr>
        <sz val="12"/>
        <color theme="1"/>
        <rFont val="Calibri"/>
        <family val="2"/>
        <scheme val="minor"/>
      </rPr>
      <t xml:space="preserve"> of :</t>
    </r>
  </si>
  <si>
    <t>For the stock</t>
  </si>
  <si>
    <t>Rf + Ba * (E(R)m – Rf)</t>
  </si>
  <si>
    <t>Actually I think that the stock HPQ is worth buying because on is required return is 7,17%,</t>
  </si>
  <si>
    <t>and the average of the price target give us an expected return of 12,99% in 1 year.</t>
  </si>
  <si>
    <t xml:space="preserve">But, before taking our final investment decision, it's important to check the actual global health of the company </t>
  </si>
  <si>
    <t>and the market because the market impact directly our stock price with the unsystematic risk</t>
  </si>
  <si>
    <t>For the market</t>
  </si>
  <si>
    <t>Risk premium + Rf</t>
  </si>
  <si>
    <t>It give us a predict§ed alpha of 12,99%- 7,17% = 5,82%</t>
  </si>
  <si>
    <t>With those data, we can estimate that our stock is highly underpriced and represent a good opportunity at the actual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</si>
</sst>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rgb="FF3C3C3C"/>
      <name val="Times New Roman"/>
      <family val="1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0" fontId="0" fillId="0" borderId="0" xfId="0" applyNumberFormat="1"/>
    <xf numFmtId="0" fontId="0" fillId="0" borderId="3" xfId="0" applyBorder="1"/>
    <xf numFmtId="0" fontId="0" fillId="0" borderId="5" xfId="0" applyBorder="1"/>
    <xf numFmtId="14" fontId="0" fillId="0" borderId="1" xfId="0" applyNumberFormat="1" applyBorder="1"/>
    <xf numFmtId="14" fontId="0" fillId="0" borderId="4" xfId="0" applyNumberFormat="1" applyBorder="1"/>
    <xf numFmtId="14" fontId="0" fillId="0" borderId="6" xfId="0" applyNumberFormat="1" applyBorder="1"/>
    <xf numFmtId="10" fontId="0" fillId="0" borderId="1" xfId="0" applyNumberFormat="1" applyBorder="1"/>
    <xf numFmtId="10" fontId="0" fillId="0" borderId="4" xfId="0" applyNumberFormat="1" applyBorder="1"/>
    <xf numFmtId="10" fontId="0" fillId="0" borderId="6" xfId="0" applyNumberFormat="1" applyBorder="1"/>
    <xf numFmtId="0" fontId="1" fillId="0" borderId="11" xfId="0" applyFont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10" fontId="0" fillId="0" borderId="10" xfId="0" applyNumberFormat="1" applyBorder="1"/>
    <xf numFmtId="10" fontId="0" fillId="0" borderId="13" xfId="0" applyNumberFormat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10" fontId="0" fillId="4" borderId="12" xfId="0" applyNumberFormat="1" applyFill="1" applyBorder="1"/>
    <xf numFmtId="0" fontId="0" fillId="4" borderId="1" xfId="0" applyFill="1" applyBorder="1"/>
    <xf numFmtId="10" fontId="0" fillId="3" borderId="11" xfId="0" applyNumberFormat="1" applyFill="1" applyBorder="1"/>
    <xf numFmtId="10" fontId="0" fillId="3" borderId="1" xfId="0" applyNumberFormat="1" applyFill="1" applyBorder="1"/>
    <xf numFmtId="10" fontId="0" fillId="3" borderId="4" xfId="0" applyNumberFormat="1" applyFill="1" applyBorder="1"/>
    <xf numFmtId="10" fontId="0" fillId="3" borderId="6" xfId="0" applyNumberFormat="1" applyFill="1" applyBorder="1"/>
    <xf numFmtId="10" fontId="0" fillId="4" borderId="10" xfId="0" applyNumberFormat="1" applyFill="1" applyBorder="1"/>
    <xf numFmtId="10" fontId="0" fillId="4" borderId="4" xfId="0" applyNumberFormat="1" applyFill="1" applyBorder="1"/>
    <xf numFmtId="10" fontId="0" fillId="4" borderId="6" xfId="0" applyNumberFormat="1" applyFill="1" applyBorder="1"/>
    <xf numFmtId="10" fontId="0" fillId="3" borderId="10" xfId="0" applyNumberFormat="1" applyFill="1" applyBorder="1"/>
    <xf numFmtId="0" fontId="0" fillId="3" borderId="4" xfId="0" applyFill="1" applyBorder="1"/>
    <xf numFmtId="10" fontId="0" fillId="2" borderId="10" xfId="0" applyNumberFormat="1" applyFill="1" applyBorder="1"/>
    <xf numFmtId="10" fontId="0" fillId="2" borderId="1" xfId="0" applyNumberFormat="1" applyFill="1" applyBorder="1"/>
    <xf numFmtId="10" fontId="0" fillId="2" borderId="4" xfId="0" applyNumberFormat="1" applyFill="1" applyBorder="1"/>
    <xf numFmtId="10" fontId="0" fillId="2" borderId="6" xfId="0" applyNumberFormat="1" applyFill="1" applyBorder="1"/>
    <xf numFmtId="0" fontId="0" fillId="2" borderId="4" xfId="0" applyFill="1" applyBorder="1"/>
    <xf numFmtId="0" fontId="0" fillId="5" borderId="0" xfId="0" applyFill="1"/>
    <xf numFmtId="164" fontId="0" fillId="4" borderId="4" xfId="0" applyNumberFormat="1" applyFill="1" applyBorder="1"/>
    <xf numFmtId="164" fontId="0" fillId="4" borderId="6" xfId="0" applyNumberFormat="1" applyFill="1" applyBorder="1"/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Continuous"/>
    </xf>
    <xf numFmtId="0" fontId="0" fillId="5" borderId="5" xfId="0" applyFill="1" applyBorder="1"/>
    <xf numFmtId="10" fontId="0" fillId="5" borderId="0" xfId="0" applyNumberFormat="1" applyFill="1"/>
    <xf numFmtId="0" fontId="4" fillId="5" borderId="0" xfId="0" applyFont="1" applyFill="1"/>
    <xf numFmtId="0" fontId="4" fillId="0" borderId="0" xfId="0" applyFont="1"/>
    <xf numFmtId="10" fontId="0" fillId="0" borderId="0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Scatter plot chart and Trendline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Correlation!$J$4:$J$63</c:f>
              <c:numCache>
                <c:formatCode>0.00%</c:formatCode>
                <c:ptCount val="60"/>
                <c:pt idx="0">
                  <c:v>-9.9701136455296935E-2</c:v>
                </c:pt>
                <c:pt idx="1">
                  <c:v>-3.5721008360817326E-2</c:v>
                </c:pt>
                <c:pt idx="2">
                  <c:v>-0.10565071814652777</c:v>
                </c:pt>
                <c:pt idx="3">
                  <c:v>5.8070620219925866E-2</c:v>
                </c:pt>
                <c:pt idx="4">
                  <c:v>1.3025488181742369E-2</c:v>
                </c:pt>
                <c:pt idx="5">
                  <c:v>-0.10151364103031651</c:v>
                </c:pt>
                <c:pt idx="6">
                  <c:v>1.6969288448048733E-2</c:v>
                </c:pt>
                <c:pt idx="7">
                  <c:v>-8.0661198934750766E-2</c:v>
                </c:pt>
                <c:pt idx="8">
                  <c:v>-8.7329579456444206E-2</c:v>
                </c:pt>
                <c:pt idx="9">
                  <c:v>5.2697112301732289E-2</c:v>
                </c:pt>
                <c:pt idx="10">
                  <c:v>2.4124042066694596E-2</c:v>
                </c:pt>
                <c:pt idx="11">
                  <c:v>-5.6013041610845214E-2</c:v>
                </c:pt>
                <c:pt idx="12">
                  <c:v>-0.18011531864864858</c:v>
                </c:pt>
                <c:pt idx="13">
                  <c:v>0.10066854950566415</c:v>
                </c:pt>
                <c:pt idx="14">
                  <c:v>0.1522372822918617</c:v>
                </c:pt>
                <c:pt idx="15">
                  <c:v>-4.2501115584415942E-3</c:v>
                </c:pt>
                <c:pt idx="16">
                  <c:v>9.0239547677261639E-2</c:v>
                </c:pt>
                <c:pt idx="17">
                  <c:v>-6.2257884902840094E-2</c:v>
                </c:pt>
                <c:pt idx="18">
                  <c:v>0.1160846613545817</c:v>
                </c:pt>
                <c:pt idx="19">
                  <c:v>2.5445931477516032E-2</c:v>
                </c:pt>
                <c:pt idx="20">
                  <c:v>8.0482059993041005E-2</c:v>
                </c:pt>
                <c:pt idx="21">
                  <c:v>-6.7242160334835738E-2</c:v>
                </c:pt>
                <c:pt idx="22">
                  <c:v>6.2426932367149815E-2</c:v>
                </c:pt>
                <c:pt idx="23">
                  <c:v>-3.6788636363636378E-2</c:v>
                </c:pt>
                <c:pt idx="24">
                  <c:v>1.3725943396226578E-2</c:v>
                </c:pt>
                <c:pt idx="25">
                  <c:v>0.15371956036544832</c:v>
                </c:pt>
                <c:pt idx="26">
                  <c:v>2.8744180353434165E-2</c:v>
                </c:pt>
                <c:pt idx="27">
                  <c:v>5.1906095803845954E-2</c:v>
                </c:pt>
                <c:pt idx="28">
                  <c:v>-3.9297677683315102E-3</c:v>
                </c:pt>
                <c:pt idx="29">
                  <c:v>-6.9046947185501126E-2</c:v>
                </c:pt>
                <c:pt idx="30">
                  <c:v>9.1785675537757419E-2</c:v>
                </c:pt>
                <c:pt idx="31">
                  <c:v>-1.8887904188483575E-3</c:v>
                </c:pt>
                <c:pt idx="32">
                  <c:v>4.5263210880503134E-2</c:v>
                </c:pt>
                <c:pt idx="33">
                  <c:v>7.8767652628222509E-2</c:v>
                </c:pt>
                <c:pt idx="34">
                  <c:v>-5.6652786375998593E-3</c:v>
                </c:pt>
                <c:pt idx="35">
                  <c:v>-2.1612866176556344E-2</c:v>
                </c:pt>
                <c:pt idx="36">
                  <c:v>0.10877264397905743</c:v>
                </c:pt>
                <c:pt idx="37">
                  <c:v>1.6933423842194449E-3</c:v>
                </c:pt>
                <c:pt idx="38">
                  <c:v>-6.4264000604845148E-2</c:v>
                </c:pt>
                <c:pt idx="39">
                  <c:v>-2.1083458321167977E-2</c:v>
                </c:pt>
                <c:pt idx="40">
                  <c:v>2.3578013029315888E-2</c:v>
                </c:pt>
                <c:pt idx="41">
                  <c:v>2.8375815258322994E-2</c:v>
                </c:pt>
                <c:pt idx="42">
                  <c:v>1.5554813799552912E-2</c:v>
                </c:pt>
                <c:pt idx="43">
                  <c:v>6.6332593431542436E-2</c:v>
                </c:pt>
                <c:pt idx="44">
                  <c:v>4.3661105476673429E-2</c:v>
                </c:pt>
                <c:pt idx="45">
                  <c:v>-6.5126882033372177E-2</c:v>
                </c:pt>
                <c:pt idx="46">
                  <c:v>-4.916615414351632E-2</c:v>
                </c:pt>
                <c:pt idx="47">
                  <c:v>-0.11240982608695654</c:v>
                </c:pt>
                <c:pt idx="48">
                  <c:v>7.476019436633391E-2</c:v>
                </c:pt>
                <c:pt idx="49">
                  <c:v>-0.10639479735346669</c:v>
                </c:pt>
                <c:pt idx="50">
                  <c:v>-1.7205271160669056E-2</c:v>
                </c:pt>
                <c:pt idx="51">
                  <c:v>2.4779459500772046E-2</c:v>
                </c:pt>
                <c:pt idx="52">
                  <c:v>-6.5617524804050462E-2</c:v>
                </c:pt>
                <c:pt idx="53">
                  <c:v>0.11114675565310497</c:v>
                </c:pt>
                <c:pt idx="54">
                  <c:v>1.0275011446608502E-2</c:v>
                </c:pt>
                <c:pt idx="55">
                  <c:v>-0.13232841584109234</c:v>
                </c:pt>
                <c:pt idx="56">
                  <c:v>3.2869995382996613E-2</c:v>
                </c:pt>
                <c:pt idx="57">
                  <c:v>-8.329883720930252E-2</c:v>
                </c:pt>
                <c:pt idx="58">
                  <c:v>0.15473272319423984</c:v>
                </c:pt>
                <c:pt idx="59">
                  <c:v>2.2122994701195303E-2</c:v>
                </c:pt>
              </c:numCache>
            </c:numRef>
          </c:xVal>
          <c:yVal>
            <c:numRef>
              <c:f>Correlation!$I$4:$I$63</c:f>
              <c:numCache>
                <c:formatCode>0.00%</c:formatCode>
                <c:ptCount val="60"/>
                <c:pt idx="0">
                  <c:v>-2.9654250790137008E-2</c:v>
                </c:pt>
                <c:pt idx="1">
                  <c:v>5.6187928488913456E-2</c:v>
                </c:pt>
                <c:pt idx="2">
                  <c:v>-2.0104801194725078E-2</c:v>
                </c:pt>
                <c:pt idx="3">
                  <c:v>9.8172401333981828E-3</c:v>
                </c:pt>
                <c:pt idx="4">
                  <c:v>1.2839474632097166E-2</c:v>
                </c:pt>
                <c:pt idx="5">
                  <c:v>-2.5071103196241454E-2</c:v>
                </c:pt>
                <c:pt idx="6">
                  <c:v>2.2564234221348508E-2</c:v>
                </c:pt>
                <c:pt idx="7">
                  <c:v>-6.1008458266033301E-2</c:v>
                </c:pt>
                <c:pt idx="8">
                  <c:v>-3.057261203021128E-2</c:v>
                </c:pt>
                <c:pt idx="9">
                  <c:v>8.5043015720928705E-2</c:v>
                </c:pt>
                <c:pt idx="10">
                  <c:v>3.555119634424331E-3</c:v>
                </c:pt>
                <c:pt idx="11">
                  <c:v>-2.3288162183655283E-2</c:v>
                </c:pt>
                <c:pt idx="12">
                  <c:v>-5.0003270524515558E-2</c:v>
                </c:pt>
                <c:pt idx="13">
                  <c:v>-1.0842798202253246E-3</c:v>
                </c:pt>
                <c:pt idx="14">
                  <c:v>6.1547987592370873E-2</c:v>
                </c:pt>
                <c:pt idx="15">
                  <c:v>3.7495424573527939E-3</c:v>
                </c:pt>
                <c:pt idx="16">
                  <c:v>1.6786554141312058E-2</c:v>
                </c:pt>
                <c:pt idx="17">
                  <c:v>-1.9405928653372898E-3</c:v>
                </c:pt>
                <c:pt idx="18">
                  <c:v>3.6221258095689407E-2</c:v>
                </c:pt>
                <c:pt idx="19">
                  <c:v>9.4754055816012616E-4</c:v>
                </c:pt>
                <c:pt idx="20">
                  <c:v>-5.2099374356364978E-3</c:v>
                </c:pt>
                <c:pt idx="21">
                  <c:v>-1.7612031659680592E-2</c:v>
                </c:pt>
                <c:pt idx="22">
                  <c:v>3.6463399856432779E-2</c:v>
                </c:pt>
                <c:pt idx="23">
                  <c:v>1.3868465507453806E-2</c:v>
                </c:pt>
                <c:pt idx="24">
                  <c:v>1.7469689830871393E-2</c:v>
                </c:pt>
                <c:pt idx="25">
                  <c:v>3.885820095983606E-2</c:v>
                </c:pt>
                <c:pt idx="26">
                  <c:v>-3.7037254273816354E-3</c:v>
                </c:pt>
                <c:pt idx="27">
                  <c:v>9.2595069337792855E-3</c:v>
                </c:pt>
                <c:pt idx="28">
                  <c:v>1.3371233107250441E-2</c:v>
                </c:pt>
                <c:pt idx="29">
                  <c:v>6.7438780739677837E-4</c:v>
                </c:pt>
                <c:pt idx="30">
                  <c:v>1.9662510886424466E-2</c:v>
                </c:pt>
                <c:pt idx="31">
                  <c:v>2.0760306456586606E-3</c:v>
                </c:pt>
                <c:pt idx="32">
                  <c:v>1.4253355015320119E-2</c:v>
                </c:pt>
                <c:pt idx="33">
                  <c:v>2.2672387215524458E-2</c:v>
                </c:pt>
                <c:pt idx="34">
                  <c:v>2.9540880549855427E-2</c:v>
                </c:pt>
                <c:pt idx="35">
                  <c:v>5.8807740469878252E-3</c:v>
                </c:pt>
                <c:pt idx="36">
                  <c:v>5.5184176517228657E-2</c:v>
                </c:pt>
                <c:pt idx="37">
                  <c:v>-3.7668742267337657E-2</c:v>
                </c:pt>
                <c:pt idx="38">
                  <c:v>-3.2706933897447381E-2</c:v>
                </c:pt>
                <c:pt idx="39">
                  <c:v>3.7015459643142713E-3</c:v>
                </c:pt>
                <c:pt idx="40">
                  <c:v>2.2759068681370283E-2</c:v>
                </c:pt>
                <c:pt idx="41">
                  <c:v>-3.2845070019116903E-4</c:v>
                </c:pt>
                <c:pt idx="42">
                  <c:v>3.5413219826919015E-2</c:v>
                </c:pt>
                <c:pt idx="43">
                  <c:v>3.0228180051391752E-2</c:v>
                </c:pt>
                <c:pt idx="44">
                  <c:v>-3.6270623531878396E-4</c:v>
                </c:pt>
                <c:pt idx="45">
                  <c:v>-7.0979278793670095E-2</c:v>
                </c:pt>
                <c:pt idx="46">
                  <c:v>1.6607599878630037E-2</c:v>
                </c:pt>
                <c:pt idx="47">
                  <c:v>-9.5317994957583807E-2</c:v>
                </c:pt>
                <c:pt idx="48">
                  <c:v>7.809060163304743E-2</c:v>
                </c:pt>
                <c:pt idx="49">
                  <c:v>3.0424142347314831E-2</c:v>
                </c:pt>
                <c:pt idx="50">
                  <c:v>1.1635776142709943E-2</c:v>
                </c:pt>
                <c:pt idx="51">
                  <c:v>3.8869040258510186E-2</c:v>
                </c:pt>
                <c:pt idx="52">
                  <c:v>-6.5729504414947723E-2</c:v>
                </c:pt>
                <c:pt idx="53">
                  <c:v>6.2601201400097423E-2</c:v>
                </c:pt>
                <c:pt idx="54">
                  <c:v>1.3369430034129744E-2</c:v>
                </c:pt>
                <c:pt idx="55">
                  <c:v>-1.8368371943662712E-2</c:v>
                </c:pt>
                <c:pt idx="56">
                  <c:v>1.3196676603658301E-2</c:v>
                </c:pt>
                <c:pt idx="57">
                  <c:v>2.0729654254645694E-2</c:v>
                </c:pt>
                <c:pt idx="58">
                  <c:v>3.4914907795724398E-2</c:v>
                </c:pt>
                <c:pt idx="59">
                  <c:v>2.2737499906912456E-2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A5-9E4F-96A3-F875F8C87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379887"/>
        <c:axId val="7267279"/>
      </c:scatterChart>
      <c:valAx>
        <c:axId val="78137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7267279"/>
        <c:crosses val="autoZero"/>
        <c:crossBetween val="midCat"/>
      </c:valAx>
      <c:valAx>
        <c:axId val="726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781379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Correlation!$J$4:$J$63</c:f>
              <c:numCache>
                <c:formatCode>0.00%</c:formatCode>
                <c:ptCount val="60"/>
                <c:pt idx="0">
                  <c:v>-9.9701136455296935E-2</c:v>
                </c:pt>
                <c:pt idx="1">
                  <c:v>-3.5721008360817326E-2</c:v>
                </c:pt>
                <c:pt idx="2">
                  <c:v>-0.10565071814652777</c:v>
                </c:pt>
                <c:pt idx="3">
                  <c:v>5.8070620219925866E-2</c:v>
                </c:pt>
                <c:pt idx="4">
                  <c:v>1.3025488181742369E-2</c:v>
                </c:pt>
                <c:pt idx="5">
                  <c:v>-0.10151364103031651</c:v>
                </c:pt>
                <c:pt idx="6">
                  <c:v>1.6969288448048733E-2</c:v>
                </c:pt>
                <c:pt idx="7">
                  <c:v>-8.0661198934750766E-2</c:v>
                </c:pt>
                <c:pt idx="8">
                  <c:v>-8.7329579456444206E-2</c:v>
                </c:pt>
                <c:pt idx="9">
                  <c:v>5.2697112301732289E-2</c:v>
                </c:pt>
                <c:pt idx="10">
                  <c:v>2.4124042066694596E-2</c:v>
                </c:pt>
                <c:pt idx="11">
                  <c:v>-5.6013041610845214E-2</c:v>
                </c:pt>
                <c:pt idx="12">
                  <c:v>-0.18011531864864858</c:v>
                </c:pt>
                <c:pt idx="13">
                  <c:v>0.10066854950566415</c:v>
                </c:pt>
                <c:pt idx="14">
                  <c:v>0.1522372822918617</c:v>
                </c:pt>
                <c:pt idx="15">
                  <c:v>-4.2501115584415942E-3</c:v>
                </c:pt>
                <c:pt idx="16">
                  <c:v>9.0239547677261639E-2</c:v>
                </c:pt>
                <c:pt idx="17">
                  <c:v>-6.2257884902840094E-2</c:v>
                </c:pt>
                <c:pt idx="18">
                  <c:v>0.1160846613545817</c:v>
                </c:pt>
                <c:pt idx="19">
                  <c:v>2.5445931477516032E-2</c:v>
                </c:pt>
                <c:pt idx="20">
                  <c:v>8.0482059993041005E-2</c:v>
                </c:pt>
                <c:pt idx="21">
                  <c:v>-6.7242160334835738E-2</c:v>
                </c:pt>
                <c:pt idx="22">
                  <c:v>6.2426932367149815E-2</c:v>
                </c:pt>
                <c:pt idx="23">
                  <c:v>-3.6788636363636378E-2</c:v>
                </c:pt>
                <c:pt idx="24">
                  <c:v>1.3725943396226578E-2</c:v>
                </c:pt>
                <c:pt idx="25">
                  <c:v>0.15371956036544832</c:v>
                </c:pt>
                <c:pt idx="26">
                  <c:v>2.8744180353434165E-2</c:v>
                </c:pt>
                <c:pt idx="27">
                  <c:v>5.1906095803845954E-2</c:v>
                </c:pt>
                <c:pt idx="28">
                  <c:v>-3.9297677683315102E-3</c:v>
                </c:pt>
                <c:pt idx="29">
                  <c:v>-6.9046947185501126E-2</c:v>
                </c:pt>
                <c:pt idx="30">
                  <c:v>9.1785675537757419E-2</c:v>
                </c:pt>
                <c:pt idx="31">
                  <c:v>-1.8887904188483575E-3</c:v>
                </c:pt>
                <c:pt idx="32">
                  <c:v>4.5263210880503134E-2</c:v>
                </c:pt>
                <c:pt idx="33">
                  <c:v>7.8767652628222509E-2</c:v>
                </c:pt>
                <c:pt idx="34">
                  <c:v>-5.6652786375998593E-3</c:v>
                </c:pt>
                <c:pt idx="35">
                  <c:v>-2.1612866176556344E-2</c:v>
                </c:pt>
                <c:pt idx="36">
                  <c:v>0.10877264397905743</c:v>
                </c:pt>
                <c:pt idx="37">
                  <c:v>1.6933423842194449E-3</c:v>
                </c:pt>
                <c:pt idx="38">
                  <c:v>-6.4264000604845148E-2</c:v>
                </c:pt>
                <c:pt idx="39">
                  <c:v>-2.1083458321167977E-2</c:v>
                </c:pt>
                <c:pt idx="40">
                  <c:v>2.3578013029315888E-2</c:v>
                </c:pt>
                <c:pt idx="41">
                  <c:v>2.8375815258322994E-2</c:v>
                </c:pt>
                <c:pt idx="42">
                  <c:v>1.5554813799552912E-2</c:v>
                </c:pt>
                <c:pt idx="43">
                  <c:v>6.6332593431542436E-2</c:v>
                </c:pt>
                <c:pt idx="44">
                  <c:v>4.3661105476673429E-2</c:v>
                </c:pt>
                <c:pt idx="45">
                  <c:v>-6.5126882033372177E-2</c:v>
                </c:pt>
                <c:pt idx="46">
                  <c:v>-4.916615414351632E-2</c:v>
                </c:pt>
                <c:pt idx="47">
                  <c:v>-0.11240982608695654</c:v>
                </c:pt>
                <c:pt idx="48">
                  <c:v>7.476019436633391E-2</c:v>
                </c:pt>
                <c:pt idx="49">
                  <c:v>-0.10639479735346669</c:v>
                </c:pt>
                <c:pt idx="50">
                  <c:v>-1.7205271160669056E-2</c:v>
                </c:pt>
                <c:pt idx="51">
                  <c:v>2.4779459500772046E-2</c:v>
                </c:pt>
                <c:pt idx="52">
                  <c:v>-6.5617524804050462E-2</c:v>
                </c:pt>
                <c:pt idx="53">
                  <c:v>0.11114675565310497</c:v>
                </c:pt>
                <c:pt idx="54">
                  <c:v>1.0275011446608502E-2</c:v>
                </c:pt>
                <c:pt idx="55">
                  <c:v>-0.13232841584109234</c:v>
                </c:pt>
                <c:pt idx="56">
                  <c:v>3.2869995382996613E-2</c:v>
                </c:pt>
                <c:pt idx="57">
                  <c:v>-8.329883720930252E-2</c:v>
                </c:pt>
                <c:pt idx="58">
                  <c:v>0.15473272319423984</c:v>
                </c:pt>
                <c:pt idx="59">
                  <c:v>2.2122994701195303E-2</c:v>
                </c:pt>
              </c:numCache>
            </c:numRef>
          </c:xVal>
          <c:yVal>
            <c:numRef>
              <c:f>Correlation!$I$4:$I$63</c:f>
              <c:numCache>
                <c:formatCode>0.00%</c:formatCode>
                <c:ptCount val="60"/>
                <c:pt idx="0">
                  <c:v>-2.9654250790137008E-2</c:v>
                </c:pt>
                <c:pt idx="1">
                  <c:v>5.6187928488913456E-2</c:v>
                </c:pt>
                <c:pt idx="2">
                  <c:v>-2.0104801194725078E-2</c:v>
                </c:pt>
                <c:pt idx="3">
                  <c:v>9.8172401333981828E-3</c:v>
                </c:pt>
                <c:pt idx="4">
                  <c:v>1.2839474632097166E-2</c:v>
                </c:pt>
                <c:pt idx="5">
                  <c:v>-2.5071103196241454E-2</c:v>
                </c:pt>
                <c:pt idx="6">
                  <c:v>2.2564234221348508E-2</c:v>
                </c:pt>
                <c:pt idx="7">
                  <c:v>-6.1008458266033301E-2</c:v>
                </c:pt>
                <c:pt idx="8">
                  <c:v>-3.057261203021128E-2</c:v>
                </c:pt>
                <c:pt idx="9">
                  <c:v>8.5043015720928705E-2</c:v>
                </c:pt>
                <c:pt idx="10">
                  <c:v>3.555119634424331E-3</c:v>
                </c:pt>
                <c:pt idx="11">
                  <c:v>-2.3288162183655283E-2</c:v>
                </c:pt>
                <c:pt idx="12">
                  <c:v>-5.0003270524515558E-2</c:v>
                </c:pt>
                <c:pt idx="13">
                  <c:v>-1.0842798202253246E-3</c:v>
                </c:pt>
                <c:pt idx="14">
                  <c:v>6.1547987592370873E-2</c:v>
                </c:pt>
                <c:pt idx="15">
                  <c:v>3.7495424573527939E-3</c:v>
                </c:pt>
                <c:pt idx="16">
                  <c:v>1.6786554141312058E-2</c:v>
                </c:pt>
                <c:pt idx="17">
                  <c:v>-1.9405928653372898E-3</c:v>
                </c:pt>
                <c:pt idx="18">
                  <c:v>3.6221258095689407E-2</c:v>
                </c:pt>
                <c:pt idx="19">
                  <c:v>9.4754055816012616E-4</c:v>
                </c:pt>
                <c:pt idx="20">
                  <c:v>-5.2099374356364978E-3</c:v>
                </c:pt>
                <c:pt idx="21">
                  <c:v>-1.7612031659680592E-2</c:v>
                </c:pt>
                <c:pt idx="22">
                  <c:v>3.6463399856432779E-2</c:v>
                </c:pt>
                <c:pt idx="23">
                  <c:v>1.3868465507453806E-2</c:v>
                </c:pt>
                <c:pt idx="24">
                  <c:v>1.7469689830871393E-2</c:v>
                </c:pt>
                <c:pt idx="25">
                  <c:v>3.885820095983606E-2</c:v>
                </c:pt>
                <c:pt idx="26">
                  <c:v>-3.7037254273816354E-3</c:v>
                </c:pt>
                <c:pt idx="27">
                  <c:v>9.2595069337792855E-3</c:v>
                </c:pt>
                <c:pt idx="28">
                  <c:v>1.3371233107250441E-2</c:v>
                </c:pt>
                <c:pt idx="29">
                  <c:v>6.7438780739677837E-4</c:v>
                </c:pt>
                <c:pt idx="30">
                  <c:v>1.9662510886424466E-2</c:v>
                </c:pt>
                <c:pt idx="31">
                  <c:v>2.0760306456586606E-3</c:v>
                </c:pt>
                <c:pt idx="32">
                  <c:v>1.4253355015320119E-2</c:v>
                </c:pt>
                <c:pt idx="33">
                  <c:v>2.2672387215524458E-2</c:v>
                </c:pt>
                <c:pt idx="34">
                  <c:v>2.9540880549855427E-2</c:v>
                </c:pt>
                <c:pt idx="35">
                  <c:v>5.8807740469878252E-3</c:v>
                </c:pt>
                <c:pt idx="36">
                  <c:v>5.5184176517228657E-2</c:v>
                </c:pt>
                <c:pt idx="37">
                  <c:v>-3.7668742267337657E-2</c:v>
                </c:pt>
                <c:pt idx="38">
                  <c:v>-3.2706933897447381E-2</c:v>
                </c:pt>
                <c:pt idx="39">
                  <c:v>3.7015459643142713E-3</c:v>
                </c:pt>
                <c:pt idx="40">
                  <c:v>2.2759068681370283E-2</c:v>
                </c:pt>
                <c:pt idx="41">
                  <c:v>-3.2845070019116903E-4</c:v>
                </c:pt>
                <c:pt idx="42">
                  <c:v>3.5413219826919015E-2</c:v>
                </c:pt>
                <c:pt idx="43">
                  <c:v>3.0228180051391752E-2</c:v>
                </c:pt>
                <c:pt idx="44">
                  <c:v>-3.6270623531878396E-4</c:v>
                </c:pt>
                <c:pt idx="45">
                  <c:v>-7.0979278793670095E-2</c:v>
                </c:pt>
                <c:pt idx="46">
                  <c:v>1.6607599878630037E-2</c:v>
                </c:pt>
                <c:pt idx="47">
                  <c:v>-9.5317994957583807E-2</c:v>
                </c:pt>
                <c:pt idx="48">
                  <c:v>7.809060163304743E-2</c:v>
                </c:pt>
                <c:pt idx="49">
                  <c:v>3.0424142347314831E-2</c:v>
                </c:pt>
                <c:pt idx="50">
                  <c:v>1.1635776142709943E-2</c:v>
                </c:pt>
                <c:pt idx="51">
                  <c:v>3.8869040258510186E-2</c:v>
                </c:pt>
                <c:pt idx="52">
                  <c:v>-6.5729504414947723E-2</c:v>
                </c:pt>
                <c:pt idx="53">
                  <c:v>6.2601201400097423E-2</c:v>
                </c:pt>
                <c:pt idx="54">
                  <c:v>1.3369430034129744E-2</c:v>
                </c:pt>
                <c:pt idx="55">
                  <c:v>-1.8368371943662712E-2</c:v>
                </c:pt>
                <c:pt idx="56">
                  <c:v>1.3196676603658301E-2</c:v>
                </c:pt>
                <c:pt idx="57">
                  <c:v>2.0729654254645694E-2</c:v>
                </c:pt>
                <c:pt idx="58">
                  <c:v>3.4914907795724398E-2</c:v>
                </c:pt>
                <c:pt idx="59">
                  <c:v>2.2737499906912456E-2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A7-334A-B4A4-5035F9198133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Correlation!$J$4:$J$63</c:f>
              <c:numCache>
                <c:formatCode>0.00%</c:formatCode>
                <c:ptCount val="60"/>
                <c:pt idx="0">
                  <c:v>-9.9701136455296935E-2</c:v>
                </c:pt>
                <c:pt idx="1">
                  <c:v>-3.5721008360817326E-2</c:v>
                </c:pt>
                <c:pt idx="2">
                  <c:v>-0.10565071814652777</c:v>
                </c:pt>
                <c:pt idx="3">
                  <c:v>5.8070620219925866E-2</c:v>
                </c:pt>
                <c:pt idx="4">
                  <c:v>1.3025488181742369E-2</c:v>
                </c:pt>
                <c:pt idx="5">
                  <c:v>-0.10151364103031651</c:v>
                </c:pt>
                <c:pt idx="6">
                  <c:v>1.6969288448048733E-2</c:v>
                </c:pt>
                <c:pt idx="7">
                  <c:v>-8.0661198934750766E-2</c:v>
                </c:pt>
                <c:pt idx="8">
                  <c:v>-8.7329579456444206E-2</c:v>
                </c:pt>
                <c:pt idx="9">
                  <c:v>5.2697112301732289E-2</c:v>
                </c:pt>
                <c:pt idx="10">
                  <c:v>2.4124042066694596E-2</c:v>
                </c:pt>
                <c:pt idx="11">
                  <c:v>-5.6013041610845214E-2</c:v>
                </c:pt>
                <c:pt idx="12">
                  <c:v>-0.18011531864864858</c:v>
                </c:pt>
                <c:pt idx="13">
                  <c:v>0.10066854950566415</c:v>
                </c:pt>
                <c:pt idx="14">
                  <c:v>0.1522372822918617</c:v>
                </c:pt>
                <c:pt idx="15">
                  <c:v>-4.2501115584415942E-3</c:v>
                </c:pt>
                <c:pt idx="16">
                  <c:v>9.0239547677261639E-2</c:v>
                </c:pt>
                <c:pt idx="17">
                  <c:v>-6.2257884902840094E-2</c:v>
                </c:pt>
                <c:pt idx="18">
                  <c:v>0.1160846613545817</c:v>
                </c:pt>
                <c:pt idx="19">
                  <c:v>2.5445931477516032E-2</c:v>
                </c:pt>
                <c:pt idx="20">
                  <c:v>8.0482059993041005E-2</c:v>
                </c:pt>
                <c:pt idx="21">
                  <c:v>-6.7242160334835738E-2</c:v>
                </c:pt>
                <c:pt idx="22">
                  <c:v>6.2426932367149815E-2</c:v>
                </c:pt>
                <c:pt idx="23">
                  <c:v>-3.6788636363636378E-2</c:v>
                </c:pt>
                <c:pt idx="24">
                  <c:v>1.3725943396226578E-2</c:v>
                </c:pt>
                <c:pt idx="25">
                  <c:v>0.15371956036544832</c:v>
                </c:pt>
                <c:pt idx="26">
                  <c:v>2.8744180353434165E-2</c:v>
                </c:pt>
                <c:pt idx="27">
                  <c:v>5.1906095803845954E-2</c:v>
                </c:pt>
                <c:pt idx="28">
                  <c:v>-3.9297677683315102E-3</c:v>
                </c:pt>
                <c:pt idx="29">
                  <c:v>-6.9046947185501126E-2</c:v>
                </c:pt>
                <c:pt idx="30">
                  <c:v>9.1785675537757419E-2</c:v>
                </c:pt>
                <c:pt idx="31">
                  <c:v>-1.8887904188483575E-3</c:v>
                </c:pt>
                <c:pt idx="32">
                  <c:v>4.5263210880503134E-2</c:v>
                </c:pt>
                <c:pt idx="33">
                  <c:v>7.8767652628222509E-2</c:v>
                </c:pt>
                <c:pt idx="34">
                  <c:v>-5.6652786375998593E-3</c:v>
                </c:pt>
                <c:pt idx="35">
                  <c:v>-2.1612866176556344E-2</c:v>
                </c:pt>
                <c:pt idx="36">
                  <c:v>0.10877264397905743</c:v>
                </c:pt>
                <c:pt idx="37">
                  <c:v>1.6933423842194449E-3</c:v>
                </c:pt>
                <c:pt idx="38">
                  <c:v>-6.4264000604845148E-2</c:v>
                </c:pt>
                <c:pt idx="39">
                  <c:v>-2.1083458321167977E-2</c:v>
                </c:pt>
                <c:pt idx="40">
                  <c:v>2.3578013029315888E-2</c:v>
                </c:pt>
                <c:pt idx="41">
                  <c:v>2.8375815258322994E-2</c:v>
                </c:pt>
                <c:pt idx="42">
                  <c:v>1.5554813799552912E-2</c:v>
                </c:pt>
                <c:pt idx="43">
                  <c:v>6.6332593431542436E-2</c:v>
                </c:pt>
                <c:pt idx="44">
                  <c:v>4.3661105476673429E-2</c:v>
                </c:pt>
                <c:pt idx="45">
                  <c:v>-6.5126882033372177E-2</c:v>
                </c:pt>
                <c:pt idx="46">
                  <c:v>-4.916615414351632E-2</c:v>
                </c:pt>
                <c:pt idx="47">
                  <c:v>-0.11240982608695654</c:v>
                </c:pt>
                <c:pt idx="48">
                  <c:v>7.476019436633391E-2</c:v>
                </c:pt>
                <c:pt idx="49">
                  <c:v>-0.10639479735346669</c:v>
                </c:pt>
                <c:pt idx="50">
                  <c:v>-1.7205271160669056E-2</c:v>
                </c:pt>
                <c:pt idx="51">
                  <c:v>2.4779459500772046E-2</c:v>
                </c:pt>
                <c:pt idx="52">
                  <c:v>-6.5617524804050462E-2</c:v>
                </c:pt>
                <c:pt idx="53">
                  <c:v>0.11114675565310497</c:v>
                </c:pt>
                <c:pt idx="54">
                  <c:v>1.0275011446608502E-2</c:v>
                </c:pt>
                <c:pt idx="55">
                  <c:v>-0.13232841584109234</c:v>
                </c:pt>
                <c:pt idx="56">
                  <c:v>3.2869995382996613E-2</c:v>
                </c:pt>
                <c:pt idx="57">
                  <c:v>-8.329883720930252E-2</c:v>
                </c:pt>
                <c:pt idx="58">
                  <c:v>0.15473272319423984</c:v>
                </c:pt>
                <c:pt idx="59">
                  <c:v>2.2122994701195303E-2</c:v>
                </c:pt>
              </c:numCache>
            </c:numRef>
          </c:xVal>
          <c:yVal>
            <c:numRef>
              <c:f>'Regression 1'!$B$25:$B$84</c:f>
              <c:numCache>
                <c:formatCode>General</c:formatCode>
                <c:ptCount val="60"/>
                <c:pt idx="0">
                  <c:v>-2.3999461336810586E-2</c:v>
                </c:pt>
                <c:pt idx="1">
                  <c:v>-4.7357057199899849E-3</c:v>
                </c:pt>
                <c:pt idx="2">
                  <c:v>-2.5790818921355187E-2</c:v>
                </c:pt>
                <c:pt idx="3">
                  <c:v>2.3503984722876407E-2</c:v>
                </c:pt>
                <c:pt idx="4">
                  <c:v>9.9413608089387612E-3</c:v>
                </c:pt>
                <c:pt idx="5">
                  <c:v>-2.4545187740108599E-2</c:v>
                </c:pt>
                <c:pt idx="6">
                  <c:v>1.1128798327342744E-2</c:v>
                </c:pt>
                <c:pt idx="7">
                  <c:v>-1.8266732843149107E-2</c:v>
                </c:pt>
                <c:pt idx="8">
                  <c:v>-2.0274513329930483E-2</c:v>
                </c:pt>
                <c:pt idx="9">
                  <c:v>2.1886077000211768E-2</c:v>
                </c:pt>
                <c:pt idx="10">
                  <c:v>1.3283020729095782E-2</c:v>
                </c:pt>
                <c:pt idx="11">
                  <c:v>-1.0845427302911655E-2</c:v>
                </c:pt>
                <c:pt idx="12">
                  <c:v>-4.8211340869338003E-2</c:v>
                </c:pt>
                <c:pt idx="13">
                  <c:v>3.6329781169099386E-2</c:v>
                </c:pt>
                <c:pt idx="14">
                  <c:v>5.1856593875623934E-2</c:v>
                </c:pt>
                <c:pt idx="15">
                  <c:v>4.7398561942953331E-3</c:v>
                </c:pt>
                <c:pt idx="16">
                  <c:v>3.3189716456302171E-2</c:v>
                </c:pt>
                <c:pt idx="17">
                  <c:v>-1.2725685105219972E-2</c:v>
                </c:pt>
                <c:pt idx="18">
                  <c:v>4.0971413189288229E-2</c:v>
                </c:pt>
                <c:pt idx="19">
                  <c:v>1.3681027974797502E-2</c:v>
                </c:pt>
                <c:pt idx="20">
                  <c:v>3.0251837715181282E-2</c:v>
                </c:pt>
                <c:pt idx="21">
                  <c:v>-1.4226398947291375E-2</c:v>
                </c:pt>
                <c:pt idx="22">
                  <c:v>2.481562530713385E-2</c:v>
                </c:pt>
                <c:pt idx="23">
                  <c:v>-5.0571574824123701E-3</c:v>
                </c:pt>
                <c:pt idx="24">
                  <c:v>1.0152260637904809E-2</c:v>
                </c:pt>
                <c:pt idx="25">
                  <c:v>5.2302892490774841E-2</c:v>
                </c:pt>
                <c:pt idx="26">
                  <c:v>1.467409663848188E-2</c:v>
                </c:pt>
                <c:pt idx="27">
                  <c:v>2.1647910104364766E-2</c:v>
                </c:pt>
                <c:pt idx="28">
                  <c:v>4.8363084001573466E-3</c:v>
                </c:pt>
                <c:pt idx="29">
                  <c:v>-1.476980162351498E-2</c:v>
                </c:pt>
                <c:pt idx="30">
                  <c:v>3.3655239582685507E-2</c:v>
                </c:pt>
                <c:pt idx="31">
                  <c:v>5.4508255955879395E-3</c:v>
                </c:pt>
                <c:pt idx="32">
                  <c:v>1.9647806078862205E-2</c:v>
                </c:pt>
                <c:pt idx="33">
                  <c:v>2.9735647368472826E-2</c:v>
                </c:pt>
                <c:pt idx="34">
                  <c:v>4.3137640062706761E-3</c:v>
                </c:pt>
                <c:pt idx="35">
                  <c:v>-4.8788985373180533E-4</c:v>
                </c:pt>
                <c:pt idx="36">
                  <c:v>3.8769840294966391E-2</c:v>
                </c:pt>
                <c:pt idx="37">
                  <c:v>6.5293687770488201E-3</c:v>
                </c:pt>
                <c:pt idx="38">
                  <c:v>-1.3329705818736272E-2</c:v>
                </c:pt>
                <c:pt idx="39">
                  <c:v>-3.2849061756949844E-4</c:v>
                </c:pt>
                <c:pt idx="40">
                  <c:v>1.3118617026742788E-2</c:v>
                </c:pt>
                <c:pt idx="41">
                  <c:v>1.4563185713772419E-2</c:v>
                </c:pt>
                <c:pt idx="42">
                  <c:v>1.0702914623037333E-2</c:v>
                </c:pt>
                <c:pt idx="43">
                  <c:v>2.5991579505842036E-2</c:v>
                </c:pt>
                <c:pt idx="44">
                  <c:v>1.9165428692462037E-2</c:v>
                </c:pt>
                <c:pt idx="45">
                  <c:v>-1.35895105027921E-2</c:v>
                </c:pt>
                <c:pt idx="46">
                  <c:v>-8.783900218881386E-3</c:v>
                </c:pt>
                <c:pt idx="47">
                  <c:v>-2.7825916496650071E-2</c:v>
                </c:pt>
                <c:pt idx="48">
                  <c:v>2.8529043085223641E-2</c:v>
                </c:pt>
                <c:pt idx="49">
                  <c:v>-2.6014853483787796E-2</c:v>
                </c:pt>
                <c:pt idx="50">
                  <c:v>8.3919147249791274E-4</c:v>
                </c:pt>
                <c:pt idx="51">
                  <c:v>1.3480360147648165E-2</c:v>
                </c:pt>
                <c:pt idx="52">
                  <c:v>-1.3737237972414371E-2</c:v>
                </c:pt>
                <c:pt idx="53">
                  <c:v>3.9484660794049428E-2</c:v>
                </c:pt>
                <c:pt idx="54">
                  <c:v>9.1132206780355062E-3</c:v>
                </c:pt>
                <c:pt idx="55">
                  <c:v>-3.3823198100850015E-2</c:v>
                </c:pt>
                <c:pt idx="56">
                  <c:v>1.5916336921782501E-2</c:v>
                </c:pt>
                <c:pt idx="57">
                  <c:v>-1.9060898479258882E-2</c:v>
                </c:pt>
                <c:pt idx="58">
                  <c:v>5.2607945351954885E-2</c:v>
                </c:pt>
                <c:pt idx="59">
                  <c:v>1.2680526039342463E-2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A7-334A-B4A4-5035F9198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47535"/>
        <c:axId val="645260559"/>
      </c:scatterChart>
      <c:valAx>
        <c:axId val="7177475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645260559"/>
        <c:crosses val="autoZero"/>
        <c:crossBetween val="midCat"/>
      </c:valAx>
      <c:valAx>
        <c:axId val="6452605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7177475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11</xdr:col>
      <xdr:colOff>711200</xdr:colOff>
      <xdr:row>21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E91504-B787-6644-8A1F-1B36CBC2DC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15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2FBC0F-EA46-F47E-B337-2719BDCB1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9F9F-EA0D-6E47-8F51-9D4229626EA6}">
  <dimension ref="B1:S67"/>
  <sheetViews>
    <sheetView tabSelected="1" topLeftCell="A31" zoomScale="75" zoomScaleNormal="100" workbookViewId="0">
      <selection activeCell="M61" sqref="M61"/>
    </sheetView>
  </sheetViews>
  <sheetFormatPr baseColWidth="10" defaultRowHeight="16" x14ac:dyDescent="0.2"/>
  <cols>
    <col min="1" max="1" width="11.83203125" customWidth="1"/>
    <col min="2" max="2" width="12" customWidth="1"/>
    <col min="7" max="7" width="13.33203125" customWidth="1"/>
    <col min="8" max="8" width="19" customWidth="1"/>
    <col min="12" max="12" width="12.6640625" customWidth="1"/>
    <col min="14" max="14" width="21.1640625" customWidth="1"/>
  </cols>
  <sheetData>
    <row r="1" spans="2:19" ht="17" thickBot="1" x14ac:dyDescent="0.25"/>
    <row r="2" spans="2:19" ht="17" thickBot="1" x14ac:dyDescent="0.25">
      <c r="C2" s="26" t="s">
        <v>0</v>
      </c>
      <c r="D2" s="35" t="s">
        <v>1</v>
      </c>
      <c r="E2" s="20" t="s">
        <v>2</v>
      </c>
      <c r="F2" s="20" t="s">
        <v>3</v>
      </c>
      <c r="G2" s="30" t="s">
        <v>6</v>
      </c>
      <c r="H2" s="24" t="s">
        <v>67</v>
      </c>
      <c r="I2" s="33" t="s">
        <v>71</v>
      </c>
      <c r="J2" s="35" t="s">
        <v>70</v>
      </c>
      <c r="K2" s="49"/>
      <c r="L2" s="49"/>
      <c r="N2" s="21" t="s">
        <v>68</v>
      </c>
      <c r="O2" s="10"/>
      <c r="P2" s="14" t="s">
        <v>0</v>
      </c>
      <c r="Q2" s="14" t="s">
        <v>1</v>
      </c>
      <c r="R2" s="14" t="s">
        <v>2</v>
      </c>
      <c r="S2" s="15" t="s">
        <v>3</v>
      </c>
    </row>
    <row r="3" spans="2:19" ht="17" thickBot="1" x14ac:dyDescent="0.25">
      <c r="B3" s="4"/>
      <c r="C3" s="27"/>
      <c r="D3" s="36"/>
      <c r="E3" s="7"/>
      <c r="F3" s="7"/>
      <c r="G3" s="25"/>
      <c r="H3" s="25"/>
      <c r="I3" s="34"/>
      <c r="J3" s="39"/>
      <c r="K3" s="50"/>
      <c r="L3" s="50"/>
      <c r="O3" s="13" t="s">
        <v>0</v>
      </c>
      <c r="P3" s="11">
        <v>1</v>
      </c>
      <c r="Q3" s="2"/>
      <c r="R3" s="2"/>
      <c r="S3" s="16"/>
    </row>
    <row r="4" spans="2:19" ht="17" thickBot="1" x14ac:dyDescent="0.25">
      <c r="B4" s="5" t="s">
        <v>7</v>
      </c>
      <c r="C4" s="28">
        <v>-2.9629250790137007E-2</v>
      </c>
      <c r="D4" s="37">
        <v>-9.9676136455296938E-2</v>
      </c>
      <c r="E4" s="8">
        <v>-0.11499199046233244</v>
      </c>
      <c r="F4" s="8">
        <v>-0.10212401366606672</v>
      </c>
      <c r="G4" s="31">
        <v>0.03</v>
      </c>
      <c r="H4" s="41">
        <v>2.5000000000000001E-5</v>
      </c>
      <c r="I4" s="28">
        <f>C4-H4</f>
        <v>-2.9654250790137008E-2</v>
      </c>
      <c r="J4" s="37">
        <f>D4-H4</f>
        <v>-9.9701136455296935E-2</v>
      </c>
      <c r="K4" s="49"/>
      <c r="L4" s="49"/>
      <c r="O4" s="13" t="s">
        <v>1</v>
      </c>
      <c r="P4" s="17">
        <v>0.65830172729346836</v>
      </c>
      <c r="Q4">
        <v>1</v>
      </c>
      <c r="S4" s="18"/>
    </row>
    <row r="5" spans="2:19" ht="17" thickBot="1" x14ac:dyDescent="0.25">
      <c r="B5" s="5" t="s">
        <v>8</v>
      </c>
      <c r="C5" s="28">
        <v>5.620459848891346E-2</v>
      </c>
      <c r="D5" s="37">
        <v>-3.5704338360817323E-2</v>
      </c>
      <c r="E5" s="8">
        <v>7.5592018081117818E-2</v>
      </c>
      <c r="F5" s="8">
        <v>9.5382305071915141E-2</v>
      </c>
      <c r="G5" s="31">
        <v>0.02</v>
      </c>
      <c r="H5" s="41">
        <v>1.6670000000000001E-5</v>
      </c>
      <c r="I5" s="28">
        <f t="shared" ref="I5:I63" si="0">C5-H5</f>
        <v>5.6187928488913456E-2</v>
      </c>
      <c r="J5" s="37">
        <f t="shared" ref="J5:J63" si="1">D5-H5</f>
        <v>-3.5721008360817326E-2</v>
      </c>
      <c r="K5" s="49"/>
      <c r="L5" s="49"/>
      <c r="O5" s="13" t="s">
        <v>2</v>
      </c>
      <c r="P5" s="17">
        <v>0.29868242966507608</v>
      </c>
      <c r="Q5">
        <v>0.14364166645066673</v>
      </c>
      <c r="R5">
        <v>1</v>
      </c>
      <c r="S5" s="18"/>
    </row>
    <row r="6" spans="2:19" ht="17" thickBot="1" x14ac:dyDescent="0.25">
      <c r="B6" s="5" t="s">
        <v>9</v>
      </c>
      <c r="C6" s="28">
        <v>-2.0079801194725078E-2</v>
      </c>
      <c r="D6" s="37">
        <v>-0.10562571814652777</v>
      </c>
      <c r="E6" s="8">
        <v>-2.8789161727349799E-2</v>
      </c>
      <c r="F6" s="8">
        <v>7.0836194353210091E-2</v>
      </c>
      <c r="G6" s="31">
        <v>0.03</v>
      </c>
      <c r="H6" s="41">
        <v>2.5000000000000001E-5</v>
      </c>
      <c r="I6" s="28">
        <f t="shared" si="0"/>
        <v>-2.0104801194725078E-2</v>
      </c>
      <c r="J6" s="37">
        <f t="shared" si="1"/>
        <v>-0.10565071814652777</v>
      </c>
      <c r="K6" s="49"/>
      <c r="L6" s="49"/>
      <c r="O6" s="12" t="s">
        <v>3</v>
      </c>
      <c r="P6" s="12">
        <v>0.49121475796216363</v>
      </c>
      <c r="Q6" s="3">
        <v>0.34927056265419248</v>
      </c>
      <c r="R6" s="3">
        <v>0.16704801287027321</v>
      </c>
      <c r="S6" s="19">
        <v>1</v>
      </c>
    </row>
    <row r="7" spans="2:19" x14ac:dyDescent="0.2">
      <c r="B7" s="5" t="s">
        <v>10</v>
      </c>
      <c r="C7" s="28">
        <v>9.8339101333981827E-3</v>
      </c>
      <c r="D7" s="37">
        <v>5.8087290219925869E-2</v>
      </c>
      <c r="E7" s="8">
        <v>3.8651612903225718E-2</v>
      </c>
      <c r="F7" s="8">
        <v>3.4204549854791821E-2</v>
      </c>
      <c r="G7" s="31">
        <v>0.02</v>
      </c>
      <c r="H7" s="41">
        <v>1.6670000000000001E-5</v>
      </c>
      <c r="I7" s="28">
        <f t="shared" si="0"/>
        <v>9.8172401333981828E-3</v>
      </c>
      <c r="J7" s="37">
        <f t="shared" si="1"/>
        <v>5.8070620219925866E-2</v>
      </c>
      <c r="K7" s="49"/>
      <c r="L7" s="49"/>
    </row>
    <row r="8" spans="2:19" x14ac:dyDescent="0.2">
      <c r="B8" s="5" t="s">
        <v>11</v>
      </c>
      <c r="C8" s="28">
        <v>1.2856144632097166E-2</v>
      </c>
      <c r="D8" s="37">
        <v>1.3042158181742369E-2</v>
      </c>
      <c r="E8" s="8">
        <v>4.4767764702420276E-3</v>
      </c>
      <c r="F8" s="8">
        <v>-5.5226163969615105E-2</v>
      </c>
      <c r="G8" s="31">
        <v>0.02</v>
      </c>
      <c r="H8" s="41">
        <v>1.6670000000000001E-5</v>
      </c>
      <c r="I8" s="28">
        <f t="shared" si="0"/>
        <v>1.2839474632097166E-2</v>
      </c>
      <c r="J8" s="37">
        <f t="shared" si="1"/>
        <v>1.3025488181742369E-2</v>
      </c>
      <c r="K8" s="49"/>
      <c r="L8" s="49"/>
      <c r="O8" t="s">
        <v>4</v>
      </c>
    </row>
    <row r="9" spans="2:19" x14ac:dyDescent="0.2">
      <c r="B9" s="5" t="s">
        <v>12</v>
      </c>
      <c r="C9" s="28">
        <v>-2.5054433196241455E-2</v>
      </c>
      <c r="D9" s="37">
        <v>-0.10149697103031652</v>
      </c>
      <c r="E9" s="8">
        <v>-0.10807804411821476</v>
      </c>
      <c r="F9" s="8">
        <v>9.2469945632926986E-3</v>
      </c>
      <c r="G9" s="31">
        <v>0.02</v>
      </c>
      <c r="H9" s="41">
        <v>1.6670000000000001E-5</v>
      </c>
      <c r="I9" s="28">
        <f t="shared" si="0"/>
        <v>-2.5071103196241454E-2</v>
      </c>
      <c r="J9" s="37">
        <f t="shared" si="1"/>
        <v>-0.10151364103031651</v>
      </c>
      <c r="K9" s="49"/>
      <c r="L9" s="49"/>
      <c r="O9" t="s">
        <v>5</v>
      </c>
    </row>
    <row r="10" spans="2:19" x14ac:dyDescent="0.2">
      <c r="B10" s="5" t="s">
        <v>13</v>
      </c>
      <c r="C10" s="28">
        <v>2.2589234221348509E-2</v>
      </c>
      <c r="D10" s="37">
        <v>1.6994288448048733E-2</v>
      </c>
      <c r="E10" s="8">
        <v>-1.8738600874455003E-3</v>
      </c>
      <c r="F10" s="8">
        <v>6.6426719018761959E-2</v>
      </c>
      <c r="G10" s="31">
        <v>0.03</v>
      </c>
      <c r="H10" s="41">
        <v>2.5000000000000001E-5</v>
      </c>
      <c r="I10" s="28">
        <f t="shared" si="0"/>
        <v>2.2564234221348508E-2</v>
      </c>
      <c r="J10" s="37">
        <f t="shared" si="1"/>
        <v>1.6969288448048733E-2</v>
      </c>
      <c r="K10" s="49"/>
      <c r="L10" s="49"/>
    </row>
    <row r="11" spans="2:19" x14ac:dyDescent="0.2">
      <c r="B11" s="5" t="s">
        <v>14</v>
      </c>
      <c r="C11" s="28">
        <v>-6.0950128266033299E-2</v>
      </c>
      <c r="D11" s="37">
        <v>-8.0602868934750771E-2</v>
      </c>
      <c r="E11" s="8">
        <v>-6.0387924292488293E-2</v>
      </c>
      <c r="F11" s="8">
        <v>-2.9610309911015764E-2</v>
      </c>
      <c r="G11" s="31">
        <v>7.0000000000000007E-2</v>
      </c>
      <c r="H11" s="41">
        <v>5.8329999999999999E-5</v>
      </c>
      <c r="I11" s="28">
        <f t="shared" si="0"/>
        <v>-6.1008458266033301E-2</v>
      </c>
      <c r="J11" s="37">
        <f t="shared" si="1"/>
        <v>-8.0661198934750766E-2</v>
      </c>
      <c r="K11" s="49"/>
      <c r="L11" s="49"/>
      <c r="N11" s="22" t="s">
        <v>69</v>
      </c>
    </row>
    <row r="12" spans="2:19" x14ac:dyDescent="0.2">
      <c r="B12" s="5" t="s">
        <v>15</v>
      </c>
      <c r="C12" s="28">
        <v>-3.0555942030211281E-2</v>
      </c>
      <c r="D12" s="37">
        <v>-8.731290945644421E-2</v>
      </c>
      <c r="E12" s="8">
        <v>7.5591006473826106E-2</v>
      </c>
      <c r="F12" s="8">
        <v>-7.0513818181818233E-2</v>
      </c>
      <c r="G12" s="31">
        <v>0.02</v>
      </c>
      <c r="H12" s="41">
        <v>1.6670000000000001E-5</v>
      </c>
      <c r="I12" s="28">
        <f t="shared" si="0"/>
        <v>-3.057261203021128E-2</v>
      </c>
      <c r="J12" s="37">
        <f t="shared" si="1"/>
        <v>-8.7329579456444206E-2</v>
      </c>
      <c r="K12" s="49"/>
      <c r="L12" s="49"/>
    </row>
    <row r="13" spans="2:19" x14ac:dyDescent="0.2">
      <c r="B13" s="5" t="s">
        <v>16</v>
      </c>
      <c r="C13" s="28">
        <v>8.5059685720928702E-2</v>
      </c>
      <c r="D13" s="37">
        <v>5.2713782301732293E-2</v>
      </c>
      <c r="E13" s="8">
        <v>2.7863839871945517E-2</v>
      </c>
      <c r="F13" s="8">
        <v>1.3777802112981741E-2</v>
      </c>
      <c r="G13" s="31">
        <v>0.02</v>
      </c>
      <c r="H13" s="41">
        <v>1.6670000000000001E-5</v>
      </c>
      <c r="I13" s="28">
        <f t="shared" si="0"/>
        <v>8.5043015720928705E-2</v>
      </c>
      <c r="J13" s="37">
        <f t="shared" si="1"/>
        <v>5.2697112301732289E-2</v>
      </c>
      <c r="K13" s="49"/>
      <c r="L13" s="49"/>
    </row>
    <row r="14" spans="2:19" x14ac:dyDescent="0.2">
      <c r="B14" s="5" t="s">
        <v>17</v>
      </c>
      <c r="C14" s="28">
        <v>3.6551196344243309E-3</v>
      </c>
      <c r="D14" s="37">
        <v>2.4224042066694595E-2</v>
      </c>
      <c r="E14" s="8">
        <v>0.16716863954311334</v>
      </c>
      <c r="F14" s="8">
        <v>-4.5301343802058858E-3</v>
      </c>
      <c r="G14" s="31">
        <v>0.12</v>
      </c>
      <c r="H14" s="41">
        <v>1E-4</v>
      </c>
      <c r="I14" s="28">
        <f t="shared" si="0"/>
        <v>3.555119634424331E-3</v>
      </c>
      <c r="J14" s="37">
        <f t="shared" si="1"/>
        <v>2.4124042066694596E-2</v>
      </c>
      <c r="K14" s="49"/>
      <c r="L14" s="49"/>
    </row>
    <row r="15" spans="2:19" x14ac:dyDescent="0.2">
      <c r="B15" s="5" t="s">
        <v>18</v>
      </c>
      <c r="C15" s="28">
        <v>-2.3096492183655282E-2</v>
      </c>
      <c r="D15" s="37">
        <v>-5.5821371610845216E-2</v>
      </c>
      <c r="E15" s="8">
        <v>0.13341930322580642</v>
      </c>
      <c r="F15" s="8">
        <v>-3.4215454771095444E-2</v>
      </c>
      <c r="G15" s="31">
        <v>0.23</v>
      </c>
      <c r="H15" s="41">
        <v>1.9167000000000001E-4</v>
      </c>
      <c r="I15" s="28">
        <f t="shared" si="0"/>
        <v>-2.3288162183655283E-2</v>
      </c>
      <c r="J15" s="37">
        <f t="shared" si="1"/>
        <v>-5.6013041610845214E-2</v>
      </c>
      <c r="K15" s="49"/>
      <c r="L15" s="49"/>
    </row>
    <row r="16" spans="2:19" x14ac:dyDescent="0.2">
      <c r="B16" s="5" t="s">
        <v>19</v>
      </c>
      <c r="C16" s="28">
        <v>-4.9786600524515556E-2</v>
      </c>
      <c r="D16" s="37">
        <v>-0.17989864864864857</v>
      </c>
      <c r="E16" s="8">
        <v>3.8706764057685028E-2</v>
      </c>
      <c r="F16" s="8">
        <v>-0.16928448812014818</v>
      </c>
      <c r="G16" s="31">
        <v>0.26</v>
      </c>
      <c r="H16" s="41">
        <v>2.1667E-4</v>
      </c>
      <c r="I16" s="28">
        <f t="shared" si="0"/>
        <v>-5.0003270524515558E-2</v>
      </c>
      <c r="J16" s="37">
        <f t="shared" si="1"/>
        <v>-0.18011531864864858</v>
      </c>
      <c r="K16" s="49"/>
      <c r="L16" s="49"/>
    </row>
    <row r="17" spans="2:12" x14ac:dyDescent="0.2">
      <c r="B17" s="5" t="s">
        <v>20</v>
      </c>
      <c r="C17" s="28">
        <v>-8.2594982022532459E-4</v>
      </c>
      <c r="D17" s="37">
        <v>0.10092687950566415</v>
      </c>
      <c r="E17" s="8">
        <v>-9.0530405316317619E-2</v>
      </c>
      <c r="F17" s="8">
        <v>-2.5630190152528987E-2</v>
      </c>
      <c r="G17" s="31">
        <v>0.31</v>
      </c>
      <c r="H17" s="41">
        <v>2.5832999999999997E-4</v>
      </c>
      <c r="I17" s="28">
        <f t="shared" si="0"/>
        <v>-1.0842798202253246E-3</v>
      </c>
      <c r="J17" s="37">
        <f t="shared" si="1"/>
        <v>0.10066854950566415</v>
      </c>
      <c r="K17" s="49"/>
      <c r="L17" s="49"/>
    </row>
    <row r="18" spans="2:12" x14ac:dyDescent="0.2">
      <c r="B18" s="5" t="s">
        <v>21</v>
      </c>
      <c r="C18" s="28">
        <v>6.1789657592370872E-2</v>
      </c>
      <c r="D18" s="37">
        <v>0.1524789522918617</v>
      </c>
      <c r="E18" s="8">
        <v>-4.9891634133929386E-2</v>
      </c>
      <c r="F18" s="8">
        <v>0.10586459452642094</v>
      </c>
      <c r="G18" s="31">
        <v>0.28999999999999998</v>
      </c>
      <c r="H18" s="41">
        <v>2.4167000000000001E-4</v>
      </c>
      <c r="I18" s="28">
        <f t="shared" si="0"/>
        <v>6.1547987592370873E-2</v>
      </c>
      <c r="J18" s="37">
        <f t="shared" si="1"/>
        <v>0.1522372822918617</v>
      </c>
      <c r="K18" s="49"/>
      <c r="L18" s="49"/>
    </row>
    <row r="19" spans="2:12" x14ac:dyDescent="0.2">
      <c r="B19" s="5" t="s">
        <v>22</v>
      </c>
      <c r="C19" s="28">
        <v>3.941212457352794E-3</v>
      </c>
      <c r="D19" s="37">
        <v>-4.0584415584415945E-3</v>
      </c>
      <c r="E19" s="8">
        <v>0.14662616167560438</v>
      </c>
      <c r="F19" s="8">
        <v>5.693113556383067E-2</v>
      </c>
      <c r="G19" s="31">
        <v>0.23</v>
      </c>
      <c r="H19" s="41">
        <v>1.9167000000000001E-4</v>
      </c>
      <c r="I19" s="28">
        <f t="shared" si="0"/>
        <v>3.7495424573527939E-3</v>
      </c>
      <c r="J19" s="37">
        <f t="shared" si="1"/>
        <v>-4.2501115584415942E-3</v>
      </c>
      <c r="K19" s="49"/>
      <c r="L19" s="49"/>
    </row>
    <row r="20" spans="2:12" x14ac:dyDescent="0.2">
      <c r="B20" s="5" t="s">
        <v>23</v>
      </c>
      <c r="C20" s="28">
        <v>1.7011554141312057E-2</v>
      </c>
      <c r="D20" s="37">
        <v>9.0464547677261642E-2</v>
      </c>
      <c r="E20" s="8">
        <v>6.5044202100791981E-2</v>
      </c>
      <c r="F20" s="8">
        <v>2.7116787070960768E-2</v>
      </c>
      <c r="G20" s="31">
        <v>0.27</v>
      </c>
      <c r="H20" s="41">
        <v>2.2499999999999999E-4</v>
      </c>
      <c r="I20" s="28">
        <f t="shared" si="0"/>
        <v>1.6786554141312058E-2</v>
      </c>
      <c r="J20" s="37">
        <f t="shared" si="1"/>
        <v>9.0239547677261639E-2</v>
      </c>
      <c r="K20" s="49"/>
      <c r="L20" s="49"/>
    </row>
    <row r="21" spans="2:12" x14ac:dyDescent="0.2">
      <c r="B21" s="5" t="s">
        <v>24</v>
      </c>
      <c r="C21" s="28">
        <v>-1.7155928653372898E-3</v>
      </c>
      <c r="D21" s="37">
        <v>-6.2032884902840091E-2</v>
      </c>
      <c r="E21" s="8">
        <v>-0.10303280230645628</v>
      </c>
      <c r="F21" s="8">
        <v>-0.18965519037356326</v>
      </c>
      <c r="G21" s="31">
        <v>0.27</v>
      </c>
      <c r="H21" s="41">
        <v>2.2499999999999999E-4</v>
      </c>
      <c r="I21" s="28">
        <f t="shared" si="0"/>
        <v>-1.9405928653372898E-3</v>
      </c>
      <c r="J21" s="37">
        <f t="shared" si="1"/>
        <v>-6.2257884902840094E-2</v>
      </c>
      <c r="K21" s="49"/>
      <c r="L21" s="49"/>
    </row>
    <row r="22" spans="2:12" x14ac:dyDescent="0.2">
      <c r="B22" s="5" t="s">
        <v>25</v>
      </c>
      <c r="C22" s="28">
        <v>3.6471258095689407E-2</v>
      </c>
      <c r="D22" s="37">
        <v>0.1163346613545817</v>
      </c>
      <c r="E22" s="8">
        <v>4.678094025011581E-2</v>
      </c>
      <c r="F22" s="8">
        <v>9.3528393030327894E-2</v>
      </c>
      <c r="G22" s="31">
        <v>0.3</v>
      </c>
      <c r="H22" s="41">
        <v>2.5000000000000001E-4</v>
      </c>
      <c r="I22" s="28">
        <f t="shared" si="0"/>
        <v>3.6221258095689407E-2</v>
      </c>
      <c r="J22" s="37">
        <f t="shared" si="1"/>
        <v>0.1160846613545817</v>
      </c>
      <c r="K22" s="49"/>
      <c r="L22" s="49"/>
    </row>
    <row r="23" spans="2:12" x14ac:dyDescent="0.2">
      <c r="B23" s="5" t="s">
        <v>26</v>
      </c>
      <c r="C23" s="28">
        <v>1.1975405581601262E-3</v>
      </c>
      <c r="D23" s="37">
        <v>2.5695931477516032E-2</v>
      </c>
      <c r="E23" s="8">
        <v>-0.14955756306288581</v>
      </c>
      <c r="F23" s="8">
        <v>3.2833380624240016E-2</v>
      </c>
      <c r="G23" s="31">
        <v>0.3</v>
      </c>
      <c r="H23" s="41">
        <v>2.5000000000000001E-4</v>
      </c>
      <c r="I23" s="28">
        <f t="shared" si="0"/>
        <v>9.4754055816012616E-4</v>
      </c>
      <c r="J23" s="37">
        <f t="shared" si="1"/>
        <v>2.5445931477516032E-2</v>
      </c>
      <c r="K23" s="49"/>
      <c r="L23" s="49"/>
    </row>
    <row r="24" spans="2:12" x14ac:dyDescent="0.2">
      <c r="B24" s="5" t="s">
        <v>27</v>
      </c>
      <c r="C24" s="28">
        <v>-4.9682674356364975E-3</v>
      </c>
      <c r="D24" s="37">
        <v>8.0723729993041005E-2</v>
      </c>
      <c r="E24" s="8">
        <v>-1.0405047096905262E-3</v>
      </c>
      <c r="F24" s="8">
        <v>9.0266681520145831E-3</v>
      </c>
      <c r="G24" s="31">
        <v>0.28999999999999998</v>
      </c>
      <c r="H24" s="41">
        <v>2.4167000000000001E-4</v>
      </c>
      <c r="I24" s="28">
        <f t="shared" si="0"/>
        <v>-5.2099374356364978E-3</v>
      </c>
      <c r="J24" s="37">
        <f t="shared" si="1"/>
        <v>8.0482059993041005E-2</v>
      </c>
      <c r="K24" s="49"/>
      <c r="L24" s="49"/>
    </row>
    <row r="25" spans="2:12" x14ac:dyDescent="0.2">
      <c r="B25" s="5" t="s">
        <v>28</v>
      </c>
      <c r="C25" s="28">
        <v>-1.7337031659680591E-2</v>
      </c>
      <c r="D25" s="37">
        <v>-6.696716033483574E-2</v>
      </c>
      <c r="E25" s="8">
        <v>-0.10026048956976619</v>
      </c>
      <c r="F25" s="8">
        <v>0.14294053453677691</v>
      </c>
      <c r="G25" s="31">
        <v>0.33</v>
      </c>
      <c r="H25" s="41">
        <v>2.7500000000000002E-4</v>
      </c>
      <c r="I25" s="28">
        <f t="shared" si="0"/>
        <v>-1.7612031659680592E-2</v>
      </c>
      <c r="J25" s="37">
        <f t="shared" si="1"/>
        <v>-6.7242160334835738E-2</v>
      </c>
      <c r="K25" s="49"/>
      <c r="L25" s="49"/>
    </row>
    <row r="26" spans="2:12" x14ac:dyDescent="0.2">
      <c r="B26" s="5" t="s">
        <v>29</v>
      </c>
      <c r="C26" s="28">
        <v>3.683839985643278E-2</v>
      </c>
      <c r="D26" s="37">
        <v>6.2801932367149815E-2</v>
      </c>
      <c r="E26" s="8">
        <v>-6.8017310217577731E-2</v>
      </c>
      <c r="F26" s="8">
        <v>-1.9908150416879433E-2</v>
      </c>
      <c r="G26" s="31">
        <v>0.45</v>
      </c>
      <c r="H26" s="41">
        <v>3.7500000000000001E-4</v>
      </c>
      <c r="I26" s="28">
        <f t="shared" si="0"/>
        <v>3.6463399856432779E-2</v>
      </c>
      <c r="J26" s="37">
        <f t="shared" si="1"/>
        <v>6.2426932367149815E-2</v>
      </c>
      <c r="K26" s="49"/>
      <c r="L26" s="49"/>
    </row>
    <row r="27" spans="2:12" x14ac:dyDescent="0.2">
      <c r="B27" s="5" t="s">
        <v>30</v>
      </c>
      <c r="C27" s="28">
        <v>1.4293465507453806E-2</v>
      </c>
      <c r="D27" s="37">
        <v>-3.6363636363636376E-2</v>
      </c>
      <c r="E27" s="8">
        <v>0.13664586532155698</v>
      </c>
      <c r="F27" s="8">
        <v>0.10173613200472698</v>
      </c>
      <c r="G27" s="31">
        <v>0.51</v>
      </c>
      <c r="H27" s="41">
        <v>4.2499999999999998E-4</v>
      </c>
      <c r="I27" s="28">
        <f t="shared" si="0"/>
        <v>1.3868465507453806E-2</v>
      </c>
      <c r="J27" s="37">
        <f t="shared" si="1"/>
        <v>-3.6788636363636378E-2</v>
      </c>
      <c r="K27" s="49"/>
      <c r="L27" s="49"/>
    </row>
    <row r="28" spans="2:12" x14ac:dyDescent="0.2">
      <c r="B28" s="5" t="s">
        <v>31</v>
      </c>
      <c r="C28" s="28">
        <v>1.7894689830871391E-2</v>
      </c>
      <c r="D28" s="37">
        <v>1.4150943396226578E-2</v>
      </c>
      <c r="E28" s="8">
        <v>4.7814210263071644E-2</v>
      </c>
      <c r="F28" s="8">
        <v>5.515316821861127E-3</v>
      </c>
      <c r="G28" s="31">
        <v>0.51</v>
      </c>
      <c r="H28" s="41">
        <v>4.2499999999999998E-4</v>
      </c>
      <c r="I28" s="28">
        <f t="shared" si="0"/>
        <v>1.7469689830871393E-2</v>
      </c>
      <c r="J28" s="37">
        <f t="shared" si="1"/>
        <v>1.3725943396226578E-2</v>
      </c>
      <c r="K28" s="49"/>
      <c r="L28" s="49"/>
    </row>
    <row r="29" spans="2:12" x14ac:dyDescent="0.2">
      <c r="B29" s="5" t="s">
        <v>32</v>
      </c>
      <c r="C29" s="28">
        <v>3.9291530959836063E-2</v>
      </c>
      <c r="D29" s="37">
        <v>0.15415289036544833</v>
      </c>
      <c r="E29" s="8">
        <v>5.3455126646942741E-2</v>
      </c>
      <c r="F29" s="8">
        <v>-8.4939694641283481E-2</v>
      </c>
      <c r="G29" s="31">
        <v>0.52</v>
      </c>
      <c r="H29" s="41">
        <v>4.3333E-4</v>
      </c>
      <c r="I29" s="28">
        <f t="shared" si="0"/>
        <v>3.885820095983606E-2</v>
      </c>
      <c r="J29" s="37">
        <f t="shared" si="1"/>
        <v>0.15371956036544832</v>
      </c>
      <c r="K29" s="49"/>
      <c r="L29" s="49"/>
    </row>
    <row r="30" spans="2:12" x14ac:dyDescent="0.2">
      <c r="B30" s="5" t="s">
        <v>33</v>
      </c>
      <c r="C30" s="28">
        <v>-3.0870554273816353E-3</v>
      </c>
      <c r="D30" s="37">
        <v>2.9360850353434165E-2</v>
      </c>
      <c r="E30" s="8">
        <v>7.6732619963731707E-2</v>
      </c>
      <c r="F30" s="8">
        <v>0.13666730838615004</v>
      </c>
      <c r="G30" s="31">
        <v>0.74</v>
      </c>
      <c r="H30" s="41">
        <v>6.1667000000000004E-4</v>
      </c>
      <c r="I30" s="28">
        <f t="shared" si="0"/>
        <v>-3.7037254273816354E-3</v>
      </c>
      <c r="J30" s="37">
        <f t="shared" si="1"/>
        <v>2.8744180353434165E-2</v>
      </c>
      <c r="K30" s="49"/>
      <c r="L30" s="49"/>
    </row>
    <row r="31" spans="2:12" x14ac:dyDescent="0.2">
      <c r="B31" s="5" t="s">
        <v>34</v>
      </c>
      <c r="C31" s="28">
        <v>9.9261769337792849E-3</v>
      </c>
      <c r="D31" s="37">
        <v>5.2572765803845956E-2</v>
      </c>
      <c r="E31" s="8">
        <v>2.2988505747126409E-2</v>
      </c>
      <c r="F31" s="8">
        <v>6.6294919408094843E-2</v>
      </c>
      <c r="G31" s="31">
        <v>0.8</v>
      </c>
      <c r="H31" s="41">
        <v>6.6666999999999996E-4</v>
      </c>
      <c r="I31" s="28">
        <f t="shared" si="0"/>
        <v>9.2595069337792855E-3</v>
      </c>
      <c r="J31" s="37">
        <f t="shared" si="1"/>
        <v>5.1906095803845954E-2</v>
      </c>
      <c r="K31" s="49"/>
      <c r="L31" s="49"/>
    </row>
    <row r="32" spans="2:12" x14ac:dyDescent="0.2">
      <c r="B32" s="5" t="s">
        <v>35</v>
      </c>
      <c r="C32" s="28">
        <v>1.4112903107250441E-2</v>
      </c>
      <c r="D32" s="37">
        <v>-3.1880977683315104E-3</v>
      </c>
      <c r="E32" s="8">
        <v>4.7190966292134817E-2</v>
      </c>
      <c r="F32" s="8">
        <v>5.6522540194525739E-4</v>
      </c>
      <c r="G32" s="31">
        <v>0.89</v>
      </c>
      <c r="H32" s="41">
        <v>7.4167000000000005E-4</v>
      </c>
      <c r="I32" s="28">
        <f t="shared" si="0"/>
        <v>1.3371233107250441E-2</v>
      </c>
      <c r="J32" s="37">
        <f t="shared" si="1"/>
        <v>-3.9297677683315102E-3</v>
      </c>
      <c r="K32" s="49"/>
      <c r="L32" s="49"/>
    </row>
    <row r="33" spans="2:12" x14ac:dyDescent="0.2">
      <c r="B33" s="5" t="s">
        <v>36</v>
      </c>
      <c r="C33" s="28">
        <v>1.4910578073967784E-3</v>
      </c>
      <c r="D33" s="37">
        <v>-6.823027718550112E-2</v>
      </c>
      <c r="E33" s="8">
        <v>1.824040850817199E-2</v>
      </c>
      <c r="F33" s="8">
        <v>2.5278916121421302E-2</v>
      </c>
      <c r="G33" s="31">
        <v>0.98</v>
      </c>
      <c r="H33" s="41">
        <v>8.1667000000000003E-4</v>
      </c>
      <c r="I33" s="28">
        <f t="shared" si="0"/>
        <v>6.7438780739677837E-4</v>
      </c>
      <c r="J33" s="37">
        <f t="shared" si="1"/>
        <v>-6.9046947185501126E-2</v>
      </c>
      <c r="K33" s="49"/>
      <c r="L33" s="49"/>
    </row>
    <row r="34" spans="2:12" x14ac:dyDescent="0.2">
      <c r="B34" s="5" t="s">
        <v>37</v>
      </c>
      <c r="C34" s="28">
        <v>2.0554180886424467E-2</v>
      </c>
      <c r="D34" s="37">
        <v>9.2677345537757416E-2</v>
      </c>
      <c r="E34" s="8">
        <v>2.1074393654911816E-3</v>
      </c>
      <c r="F34" s="8">
        <v>7.0661227841906982E-2</v>
      </c>
      <c r="G34" s="31">
        <v>1.07</v>
      </c>
      <c r="H34" s="41">
        <v>8.9167000000000001E-4</v>
      </c>
      <c r="I34" s="28">
        <f t="shared" si="0"/>
        <v>1.9662510886424466E-2</v>
      </c>
      <c r="J34" s="37">
        <f t="shared" si="1"/>
        <v>9.1785675537757419E-2</v>
      </c>
      <c r="K34" s="49"/>
      <c r="L34" s="49"/>
    </row>
    <row r="35" spans="2:12" x14ac:dyDescent="0.2">
      <c r="B35" s="5" t="s">
        <v>38</v>
      </c>
      <c r="C35" s="28">
        <v>2.9177006456586607E-3</v>
      </c>
      <c r="D35" s="37">
        <v>-1.0471204188483574E-3</v>
      </c>
      <c r="E35" s="8">
        <v>9.1482714857680669E-2</v>
      </c>
      <c r="F35" s="8">
        <v>-1.6724597321834511E-2</v>
      </c>
      <c r="G35" s="31">
        <v>1.01</v>
      </c>
      <c r="H35" s="41">
        <v>8.4166999999999998E-4</v>
      </c>
      <c r="I35" s="28">
        <f t="shared" si="0"/>
        <v>2.0760306456586606E-3</v>
      </c>
      <c r="J35" s="37">
        <f t="shared" si="1"/>
        <v>-1.8887904188483575E-3</v>
      </c>
      <c r="K35" s="49"/>
      <c r="L35" s="49"/>
    </row>
    <row r="36" spans="2:12" x14ac:dyDescent="0.2">
      <c r="B36" s="5" t="s">
        <v>39</v>
      </c>
      <c r="C36" s="28">
        <v>1.511168501532012E-2</v>
      </c>
      <c r="D36" s="37">
        <v>4.6121540880503131E-2</v>
      </c>
      <c r="E36" s="8">
        <v>4.816955498383213E-2</v>
      </c>
      <c r="F36" s="8">
        <v>3.7289009551223273E-2</v>
      </c>
      <c r="G36" s="31">
        <v>1.03</v>
      </c>
      <c r="H36" s="41">
        <v>8.5833000000000003E-4</v>
      </c>
      <c r="I36" s="28">
        <f t="shared" si="0"/>
        <v>1.4253355015320119E-2</v>
      </c>
      <c r="J36" s="37">
        <f t="shared" si="1"/>
        <v>4.5263210880503134E-2</v>
      </c>
      <c r="K36" s="49"/>
      <c r="L36" s="49"/>
    </row>
    <row r="37" spans="2:12" x14ac:dyDescent="0.2">
      <c r="B37" s="5" t="s">
        <v>40</v>
      </c>
      <c r="C37" s="28">
        <v>2.3564057215524459E-2</v>
      </c>
      <c r="D37" s="37">
        <v>7.9659322628222506E-2</v>
      </c>
      <c r="E37" s="8">
        <v>0.10294113592128173</v>
      </c>
      <c r="F37" s="8">
        <v>-1.1856748383662352E-2</v>
      </c>
      <c r="G37" s="31">
        <v>1.07</v>
      </c>
      <c r="H37" s="41">
        <v>8.9167000000000001E-4</v>
      </c>
      <c r="I37" s="28">
        <f t="shared" si="0"/>
        <v>2.2672387215524458E-2</v>
      </c>
      <c r="J37" s="37">
        <f t="shared" si="1"/>
        <v>7.8767652628222509E-2</v>
      </c>
      <c r="K37" s="49"/>
      <c r="L37" s="49"/>
    </row>
    <row r="38" spans="2:12" x14ac:dyDescent="0.2">
      <c r="B38" s="5" t="s">
        <v>41</v>
      </c>
      <c r="C38" s="28">
        <v>3.0565880549855429E-2</v>
      </c>
      <c r="D38" s="37">
        <v>-4.6402786375998595E-3</v>
      </c>
      <c r="E38" s="8">
        <v>-7.9166666666666718E-2</v>
      </c>
      <c r="F38" s="8">
        <v>-3.0763289801546523E-2</v>
      </c>
      <c r="G38" s="31">
        <v>1.23</v>
      </c>
      <c r="H38" s="41">
        <v>1.0250000000000001E-3</v>
      </c>
      <c r="I38" s="28">
        <f t="shared" si="0"/>
        <v>2.9540880549855427E-2</v>
      </c>
      <c r="J38" s="37">
        <f t="shared" si="1"/>
        <v>-5.6652786375998593E-3</v>
      </c>
      <c r="K38" s="49"/>
      <c r="L38" s="49"/>
    </row>
    <row r="39" spans="2:12" x14ac:dyDescent="0.2">
      <c r="B39" s="5" t="s">
        <v>42</v>
      </c>
      <c r="C39" s="28">
        <v>6.9807740469878254E-3</v>
      </c>
      <c r="D39" s="37">
        <v>-2.0512866176556344E-2</v>
      </c>
      <c r="E39" s="8">
        <v>-4.2533900452488727E-2</v>
      </c>
      <c r="F39" s="8">
        <v>-1.8964862373238578E-2</v>
      </c>
      <c r="G39" s="31">
        <v>1.32</v>
      </c>
      <c r="H39" s="41">
        <v>1.1000000000000001E-3</v>
      </c>
      <c r="I39" s="28">
        <f t="shared" si="0"/>
        <v>5.8807740469878252E-3</v>
      </c>
      <c r="J39" s="37">
        <f t="shared" si="1"/>
        <v>-2.1612866176556344E-2</v>
      </c>
      <c r="K39" s="49"/>
      <c r="L39" s="49"/>
    </row>
    <row r="40" spans="2:12" x14ac:dyDescent="0.2">
      <c r="B40" s="5" t="s">
        <v>43</v>
      </c>
      <c r="C40" s="28">
        <v>5.635917651722866E-2</v>
      </c>
      <c r="D40" s="37">
        <v>0.10994764397905743</v>
      </c>
      <c r="E40" s="8">
        <v>-2.3629488709660196E-2</v>
      </c>
      <c r="F40" s="8">
        <v>0.12095586309453243</v>
      </c>
      <c r="G40" s="31">
        <v>1.41</v>
      </c>
      <c r="H40" s="41">
        <v>1.175E-3</v>
      </c>
      <c r="I40" s="28">
        <f t="shared" si="0"/>
        <v>5.5184176517228657E-2</v>
      </c>
      <c r="J40" s="37">
        <f t="shared" si="1"/>
        <v>0.10877264397905743</v>
      </c>
      <c r="K40" s="49"/>
      <c r="L40" s="49"/>
    </row>
    <row r="41" spans="2:12" x14ac:dyDescent="0.2">
      <c r="B41" s="5" t="s">
        <v>44</v>
      </c>
      <c r="C41" s="28">
        <v>-3.6360412267337661E-2</v>
      </c>
      <c r="D41" s="37">
        <v>3.0016723842194448E-3</v>
      </c>
      <c r="E41" s="8">
        <v>-5.2274944732819129E-2</v>
      </c>
      <c r="F41" s="8">
        <v>-4.7185652694610836E-2</v>
      </c>
      <c r="G41" s="31">
        <v>1.57</v>
      </c>
      <c r="H41" s="41">
        <v>1.3083299999999999E-3</v>
      </c>
      <c r="I41" s="28">
        <f t="shared" si="0"/>
        <v>-3.7668742267337657E-2</v>
      </c>
      <c r="J41" s="37">
        <f t="shared" si="1"/>
        <v>1.6933423842194449E-3</v>
      </c>
      <c r="K41" s="49"/>
      <c r="L41" s="49"/>
    </row>
    <row r="42" spans="2:12" x14ac:dyDescent="0.2">
      <c r="B42" s="5" t="s">
        <v>45</v>
      </c>
      <c r="C42" s="28">
        <v>-3.1290263897447379E-2</v>
      </c>
      <c r="D42" s="37">
        <v>-6.2847330604845153E-2</v>
      </c>
      <c r="E42" s="8">
        <v>3.2686373183117956E-2</v>
      </c>
      <c r="F42" s="8">
        <v>-5.9577653584154233E-2</v>
      </c>
      <c r="G42" s="31">
        <v>1.7</v>
      </c>
      <c r="H42" s="41">
        <v>1.4166700000000001E-3</v>
      </c>
      <c r="I42" s="28">
        <f t="shared" si="0"/>
        <v>-3.2706933897447381E-2</v>
      </c>
      <c r="J42" s="37">
        <f t="shared" si="1"/>
        <v>-6.4264000604845148E-2</v>
      </c>
      <c r="K42" s="49"/>
      <c r="L42" s="49"/>
    </row>
    <row r="43" spans="2:12" x14ac:dyDescent="0.2">
      <c r="B43" s="5" t="s">
        <v>46</v>
      </c>
      <c r="C43" s="28">
        <v>5.1682159643142711E-3</v>
      </c>
      <c r="D43" s="37">
        <v>-1.9616788321167977E-2</v>
      </c>
      <c r="E43" s="8">
        <v>-2.9673591091465723E-2</v>
      </c>
      <c r="F43" s="8">
        <v>3.7824137931034674E-2</v>
      </c>
      <c r="G43" s="31">
        <v>1.76</v>
      </c>
      <c r="H43" s="41">
        <v>1.46667E-3</v>
      </c>
      <c r="I43" s="28">
        <f t="shared" si="0"/>
        <v>3.7015459643142713E-3</v>
      </c>
      <c r="J43" s="37">
        <f t="shared" si="1"/>
        <v>-2.1083458321167977E-2</v>
      </c>
      <c r="K43" s="49"/>
      <c r="L43" s="49"/>
    </row>
    <row r="44" spans="2:12" x14ac:dyDescent="0.2">
      <c r="B44" s="5" t="s">
        <v>47</v>
      </c>
      <c r="C44" s="28">
        <v>2.4309068681370283E-2</v>
      </c>
      <c r="D44" s="37">
        <v>2.5128013029315888E-2</v>
      </c>
      <c r="E44" s="8">
        <v>2.9561692753551361E-2</v>
      </c>
      <c r="F44" s="8">
        <v>-0.19536383270151114</v>
      </c>
      <c r="G44" s="31">
        <v>1.86</v>
      </c>
      <c r="H44" s="41">
        <v>1.5499999999999999E-3</v>
      </c>
      <c r="I44" s="28">
        <f t="shared" si="0"/>
        <v>2.2759068681370283E-2</v>
      </c>
      <c r="J44" s="37">
        <f t="shared" si="1"/>
        <v>2.3578013029315888E-2</v>
      </c>
      <c r="K44" s="49"/>
      <c r="L44" s="49"/>
    </row>
    <row r="45" spans="2:12" x14ac:dyDescent="0.2">
      <c r="B45" s="5" t="s">
        <v>48</v>
      </c>
      <c r="C45" s="28">
        <v>1.254879299808831E-3</v>
      </c>
      <c r="D45" s="37">
        <v>2.9959145258322994E-2</v>
      </c>
      <c r="E45" s="8">
        <v>6.9306930693069368E-2</v>
      </c>
      <c r="F45" s="8">
        <v>-1.1203601152368736E-2</v>
      </c>
      <c r="G45" s="31">
        <v>1.9</v>
      </c>
      <c r="H45" s="41">
        <v>1.58333E-3</v>
      </c>
      <c r="I45" s="28">
        <f t="shared" si="0"/>
        <v>-3.2845070019116903E-4</v>
      </c>
      <c r="J45" s="37">
        <f t="shared" si="1"/>
        <v>2.8375815258322994E-2</v>
      </c>
      <c r="K45" s="49"/>
      <c r="L45" s="49"/>
    </row>
    <row r="46" spans="2:12" x14ac:dyDescent="0.2">
      <c r="B46" s="5" t="s">
        <v>49</v>
      </c>
      <c r="C46" s="28">
        <v>3.7046549826919017E-2</v>
      </c>
      <c r="D46" s="37">
        <v>1.7188143799552913E-2</v>
      </c>
      <c r="E46" s="8">
        <v>6.2036999999999898E-2</v>
      </c>
      <c r="F46" s="8">
        <v>5.5681483581765612E-2</v>
      </c>
      <c r="G46" s="31">
        <v>1.96</v>
      </c>
      <c r="H46" s="41">
        <v>1.6333299999999999E-3</v>
      </c>
      <c r="I46" s="28">
        <f t="shared" si="0"/>
        <v>3.5413219826919015E-2</v>
      </c>
      <c r="J46" s="37">
        <f t="shared" si="1"/>
        <v>1.5554813799552912E-2</v>
      </c>
      <c r="K46" s="49"/>
      <c r="L46" s="49"/>
    </row>
    <row r="47" spans="2:12" x14ac:dyDescent="0.2">
      <c r="B47" s="5" t="s">
        <v>50</v>
      </c>
      <c r="C47" s="28">
        <v>3.1919850051391752E-2</v>
      </c>
      <c r="D47" s="37">
        <v>6.8024263431542442E-2</v>
      </c>
      <c r="E47" s="8">
        <v>3.6617316011065881E-2</v>
      </c>
      <c r="F47" s="8">
        <v>-9.858938824609953E-2</v>
      </c>
      <c r="G47" s="31">
        <v>2.0299999999999998</v>
      </c>
      <c r="H47" s="41">
        <v>1.6916699999999999E-3</v>
      </c>
      <c r="I47" s="28">
        <f t="shared" si="0"/>
        <v>3.0228180051391752E-2</v>
      </c>
      <c r="J47" s="37">
        <f t="shared" si="1"/>
        <v>6.6332593431542436E-2</v>
      </c>
      <c r="K47" s="49"/>
      <c r="L47" s="49"/>
    </row>
    <row r="48" spans="2:12" x14ac:dyDescent="0.2">
      <c r="B48" s="5" t="s">
        <v>51</v>
      </c>
      <c r="C48" s="28">
        <v>1.4122937646812161E-3</v>
      </c>
      <c r="D48" s="37">
        <v>4.5436105476673427E-2</v>
      </c>
      <c r="E48" s="8">
        <v>1.3456669243790298E-2</v>
      </c>
      <c r="F48" s="8">
        <v>3.8612008188263269E-2</v>
      </c>
      <c r="G48" s="31">
        <v>2.13</v>
      </c>
      <c r="H48" s="41">
        <v>1.7750000000000001E-3</v>
      </c>
      <c r="I48" s="28">
        <f t="shared" si="0"/>
        <v>-3.6270623531878396E-4</v>
      </c>
      <c r="J48" s="37">
        <f t="shared" si="1"/>
        <v>4.3661105476673429E-2</v>
      </c>
      <c r="K48" s="49"/>
      <c r="L48" s="49"/>
    </row>
    <row r="49" spans="2:12" x14ac:dyDescent="0.2">
      <c r="B49" s="5" t="s">
        <v>52</v>
      </c>
      <c r="C49" s="28">
        <v>-6.9104278793670093E-2</v>
      </c>
      <c r="D49" s="37">
        <v>-6.3251882033372175E-2</v>
      </c>
      <c r="E49" s="8">
        <v>-3.8008315352696997E-2</v>
      </c>
      <c r="F49" s="8">
        <v>-0.14968887733886538</v>
      </c>
      <c r="G49" s="31">
        <v>2.25</v>
      </c>
      <c r="H49" s="41">
        <v>1.8749999999999999E-3</v>
      </c>
      <c r="I49" s="28">
        <f t="shared" si="0"/>
        <v>-7.0979278793670095E-2</v>
      </c>
      <c r="J49" s="37">
        <f t="shared" si="1"/>
        <v>-6.5126882033372177E-2</v>
      </c>
      <c r="K49" s="49"/>
      <c r="L49" s="49"/>
    </row>
    <row r="50" spans="2:12" x14ac:dyDescent="0.2">
      <c r="B50" s="5" t="s">
        <v>53</v>
      </c>
      <c r="C50" s="28">
        <v>1.8549269878630037E-2</v>
      </c>
      <c r="D50" s="37">
        <v>-4.7224484143516321E-2</v>
      </c>
      <c r="E50" s="8">
        <v>0.20255345415033554</v>
      </c>
      <c r="F50" s="8">
        <v>-2.6194088066028076E-2</v>
      </c>
      <c r="G50" s="31">
        <v>2.33</v>
      </c>
      <c r="H50" s="41">
        <v>1.9416699999999999E-3</v>
      </c>
      <c r="I50" s="28">
        <f t="shared" si="0"/>
        <v>1.6607599878630037E-2</v>
      </c>
      <c r="J50" s="37">
        <f t="shared" si="1"/>
        <v>-4.916615414351632E-2</v>
      </c>
      <c r="K50" s="49"/>
      <c r="L50" s="49"/>
    </row>
    <row r="51" spans="2:12" x14ac:dyDescent="0.2">
      <c r="B51" s="5" t="s">
        <v>54</v>
      </c>
      <c r="C51" s="28">
        <v>-9.3342994957583802E-2</v>
      </c>
      <c r="D51" s="37">
        <v>-0.11043482608695654</v>
      </c>
      <c r="E51" s="8">
        <v>-0.11449062185755898</v>
      </c>
      <c r="F51" s="8">
        <v>-0.11471524693996737</v>
      </c>
      <c r="G51" s="31">
        <v>2.37</v>
      </c>
      <c r="H51" s="41">
        <v>1.9750000000000002E-3</v>
      </c>
      <c r="I51" s="28">
        <f t="shared" si="0"/>
        <v>-9.5317994957583807E-2</v>
      </c>
      <c r="J51" s="37">
        <f t="shared" si="1"/>
        <v>-0.11240982608695654</v>
      </c>
      <c r="K51" s="49"/>
      <c r="L51" s="49"/>
    </row>
    <row r="52" spans="2:12" x14ac:dyDescent="0.2">
      <c r="B52" s="5" t="s">
        <v>55</v>
      </c>
      <c r="C52" s="28">
        <v>8.0065601633047434E-2</v>
      </c>
      <c r="D52" s="37">
        <v>7.6735194366333914E-2</v>
      </c>
      <c r="E52" s="8">
        <v>1.2151652427873527E-2</v>
      </c>
      <c r="F52" s="8">
        <v>5.4513027458133356E-2</v>
      </c>
      <c r="G52" s="31">
        <v>2.37</v>
      </c>
      <c r="H52" s="41">
        <v>1.9750000000000002E-3</v>
      </c>
      <c r="I52" s="28">
        <f t="shared" si="0"/>
        <v>7.809060163304743E-2</v>
      </c>
      <c r="J52" s="37">
        <f t="shared" si="1"/>
        <v>7.476019436633391E-2</v>
      </c>
      <c r="K52" s="49"/>
      <c r="L52" s="49"/>
    </row>
    <row r="53" spans="2:12" x14ac:dyDescent="0.2">
      <c r="B53" s="5" t="s">
        <v>56</v>
      </c>
      <c r="C53" s="28">
        <v>3.2415812347314832E-2</v>
      </c>
      <c r="D53" s="37">
        <v>-0.10440312735346668</v>
      </c>
      <c r="E53" s="8">
        <v>7.731714299156156E-2</v>
      </c>
      <c r="F53" s="8">
        <v>6.8220273978383927E-2</v>
      </c>
      <c r="G53" s="31">
        <v>2.39</v>
      </c>
      <c r="H53" s="41">
        <v>1.9916700000000001E-3</v>
      </c>
      <c r="I53" s="28">
        <f t="shared" si="0"/>
        <v>3.0424142347314831E-2</v>
      </c>
      <c r="J53" s="37">
        <f t="shared" si="1"/>
        <v>-0.10639479735346669</v>
      </c>
      <c r="K53" s="49"/>
      <c r="L53" s="49"/>
    </row>
    <row r="54" spans="2:12" x14ac:dyDescent="0.2">
      <c r="B54" s="5" t="s">
        <v>57</v>
      </c>
      <c r="C54" s="28">
        <v>1.3635776142709943E-2</v>
      </c>
      <c r="D54" s="37">
        <v>-1.5205271160669054E-2</v>
      </c>
      <c r="E54" s="8">
        <v>-3.0609285411176024E-2</v>
      </c>
      <c r="F54" s="8">
        <v>-5.4145162798300728E-2</v>
      </c>
      <c r="G54" s="31">
        <v>2.4</v>
      </c>
      <c r="H54" s="41">
        <v>2E-3</v>
      </c>
      <c r="I54" s="28">
        <f t="shared" si="0"/>
        <v>1.1635776142709943E-2</v>
      </c>
      <c r="J54" s="37">
        <f t="shared" si="1"/>
        <v>-1.7205271160669056E-2</v>
      </c>
      <c r="K54" s="49"/>
      <c r="L54" s="49"/>
    </row>
    <row r="55" spans="2:12" x14ac:dyDescent="0.2">
      <c r="B55" s="5" t="s">
        <v>58</v>
      </c>
      <c r="C55" s="28">
        <v>4.0852370258510184E-2</v>
      </c>
      <c r="D55" s="37">
        <v>2.6762789500772044E-2</v>
      </c>
      <c r="E55" s="8">
        <v>0.10055188842893603</v>
      </c>
      <c r="F55" s="8">
        <v>0.11407007997630703</v>
      </c>
      <c r="G55" s="31">
        <v>2.38</v>
      </c>
      <c r="H55" s="41">
        <v>1.9833300000000002E-3</v>
      </c>
      <c r="I55" s="28">
        <f t="shared" si="0"/>
        <v>3.8869040258510186E-2</v>
      </c>
      <c r="J55" s="37">
        <f t="shared" si="1"/>
        <v>2.4779459500772046E-2</v>
      </c>
      <c r="K55" s="49"/>
      <c r="L55" s="49"/>
    </row>
    <row r="56" spans="2:12" x14ac:dyDescent="0.2">
      <c r="B56" s="5" t="s">
        <v>59</v>
      </c>
      <c r="C56" s="28">
        <v>-6.3771174414947729E-2</v>
      </c>
      <c r="D56" s="37">
        <v>-6.3659194804050467E-2</v>
      </c>
      <c r="E56" s="8">
        <v>3.036211572303138E-2</v>
      </c>
      <c r="F56" s="8">
        <v>-0.12949371109554464</v>
      </c>
      <c r="G56" s="31">
        <v>2.35</v>
      </c>
      <c r="H56" s="41">
        <v>1.9583299999999999E-3</v>
      </c>
      <c r="I56" s="28">
        <f t="shared" si="0"/>
        <v>-6.5729504414947723E-2</v>
      </c>
      <c r="J56" s="37">
        <f t="shared" si="1"/>
        <v>-6.5617524804050462E-2</v>
      </c>
      <c r="K56" s="49"/>
      <c r="L56" s="49"/>
    </row>
    <row r="57" spans="2:12" x14ac:dyDescent="0.2">
      <c r="B57" s="5" t="s">
        <v>60</v>
      </c>
      <c r="C57" s="28">
        <v>6.440953140009742E-2</v>
      </c>
      <c r="D57" s="37">
        <v>0.11295508565310497</v>
      </c>
      <c r="E57" s="8">
        <v>0.17612866276850525</v>
      </c>
      <c r="F57" s="8">
        <v>2.6810854054053923E-2</v>
      </c>
      <c r="G57" s="31">
        <v>2.17</v>
      </c>
      <c r="H57" s="41">
        <v>1.8083299999999999E-3</v>
      </c>
      <c r="I57" s="28">
        <f t="shared" si="0"/>
        <v>6.2601201400097423E-2</v>
      </c>
      <c r="J57" s="37">
        <f t="shared" si="1"/>
        <v>0.11114675565310497</v>
      </c>
      <c r="K57" s="49"/>
      <c r="L57" s="49"/>
    </row>
    <row r="58" spans="2:12" x14ac:dyDescent="0.2">
      <c r="B58" s="5" t="s">
        <v>61</v>
      </c>
      <c r="C58" s="28">
        <v>1.5119430034129744E-2</v>
      </c>
      <c r="D58" s="37">
        <v>1.2025011446608502E-2</v>
      </c>
      <c r="E58" s="8">
        <v>-2.080226362941584E-2</v>
      </c>
      <c r="F58" s="8">
        <v>-2.0004231627532842E-2</v>
      </c>
      <c r="G58" s="31">
        <v>2.1</v>
      </c>
      <c r="H58" s="41">
        <v>1.75E-3</v>
      </c>
      <c r="I58" s="28">
        <f t="shared" si="0"/>
        <v>1.3369430034129744E-2</v>
      </c>
      <c r="J58" s="37">
        <f t="shared" si="1"/>
        <v>1.0275011446608502E-2</v>
      </c>
      <c r="K58" s="49"/>
      <c r="L58" s="49"/>
    </row>
    <row r="59" spans="2:12" x14ac:dyDescent="0.2">
      <c r="B59" s="5" t="s">
        <v>62</v>
      </c>
      <c r="C59" s="28">
        <v>-1.674337194366271E-2</v>
      </c>
      <c r="D59" s="37">
        <v>-0.13070341584109235</v>
      </c>
      <c r="E59" s="8">
        <v>-1.138490650416335E-2</v>
      </c>
      <c r="F59" s="8">
        <v>-3.0296518472356593E-2</v>
      </c>
      <c r="G59" s="31">
        <v>1.95</v>
      </c>
      <c r="H59" s="41">
        <v>1.6249999999999999E-3</v>
      </c>
      <c r="I59" s="28">
        <f t="shared" si="0"/>
        <v>-1.8368371943662712E-2</v>
      </c>
      <c r="J59" s="37">
        <f t="shared" si="1"/>
        <v>-0.13232841584109234</v>
      </c>
      <c r="K59" s="49"/>
      <c r="L59" s="49"/>
    </row>
    <row r="60" spans="2:12" x14ac:dyDescent="0.2">
      <c r="B60" s="5" t="s">
        <v>63</v>
      </c>
      <c r="C60" s="28">
        <v>1.4771676603658301E-2</v>
      </c>
      <c r="D60" s="37">
        <v>3.4444995382996613E-2</v>
      </c>
      <c r="E60" s="8">
        <v>-0.10127039886250511</v>
      </c>
      <c r="F60" s="8">
        <v>8.4201172519362544E-2</v>
      </c>
      <c r="G60" s="31">
        <v>1.89</v>
      </c>
      <c r="H60" s="41">
        <v>1.575E-3</v>
      </c>
      <c r="I60" s="28">
        <f t="shared" si="0"/>
        <v>1.3196676603658301E-2</v>
      </c>
      <c r="J60" s="37">
        <f t="shared" si="1"/>
        <v>3.2869995382996613E-2</v>
      </c>
      <c r="K60" s="49"/>
      <c r="L60" s="49"/>
    </row>
    <row r="61" spans="2:12" x14ac:dyDescent="0.2">
      <c r="B61" s="5" t="s">
        <v>64</v>
      </c>
      <c r="C61" s="28">
        <v>2.2104654254645695E-2</v>
      </c>
      <c r="D61" s="37">
        <v>-8.1923837209302519E-2</v>
      </c>
      <c r="E61" s="8">
        <v>4.5178416585670345E-2</v>
      </c>
      <c r="F61" s="8">
        <v>6.8260780707132707E-2</v>
      </c>
      <c r="G61" s="31">
        <v>1.65</v>
      </c>
      <c r="H61" s="41">
        <v>1.3749999999999999E-3</v>
      </c>
      <c r="I61" s="28">
        <f t="shared" si="0"/>
        <v>2.0729654254645694E-2</v>
      </c>
      <c r="J61" s="37">
        <f t="shared" si="1"/>
        <v>-8.329883720930252E-2</v>
      </c>
      <c r="K61" s="49"/>
      <c r="L61" s="49"/>
    </row>
    <row r="62" spans="2:12" x14ac:dyDescent="0.2">
      <c r="B62" s="5" t="s">
        <v>65</v>
      </c>
      <c r="C62" s="28">
        <v>3.6198237795724397E-2</v>
      </c>
      <c r="D62" s="37">
        <v>0.15601605319423983</v>
      </c>
      <c r="E62" s="8">
        <v>4.2846295139801871E-2</v>
      </c>
      <c r="F62" s="8">
        <v>8.2647790319494874E-2</v>
      </c>
      <c r="G62" s="31">
        <v>1.54</v>
      </c>
      <c r="H62" s="41">
        <v>1.2833300000000001E-3</v>
      </c>
      <c r="I62" s="28">
        <f t="shared" si="0"/>
        <v>3.4914907795724398E-2</v>
      </c>
      <c r="J62" s="37">
        <f t="shared" si="1"/>
        <v>0.15473272319423984</v>
      </c>
      <c r="K62" s="49"/>
      <c r="L62" s="49"/>
    </row>
    <row r="63" spans="2:12" ht="17" thickBot="1" x14ac:dyDescent="0.25">
      <c r="B63" s="6" t="s">
        <v>66</v>
      </c>
      <c r="C63" s="29">
        <v>2.4020829906912455E-2</v>
      </c>
      <c r="D63" s="38">
        <v>2.3406324701195302E-2</v>
      </c>
      <c r="E63" s="9">
        <v>5.8780740303460366E-2</v>
      </c>
      <c r="F63" s="9">
        <v>4.3470560169641237E-2</v>
      </c>
      <c r="G63" s="32">
        <v>1.54</v>
      </c>
      <c r="H63" s="42">
        <v>1.2833300000000001E-3</v>
      </c>
      <c r="I63" s="29">
        <f t="shared" si="0"/>
        <v>2.2737499906912456E-2</v>
      </c>
      <c r="J63" s="38">
        <f t="shared" si="1"/>
        <v>2.2122994701195303E-2</v>
      </c>
      <c r="K63" s="49"/>
      <c r="L63" s="49"/>
    </row>
    <row r="65" spans="3:11" x14ac:dyDescent="0.2">
      <c r="C65" s="1"/>
      <c r="H65" t="s">
        <v>72</v>
      </c>
      <c r="I65" s="1">
        <f>AVERAGE(I4:I63)</f>
        <v>7.2176371788575311E-3</v>
      </c>
      <c r="J65" s="1">
        <f>AVERAGE(J4:J63)</f>
        <v>3.9792673817652729E-3</v>
      </c>
      <c r="K65" s="1"/>
    </row>
    <row r="66" spans="3:11" x14ac:dyDescent="0.2">
      <c r="H66" t="s">
        <v>73</v>
      </c>
      <c r="I66">
        <f>STDEV(I4:I63)</f>
        <v>3.4794059256558381E-2</v>
      </c>
      <c r="J66">
        <f>STDEV(J4:J63)</f>
        <v>7.6114791023287984E-2</v>
      </c>
    </row>
    <row r="67" spans="3:11" x14ac:dyDescent="0.2">
      <c r="H67" t="s">
        <v>74</v>
      </c>
      <c r="I67">
        <f>I65/I66</f>
        <v>0.2074387792938264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89E0-8445-5B44-B9B8-7E83F5C9731E}">
  <dimension ref="A1"/>
  <sheetViews>
    <sheetView workbookViewId="0">
      <selection activeCell="K26" sqref="K26"/>
    </sheetView>
  </sheetViews>
  <sheetFormatPr baseColWidth="10" defaultRowHeight="16" x14ac:dyDescent="0.2"/>
  <sheetData>
    <row r="1" spans="1:1" x14ac:dyDescent="0.2">
      <c r="A1" s="2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6914-4E74-4544-8D7B-08DA79C90849}">
  <dimension ref="A1:S84"/>
  <sheetViews>
    <sheetView zoomScale="83" workbookViewId="0">
      <selection activeCell="I37" sqref="I37"/>
    </sheetView>
  </sheetViews>
  <sheetFormatPr baseColWidth="10" defaultRowHeight="16" x14ac:dyDescent="0.2"/>
  <cols>
    <col min="2" max="2" width="16.6640625" customWidth="1"/>
    <col min="12" max="12" width="32.6640625" customWidth="1"/>
    <col min="14" max="14" width="25.5" customWidth="1"/>
  </cols>
  <sheetData>
    <row r="1" spans="1:17" x14ac:dyDescent="0.2">
      <c r="A1" t="s">
        <v>75</v>
      </c>
    </row>
    <row r="2" spans="1:17" ht="17" thickBot="1" x14ac:dyDescent="0.25"/>
    <row r="3" spans="1:17" x14ac:dyDescent="0.2">
      <c r="A3" s="44" t="s">
        <v>76</v>
      </c>
      <c r="B3" s="44"/>
    </row>
    <row r="4" spans="1:17" x14ac:dyDescent="0.2">
      <c r="A4" t="s">
        <v>77</v>
      </c>
      <c r="B4">
        <v>0.65865776388668873</v>
      </c>
    </row>
    <row r="5" spans="1:17" x14ac:dyDescent="0.2">
      <c r="A5" t="s">
        <v>78</v>
      </c>
      <c r="B5" s="40">
        <v>0.43383004992821306</v>
      </c>
    </row>
    <row r="6" spans="1:17" x14ac:dyDescent="0.2">
      <c r="A6" t="s">
        <v>79</v>
      </c>
      <c r="B6">
        <v>0.4240684990649064</v>
      </c>
    </row>
    <row r="7" spans="1:17" x14ac:dyDescent="0.2">
      <c r="A7" t="s">
        <v>80</v>
      </c>
      <c r="B7">
        <v>2.6405264087164215E-2</v>
      </c>
    </row>
    <row r="8" spans="1:17" ht="17" thickBot="1" x14ac:dyDescent="0.25">
      <c r="A8" s="3" t="s">
        <v>81</v>
      </c>
      <c r="B8" s="3">
        <v>60</v>
      </c>
    </row>
    <row r="10" spans="1:17" ht="17" thickBot="1" x14ac:dyDescent="0.25">
      <c r="A10" t="s">
        <v>82</v>
      </c>
    </row>
    <row r="11" spans="1:17" x14ac:dyDescent="0.2">
      <c r="A11" s="43"/>
      <c r="B11" s="43" t="s">
        <v>87</v>
      </c>
      <c r="C11" s="43" t="s">
        <v>88</v>
      </c>
      <c r="D11" s="43" t="s">
        <v>89</v>
      </c>
      <c r="E11" s="43" t="s">
        <v>90</v>
      </c>
      <c r="F11" s="43" t="s">
        <v>91</v>
      </c>
    </row>
    <row r="12" spans="1:17" x14ac:dyDescent="0.2">
      <c r="A12" t="s">
        <v>83</v>
      </c>
      <c r="B12">
        <v>1</v>
      </c>
      <c r="C12">
        <v>3.0987164665637584E-2</v>
      </c>
      <c r="D12">
        <v>3.0987164665637584E-2</v>
      </c>
      <c r="E12">
        <v>44.442738249612063</v>
      </c>
      <c r="F12">
        <v>1.0620772861185231E-8</v>
      </c>
      <c r="Q12" s="1"/>
    </row>
    <row r="13" spans="1:17" x14ac:dyDescent="0.2">
      <c r="A13" t="s">
        <v>84</v>
      </c>
      <c r="B13">
        <v>58</v>
      </c>
      <c r="C13">
        <v>4.0439802347747286E-2</v>
      </c>
      <c r="D13">
        <v>6.9723797151288421E-4</v>
      </c>
    </row>
    <row r="14" spans="1:17" ht="17" thickBot="1" x14ac:dyDescent="0.25">
      <c r="A14" s="3" t="s">
        <v>85</v>
      </c>
      <c r="B14" s="3">
        <v>59</v>
      </c>
      <c r="C14" s="3">
        <v>7.1426967013384871E-2</v>
      </c>
      <c r="D14" s="3"/>
      <c r="E14" s="3"/>
      <c r="F14" s="3"/>
    </row>
    <row r="15" spans="1:17" ht="17" thickBot="1" x14ac:dyDescent="0.25"/>
    <row r="16" spans="1:17" x14ac:dyDescent="0.2">
      <c r="A16" s="43"/>
      <c r="B16" s="43" t="s">
        <v>92</v>
      </c>
      <c r="C16" s="43" t="s">
        <v>80</v>
      </c>
      <c r="D16" s="43" t="s">
        <v>93</v>
      </c>
      <c r="E16" s="43" t="s">
        <v>94</v>
      </c>
      <c r="F16" s="43" t="s">
        <v>95</v>
      </c>
      <c r="G16" s="43" t="s">
        <v>96</v>
      </c>
      <c r="H16" s="43" t="s">
        <v>97</v>
      </c>
      <c r="I16" s="43" t="s">
        <v>98</v>
      </c>
    </row>
    <row r="17" spans="1:17" x14ac:dyDescent="0.2">
      <c r="A17" t="s">
        <v>86</v>
      </c>
      <c r="B17" s="40">
        <v>6.0195208783850743E-3</v>
      </c>
      <c r="C17">
        <v>3.413639181075324E-3</v>
      </c>
      <c r="D17">
        <v>1.7633735023186827</v>
      </c>
      <c r="E17">
        <v>8.3104703864844393E-2</v>
      </c>
      <c r="F17">
        <v>-8.1362035493662429E-4</v>
      </c>
      <c r="G17">
        <v>1.2852662111706773E-2</v>
      </c>
      <c r="H17">
        <v>-8.1362035493662429E-4</v>
      </c>
      <c r="I17">
        <v>1.2852662111706773E-2</v>
      </c>
      <c r="K17" t="s">
        <v>105</v>
      </c>
      <c r="L17" s="40" t="s">
        <v>106</v>
      </c>
    </row>
    <row r="18" spans="1:17" ht="17" thickBot="1" x14ac:dyDescent="0.25">
      <c r="A18" s="3" t="s">
        <v>99</v>
      </c>
      <c r="B18" s="45">
        <v>0.30108966941069215</v>
      </c>
      <c r="C18" s="3">
        <v>4.5164317335078558E-2</v>
      </c>
      <c r="D18" s="3">
        <v>6.6665387008260968</v>
      </c>
      <c r="E18" s="3">
        <v>1.0620772861185116E-8</v>
      </c>
      <c r="F18" s="3">
        <v>0.21068346574158167</v>
      </c>
      <c r="G18" s="3">
        <v>0.39149587307980266</v>
      </c>
      <c r="H18" s="3">
        <v>0.21068346574158167</v>
      </c>
      <c r="I18" s="3">
        <v>0.39149587307980266</v>
      </c>
      <c r="L18" s="40" t="s">
        <v>109</v>
      </c>
      <c r="M18" s="40"/>
      <c r="N18" s="40"/>
      <c r="O18" s="40"/>
      <c r="P18" s="40"/>
      <c r="Q18" s="40"/>
    </row>
    <row r="19" spans="1:17" x14ac:dyDescent="0.2">
      <c r="B19" s="40" t="s">
        <v>104</v>
      </c>
      <c r="L19" s="40" t="s">
        <v>110</v>
      </c>
      <c r="M19" s="40"/>
      <c r="N19" s="40"/>
      <c r="O19" s="40"/>
      <c r="P19" s="40"/>
      <c r="Q19" s="40"/>
    </row>
    <row r="20" spans="1:17" x14ac:dyDescent="0.2">
      <c r="L20" s="40" t="s">
        <v>111</v>
      </c>
      <c r="M20" s="40"/>
      <c r="N20" s="40"/>
      <c r="O20" s="40"/>
      <c r="P20" s="40"/>
      <c r="Q20" s="40"/>
    </row>
    <row r="22" spans="1:17" x14ac:dyDescent="0.2">
      <c r="A22" t="s">
        <v>100</v>
      </c>
      <c r="K22" t="s">
        <v>107</v>
      </c>
      <c r="L22" s="40" t="s">
        <v>112</v>
      </c>
      <c r="M22" s="40">
        <f>_xlfn.VAR.S(C25:C84)</f>
        <v>6.8542037877537766E-4</v>
      </c>
      <c r="N22" s="40" t="str">
        <f ca="1">_xlfn.FORMULATEXT(M22)</f>
        <v>=VAR.S(C25:C84)</v>
      </c>
    </row>
    <row r="23" spans="1:17" ht="17" thickBot="1" x14ac:dyDescent="0.25">
      <c r="L23" s="48"/>
    </row>
    <row r="24" spans="1:17" x14ac:dyDescent="0.2">
      <c r="A24" s="43" t="s">
        <v>101</v>
      </c>
      <c r="B24" s="43" t="s">
        <v>102</v>
      </c>
      <c r="C24" s="43" t="s">
        <v>103</v>
      </c>
      <c r="K24" t="s">
        <v>108</v>
      </c>
      <c r="L24" s="47" t="s">
        <v>118</v>
      </c>
    </row>
    <row r="25" spans="1:17" x14ac:dyDescent="0.2">
      <c r="A25">
        <v>1</v>
      </c>
      <c r="B25">
        <v>-2.3999461336810586E-2</v>
      </c>
      <c r="C25">
        <v>-5.6547894533264219E-3</v>
      </c>
      <c r="L25" s="40" t="s">
        <v>119</v>
      </c>
      <c r="M25" s="40">
        <f>0.0548+B18*0.056</f>
        <v>7.1661021486998766E-2</v>
      </c>
      <c r="N25" s="40" t="str">
        <f ca="1">_xlfn.FORMULATEXT(M25)</f>
        <v>=0,0548+B18*0,056</v>
      </c>
    </row>
    <row r="26" spans="1:17" x14ac:dyDescent="0.2">
      <c r="A26">
        <v>2</v>
      </c>
      <c r="B26">
        <v>-4.7357057199899849E-3</v>
      </c>
      <c r="C26">
        <v>6.0923634208903441E-2</v>
      </c>
      <c r="L26" s="40"/>
      <c r="M26" s="40"/>
      <c r="N26" s="40"/>
    </row>
    <row r="27" spans="1:17" x14ac:dyDescent="0.2">
      <c r="A27">
        <v>3</v>
      </c>
      <c r="B27">
        <v>-2.5790818921355187E-2</v>
      </c>
      <c r="C27">
        <v>5.6860177266301083E-3</v>
      </c>
      <c r="L27" s="47" t="s">
        <v>124</v>
      </c>
      <c r="M27" s="40"/>
      <c r="N27" s="40"/>
    </row>
    <row r="28" spans="1:17" x14ac:dyDescent="0.2">
      <c r="A28">
        <v>4</v>
      </c>
      <c r="B28">
        <v>2.3503984722876407E-2</v>
      </c>
      <c r="C28">
        <v>-1.3686744589478224E-2</v>
      </c>
      <c r="L28" s="40" t="s">
        <v>125</v>
      </c>
      <c r="M28" s="40">
        <f>0.0548+0.056</f>
        <v>0.11080000000000001</v>
      </c>
      <c r="N28" s="40" t="str">
        <f ca="1">_xlfn.FORMULATEXT(M28)</f>
        <v>=0,0548+0,056</v>
      </c>
    </row>
    <row r="29" spans="1:17" x14ac:dyDescent="0.2">
      <c r="A29">
        <v>5</v>
      </c>
      <c r="B29">
        <v>9.9413608089387612E-3</v>
      </c>
      <c r="C29">
        <v>2.8981138231584051E-3</v>
      </c>
    </row>
    <row r="30" spans="1:17" x14ac:dyDescent="0.2">
      <c r="A30">
        <v>6</v>
      </c>
      <c r="B30">
        <v>-2.4545187740108599E-2</v>
      </c>
      <c r="C30">
        <v>-5.2591545613285551E-4</v>
      </c>
      <c r="K30" t="s">
        <v>113</v>
      </c>
      <c r="L30" s="40" t="s">
        <v>114</v>
      </c>
      <c r="M30" s="40"/>
      <c r="N30" s="40"/>
      <c r="O30" s="40"/>
    </row>
    <row r="31" spans="1:17" x14ac:dyDescent="0.2">
      <c r="A31">
        <v>7</v>
      </c>
      <c r="B31">
        <v>1.1128798327342744E-2</v>
      </c>
      <c r="C31">
        <v>1.1435435894005764E-2</v>
      </c>
      <c r="L31" s="40" t="s">
        <v>115</v>
      </c>
      <c r="M31" s="40"/>
      <c r="N31" s="40"/>
      <c r="O31" s="40"/>
    </row>
    <row r="32" spans="1:17" x14ac:dyDescent="0.2">
      <c r="A32">
        <v>8</v>
      </c>
      <c r="B32">
        <v>-1.8266732843149107E-2</v>
      </c>
      <c r="C32">
        <v>-4.2741725422884194E-2</v>
      </c>
      <c r="G32">
        <f>12.99-7.17</f>
        <v>5.82</v>
      </c>
      <c r="L32" s="40" t="s">
        <v>116</v>
      </c>
      <c r="M32" s="40"/>
      <c r="N32" s="40"/>
      <c r="O32" s="40"/>
    </row>
    <row r="33" spans="1:19" x14ac:dyDescent="0.2">
      <c r="A33">
        <v>9</v>
      </c>
      <c r="B33">
        <v>-2.0274513329930483E-2</v>
      </c>
      <c r="C33">
        <v>-1.0298098700280797E-2</v>
      </c>
      <c r="L33" s="40" t="s">
        <v>117</v>
      </c>
      <c r="M33" s="46">
        <f>(31.93-28.26)/28.26</f>
        <v>0.12986553432413298</v>
      </c>
      <c r="N33" s="40"/>
      <c r="O33" s="40"/>
    </row>
    <row r="34" spans="1:19" x14ac:dyDescent="0.2">
      <c r="A34">
        <v>10</v>
      </c>
      <c r="B34">
        <v>2.1886077000211768E-2</v>
      </c>
      <c r="C34">
        <v>6.315693872071694E-2</v>
      </c>
    </row>
    <row r="35" spans="1:19" x14ac:dyDescent="0.2">
      <c r="A35">
        <v>11</v>
      </c>
      <c r="B35">
        <v>1.3283020729095782E-2</v>
      </c>
      <c r="C35">
        <v>-9.7279010946714501E-3</v>
      </c>
      <c r="L35" s="40" t="s">
        <v>120</v>
      </c>
      <c r="M35" s="40"/>
      <c r="N35" s="40"/>
      <c r="O35" s="40"/>
      <c r="P35" s="40"/>
      <c r="Q35" s="40"/>
      <c r="R35" s="40"/>
      <c r="S35" s="40"/>
    </row>
    <row r="36" spans="1:19" x14ac:dyDescent="0.2">
      <c r="A36">
        <v>12</v>
      </c>
      <c r="B36">
        <v>-1.0845427302911655E-2</v>
      </c>
      <c r="C36">
        <v>-1.2442734880743628E-2</v>
      </c>
      <c r="L36" s="40" t="s">
        <v>121</v>
      </c>
      <c r="M36" s="40"/>
      <c r="N36" s="40"/>
      <c r="O36" s="40"/>
      <c r="P36" s="40"/>
      <c r="Q36" s="40"/>
      <c r="R36" s="40"/>
      <c r="S36" s="40"/>
    </row>
    <row r="37" spans="1:19" x14ac:dyDescent="0.2">
      <c r="A37">
        <v>13</v>
      </c>
      <c r="B37">
        <v>-4.8211340869338003E-2</v>
      </c>
      <c r="C37">
        <v>-1.7919296551775557E-3</v>
      </c>
      <c r="L37" s="40" t="s">
        <v>126</v>
      </c>
      <c r="M37" s="40"/>
      <c r="N37" s="40"/>
      <c r="O37" s="40"/>
      <c r="P37" s="40"/>
      <c r="Q37" s="40"/>
      <c r="R37" s="40"/>
      <c r="S37" s="40"/>
    </row>
    <row r="38" spans="1:19" x14ac:dyDescent="0.2">
      <c r="A38">
        <v>14</v>
      </c>
      <c r="B38">
        <v>3.6329781169099386E-2</v>
      </c>
      <c r="C38">
        <v>-3.7414060989324711E-2</v>
      </c>
      <c r="L38" s="40" t="s">
        <v>127</v>
      </c>
      <c r="M38" s="40"/>
      <c r="N38" s="40"/>
      <c r="O38" s="40"/>
      <c r="P38" s="40"/>
      <c r="Q38" s="40"/>
      <c r="R38" s="40"/>
      <c r="S38" s="40"/>
    </row>
    <row r="39" spans="1:19" x14ac:dyDescent="0.2">
      <c r="A39">
        <v>15</v>
      </c>
      <c r="B39">
        <v>5.1856593875623934E-2</v>
      </c>
      <c r="C39">
        <v>9.6913937167469391E-3</v>
      </c>
      <c r="L39" s="40" t="s">
        <v>122</v>
      </c>
      <c r="M39" s="40"/>
      <c r="N39" s="40"/>
      <c r="O39" s="40"/>
      <c r="P39" s="40"/>
      <c r="Q39" s="40"/>
      <c r="R39" s="40"/>
      <c r="S39" s="40"/>
    </row>
    <row r="40" spans="1:19" x14ac:dyDescent="0.2">
      <c r="A40">
        <v>16</v>
      </c>
      <c r="B40">
        <v>4.7398561942953331E-3</v>
      </c>
      <c r="C40">
        <v>-9.9031373694253915E-4</v>
      </c>
      <c r="L40" s="40" t="s">
        <v>123</v>
      </c>
      <c r="M40" s="40"/>
      <c r="N40" s="40"/>
      <c r="O40" s="40"/>
      <c r="P40" s="40"/>
      <c r="Q40" s="40"/>
      <c r="R40" s="40"/>
      <c r="S40" s="40"/>
    </row>
    <row r="41" spans="1:19" x14ac:dyDescent="0.2">
      <c r="A41">
        <v>17</v>
      </c>
      <c r="B41">
        <v>3.3189716456302171E-2</v>
      </c>
      <c r="C41">
        <v>-1.6403162314990113E-2</v>
      </c>
    </row>
    <row r="42" spans="1:19" x14ac:dyDescent="0.2">
      <c r="A42">
        <v>18</v>
      </c>
      <c r="B42">
        <v>-1.2725685105219972E-2</v>
      </c>
      <c r="C42">
        <v>1.0785092239882683E-2</v>
      </c>
    </row>
    <row r="43" spans="1:19" x14ac:dyDescent="0.2">
      <c r="A43">
        <v>19</v>
      </c>
      <c r="B43">
        <v>4.0971413189288229E-2</v>
      </c>
      <c r="C43">
        <v>-4.7501550935988221E-3</v>
      </c>
    </row>
    <row r="44" spans="1:19" x14ac:dyDescent="0.2">
      <c r="A44">
        <v>20</v>
      </c>
      <c r="B44">
        <v>1.3681027974797502E-2</v>
      </c>
      <c r="C44">
        <v>-1.2733487416637376E-2</v>
      </c>
    </row>
    <row r="45" spans="1:19" x14ac:dyDescent="0.2">
      <c r="A45">
        <v>21</v>
      </c>
      <c r="B45">
        <v>3.0251837715181282E-2</v>
      </c>
      <c r="C45">
        <v>-3.5461775150817783E-2</v>
      </c>
    </row>
    <row r="46" spans="1:19" x14ac:dyDescent="0.2">
      <c r="A46">
        <v>22</v>
      </c>
      <c r="B46">
        <v>-1.4226398947291375E-2</v>
      </c>
      <c r="C46">
        <v>-3.3856327123892166E-3</v>
      </c>
    </row>
    <row r="47" spans="1:19" x14ac:dyDescent="0.2">
      <c r="A47">
        <v>23</v>
      </c>
      <c r="B47">
        <v>2.481562530713385E-2</v>
      </c>
      <c r="C47">
        <v>1.1647774549298929E-2</v>
      </c>
    </row>
    <row r="48" spans="1:19" x14ac:dyDescent="0.2">
      <c r="A48">
        <v>24</v>
      </c>
      <c r="B48">
        <v>-5.0571574824123701E-3</v>
      </c>
      <c r="C48">
        <v>1.8925622989866178E-2</v>
      </c>
    </row>
    <row r="49" spans="1:3" x14ac:dyDescent="0.2">
      <c r="A49">
        <v>25</v>
      </c>
      <c r="B49">
        <v>1.0152260637904809E-2</v>
      </c>
      <c r="C49">
        <v>7.317429192966584E-3</v>
      </c>
    </row>
    <row r="50" spans="1:3" x14ac:dyDescent="0.2">
      <c r="A50">
        <v>26</v>
      </c>
      <c r="B50">
        <v>5.2302892490774841E-2</v>
      </c>
      <c r="C50">
        <v>-1.3444691530938781E-2</v>
      </c>
    </row>
    <row r="51" spans="1:3" x14ac:dyDescent="0.2">
      <c r="A51">
        <v>27</v>
      </c>
      <c r="B51">
        <v>1.467409663848188E-2</v>
      </c>
      <c r="C51">
        <v>-1.8377822065863515E-2</v>
      </c>
    </row>
    <row r="52" spans="1:3" x14ac:dyDescent="0.2">
      <c r="A52">
        <v>28</v>
      </c>
      <c r="B52">
        <v>2.1647910104364766E-2</v>
      </c>
      <c r="C52">
        <v>-1.2388403170585481E-2</v>
      </c>
    </row>
    <row r="53" spans="1:3" x14ac:dyDescent="0.2">
      <c r="A53">
        <v>29</v>
      </c>
      <c r="B53">
        <v>4.8363084001573466E-3</v>
      </c>
      <c r="C53">
        <v>8.5349247070930952E-3</v>
      </c>
    </row>
    <row r="54" spans="1:3" x14ac:dyDescent="0.2">
      <c r="A54">
        <v>30</v>
      </c>
      <c r="B54">
        <v>-1.476980162351498E-2</v>
      </c>
      <c r="C54">
        <v>1.5444189430911758E-2</v>
      </c>
    </row>
    <row r="55" spans="1:3" x14ac:dyDescent="0.2">
      <c r="A55">
        <v>31</v>
      </c>
      <c r="B55">
        <v>3.3655239582685507E-2</v>
      </c>
      <c r="C55">
        <v>-1.3992728696261041E-2</v>
      </c>
    </row>
    <row r="56" spans="1:3" x14ac:dyDescent="0.2">
      <c r="A56">
        <v>32</v>
      </c>
      <c r="B56">
        <v>5.4508255955879395E-3</v>
      </c>
      <c r="C56">
        <v>-3.3747949499292789E-3</v>
      </c>
    </row>
    <row r="57" spans="1:3" x14ac:dyDescent="0.2">
      <c r="A57">
        <v>33</v>
      </c>
      <c r="B57">
        <v>1.9647806078862205E-2</v>
      </c>
      <c r="C57">
        <v>-5.3944510635420863E-3</v>
      </c>
    </row>
    <row r="58" spans="1:3" x14ac:dyDescent="0.2">
      <c r="A58">
        <v>34</v>
      </c>
      <c r="B58">
        <v>2.9735647368472826E-2</v>
      </c>
      <c r="C58">
        <v>-7.0632601529483675E-3</v>
      </c>
    </row>
    <row r="59" spans="1:3" x14ac:dyDescent="0.2">
      <c r="A59">
        <v>35</v>
      </c>
      <c r="B59">
        <v>4.3137640062706761E-3</v>
      </c>
      <c r="C59">
        <v>2.5227116543584751E-2</v>
      </c>
    </row>
    <row r="60" spans="1:3" x14ac:dyDescent="0.2">
      <c r="A60">
        <v>36</v>
      </c>
      <c r="B60">
        <v>-4.8788985373180533E-4</v>
      </c>
      <c r="C60">
        <v>6.3686639007196309E-3</v>
      </c>
    </row>
    <row r="61" spans="1:3" x14ac:dyDescent="0.2">
      <c r="A61">
        <v>37</v>
      </c>
      <c r="B61">
        <v>3.8769840294966391E-2</v>
      </c>
      <c r="C61">
        <v>1.6414336222262266E-2</v>
      </c>
    </row>
    <row r="62" spans="1:3" x14ac:dyDescent="0.2">
      <c r="A62">
        <v>38</v>
      </c>
      <c r="B62">
        <v>6.5293687770488201E-3</v>
      </c>
      <c r="C62">
        <v>-4.4198111044386479E-2</v>
      </c>
    </row>
    <row r="63" spans="1:3" x14ac:dyDescent="0.2">
      <c r="A63">
        <v>39</v>
      </c>
      <c r="B63">
        <v>-1.3329705818736272E-2</v>
      </c>
      <c r="C63">
        <v>-1.937722807871111E-2</v>
      </c>
    </row>
    <row r="64" spans="1:3" x14ac:dyDescent="0.2">
      <c r="A64">
        <v>40</v>
      </c>
      <c r="B64">
        <v>-3.2849061756949844E-4</v>
      </c>
      <c r="C64">
        <v>4.0300365818837693E-3</v>
      </c>
    </row>
    <row r="65" spans="1:3" x14ac:dyDescent="0.2">
      <c r="A65">
        <v>41</v>
      </c>
      <c r="B65">
        <v>1.3118617026742788E-2</v>
      </c>
      <c r="C65">
        <v>9.6404516546274958E-3</v>
      </c>
    </row>
    <row r="66" spans="1:3" x14ac:dyDescent="0.2">
      <c r="A66">
        <v>42</v>
      </c>
      <c r="B66">
        <v>1.4563185713772419E-2</v>
      </c>
      <c r="C66">
        <v>-1.4891636413963589E-2</v>
      </c>
    </row>
    <row r="67" spans="1:3" x14ac:dyDescent="0.2">
      <c r="A67">
        <v>43</v>
      </c>
      <c r="B67">
        <v>1.0702914623037333E-2</v>
      </c>
      <c r="C67">
        <v>2.4710305203881684E-2</v>
      </c>
    </row>
    <row r="68" spans="1:3" x14ac:dyDescent="0.2">
      <c r="A68">
        <v>44</v>
      </c>
      <c r="B68">
        <v>2.5991579505842036E-2</v>
      </c>
      <c r="C68">
        <v>4.2366005455497166E-3</v>
      </c>
    </row>
    <row r="69" spans="1:3" x14ac:dyDescent="0.2">
      <c r="A69">
        <v>45</v>
      </c>
      <c r="B69">
        <v>1.9165428692462037E-2</v>
      </c>
      <c r="C69">
        <v>-1.952813492778082E-2</v>
      </c>
    </row>
    <row r="70" spans="1:3" x14ac:dyDescent="0.2">
      <c r="A70">
        <v>46</v>
      </c>
      <c r="B70">
        <v>-1.35895105027921E-2</v>
      </c>
      <c r="C70">
        <v>-5.7389768290877996E-2</v>
      </c>
    </row>
    <row r="71" spans="1:3" x14ac:dyDescent="0.2">
      <c r="A71">
        <v>47</v>
      </c>
      <c r="B71">
        <v>-8.783900218881386E-3</v>
      </c>
      <c r="C71">
        <v>2.5391500097511423E-2</v>
      </c>
    </row>
    <row r="72" spans="1:3" x14ac:dyDescent="0.2">
      <c r="A72">
        <v>48</v>
      </c>
      <c r="B72">
        <v>-2.7825916496650071E-2</v>
      </c>
      <c r="C72">
        <v>-6.7492078460933733E-2</v>
      </c>
    </row>
    <row r="73" spans="1:3" x14ac:dyDescent="0.2">
      <c r="A73">
        <v>49</v>
      </c>
      <c r="B73">
        <v>2.8529043085223641E-2</v>
      </c>
      <c r="C73">
        <v>4.9561558547823792E-2</v>
      </c>
    </row>
    <row r="74" spans="1:3" x14ac:dyDescent="0.2">
      <c r="A74">
        <v>50</v>
      </c>
      <c r="B74">
        <v>-2.6014853483787796E-2</v>
      </c>
      <c r="C74">
        <v>5.6438995831102623E-2</v>
      </c>
    </row>
    <row r="75" spans="1:3" x14ac:dyDescent="0.2">
      <c r="A75">
        <v>51</v>
      </c>
      <c r="B75">
        <v>8.3919147249791274E-4</v>
      </c>
      <c r="C75">
        <v>1.079658467021203E-2</v>
      </c>
    </row>
    <row r="76" spans="1:3" x14ac:dyDescent="0.2">
      <c r="A76">
        <v>52</v>
      </c>
      <c r="B76">
        <v>1.3480360147648165E-2</v>
      </c>
      <c r="C76">
        <v>2.5388680110862021E-2</v>
      </c>
    </row>
    <row r="77" spans="1:3" x14ac:dyDescent="0.2">
      <c r="A77">
        <v>53</v>
      </c>
      <c r="B77">
        <v>-1.3737237972414371E-2</v>
      </c>
      <c r="C77">
        <v>-5.1992266442533352E-2</v>
      </c>
    </row>
    <row r="78" spans="1:3" x14ac:dyDescent="0.2">
      <c r="A78">
        <v>54</v>
      </c>
      <c r="B78">
        <v>3.9484660794049428E-2</v>
      </c>
      <c r="C78">
        <v>2.3116540606047994E-2</v>
      </c>
    </row>
    <row r="79" spans="1:3" x14ac:dyDescent="0.2">
      <c r="A79">
        <v>55</v>
      </c>
      <c r="B79">
        <v>9.1132206780355062E-3</v>
      </c>
      <c r="C79">
        <v>4.2562093560942378E-3</v>
      </c>
    </row>
    <row r="80" spans="1:3" x14ac:dyDescent="0.2">
      <c r="A80">
        <v>56</v>
      </c>
      <c r="B80">
        <v>-3.3823198100850015E-2</v>
      </c>
      <c r="C80">
        <v>1.5454826157187303E-2</v>
      </c>
    </row>
    <row r="81" spans="1:3" x14ac:dyDescent="0.2">
      <c r="A81">
        <v>57</v>
      </c>
      <c r="B81">
        <v>1.5916336921782501E-2</v>
      </c>
      <c r="C81">
        <v>-2.7196603181241993E-3</v>
      </c>
    </row>
    <row r="82" spans="1:3" x14ac:dyDescent="0.2">
      <c r="A82">
        <v>58</v>
      </c>
      <c r="B82">
        <v>-1.9060898479258882E-2</v>
      </c>
      <c r="C82">
        <v>3.9790552733904576E-2</v>
      </c>
    </row>
    <row r="83" spans="1:3" x14ac:dyDescent="0.2">
      <c r="A83">
        <v>59</v>
      </c>
      <c r="B83">
        <v>5.2607945351954885E-2</v>
      </c>
      <c r="C83">
        <v>-1.7693037556230487E-2</v>
      </c>
    </row>
    <row r="84" spans="1:3" ht="17" thickBot="1" x14ac:dyDescent="0.25">
      <c r="A84" s="3">
        <v>60</v>
      </c>
      <c r="B84" s="3">
        <v>1.2680526039342463E-2</v>
      </c>
      <c r="C84" s="3">
        <v>1.0056973867569994E-2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Scatter Chart</vt:lpstr>
      <vt:lpstr>Regression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2024-03-19T23:31:16Z</dcterms:created>
  <dcterms:modified xsi:type="dcterms:W3CDTF">2024-05-03T22:15:34Z</dcterms:modified>
</cp:coreProperties>
</file>