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n\Code\LFO\"/>
    </mc:Choice>
  </mc:AlternateContent>
  <xr:revisionPtr revIDLastSave="0" documentId="13_ncr:1_{4AEBB3FC-3ED9-45C1-B6B9-FE9B1DDCB589}" xr6:coauthVersionLast="40" xr6:coauthVersionMax="40" xr10:uidLastSave="{00000000-0000-0000-0000-000000000000}"/>
  <bookViews>
    <workbookView xWindow="-38520" yWindow="-120" windowWidth="38640" windowHeight="21240" xr2:uid="{EE410D53-B12E-4723-AF8F-CDF5740E4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" i="1" l="1"/>
  <c r="D10" i="1"/>
  <c r="D8" i="1"/>
  <c r="AE130" i="1"/>
  <c r="AF130" i="1" s="1"/>
  <c r="AE126" i="1"/>
  <c r="AF126" i="1" s="1"/>
  <c r="AE122" i="1"/>
  <c r="AF122" i="1" s="1"/>
  <c r="AE118" i="1"/>
  <c r="AF118" i="1" s="1"/>
  <c r="AE114" i="1"/>
  <c r="AF114" i="1" s="1"/>
  <c r="AE110" i="1"/>
  <c r="AF110" i="1" s="1"/>
  <c r="AE106" i="1"/>
  <c r="AF106" i="1" s="1"/>
  <c r="AE102" i="1"/>
  <c r="AF102" i="1" s="1"/>
  <c r="AE98" i="1"/>
  <c r="AF98" i="1" s="1"/>
  <c r="AE94" i="1"/>
  <c r="AF94" i="1" s="1"/>
  <c r="AE90" i="1"/>
  <c r="AF90" i="1" s="1"/>
  <c r="AE86" i="1"/>
  <c r="AF86" i="1" s="1"/>
  <c r="AE82" i="1"/>
  <c r="AF82" i="1" s="1"/>
  <c r="AE78" i="1"/>
  <c r="AF78" i="1" s="1"/>
  <c r="AE74" i="1"/>
  <c r="AF74" i="1" s="1"/>
  <c r="AE70" i="1"/>
  <c r="AF70" i="1" s="1"/>
  <c r="AE66" i="1"/>
  <c r="AF66" i="1" s="1"/>
  <c r="AE62" i="1"/>
  <c r="AF62" i="1" s="1"/>
  <c r="AE58" i="1"/>
  <c r="AF58" i="1" s="1"/>
  <c r="AE54" i="1"/>
  <c r="AF54" i="1" s="1"/>
  <c r="AE50" i="1"/>
  <c r="AF50" i="1" s="1"/>
  <c r="AE46" i="1"/>
  <c r="AF46" i="1" s="1"/>
  <c r="AE42" i="1"/>
  <c r="AF42" i="1" s="1"/>
  <c r="AE38" i="1"/>
  <c r="AF38" i="1" s="1"/>
  <c r="AE34" i="1"/>
  <c r="AF34" i="1" s="1"/>
  <c r="AE30" i="1"/>
  <c r="AF30" i="1" s="1"/>
  <c r="AE26" i="1"/>
  <c r="AF26" i="1" s="1"/>
  <c r="AE22" i="1"/>
  <c r="AF22" i="1" s="1"/>
  <c r="AE18" i="1"/>
  <c r="AF18" i="1" s="1"/>
  <c r="AE14" i="1"/>
  <c r="AF14" i="1" s="1"/>
  <c r="AE10" i="1"/>
  <c r="AF10" i="1" s="1"/>
  <c r="AE6" i="1"/>
  <c r="AE134" i="1" s="1"/>
  <c r="AF134" i="1" s="1"/>
  <c r="AD134" i="1"/>
  <c r="AD133" i="1"/>
  <c r="AE133" i="1" s="1"/>
  <c r="AF133" i="1" s="1"/>
  <c r="AD132" i="1"/>
  <c r="AE132" i="1" s="1"/>
  <c r="AF132" i="1" s="1"/>
  <c r="AD131" i="1"/>
  <c r="AE131" i="1" s="1"/>
  <c r="AF131" i="1" s="1"/>
  <c r="AD130" i="1"/>
  <c r="AD129" i="1"/>
  <c r="AE129" i="1" s="1"/>
  <c r="AF129" i="1" s="1"/>
  <c r="AD128" i="1"/>
  <c r="AE128" i="1" s="1"/>
  <c r="AF128" i="1" s="1"/>
  <c r="AD127" i="1"/>
  <c r="AE127" i="1" s="1"/>
  <c r="AF127" i="1" s="1"/>
  <c r="AD126" i="1"/>
  <c r="AD125" i="1"/>
  <c r="AE125" i="1" s="1"/>
  <c r="AF125" i="1" s="1"/>
  <c r="AD124" i="1"/>
  <c r="AE124" i="1" s="1"/>
  <c r="AF124" i="1" s="1"/>
  <c r="AD123" i="1"/>
  <c r="AE123" i="1" s="1"/>
  <c r="AF123" i="1" s="1"/>
  <c r="AD122" i="1"/>
  <c r="AD121" i="1"/>
  <c r="AE121" i="1" s="1"/>
  <c r="AF121" i="1" s="1"/>
  <c r="AD120" i="1"/>
  <c r="AE120" i="1" s="1"/>
  <c r="AF120" i="1" s="1"/>
  <c r="AD119" i="1"/>
  <c r="AE119" i="1" s="1"/>
  <c r="AF119" i="1" s="1"/>
  <c r="AD118" i="1"/>
  <c r="AD117" i="1"/>
  <c r="AE117" i="1" s="1"/>
  <c r="AF117" i="1" s="1"/>
  <c r="AD116" i="1"/>
  <c r="AE116" i="1" s="1"/>
  <c r="AF116" i="1" s="1"/>
  <c r="AD115" i="1"/>
  <c r="AE115" i="1" s="1"/>
  <c r="AF115" i="1" s="1"/>
  <c r="AD114" i="1"/>
  <c r="AD113" i="1"/>
  <c r="AE113" i="1" s="1"/>
  <c r="AF113" i="1" s="1"/>
  <c r="AD112" i="1"/>
  <c r="AE112" i="1" s="1"/>
  <c r="AF112" i="1" s="1"/>
  <c r="AD111" i="1"/>
  <c r="AE111" i="1" s="1"/>
  <c r="AF111" i="1" s="1"/>
  <c r="AD110" i="1"/>
  <c r="AD109" i="1"/>
  <c r="AE109" i="1" s="1"/>
  <c r="AF109" i="1" s="1"/>
  <c r="AD108" i="1"/>
  <c r="AE108" i="1" s="1"/>
  <c r="AF108" i="1" s="1"/>
  <c r="AD107" i="1"/>
  <c r="AE107" i="1" s="1"/>
  <c r="AF107" i="1" s="1"/>
  <c r="AD106" i="1"/>
  <c r="AD105" i="1"/>
  <c r="AE105" i="1" s="1"/>
  <c r="AF105" i="1" s="1"/>
  <c r="AD104" i="1"/>
  <c r="AE104" i="1" s="1"/>
  <c r="AF104" i="1" s="1"/>
  <c r="AD103" i="1"/>
  <c r="AE103" i="1" s="1"/>
  <c r="AF103" i="1" s="1"/>
  <c r="AD102" i="1"/>
  <c r="AD101" i="1"/>
  <c r="AE101" i="1" s="1"/>
  <c r="AF101" i="1" s="1"/>
  <c r="AD100" i="1"/>
  <c r="AE100" i="1" s="1"/>
  <c r="AF100" i="1" s="1"/>
  <c r="AD99" i="1"/>
  <c r="AE99" i="1" s="1"/>
  <c r="AF99" i="1" s="1"/>
  <c r="AD98" i="1"/>
  <c r="AD97" i="1"/>
  <c r="AE97" i="1" s="1"/>
  <c r="AF97" i="1" s="1"/>
  <c r="AD96" i="1"/>
  <c r="AE96" i="1" s="1"/>
  <c r="AF96" i="1" s="1"/>
  <c r="AD95" i="1"/>
  <c r="AE95" i="1" s="1"/>
  <c r="AF95" i="1" s="1"/>
  <c r="AD94" i="1"/>
  <c r="AD93" i="1"/>
  <c r="AE93" i="1" s="1"/>
  <c r="AF93" i="1" s="1"/>
  <c r="AD92" i="1"/>
  <c r="AE92" i="1" s="1"/>
  <c r="AF92" i="1" s="1"/>
  <c r="AD91" i="1"/>
  <c r="AE91" i="1" s="1"/>
  <c r="AF91" i="1" s="1"/>
  <c r="AD90" i="1"/>
  <c r="AD89" i="1"/>
  <c r="AE89" i="1" s="1"/>
  <c r="AF89" i="1" s="1"/>
  <c r="AD88" i="1"/>
  <c r="AE88" i="1" s="1"/>
  <c r="AF88" i="1" s="1"/>
  <c r="AD87" i="1"/>
  <c r="AE87" i="1" s="1"/>
  <c r="AF87" i="1" s="1"/>
  <c r="AD86" i="1"/>
  <c r="AD85" i="1"/>
  <c r="AE85" i="1" s="1"/>
  <c r="AF85" i="1" s="1"/>
  <c r="AD84" i="1"/>
  <c r="AE84" i="1" s="1"/>
  <c r="AF84" i="1" s="1"/>
  <c r="AD83" i="1"/>
  <c r="AE83" i="1" s="1"/>
  <c r="AF83" i="1" s="1"/>
  <c r="AD82" i="1"/>
  <c r="AD81" i="1"/>
  <c r="AE81" i="1" s="1"/>
  <c r="AF81" i="1" s="1"/>
  <c r="AD80" i="1"/>
  <c r="AE80" i="1" s="1"/>
  <c r="AF80" i="1" s="1"/>
  <c r="AD79" i="1"/>
  <c r="AE79" i="1" s="1"/>
  <c r="AF79" i="1" s="1"/>
  <c r="AD78" i="1"/>
  <c r="AD77" i="1"/>
  <c r="AE77" i="1" s="1"/>
  <c r="AF77" i="1" s="1"/>
  <c r="AD76" i="1"/>
  <c r="AE76" i="1" s="1"/>
  <c r="AF76" i="1" s="1"/>
  <c r="AD75" i="1"/>
  <c r="AE75" i="1" s="1"/>
  <c r="AF75" i="1" s="1"/>
  <c r="AD74" i="1"/>
  <c r="AD73" i="1"/>
  <c r="AE73" i="1" s="1"/>
  <c r="AF73" i="1" s="1"/>
  <c r="AD72" i="1"/>
  <c r="AE72" i="1" s="1"/>
  <c r="AF72" i="1" s="1"/>
  <c r="AD71" i="1"/>
  <c r="AE71" i="1" s="1"/>
  <c r="AF71" i="1" s="1"/>
  <c r="AD70" i="1"/>
  <c r="AD69" i="1"/>
  <c r="AE69" i="1" s="1"/>
  <c r="AF69" i="1" s="1"/>
  <c r="AD68" i="1"/>
  <c r="AE68" i="1" s="1"/>
  <c r="AF68" i="1" s="1"/>
  <c r="AD67" i="1"/>
  <c r="AE67" i="1" s="1"/>
  <c r="AF67" i="1" s="1"/>
  <c r="AD66" i="1"/>
  <c r="AD65" i="1"/>
  <c r="AE65" i="1" s="1"/>
  <c r="AF65" i="1" s="1"/>
  <c r="AD64" i="1"/>
  <c r="AE64" i="1" s="1"/>
  <c r="AF64" i="1" s="1"/>
  <c r="AD63" i="1"/>
  <c r="AE63" i="1" s="1"/>
  <c r="AF63" i="1" s="1"/>
  <c r="AD62" i="1"/>
  <c r="AD61" i="1"/>
  <c r="AE61" i="1" s="1"/>
  <c r="AF61" i="1" s="1"/>
  <c r="AD60" i="1"/>
  <c r="AE60" i="1" s="1"/>
  <c r="AF60" i="1" s="1"/>
  <c r="AD59" i="1"/>
  <c r="AE59" i="1" s="1"/>
  <c r="AF59" i="1" s="1"/>
  <c r="AD58" i="1"/>
  <c r="AD57" i="1"/>
  <c r="AE57" i="1" s="1"/>
  <c r="AF57" i="1" s="1"/>
  <c r="AD56" i="1"/>
  <c r="AE56" i="1" s="1"/>
  <c r="AF56" i="1" s="1"/>
  <c r="AD55" i="1"/>
  <c r="AE55" i="1" s="1"/>
  <c r="AF55" i="1" s="1"/>
  <c r="AD54" i="1"/>
  <c r="AD53" i="1"/>
  <c r="AE53" i="1" s="1"/>
  <c r="AF53" i="1" s="1"/>
  <c r="AD52" i="1"/>
  <c r="AE52" i="1" s="1"/>
  <c r="AF52" i="1" s="1"/>
  <c r="AD51" i="1"/>
  <c r="AE51" i="1" s="1"/>
  <c r="AF51" i="1" s="1"/>
  <c r="AD50" i="1"/>
  <c r="AD49" i="1"/>
  <c r="AE49" i="1" s="1"/>
  <c r="AF49" i="1" s="1"/>
  <c r="AD48" i="1"/>
  <c r="AE48" i="1" s="1"/>
  <c r="AF48" i="1" s="1"/>
  <c r="AD47" i="1"/>
  <c r="AE47" i="1" s="1"/>
  <c r="AF47" i="1" s="1"/>
  <c r="AD46" i="1"/>
  <c r="AD45" i="1"/>
  <c r="AE45" i="1" s="1"/>
  <c r="AF45" i="1" s="1"/>
  <c r="AD44" i="1"/>
  <c r="AE44" i="1" s="1"/>
  <c r="AF44" i="1" s="1"/>
  <c r="AD43" i="1"/>
  <c r="AE43" i="1" s="1"/>
  <c r="AF43" i="1" s="1"/>
  <c r="AD42" i="1"/>
  <c r="AD41" i="1"/>
  <c r="AE41" i="1" s="1"/>
  <c r="AF41" i="1" s="1"/>
  <c r="AD40" i="1"/>
  <c r="AE40" i="1" s="1"/>
  <c r="AF40" i="1" s="1"/>
  <c r="AD39" i="1"/>
  <c r="AE39" i="1" s="1"/>
  <c r="AF39" i="1" s="1"/>
  <c r="AD38" i="1"/>
  <c r="AD37" i="1"/>
  <c r="AE37" i="1" s="1"/>
  <c r="AF37" i="1" s="1"/>
  <c r="AD36" i="1"/>
  <c r="AE36" i="1" s="1"/>
  <c r="AF36" i="1" s="1"/>
  <c r="AD35" i="1"/>
  <c r="AE35" i="1" s="1"/>
  <c r="AF35" i="1" s="1"/>
  <c r="AD34" i="1"/>
  <c r="AD33" i="1"/>
  <c r="AE33" i="1" s="1"/>
  <c r="AF33" i="1" s="1"/>
  <c r="AD32" i="1"/>
  <c r="AE32" i="1" s="1"/>
  <c r="AF32" i="1" s="1"/>
  <c r="AD31" i="1"/>
  <c r="AE31" i="1" s="1"/>
  <c r="AF31" i="1" s="1"/>
  <c r="AD30" i="1"/>
  <c r="AD29" i="1"/>
  <c r="AE29" i="1" s="1"/>
  <c r="AF29" i="1" s="1"/>
  <c r="AD28" i="1"/>
  <c r="AE28" i="1" s="1"/>
  <c r="AF28" i="1" s="1"/>
  <c r="AD27" i="1"/>
  <c r="AE27" i="1" s="1"/>
  <c r="AF27" i="1" s="1"/>
  <c r="AD26" i="1"/>
  <c r="AD25" i="1"/>
  <c r="AE25" i="1" s="1"/>
  <c r="AF25" i="1" s="1"/>
  <c r="AD24" i="1"/>
  <c r="AE24" i="1" s="1"/>
  <c r="AF24" i="1" s="1"/>
  <c r="AD23" i="1"/>
  <c r="AE23" i="1" s="1"/>
  <c r="AF23" i="1" s="1"/>
  <c r="AD22" i="1"/>
  <c r="AD21" i="1"/>
  <c r="AE21" i="1" s="1"/>
  <c r="AF21" i="1" s="1"/>
  <c r="AD20" i="1"/>
  <c r="AE20" i="1" s="1"/>
  <c r="AF20" i="1" s="1"/>
  <c r="AD19" i="1"/>
  <c r="AE19" i="1" s="1"/>
  <c r="AF19" i="1" s="1"/>
  <c r="AD18" i="1"/>
  <c r="AD17" i="1"/>
  <c r="AE17" i="1" s="1"/>
  <c r="AF17" i="1" s="1"/>
  <c r="AD16" i="1"/>
  <c r="AE16" i="1" s="1"/>
  <c r="AF16" i="1" s="1"/>
  <c r="AD15" i="1"/>
  <c r="AE15" i="1" s="1"/>
  <c r="AF15" i="1" s="1"/>
  <c r="AD14" i="1"/>
  <c r="AD13" i="1"/>
  <c r="AE13" i="1" s="1"/>
  <c r="AF13" i="1" s="1"/>
  <c r="AD12" i="1"/>
  <c r="AE12" i="1" s="1"/>
  <c r="AF12" i="1" s="1"/>
  <c r="AD11" i="1"/>
  <c r="AE11" i="1" s="1"/>
  <c r="AF11" i="1" s="1"/>
  <c r="AD10" i="1"/>
  <c r="AD9" i="1"/>
  <c r="AE9" i="1" s="1"/>
  <c r="AF9" i="1" s="1"/>
  <c r="AD8" i="1"/>
  <c r="AE8" i="1" s="1"/>
  <c r="AF8" i="1" s="1"/>
  <c r="AD7" i="1"/>
  <c r="AE7" i="1" s="1"/>
  <c r="AF7" i="1" s="1"/>
  <c r="AD6" i="1"/>
  <c r="Y37" i="1"/>
  <c r="AC134" i="1"/>
  <c r="AC8" i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AC30" i="1" s="1"/>
  <c r="AC31" i="1" s="1"/>
  <c r="AC32" i="1" s="1"/>
  <c r="AC33" i="1" s="1"/>
  <c r="AC34" i="1" s="1"/>
  <c r="AC35" i="1" s="1"/>
  <c r="AC36" i="1" s="1"/>
  <c r="AC37" i="1" s="1"/>
  <c r="AC38" i="1" s="1"/>
  <c r="AC39" i="1" s="1"/>
  <c r="AC40" i="1" s="1"/>
  <c r="AC41" i="1" s="1"/>
  <c r="AC42" i="1" s="1"/>
  <c r="AC43" i="1" s="1"/>
  <c r="AC44" i="1" s="1"/>
  <c r="AC45" i="1" s="1"/>
  <c r="AC46" i="1" s="1"/>
  <c r="AC47" i="1" s="1"/>
  <c r="AC48" i="1" s="1"/>
  <c r="AC49" i="1" s="1"/>
  <c r="AC50" i="1" s="1"/>
  <c r="AC51" i="1" s="1"/>
  <c r="AC52" i="1" s="1"/>
  <c r="AC53" i="1" s="1"/>
  <c r="AC54" i="1" s="1"/>
  <c r="AC55" i="1" s="1"/>
  <c r="AC56" i="1" s="1"/>
  <c r="AC57" i="1" s="1"/>
  <c r="AC58" i="1" s="1"/>
  <c r="AC59" i="1" s="1"/>
  <c r="AC60" i="1" s="1"/>
  <c r="AC61" i="1" s="1"/>
  <c r="AC62" i="1" s="1"/>
  <c r="AC63" i="1" s="1"/>
  <c r="AC64" i="1" s="1"/>
  <c r="AC65" i="1" s="1"/>
  <c r="AC66" i="1" s="1"/>
  <c r="AC67" i="1" s="1"/>
  <c r="AC68" i="1" s="1"/>
  <c r="AC69" i="1" s="1"/>
  <c r="AC70" i="1" s="1"/>
  <c r="AC71" i="1" s="1"/>
  <c r="AC72" i="1" s="1"/>
  <c r="AC73" i="1" s="1"/>
  <c r="AC74" i="1" s="1"/>
  <c r="AC75" i="1" s="1"/>
  <c r="AC76" i="1" s="1"/>
  <c r="AC77" i="1" s="1"/>
  <c r="AC78" i="1" s="1"/>
  <c r="AC79" i="1" s="1"/>
  <c r="AC80" i="1" s="1"/>
  <c r="AC81" i="1" s="1"/>
  <c r="AC82" i="1" s="1"/>
  <c r="AC83" i="1" s="1"/>
  <c r="AC84" i="1" s="1"/>
  <c r="AC85" i="1" s="1"/>
  <c r="AC86" i="1" s="1"/>
  <c r="AC87" i="1" s="1"/>
  <c r="AC88" i="1" s="1"/>
  <c r="AC89" i="1" s="1"/>
  <c r="AC90" i="1" s="1"/>
  <c r="AC91" i="1" s="1"/>
  <c r="AC92" i="1" s="1"/>
  <c r="AC93" i="1" s="1"/>
  <c r="AC94" i="1" s="1"/>
  <c r="AC95" i="1" s="1"/>
  <c r="AC96" i="1" s="1"/>
  <c r="AC97" i="1" s="1"/>
  <c r="AC98" i="1" s="1"/>
  <c r="AC99" i="1" s="1"/>
  <c r="AC100" i="1" s="1"/>
  <c r="AC101" i="1" s="1"/>
  <c r="AC102" i="1" s="1"/>
  <c r="AC103" i="1" s="1"/>
  <c r="AC104" i="1" s="1"/>
  <c r="AC105" i="1" s="1"/>
  <c r="AC106" i="1" s="1"/>
  <c r="AC107" i="1" s="1"/>
  <c r="AC108" i="1" s="1"/>
  <c r="AC109" i="1" s="1"/>
  <c r="AC110" i="1" s="1"/>
  <c r="AC111" i="1" s="1"/>
  <c r="AC112" i="1" s="1"/>
  <c r="AC113" i="1" s="1"/>
  <c r="AC114" i="1" s="1"/>
  <c r="AC115" i="1" s="1"/>
  <c r="AC116" i="1" s="1"/>
  <c r="AC117" i="1" s="1"/>
  <c r="AC118" i="1" s="1"/>
  <c r="AC119" i="1" s="1"/>
  <c r="AC120" i="1" s="1"/>
  <c r="AC121" i="1" s="1"/>
  <c r="AC122" i="1" s="1"/>
  <c r="AC123" i="1" s="1"/>
  <c r="AC124" i="1" s="1"/>
  <c r="AC125" i="1" s="1"/>
  <c r="AC126" i="1" s="1"/>
  <c r="AC127" i="1" s="1"/>
  <c r="AC128" i="1" s="1"/>
  <c r="AC129" i="1" s="1"/>
  <c r="AC130" i="1" s="1"/>
  <c r="AC131" i="1" s="1"/>
  <c r="AC132" i="1" s="1"/>
  <c r="AC133" i="1" s="1"/>
  <c r="AC7" i="1"/>
  <c r="W20" i="1"/>
  <c r="W19" i="1"/>
  <c r="W18" i="1" s="1"/>
  <c r="W17" i="1" s="1"/>
  <c r="W16" i="1" s="1"/>
  <c r="W15" i="1" s="1"/>
  <c r="W14" i="1" s="1"/>
  <c r="W13" i="1" s="1"/>
  <c r="W12" i="1" s="1"/>
  <c r="W11" i="1" s="1"/>
  <c r="W10" i="1" s="1"/>
  <c r="W9" i="1" s="1"/>
  <c r="W8" i="1" s="1"/>
  <c r="W7" i="1" s="1"/>
  <c r="W6" i="1" s="1"/>
  <c r="W21" i="1"/>
  <c r="S22" i="1"/>
  <c r="T22" i="1" s="1"/>
  <c r="S23" i="1" s="1"/>
  <c r="T23" i="1" s="1"/>
  <c r="S24" i="1" s="1"/>
  <c r="T24" i="1" s="1"/>
  <c r="S25" i="1" s="1"/>
  <c r="T25" i="1" s="1"/>
  <c r="S26" i="1" s="1"/>
  <c r="T26" i="1" s="1"/>
  <c r="S27" i="1" s="1"/>
  <c r="T27" i="1" s="1"/>
  <c r="S28" i="1" s="1"/>
  <c r="T28" i="1" s="1"/>
  <c r="S29" i="1" s="1"/>
  <c r="T29" i="1" s="1"/>
  <c r="T21" i="1"/>
  <c r="S21" i="1" s="1"/>
  <c r="T20" i="1" s="1"/>
  <c r="S20" i="1" s="1"/>
  <c r="T19" i="1" s="1"/>
  <c r="S19" i="1" s="1"/>
  <c r="V23" i="1"/>
  <c r="V24" i="1" s="1"/>
  <c r="V25" i="1" s="1"/>
  <c r="V26" i="1" s="1"/>
  <c r="V27" i="1" s="1"/>
  <c r="V28" i="1" s="1"/>
  <c r="V29" i="1" s="1"/>
  <c r="O34" i="1"/>
  <c r="N34" i="1"/>
  <c r="M34" i="1"/>
  <c r="L34" i="1"/>
  <c r="O33" i="1"/>
  <c r="N33" i="1"/>
  <c r="M33" i="1"/>
  <c r="L33" i="1"/>
  <c r="O32" i="1"/>
  <c r="N32" i="1"/>
  <c r="M32" i="1"/>
  <c r="L32" i="1"/>
  <c r="O31" i="1"/>
  <c r="N31" i="1"/>
  <c r="M31" i="1"/>
  <c r="L31" i="1"/>
  <c r="O30" i="1"/>
  <c r="N30" i="1"/>
  <c r="M30" i="1"/>
  <c r="L30" i="1"/>
  <c r="O29" i="1"/>
  <c r="N29" i="1"/>
  <c r="M29" i="1"/>
  <c r="L29" i="1"/>
  <c r="O28" i="1"/>
  <c r="N28" i="1"/>
  <c r="M28" i="1"/>
  <c r="L28" i="1"/>
  <c r="O27" i="1"/>
  <c r="N27" i="1"/>
  <c r="M27" i="1"/>
  <c r="L27" i="1"/>
  <c r="O26" i="1"/>
  <c r="N26" i="1"/>
  <c r="M26" i="1"/>
  <c r="L26" i="1"/>
  <c r="O25" i="1"/>
  <c r="N25" i="1"/>
  <c r="M25" i="1"/>
  <c r="L25" i="1"/>
  <c r="O24" i="1"/>
  <c r="N24" i="1"/>
  <c r="M24" i="1"/>
  <c r="L24" i="1"/>
  <c r="O23" i="1"/>
  <c r="N23" i="1"/>
  <c r="M23" i="1"/>
  <c r="L23" i="1"/>
  <c r="O22" i="1"/>
  <c r="N22" i="1"/>
  <c r="M22" i="1"/>
  <c r="L22" i="1"/>
  <c r="O21" i="1"/>
  <c r="N21" i="1"/>
  <c r="M21" i="1"/>
  <c r="L21" i="1"/>
  <c r="O20" i="1"/>
  <c r="N20" i="1"/>
  <c r="M20" i="1"/>
  <c r="L20" i="1"/>
  <c r="O19" i="1"/>
  <c r="N19" i="1"/>
  <c r="M19" i="1"/>
  <c r="L19" i="1"/>
  <c r="O18" i="1"/>
  <c r="N18" i="1"/>
  <c r="M18" i="1"/>
  <c r="L18" i="1"/>
  <c r="O17" i="1"/>
  <c r="N17" i="1"/>
  <c r="M17" i="1"/>
  <c r="L17" i="1"/>
  <c r="O16" i="1"/>
  <c r="N16" i="1"/>
  <c r="M16" i="1"/>
  <c r="L16" i="1"/>
  <c r="O15" i="1"/>
  <c r="N15" i="1"/>
  <c r="M15" i="1"/>
  <c r="L15" i="1"/>
  <c r="O14" i="1"/>
  <c r="N14" i="1"/>
  <c r="M14" i="1"/>
  <c r="L14" i="1"/>
  <c r="O13" i="1"/>
  <c r="N13" i="1"/>
  <c r="M13" i="1"/>
  <c r="L13" i="1"/>
  <c r="O12" i="1"/>
  <c r="N12" i="1"/>
  <c r="M12" i="1"/>
  <c r="L12" i="1"/>
  <c r="O11" i="1"/>
  <c r="N11" i="1"/>
  <c r="M11" i="1"/>
  <c r="L11" i="1"/>
  <c r="O10" i="1"/>
  <c r="N10" i="1"/>
  <c r="M10" i="1"/>
  <c r="L10" i="1"/>
  <c r="O9" i="1"/>
  <c r="N9" i="1"/>
  <c r="M9" i="1"/>
  <c r="L9" i="1"/>
  <c r="O8" i="1"/>
  <c r="N8" i="1"/>
  <c r="M8" i="1"/>
  <c r="L8" i="1"/>
  <c r="O7" i="1"/>
  <c r="N7" i="1"/>
  <c r="M7" i="1"/>
  <c r="L7" i="1"/>
  <c r="O6" i="1"/>
  <c r="N6" i="1"/>
  <c r="M6" i="1"/>
  <c r="L6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7" i="1"/>
  <c r="AF6" i="1" l="1"/>
  <c r="T18" i="1"/>
  <c r="S18" i="1" s="1"/>
  <c r="R19" i="1"/>
  <c r="T17" i="1" l="1"/>
  <c r="S17" i="1" s="1"/>
  <c r="R18" i="1"/>
  <c r="T16" i="1" l="1"/>
  <c r="S16" i="1" s="1"/>
  <c r="R17" i="1"/>
  <c r="T15" i="1" l="1"/>
  <c r="S15" i="1" s="1"/>
  <c r="R16" i="1"/>
  <c r="T14" i="1" l="1"/>
  <c r="S14" i="1" s="1"/>
  <c r="R15" i="1"/>
  <c r="T13" i="1" l="1"/>
  <c r="S13" i="1" s="1"/>
  <c r="R14" i="1"/>
  <c r="T12" i="1" l="1"/>
  <c r="S12" i="1" s="1"/>
  <c r="R13" i="1"/>
  <c r="T11" i="1" l="1"/>
  <c r="S11" i="1" s="1"/>
  <c r="R12" i="1"/>
  <c r="T10" i="1" l="1"/>
  <c r="S10" i="1" s="1"/>
  <c r="R11" i="1"/>
  <c r="T9" i="1" l="1"/>
  <c r="S9" i="1" s="1"/>
  <c r="R10" i="1"/>
  <c r="T8" i="1" l="1"/>
  <c r="S8" i="1" s="1"/>
  <c r="R9" i="1"/>
  <c r="T7" i="1" l="1"/>
  <c r="S7" i="1" s="1"/>
  <c r="R8" i="1"/>
  <c r="T6" i="1" l="1"/>
  <c r="S6" i="1" s="1"/>
  <c r="R6" i="1" s="1"/>
  <c r="R7" i="1"/>
</calcChain>
</file>

<file path=xl/sharedStrings.xml><?xml version="1.0" encoding="utf-8"?>
<sst xmlns="http://schemas.openxmlformats.org/spreadsheetml/2006/main" count="32" uniqueCount="24">
  <si>
    <t>F_CPU</t>
  </si>
  <si>
    <t>samples</t>
  </si>
  <si>
    <t>overflow</t>
  </si>
  <si>
    <t>freq</t>
  </si>
  <si>
    <t>prescale</t>
  </si>
  <si>
    <t>lo</t>
  </si>
  <si>
    <t>hi</t>
  </si>
  <si>
    <t>step</t>
  </si>
  <si>
    <t>period</t>
  </si>
  <si>
    <t>divs</t>
  </si>
  <si>
    <t>slow</t>
  </si>
  <si>
    <t>medium</t>
  </si>
  <si>
    <t>fast</t>
  </si>
  <si>
    <t>adc bits</t>
  </si>
  <si>
    <t>count</t>
  </si>
  <si>
    <t>0-6</t>
  </si>
  <si>
    <t>octave</t>
  </si>
  <si>
    <t>7-9</t>
  </si>
  <si>
    <t>0-5</t>
  </si>
  <si>
    <t>6-9</t>
  </si>
  <si>
    <t>cv</t>
  </si>
  <si>
    <t>k</t>
  </si>
  <si>
    <t>factor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</si>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</sst>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9" formatCode="0.000"/>
    <numFmt numFmtId="171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3" borderId="0" xfId="0" applyFill="1"/>
    <xf numFmtId="0" fontId="0" fillId="4" borderId="0" xfId="0" applyFill="1"/>
    <xf numFmtId="16" fontId="0" fillId="0" borderId="0" xfId="0" quotePrefix="1" applyNumberFormat="1"/>
    <xf numFmtId="169" fontId="0" fillId="0" borderId="0" xfId="0" applyNumberFormat="1"/>
    <xf numFmtId="43" fontId="0" fillId="0" borderId="0" xfId="1" applyFont="1"/>
    <xf numFmtId="171" fontId="0" fillId="0" borderId="0" xfId="1" applyNumberFormat="1" applyFont="1"/>
    <xf numFmtId="43" fontId="0" fillId="0" borderId="0" xfId="0" applyNumberFormat="1"/>
    <xf numFmtId="17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Sheet1!$AF$5</c:f>
              <c:strCache>
                <c:ptCount val="1"/>
                <c:pt idx="0">
                  <c:v>count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Sheet1!$AC$6:$AC$134</c:f>
              <c:numCache>
                <c:formatCode>General</c:formatCode>
                <c:ptCount val="1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</c:numCache>
            </c:numRef>
          </c:xVal>
          <c:yVal>
            <c:numRef>
              <c:f>Sheet1!$AF$6:$AF$134</c:f>
              <c:numCache>
                <c:formatCode>_-* #,##0_-;\-* #,##0_-;_-* "-"??_-;_-@_-</c:formatCode>
                <c:ptCount val="129"/>
                <c:pt idx="0">
                  <c:v>255</c:v>
                </c:pt>
                <c:pt idx="1">
                  <c:v>253.61745241181012</c:v>
                </c:pt>
                <c:pt idx="2">
                  <c:v>252.24237137765772</c:v>
                </c:pt>
                <c:pt idx="3">
                  <c:v>250.87471657384648</c:v>
                </c:pt>
                <c:pt idx="4">
                  <c:v>249.51444789445122</c:v>
                </c:pt>
                <c:pt idx="5">
                  <c:v>248.16152545014185</c:v>
                </c:pt>
                <c:pt idx="6">
                  <c:v>246.81590956701368</c:v>
                </c:pt>
                <c:pt idx="7">
                  <c:v>245.477560785424</c:v>
                </c:pt>
                <c:pt idx="8">
                  <c:v>244.14643985883487</c:v>
                </c:pt>
                <c:pt idx="9">
                  <c:v>242.82250775266232</c:v>
                </c:pt>
                <c:pt idx="10">
                  <c:v>241.5057256431316</c:v>
                </c:pt>
                <c:pt idx="11">
                  <c:v>240.19605491613882</c:v>
                </c:pt>
                <c:pt idx="12">
                  <c:v>238.89345716611834</c:v>
                </c:pt>
                <c:pt idx="13">
                  <c:v>237.59789419491699</c:v>
                </c:pt>
                <c:pt idx="14">
                  <c:v>236.30932801067334</c:v>
                </c:pt>
                <c:pt idx="15">
                  <c:v>235.0277208267041</c:v>
                </c:pt>
                <c:pt idx="16">
                  <c:v>233.75303506039583</c:v>
                </c:pt>
                <c:pt idx="17">
                  <c:v>232.48523333210281</c:v>
                </c:pt>
                <c:pt idx="18">
                  <c:v>231.22427846405105</c:v>
                </c:pt>
                <c:pt idx="19">
                  <c:v>229.97013347924783</c:v>
                </c:pt>
                <c:pt idx="20">
                  <c:v>228.72276160039775</c:v>
                </c:pt>
                <c:pt idx="21">
                  <c:v>227.48212624882365</c:v>
                </c:pt>
                <c:pt idx="22">
                  <c:v>226.24819104339471</c:v>
                </c:pt>
                <c:pt idx="23">
                  <c:v>225.02091979945894</c:v>
                </c:pt>
                <c:pt idx="24">
                  <c:v>223.80027652778236</c:v>
                </c:pt>
                <c:pt idx="25">
                  <c:v>222.58622543349364</c:v>
                </c:pt>
                <c:pt idx="26">
                  <c:v>221.37873091503442</c:v>
                </c:pt>
                <c:pt idx="27">
                  <c:v>220.17775756311519</c:v>
                </c:pt>
                <c:pt idx="28">
                  <c:v>218.98327015967718</c:v>
                </c:pt>
                <c:pt idx="29">
                  <c:v>217.79523367685923</c:v>
                </c:pt>
                <c:pt idx="30">
                  <c:v>216.61361327597101</c:v>
                </c:pt>
                <c:pt idx="31">
                  <c:v>215.43837430647105</c:v>
                </c:pt>
                <c:pt idx="32">
                  <c:v>214.26948230495094</c:v>
                </c:pt>
                <c:pt idx="33">
                  <c:v>213.10690299412437</c:v>
                </c:pt>
                <c:pt idx="34">
                  <c:v>211.95060228182228</c:v>
                </c:pt>
                <c:pt idx="35">
                  <c:v>210.80054625999287</c:v>
                </c:pt>
                <c:pt idx="36">
                  <c:v>209.65670120370748</c:v>
                </c:pt>
                <c:pt idx="37">
                  <c:v>208.51903357017147</c:v>
                </c:pt>
                <c:pt idx="38">
                  <c:v>207.38750999774052</c:v>
                </c:pt>
                <c:pt idx="39">
                  <c:v>206.26209730494259</c:v>
                </c:pt>
                <c:pt idx="40">
                  <c:v>205.14276248950455</c:v>
                </c:pt>
                <c:pt idx="41">
                  <c:v>204.02947272738473</c:v>
                </c:pt>
                <c:pt idx="42">
                  <c:v>202.92219537181018</c:v>
                </c:pt>
                <c:pt idx="43">
                  <c:v>201.82089795231917</c:v>
                </c:pt>
                <c:pt idx="44">
                  <c:v>200.72554817380947</c:v>
                </c:pt>
                <c:pt idx="45">
                  <c:v>199.63611391559078</c:v>
                </c:pt>
                <c:pt idx="46">
                  <c:v>198.55256323044313</c:v>
                </c:pt>
                <c:pt idx="47">
                  <c:v>197.47486434367997</c:v>
                </c:pt>
                <c:pt idx="48">
                  <c:v>196.40298565221642</c:v>
                </c:pt>
                <c:pt idx="49">
                  <c:v>195.33689572364239</c:v>
                </c:pt>
                <c:pt idx="50">
                  <c:v>194.27656329530089</c:v>
                </c:pt>
                <c:pt idx="51">
                  <c:v>193.22195727337146</c:v>
                </c:pt>
                <c:pt idx="52">
                  <c:v>192.1730467319581</c:v>
                </c:pt>
                <c:pt idx="53">
                  <c:v>191.12980091218245</c:v>
                </c:pt>
                <c:pt idx="54">
                  <c:v>190.0921892212819</c:v>
                </c:pt>
                <c:pt idx="55">
                  <c:v>189.06018123171231</c:v>
                </c:pt>
                <c:pt idx="56">
                  <c:v>188.03374668025592</c:v>
                </c:pt>
                <c:pt idx="57">
                  <c:v>187.0128554671337</c:v>
                </c:pt>
                <c:pt idx="58">
                  <c:v>185.99747765512279</c:v>
                </c:pt>
                <c:pt idx="59">
                  <c:v>184.98758346867874</c:v>
                </c:pt>
                <c:pt idx="60">
                  <c:v>183.98314329306197</c:v>
                </c:pt>
                <c:pt idx="61">
                  <c:v>182.98412767346974</c:v>
                </c:pt>
                <c:pt idx="62">
                  <c:v>181.99050731417216</c:v>
                </c:pt>
                <c:pt idx="63">
                  <c:v>181.00225307765319</c:v>
                </c:pt>
                <c:pt idx="64">
                  <c:v>180.01933598375618</c:v>
                </c:pt>
                <c:pt idx="65">
                  <c:v>179.04172720883398</c:v>
                </c:pt>
                <c:pt idx="66">
                  <c:v>178.06939808490381</c:v>
                </c:pt>
                <c:pt idx="67">
                  <c:v>177.10232009880656</c:v>
                </c:pt>
                <c:pt idx="68">
                  <c:v>176.1404648913705</c:v>
                </c:pt>
                <c:pt idx="69">
                  <c:v>175.18380425657983</c:v>
                </c:pt>
                <c:pt idx="70">
                  <c:v>174.23231014074759</c:v>
                </c:pt>
                <c:pt idx="71">
                  <c:v>173.2859546416928</c:v>
                </c:pt>
                <c:pt idx="72">
                  <c:v>172.34471000792226</c:v>
                </c:pt>
                <c:pt idx="73">
                  <c:v>171.40854863781703</c:v>
                </c:pt>
                <c:pt idx="74">
                  <c:v>170.47744307882277</c:v>
                </c:pt>
                <c:pt idx="75">
                  <c:v>169.55136602664467</c:v>
                </c:pt>
                <c:pt idx="76">
                  <c:v>168.63029032444686</c:v>
                </c:pt>
                <c:pt idx="77">
                  <c:v>167.7141889620562</c:v>
                </c:pt>
                <c:pt idx="78">
                  <c:v>166.80303507516984</c:v>
                </c:pt>
                <c:pt idx="79">
                  <c:v>165.89680194456781</c:v>
                </c:pt>
                <c:pt idx="80">
                  <c:v>164.99546299532926</c:v>
                </c:pt>
                <c:pt idx="81">
                  <c:v>164.09899179605321</c:v>
                </c:pt>
                <c:pt idx="82">
                  <c:v>163.20736205808362</c:v>
                </c:pt>
                <c:pt idx="83">
                  <c:v>162.3205476347382</c:v>
                </c:pt>
                <c:pt idx="84">
                  <c:v>161.43852252054185</c:v>
                </c:pt>
                <c:pt idx="85">
                  <c:v>160.56126085046409</c:v>
                </c:pt>
                <c:pt idx="86">
                  <c:v>159.68873689916046</c:v>
                </c:pt>
                <c:pt idx="87">
                  <c:v>158.82092508021819</c:v>
                </c:pt>
                <c:pt idx="88">
                  <c:v>157.95779994540595</c:v>
                </c:pt>
                <c:pt idx="89">
                  <c:v>157.09933618392748</c:v>
                </c:pt>
                <c:pt idx="90">
                  <c:v>156.24550862167933</c:v>
                </c:pt>
                <c:pt idx="91">
                  <c:v>155.39629222051298</c:v>
                </c:pt>
                <c:pt idx="92">
                  <c:v>154.55166207750003</c:v>
                </c:pt>
                <c:pt idx="93">
                  <c:v>153.71159342420242</c:v>
                </c:pt>
                <c:pt idx="94">
                  <c:v>152.87606162594599</c:v>
                </c:pt>
                <c:pt idx="95">
                  <c:v>152.04504218109793</c:v>
                </c:pt>
                <c:pt idx="96">
                  <c:v>151.21851072034832</c:v>
                </c:pt>
                <c:pt idx="97">
                  <c:v>150.39644300599565</c:v>
                </c:pt>
                <c:pt idx="98">
                  <c:v>149.57881493123602</c:v>
                </c:pt>
                <c:pt idx="99">
                  <c:v>148.76560251945602</c:v>
                </c:pt>
                <c:pt idx="100">
                  <c:v>147.95678192352992</c:v>
                </c:pt>
                <c:pt idx="101">
                  <c:v>147.15232942512012</c:v>
                </c:pt>
                <c:pt idx="102">
                  <c:v>146.35222143398178</c:v>
                </c:pt>
                <c:pt idx="103">
                  <c:v>145.55643448727093</c:v>
                </c:pt>
                <c:pt idx="104">
                  <c:v>144.76494524885652</c:v>
                </c:pt>
                <c:pt idx="105">
                  <c:v>143.97773050863609</c:v>
                </c:pt>
                <c:pt idx="106">
                  <c:v>143.19476718185496</c:v>
                </c:pt>
                <c:pt idx="107">
                  <c:v>142.41603230842964</c:v>
                </c:pt>
                <c:pt idx="108">
                  <c:v>141.64150305227423</c:v>
                </c:pt>
                <c:pt idx="109">
                  <c:v>140.87115670063088</c:v>
                </c:pt>
                <c:pt idx="110">
                  <c:v>140.10497066340366</c:v>
                </c:pt>
                <c:pt idx="111">
                  <c:v>139.34292247249624</c:v>
                </c:pt>
                <c:pt idx="112">
                  <c:v>138.58498978115298</c:v>
                </c:pt>
                <c:pt idx="113">
                  <c:v>137.83115036330358</c:v>
                </c:pt>
                <c:pt idx="114">
                  <c:v>137.08138211291134</c:v>
                </c:pt>
                <c:pt idx="115">
                  <c:v>136.33566304332487</c:v>
                </c:pt>
                <c:pt idx="116">
                  <c:v>135.59397128663343</c:v>
                </c:pt>
                <c:pt idx="117">
                  <c:v>134.85628509302555</c:v>
                </c:pt>
                <c:pt idx="118">
                  <c:v>134.12258283015132</c:v>
                </c:pt>
                <c:pt idx="119">
                  <c:v>133.39284298248799</c:v>
                </c:pt>
                <c:pt idx="120">
                  <c:v>132.66704415070899</c:v>
                </c:pt>
                <c:pt idx="121">
                  <c:v>131.94516505105648</c:v>
                </c:pt>
                <c:pt idx="122">
                  <c:v>131.22718451471724</c:v>
                </c:pt>
                <c:pt idx="123">
                  <c:v>130.51308148720176</c:v>
                </c:pt>
                <c:pt idx="124">
                  <c:v>129.80283502772693</c:v>
                </c:pt>
                <c:pt idx="125">
                  <c:v>129.096424308602</c:v>
                </c:pt>
                <c:pt idx="126">
                  <c:v>128.39382861461766</c:v>
                </c:pt>
                <c:pt idx="127">
                  <c:v>127.69502734243875</c:v>
                </c:pt>
                <c:pt idx="128">
                  <c:v>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06-4464-9C80-7C97BC6E9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513344"/>
        <c:axId val="523648464"/>
      </c:scatterChart>
      <c:valAx>
        <c:axId val="35451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648464"/>
        <c:crosses val="autoZero"/>
        <c:crossBetween val="midCat"/>
      </c:valAx>
      <c:valAx>
        <c:axId val="523648464"/>
        <c:scaling>
          <c:orientation val="minMax"/>
          <c:max val="260"/>
          <c:min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51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142875</xdr:colOff>
      <xdr:row>5</xdr:row>
      <xdr:rowOff>33338</xdr:rowOff>
    </xdr:from>
    <xdr:to>
      <xdr:col>43</xdr:col>
      <xdr:colOff>190500</xdr:colOff>
      <xdr:row>34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DFDDAE-B9D9-45A0-BEB4-D9035EEFB4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422-03AE-440D-89B2-488280E7B418}">
  <dimension ref="C4:AF134"/>
  <sheetViews>
    <sheetView showGridLines="0" tabSelected="1" zoomScale="85" zoomScaleNormal="85" workbookViewId="0">
      <selection activeCell="Y22" sqref="Y22"/>
    </sheetView>
  </sheetViews>
  <sheetFormatPr defaultRowHeight="15" x14ac:dyDescent="0.25"/>
  <cols>
    <col min="4" max="4" width="14.28515625" bestFit="1" customWidth="1"/>
    <col min="8" max="8" width="10.5703125" bestFit="1" customWidth="1"/>
    <col min="30" max="30" width="9.5703125" bestFit="1" customWidth="1"/>
  </cols>
  <sheetData>
    <row r="4" spans="3:32" x14ac:dyDescent="0.25">
      <c r="F4" s="2" t="s">
        <v>2</v>
      </c>
    </row>
    <row r="5" spans="3:32" x14ac:dyDescent="0.25">
      <c r="C5" t="s">
        <v>0</v>
      </c>
      <c r="D5" s="10">
        <v>20000000</v>
      </c>
      <c r="F5" s="3" t="s">
        <v>4</v>
      </c>
      <c r="G5" s="4">
        <v>8</v>
      </c>
      <c r="H5" s="4">
        <v>64</v>
      </c>
      <c r="I5" s="4">
        <v>256</v>
      </c>
      <c r="J5" s="4">
        <v>1024</v>
      </c>
      <c r="L5" s="4">
        <v>8</v>
      </c>
      <c r="M5" s="4">
        <v>64</v>
      </c>
      <c r="N5" s="4">
        <v>256</v>
      </c>
      <c r="O5" s="4">
        <v>1024</v>
      </c>
      <c r="R5" s="3" t="s">
        <v>8</v>
      </c>
      <c r="S5" s="3" t="s">
        <v>5</v>
      </c>
      <c r="T5" s="3" t="s">
        <v>6</v>
      </c>
      <c r="U5" s="3" t="s">
        <v>4</v>
      </c>
      <c r="V5" s="3" t="s">
        <v>7</v>
      </c>
      <c r="W5" s="3" t="s">
        <v>9</v>
      </c>
      <c r="X5" s="3" t="s">
        <v>10</v>
      </c>
      <c r="Y5" s="3" t="s">
        <v>11</v>
      </c>
      <c r="Z5" s="3" t="s">
        <v>12</v>
      </c>
      <c r="AC5" s="3" t="s">
        <v>20</v>
      </c>
      <c r="AD5" s="3" t="s">
        <v>22</v>
      </c>
      <c r="AE5" s="3" t="s">
        <v>3</v>
      </c>
      <c r="AF5" s="3" t="s">
        <v>14</v>
      </c>
    </row>
    <row r="6" spans="3:32" x14ac:dyDescent="0.25">
      <c r="C6" t="s">
        <v>1</v>
      </c>
      <c r="D6" s="10">
        <v>1024</v>
      </c>
      <c r="F6" s="1">
        <v>255</v>
      </c>
      <c r="G6" s="1">
        <f>$D$5/($D$6*G$5*($F6+1))</f>
        <v>9.5367431640625</v>
      </c>
      <c r="H6" s="1">
        <f>$D$5/($D$6*H$5*($F6+1))</f>
        <v>1.1920928955078125</v>
      </c>
      <c r="I6" s="1">
        <f>$D$5/($D$6*I$5*($F6+1))</f>
        <v>0.29802322387695313</v>
      </c>
      <c r="J6" s="1">
        <f>$D$5/($D$6*J$5*($F6+1))</f>
        <v>7.4505805969238281E-2</v>
      </c>
      <c r="L6" s="1">
        <f>1/G6</f>
        <v>0.1048576</v>
      </c>
      <c r="M6" s="1">
        <f t="shared" ref="M6:O21" si="0">1/H6</f>
        <v>0.83886079999999996</v>
      </c>
      <c r="N6" s="1">
        <f t="shared" si="0"/>
        <v>3.3554431999999998</v>
      </c>
      <c r="O6" s="1">
        <f t="shared" si="0"/>
        <v>13.421772799999999</v>
      </c>
      <c r="R6">
        <f t="shared" ref="R6:R19" si="1">1/S6</f>
        <v>6871.9476735999997</v>
      </c>
      <c r="S6">
        <f>T6/2</f>
        <v>1.4551915228366852E-4</v>
      </c>
      <c r="T6">
        <f>S7</f>
        <v>2.9103830456733704E-4</v>
      </c>
      <c r="U6">
        <v>8</v>
      </c>
      <c r="V6">
        <v>1</v>
      </c>
      <c r="W6">
        <f t="shared" ref="W6:W21" si="2">W7*2</f>
        <v>65536</v>
      </c>
      <c r="X6" s="1">
        <v>0</v>
      </c>
      <c r="AC6">
        <v>0</v>
      </c>
      <c r="AD6" s="8">
        <f>EXP(AC6*Y$37)</f>
        <v>1</v>
      </c>
      <c r="AE6">
        <f>G$6*AD6</f>
        <v>9.5367431640625</v>
      </c>
      <c r="AF6" s="12">
        <f>D$8/AE6-1</f>
        <v>255</v>
      </c>
    </row>
    <row r="7" spans="3:32" x14ac:dyDescent="0.25">
      <c r="C7" t="s">
        <v>4</v>
      </c>
      <c r="D7">
        <v>8</v>
      </c>
      <c r="F7">
        <f>F6-8</f>
        <v>247</v>
      </c>
      <c r="G7">
        <f>$D$5/($D$6*G$5*($F7+1))</f>
        <v>9.8443800403225801</v>
      </c>
      <c r="H7">
        <f>$D$5/($D$6*H$5*($F7+1))</f>
        <v>1.2305475050403225</v>
      </c>
      <c r="I7">
        <f>$D$5/($D$6*I$5*($F7+1))</f>
        <v>0.30763687626008063</v>
      </c>
      <c r="J7">
        <f>$D$5/($D$6*J$5*($F7+1))</f>
        <v>7.6909219065020157E-2</v>
      </c>
      <c r="L7">
        <f>1/G7</f>
        <v>0.10158080000000001</v>
      </c>
      <c r="M7">
        <f t="shared" si="0"/>
        <v>0.8126464000000001</v>
      </c>
      <c r="N7">
        <f t="shared" si="0"/>
        <v>3.2505856000000004</v>
      </c>
      <c r="O7">
        <f t="shared" si="0"/>
        <v>13.002342400000002</v>
      </c>
      <c r="R7">
        <f t="shared" si="1"/>
        <v>3435.9738367999998</v>
      </c>
      <c r="S7">
        <f>T7/2</f>
        <v>2.9103830456733704E-4</v>
      </c>
      <c r="T7">
        <f>S8</f>
        <v>5.8207660913467407E-4</v>
      </c>
      <c r="U7">
        <v>8</v>
      </c>
      <c r="V7">
        <v>1</v>
      </c>
      <c r="W7">
        <f t="shared" si="2"/>
        <v>32768</v>
      </c>
      <c r="X7" s="1">
        <v>1</v>
      </c>
      <c r="AC7">
        <f>AC6+1</f>
        <v>1</v>
      </c>
      <c r="AD7" s="8">
        <f>EXP(AC7*Y$37)</f>
        <v>1.0054299011128027</v>
      </c>
      <c r="AE7">
        <f t="shared" ref="AE7:AE70" si="3">G$6*AD7</f>
        <v>9.5885267363815565</v>
      </c>
      <c r="AF7" s="12">
        <f t="shared" ref="AF7:AF70" si="4">D$8/AE7-1</f>
        <v>253.61745241181012</v>
      </c>
    </row>
    <row r="8" spans="3:32" x14ac:dyDescent="0.25">
      <c r="C8" t="s">
        <v>23</v>
      </c>
      <c r="D8" s="9">
        <f>$D$5/($D$6*D$7)</f>
        <v>2441.40625</v>
      </c>
      <c r="F8">
        <f t="shared" ref="F8:F34" si="5">F7-8</f>
        <v>239</v>
      </c>
      <c r="G8">
        <f>$D$5/($D$6*G$5*($F8+1))</f>
        <v>10.172526041666666</v>
      </c>
      <c r="H8">
        <f>$D$5/($D$6*H$5*($F8+1))</f>
        <v>1.2715657552083333</v>
      </c>
      <c r="I8">
        <f>$D$5/($D$6*I$5*($F8+1))</f>
        <v>0.31789143880208331</v>
      </c>
      <c r="J8">
        <f>$D$5/($D$6*J$5*($F8+1))</f>
        <v>7.9472859700520829E-2</v>
      </c>
      <c r="L8">
        <f t="shared" ref="L8:L34" si="6">1/G8</f>
        <v>9.8304000000000002E-2</v>
      </c>
      <c r="M8">
        <f t="shared" si="0"/>
        <v>0.78643200000000002</v>
      </c>
      <c r="N8">
        <f t="shared" si="0"/>
        <v>3.1457280000000001</v>
      </c>
      <c r="O8">
        <f t="shared" si="0"/>
        <v>12.582912</v>
      </c>
      <c r="R8">
        <f t="shared" si="1"/>
        <v>1717.9869183999999</v>
      </c>
      <c r="S8">
        <f>T8/2</f>
        <v>5.8207660913467407E-4</v>
      </c>
      <c r="T8">
        <f>S9</f>
        <v>1.1641532182693481E-3</v>
      </c>
      <c r="U8">
        <v>8</v>
      </c>
      <c r="V8">
        <v>1</v>
      </c>
      <c r="W8">
        <f t="shared" si="2"/>
        <v>16384</v>
      </c>
      <c r="X8" s="1">
        <v>2</v>
      </c>
      <c r="AC8">
        <f t="shared" ref="AC8:AC71" si="7">AC7+1</f>
        <v>2</v>
      </c>
      <c r="AD8" s="8">
        <f>EXP(AC8*Y$37)</f>
        <v>1.0108892860517005</v>
      </c>
      <c r="AE8">
        <f t="shared" si="3"/>
        <v>9.6405914883775754</v>
      </c>
      <c r="AF8" s="12">
        <f t="shared" si="4"/>
        <v>252.24237137765772</v>
      </c>
    </row>
    <row r="9" spans="3:32" x14ac:dyDescent="0.25">
      <c r="C9" t="s">
        <v>14</v>
      </c>
      <c r="D9">
        <v>255</v>
      </c>
      <c r="F9">
        <f t="shared" si="5"/>
        <v>231</v>
      </c>
      <c r="G9">
        <f>$D$5/($D$6*G$5*($F9+1))</f>
        <v>10.523302801724139</v>
      </c>
      <c r="H9">
        <f>$D$5/($D$6*H$5*($F9+1))</f>
        <v>1.3154128502155173</v>
      </c>
      <c r="I9">
        <f>$D$5/($D$6*I$5*($F9+1))</f>
        <v>0.32885321255387934</v>
      </c>
      <c r="J9">
        <f>$D$5/($D$6*J$5*($F9+1))</f>
        <v>8.2213303138469834E-2</v>
      </c>
      <c r="L9">
        <f t="shared" si="6"/>
        <v>9.5027199999999992E-2</v>
      </c>
      <c r="M9">
        <f t="shared" si="0"/>
        <v>0.76021759999999994</v>
      </c>
      <c r="N9">
        <f t="shared" si="0"/>
        <v>3.0408703999999998</v>
      </c>
      <c r="O9">
        <f t="shared" si="0"/>
        <v>12.163481599999999</v>
      </c>
      <c r="R9">
        <f t="shared" si="1"/>
        <v>858.99345919999996</v>
      </c>
      <c r="S9">
        <f>T9/2</f>
        <v>1.1641532182693481E-3</v>
      </c>
      <c r="T9">
        <f>S10</f>
        <v>2.3283064365386963E-3</v>
      </c>
      <c r="U9">
        <v>8</v>
      </c>
      <c r="V9">
        <v>1</v>
      </c>
      <c r="W9">
        <f t="shared" si="2"/>
        <v>8192</v>
      </c>
      <c r="X9" s="1">
        <v>3</v>
      </c>
      <c r="AC9">
        <f t="shared" si="7"/>
        <v>3</v>
      </c>
      <c r="AD9" s="8">
        <f>EXP(AC9*Y$37)</f>
        <v>1.0163783149109531</v>
      </c>
      <c r="AE9">
        <f t="shared" si="3"/>
        <v>9.6929389468283951</v>
      </c>
      <c r="AF9" s="12">
        <f t="shared" si="4"/>
        <v>250.87471657384648</v>
      </c>
    </row>
    <row r="10" spans="3:32" x14ac:dyDescent="0.25">
      <c r="C10" t="s">
        <v>3</v>
      </c>
      <c r="D10">
        <f>D8/($D9+1)</f>
        <v>9.5367431640625</v>
      </c>
      <c r="F10">
        <f t="shared" si="5"/>
        <v>223</v>
      </c>
      <c r="G10">
        <f>$D$5/($D$6*G$5*($F10+1))</f>
        <v>10.899135044642858</v>
      </c>
      <c r="H10">
        <f>$D$5/($D$6*H$5*($F10+1))</f>
        <v>1.3623918805803572</v>
      </c>
      <c r="I10">
        <f>$D$5/($D$6*I$5*($F10+1))</f>
        <v>0.3405979701450893</v>
      </c>
      <c r="J10">
        <f>$D$5/($D$6*J$5*($F10+1))</f>
        <v>8.5149492536272325E-2</v>
      </c>
      <c r="L10">
        <f t="shared" si="6"/>
        <v>9.1750399999999996E-2</v>
      </c>
      <c r="M10">
        <f t="shared" si="0"/>
        <v>0.73400319999999997</v>
      </c>
      <c r="N10">
        <f t="shared" si="0"/>
        <v>2.9360127999999999</v>
      </c>
      <c r="O10">
        <f t="shared" si="0"/>
        <v>11.744051199999999</v>
      </c>
      <c r="R10">
        <f t="shared" si="1"/>
        <v>429.49672959999998</v>
      </c>
      <c r="S10">
        <f>T10/2</f>
        <v>2.3283064365386963E-3</v>
      </c>
      <c r="T10">
        <f>S11</f>
        <v>4.6566128730773926E-3</v>
      </c>
      <c r="U10">
        <v>8</v>
      </c>
      <c r="V10">
        <v>1</v>
      </c>
      <c r="W10">
        <f t="shared" si="2"/>
        <v>4096</v>
      </c>
      <c r="X10" s="1">
        <v>4</v>
      </c>
      <c r="AC10">
        <f t="shared" si="7"/>
        <v>4</v>
      </c>
      <c r="AD10" s="8">
        <f>EXP(AC10*Y$37)</f>
        <v>1.0218971486541166</v>
      </c>
      <c r="AE10">
        <f t="shared" si="3"/>
        <v>9.7455706468021077</v>
      </c>
      <c r="AF10" s="12">
        <f t="shared" si="4"/>
        <v>249.51444789445122</v>
      </c>
    </row>
    <row r="11" spans="3:32" x14ac:dyDescent="0.25">
      <c r="C11" t="s">
        <v>14</v>
      </c>
      <c r="D11" s="11">
        <f>D8/D10-1</f>
        <v>255</v>
      </c>
      <c r="F11">
        <f t="shared" si="5"/>
        <v>215</v>
      </c>
      <c r="G11">
        <f>$D$5/($D$6*G$5*($F11+1))</f>
        <v>11.302806712962964</v>
      </c>
      <c r="H11">
        <f>$D$5/($D$6*H$5*($F11+1))</f>
        <v>1.4128508391203705</v>
      </c>
      <c r="I11">
        <f>$D$5/($D$6*I$5*($F11+1))</f>
        <v>0.35321270978009262</v>
      </c>
      <c r="J11">
        <f>$D$5/($D$6*J$5*($F11+1))</f>
        <v>8.8303177445023154E-2</v>
      </c>
      <c r="L11">
        <f t="shared" si="6"/>
        <v>8.8473599999999999E-2</v>
      </c>
      <c r="M11">
        <f t="shared" si="0"/>
        <v>0.7077888</v>
      </c>
      <c r="N11">
        <f t="shared" si="0"/>
        <v>2.8311552</v>
      </c>
      <c r="O11">
        <f t="shared" si="0"/>
        <v>11.3246208</v>
      </c>
      <c r="R11">
        <f t="shared" si="1"/>
        <v>214.74836479999999</v>
      </c>
      <c r="S11">
        <f>T11/2</f>
        <v>4.6566128730773926E-3</v>
      </c>
      <c r="T11">
        <f>S12</f>
        <v>9.3132257461547852E-3</v>
      </c>
      <c r="U11">
        <v>8</v>
      </c>
      <c r="V11">
        <v>1</v>
      </c>
      <c r="W11">
        <f t="shared" si="2"/>
        <v>2048</v>
      </c>
      <c r="X11" s="1">
        <v>5</v>
      </c>
      <c r="AC11">
        <f t="shared" si="7"/>
        <v>5</v>
      </c>
      <c r="AD11" s="8">
        <f>EXP(AC11*Y$37)</f>
        <v>1.0274459491187637</v>
      </c>
      <c r="AE11">
        <f t="shared" si="3"/>
        <v>9.7984881317020776</v>
      </c>
      <c r="AF11" s="12">
        <f t="shared" si="4"/>
        <v>248.16152545014185</v>
      </c>
    </row>
    <row r="12" spans="3:32" x14ac:dyDescent="0.25">
      <c r="F12">
        <f t="shared" si="5"/>
        <v>207</v>
      </c>
      <c r="G12">
        <f>$D$5/($D$6*G$5*($F12+1))</f>
        <v>11.737530048076923</v>
      </c>
      <c r="H12">
        <f>$D$5/($D$6*H$5*($F12+1))</f>
        <v>1.4671912560096154</v>
      </c>
      <c r="I12">
        <f>$D$5/($D$6*I$5*($F12+1))</f>
        <v>0.36679781400240385</v>
      </c>
      <c r="J12">
        <f>$D$5/($D$6*J$5*($F12+1))</f>
        <v>9.1699453500600964E-2</v>
      </c>
      <c r="L12">
        <f t="shared" si="6"/>
        <v>8.5196800000000003E-2</v>
      </c>
      <c r="M12">
        <f t="shared" si="0"/>
        <v>0.68157440000000002</v>
      </c>
      <c r="N12">
        <f t="shared" si="0"/>
        <v>2.7262976000000001</v>
      </c>
      <c r="O12">
        <f t="shared" si="0"/>
        <v>10.9051904</v>
      </c>
      <c r="R12">
        <f t="shared" si="1"/>
        <v>107.3741824</v>
      </c>
      <c r="S12">
        <f>T12/2</f>
        <v>9.3132257461547852E-3</v>
      </c>
      <c r="T12">
        <f>S13</f>
        <v>1.862645149230957E-2</v>
      </c>
      <c r="U12">
        <v>8</v>
      </c>
      <c r="V12">
        <v>1</v>
      </c>
      <c r="W12">
        <f t="shared" si="2"/>
        <v>1024</v>
      </c>
      <c r="X12" s="1">
        <v>6</v>
      </c>
      <c r="AC12">
        <f t="shared" si="7"/>
        <v>6</v>
      </c>
      <c r="AD12" s="8">
        <f>EXP(AC12*Y$37)</f>
        <v>1.0330248790212284</v>
      </c>
      <c r="AE12">
        <f t="shared" si="3"/>
        <v>9.8516929533121917</v>
      </c>
      <c r="AF12" s="12">
        <f t="shared" si="4"/>
        <v>246.81590956701368</v>
      </c>
    </row>
    <row r="13" spans="3:32" x14ac:dyDescent="0.25">
      <c r="F13">
        <f t="shared" si="5"/>
        <v>199</v>
      </c>
      <c r="G13">
        <f>$D$5/($D$6*G$5*($F13+1))</f>
        <v>12.20703125</v>
      </c>
      <c r="H13">
        <f>$D$5/($D$6*H$5*($F13+1))</f>
        <v>1.52587890625</v>
      </c>
      <c r="I13">
        <f>$D$5/($D$6*I$5*($F13+1))</f>
        <v>0.3814697265625</v>
      </c>
      <c r="J13">
        <f>$D$5/($D$6*J$5*($F13+1))</f>
        <v>9.5367431640625E-2</v>
      </c>
      <c r="L13">
        <f t="shared" si="6"/>
        <v>8.1920000000000007E-2</v>
      </c>
      <c r="M13">
        <f t="shared" si="0"/>
        <v>0.65536000000000005</v>
      </c>
      <c r="N13">
        <f t="shared" si="0"/>
        <v>2.6214400000000002</v>
      </c>
      <c r="O13">
        <f t="shared" si="0"/>
        <v>10.485760000000001</v>
      </c>
      <c r="R13">
        <f t="shared" si="1"/>
        <v>53.687091199999998</v>
      </c>
      <c r="S13">
        <f>T13/2</f>
        <v>1.862645149230957E-2</v>
      </c>
      <c r="T13">
        <f>S14</f>
        <v>3.7252902984619141E-2</v>
      </c>
      <c r="U13">
        <v>8</v>
      </c>
      <c r="V13">
        <v>1</v>
      </c>
      <c r="W13">
        <f t="shared" si="2"/>
        <v>512</v>
      </c>
      <c r="X13" s="1">
        <v>7</v>
      </c>
      <c r="AC13">
        <f t="shared" si="7"/>
        <v>7</v>
      </c>
      <c r="AD13" s="8">
        <f>EXP(AC13*Y$37)</f>
        <v>1.0386341019613787</v>
      </c>
      <c r="AE13">
        <f t="shared" si="3"/>
        <v>9.9051866718423724</v>
      </c>
      <c r="AF13" s="12">
        <f t="shared" si="4"/>
        <v>245.477560785424</v>
      </c>
    </row>
    <row r="14" spans="3:32" x14ac:dyDescent="0.25">
      <c r="F14">
        <f t="shared" si="5"/>
        <v>191</v>
      </c>
      <c r="G14">
        <f>$D$5/($D$6*G$5*($F14+1))</f>
        <v>12.715657552083334</v>
      </c>
      <c r="H14">
        <f>$D$5/($D$6*H$5*($F14+1))</f>
        <v>1.5894571940104167</v>
      </c>
      <c r="I14">
        <f>$D$5/($D$6*I$5*($F14+1))</f>
        <v>0.39736429850260419</v>
      </c>
      <c r="J14">
        <f>$D$5/($D$6*J$5*($F14+1))</f>
        <v>9.9341074625651046E-2</v>
      </c>
      <c r="L14">
        <f t="shared" si="6"/>
        <v>7.8643199999999996E-2</v>
      </c>
      <c r="M14">
        <f t="shared" si="0"/>
        <v>0.62914559999999997</v>
      </c>
      <c r="N14">
        <f t="shared" si="0"/>
        <v>2.5165823999999999</v>
      </c>
      <c r="O14">
        <f t="shared" si="0"/>
        <v>10.0663296</v>
      </c>
      <c r="R14">
        <f t="shared" si="1"/>
        <v>26.843545599999999</v>
      </c>
      <c r="S14">
        <f>T14/2</f>
        <v>3.7252902984619141E-2</v>
      </c>
      <c r="T14">
        <f>S15</f>
        <v>7.4505805969238281E-2</v>
      </c>
      <c r="U14">
        <v>8</v>
      </c>
      <c r="V14">
        <v>1</v>
      </c>
      <c r="W14">
        <f t="shared" si="2"/>
        <v>256</v>
      </c>
      <c r="X14" s="1">
        <v>8</v>
      </c>
      <c r="AC14">
        <f t="shared" si="7"/>
        <v>8</v>
      </c>
      <c r="AD14" s="8">
        <f>EXP(AC14*Y$37)</f>
        <v>1.0442737824274138</v>
      </c>
      <c r="AE14">
        <f t="shared" si="3"/>
        <v>9.9589708559743286</v>
      </c>
      <c r="AF14" s="12">
        <f t="shared" si="4"/>
        <v>244.14643985883487</v>
      </c>
    </row>
    <row r="15" spans="3:32" x14ac:dyDescent="0.25">
      <c r="F15">
        <f t="shared" si="5"/>
        <v>183</v>
      </c>
      <c r="G15">
        <f>$D$5/($D$6*G$5*($F15+1))</f>
        <v>13.268512228260869</v>
      </c>
      <c r="H15">
        <f>$D$5/($D$6*H$5*($F15+1))</f>
        <v>1.6585640285326086</v>
      </c>
      <c r="I15">
        <f>$D$5/($D$6*I$5*($F15+1))</f>
        <v>0.41464100713315216</v>
      </c>
      <c r="J15">
        <f>$D$5/($D$6*J$5*($F15+1))</f>
        <v>0.10366025178328804</v>
      </c>
      <c r="L15">
        <f t="shared" si="6"/>
        <v>7.53664E-2</v>
      </c>
      <c r="M15">
        <f t="shared" si="0"/>
        <v>0.6029312</v>
      </c>
      <c r="N15">
        <f t="shared" si="0"/>
        <v>2.4117248</v>
      </c>
      <c r="O15">
        <f t="shared" si="0"/>
        <v>9.6468992</v>
      </c>
      <c r="R15">
        <f t="shared" si="1"/>
        <v>13.421772799999999</v>
      </c>
      <c r="S15">
        <f>T15/2</f>
        <v>7.4505805969238281E-2</v>
      </c>
      <c r="T15">
        <f>S16</f>
        <v>0.14901161193847656</v>
      </c>
      <c r="U15">
        <v>8</v>
      </c>
      <c r="V15">
        <v>1</v>
      </c>
      <c r="W15">
        <f t="shared" si="2"/>
        <v>128</v>
      </c>
      <c r="X15" s="1">
        <v>9</v>
      </c>
      <c r="AC15">
        <f t="shared" si="7"/>
        <v>9</v>
      </c>
      <c r="AD15" s="8">
        <f>EXP(AC15*Y$37)</f>
        <v>1.0499440858006872</v>
      </c>
      <c r="AE15">
        <f t="shared" si="3"/>
        <v>10.013047082907555</v>
      </c>
      <c r="AF15" s="12">
        <f t="shared" si="4"/>
        <v>242.82250775266232</v>
      </c>
    </row>
    <row r="16" spans="3:32" x14ac:dyDescent="0.25">
      <c r="F16">
        <f t="shared" si="5"/>
        <v>175</v>
      </c>
      <c r="G16">
        <f>$D$5/($D$6*G$5*($F16+1))</f>
        <v>13.871626420454545</v>
      </c>
      <c r="H16">
        <f>$D$5/($D$6*H$5*($F16+1))</f>
        <v>1.7339533025568181</v>
      </c>
      <c r="I16">
        <f>$D$5/($D$6*I$5*($F16+1))</f>
        <v>0.43348832563920453</v>
      </c>
      <c r="J16">
        <f>$D$5/($D$6*J$5*($F16+1))</f>
        <v>0.10837208140980113</v>
      </c>
      <c r="L16">
        <f t="shared" si="6"/>
        <v>7.2089600000000004E-2</v>
      </c>
      <c r="M16">
        <f t="shared" si="0"/>
        <v>0.57671680000000003</v>
      </c>
      <c r="N16">
        <f t="shared" si="0"/>
        <v>2.3068672000000001</v>
      </c>
      <c r="O16">
        <f t="shared" si="0"/>
        <v>9.2274688000000005</v>
      </c>
      <c r="R16">
        <f t="shared" si="1"/>
        <v>6.7108863999999997</v>
      </c>
      <c r="S16">
        <f>T16/2</f>
        <v>0.14901161193847656</v>
      </c>
      <c r="T16">
        <f>S17</f>
        <v>0.29802322387695313</v>
      </c>
      <c r="U16">
        <v>8</v>
      </c>
      <c r="V16">
        <v>1</v>
      </c>
      <c r="W16">
        <f t="shared" si="2"/>
        <v>64</v>
      </c>
      <c r="X16" s="1">
        <v>10</v>
      </c>
      <c r="AC16">
        <f t="shared" si="7"/>
        <v>10</v>
      </c>
      <c r="AD16" s="8">
        <f>EXP(AC16*Y$37)</f>
        <v>1.0556451783605572</v>
      </c>
      <c r="AE16">
        <f t="shared" si="3"/>
        <v>10.067416938405582</v>
      </c>
      <c r="AF16" s="12">
        <f t="shared" si="4"/>
        <v>241.5057256431316</v>
      </c>
    </row>
    <row r="17" spans="6:32" x14ac:dyDescent="0.25">
      <c r="F17">
        <f t="shared" si="5"/>
        <v>167</v>
      </c>
      <c r="G17">
        <f>$D$5/($D$6*G$5*($F17+1))</f>
        <v>14.53218005952381</v>
      </c>
      <c r="H17">
        <f>$D$5/($D$6*H$5*($F17+1))</f>
        <v>1.8165225074404763</v>
      </c>
      <c r="I17">
        <f>$D$5/($D$6*I$5*($F17+1))</f>
        <v>0.45413062686011907</v>
      </c>
      <c r="J17">
        <f>$D$5/($D$6*J$5*($F17+1))</f>
        <v>0.11353265671502977</v>
      </c>
      <c r="L17">
        <f t="shared" si="6"/>
        <v>6.8812799999999993E-2</v>
      </c>
      <c r="M17">
        <f t="shared" si="0"/>
        <v>0.55050239999999995</v>
      </c>
      <c r="N17">
        <f t="shared" si="0"/>
        <v>2.2020095999999998</v>
      </c>
      <c r="O17">
        <f t="shared" si="0"/>
        <v>8.8080383999999992</v>
      </c>
      <c r="R17">
        <f t="shared" si="1"/>
        <v>3.3554431999999998</v>
      </c>
      <c r="S17">
        <f>T17/2</f>
        <v>0.29802322387695313</v>
      </c>
      <c r="T17">
        <f>S18</f>
        <v>0.59604644775390625</v>
      </c>
      <c r="U17">
        <v>8</v>
      </c>
      <c r="V17">
        <v>1</v>
      </c>
      <c r="W17">
        <f t="shared" si="2"/>
        <v>32</v>
      </c>
      <c r="X17" s="1">
        <v>11</v>
      </c>
      <c r="AC17">
        <f t="shared" si="7"/>
        <v>11</v>
      </c>
      <c r="AD17" s="8">
        <f>EXP(AC17*Y$37)</f>
        <v>1.0613772272892621</v>
      </c>
      <c r="AE17">
        <f t="shared" si="3"/>
        <v>10.12208201684248</v>
      </c>
      <c r="AF17" s="12">
        <f t="shared" si="4"/>
        <v>240.19605491613882</v>
      </c>
    </row>
    <row r="18" spans="6:32" x14ac:dyDescent="0.25">
      <c r="F18">
        <f t="shared" si="5"/>
        <v>159</v>
      </c>
      <c r="G18">
        <f>$D$5/($D$6*G$5*($F18+1))</f>
        <v>15.2587890625</v>
      </c>
      <c r="H18">
        <f>$D$5/($D$6*H$5*($F18+1))</f>
        <v>1.9073486328125</v>
      </c>
      <c r="I18">
        <f>$D$5/($D$6*I$5*($F18+1))</f>
        <v>0.476837158203125</v>
      </c>
      <c r="J18">
        <f>$D$5/($D$6*J$5*($F18+1))</f>
        <v>0.11920928955078125</v>
      </c>
      <c r="L18">
        <f t="shared" si="6"/>
        <v>6.5535999999999997E-2</v>
      </c>
      <c r="M18">
        <f t="shared" si="0"/>
        <v>0.52428799999999998</v>
      </c>
      <c r="N18">
        <f t="shared" si="0"/>
        <v>2.0971519999999999</v>
      </c>
      <c r="O18">
        <f t="shared" si="0"/>
        <v>8.3886079999999996</v>
      </c>
      <c r="R18">
        <f t="shared" si="1"/>
        <v>1.6777215999999999</v>
      </c>
      <c r="S18">
        <f>T18/2</f>
        <v>0.59604644775390625</v>
      </c>
      <c r="T18">
        <f>S19</f>
        <v>1.1920928955078125</v>
      </c>
      <c r="U18">
        <v>8</v>
      </c>
      <c r="V18">
        <v>1</v>
      </c>
      <c r="W18">
        <f t="shared" si="2"/>
        <v>16</v>
      </c>
      <c r="X18" s="1">
        <v>12</v>
      </c>
      <c r="Y18" s="6">
        <v>0</v>
      </c>
      <c r="AC18">
        <f t="shared" si="7"/>
        <v>12</v>
      </c>
      <c r="AD18" s="8">
        <f>EXP(AC18*Y$37)</f>
        <v>1.0671404006768237</v>
      </c>
      <c r="AE18">
        <f t="shared" si="3"/>
        <v>10.177043921249616</v>
      </c>
      <c r="AF18" s="12">
        <f t="shared" si="4"/>
        <v>238.89345716611834</v>
      </c>
    </row>
    <row r="19" spans="6:32" x14ac:dyDescent="0.25">
      <c r="F19">
        <f t="shared" si="5"/>
        <v>151</v>
      </c>
      <c r="G19">
        <f>$D$5/($D$6*G$5*($F19+1))</f>
        <v>16.061883223684209</v>
      </c>
      <c r="H19">
        <f>$D$5/($D$6*H$5*($F19+1))</f>
        <v>2.0077354029605261</v>
      </c>
      <c r="I19">
        <f>$D$5/($D$6*I$5*($F19+1))</f>
        <v>0.50193385074013153</v>
      </c>
      <c r="J19">
        <f>$D$5/($D$6*J$5*($F19+1))</f>
        <v>0.12548346268503288</v>
      </c>
      <c r="L19">
        <f t="shared" si="6"/>
        <v>6.2259200000000008E-2</v>
      </c>
      <c r="M19">
        <f t="shared" si="0"/>
        <v>0.49807360000000006</v>
      </c>
      <c r="N19">
        <f t="shared" si="0"/>
        <v>1.9922944000000002</v>
      </c>
      <c r="O19">
        <f t="shared" si="0"/>
        <v>7.969177600000001</v>
      </c>
      <c r="R19">
        <f t="shared" si="1"/>
        <v>0.83886079999999996</v>
      </c>
      <c r="S19">
        <f>T19/2</f>
        <v>1.1920928955078125</v>
      </c>
      <c r="T19">
        <f>S20</f>
        <v>2.384185791015625</v>
      </c>
      <c r="U19">
        <v>8</v>
      </c>
      <c r="V19">
        <v>1</v>
      </c>
      <c r="W19">
        <f t="shared" si="2"/>
        <v>8</v>
      </c>
      <c r="X19" s="1">
        <v>13</v>
      </c>
      <c r="Y19" s="6">
        <v>1</v>
      </c>
      <c r="AC19">
        <f t="shared" si="7"/>
        <v>13</v>
      </c>
      <c r="AD19" s="8">
        <f>EXP(AC19*Y$37)</f>
        <v>1.0729348675259756</v>
      </c>
      <c r="AE19">
        <f t="shared" si="3"/>
        <v>10.232304263362652</v>
      </c>
      <c r="AF19" s="12">
        <f t="shared" si="4"/>
        <v>237.59789419491699</v>
      </c>
    </row>
    <row r="20" spans="6:32" x14ac:dyDescent="0.25">
      <c r="F20">
        <f t="shared" si="5"/>
        <v>143</v>
      </c>
      <c r="G20">
        <f>$D$5/($D$6*G$5*($F20+1))</f>
        <v>16.954210069444443</v>
      </c>
      <c r="H20">
        <f>$D$5/($D$6*H$5*($F20+1))</f>
        <v>2.1192762586805554</v>
      </c>
      <c r="I20">
        <f>$D$5/($D$6*I$5*($F20+1))</f>
        <v>0.52981906467013884</v>
      </c>
      <c r="J20">
        <f>$D$5/($D$6*J$5*($F20+1))</f>
        <v>0.13245476616753471</v>
      </c>
      <c r="L20">
        <f t="shared" si="6"/>
        <v>5.8982400000000004E-2</v>
      </c>
      <c r="M20">
        <f t="shared" si="0"/>
        <v>0.47185920000000003</v>
      </c>
      <c r="N20">
        <f t="shared" si="0"/>
        <v>1.8874368000000001</v>
      </c>
      <c r="O20">
        <f t="shared" si="0"/>
        <v>7.5497472000000005</v>
      </c>
      <c r="S20">
        <f>T20/2</f>
        <v>2.384185791015625</v>
      </c>
      <c r="T20">
        <f>S21</f>
        <v>4.76837158203125</v>
      </c>
      <c r="U20">
        <v>8</v>
      </c>
      <c r="V20">
        <v>1</v>
      </c>
      <c r="W20">
        <f t="shared" si="2"/>
        <v>4</v>
      </c>
      <c r="X20" s="1">
        <v>14</v>
      </c>
      <c r="Y20" s="6">
        <v>2</v>
      </c>
      <c r="AC20">
        <f t="shared" si="7"/>
        <v>14</v>
      </c>
      <c r="AD20" s="8">
        <f>EXP(AC20*Y$37)</f>
        <v>1.0787607977571199</v>
      </c>
      <c r="AE20">
        <f t="shared" si="3"/>
        <v>10.287864663668822</v>
      </c>
      <c r="AF20" s="12">
        <f t="shared" si="4"/>
        <v>236.30932801067334</v>
      </c>
    </row>
    <row r="21" spans="6:32" x14ac:dyDescent="0.25">
      <c r="F21">
        <f t="shared" si="5"/>
        <v>135</v>
      </c>
      <c r="G21">
        <f>$D$5/($D$6*G$5*($F21+1))</f>
        <v>17.951516544117649</v>
      </c>
      <c r="H21">
        <f>$D$5/($D$6*H$5*($F21+1))</f>
        <v>2.2439395680147061</v>
      </c>
      <c r="I21">
        <f>$D$5/($D$6*I$5*($F21+1))</f>
        <v>0.56098489200367652</v>
      </c>
      <c r="J21">
        <f>$D$5/($D$6*J$5*($F21+1))</f>
        <v>0.14024622300091913</v>
      </c>
      <c r="L21">
        <f t="shared" si="6"/>
        <v>5.5705599999999994E-2</v>
      </c>
      <c r="M21">
        <f t="shared" si="0"/>
        <v>0.44564479999999995</v>
      </c>
      <c r="N21">
        <f t="shared" si="0"/>
        <v>1.7825791999999998</v>
      </c>
      <c r="O21">
        <f t="shared" si="0"/>
        <v>7.1303167999999992</v>
      </c>
      <c r="S21">
        <f>T21/2</f>
        <v>4.76837158203125</v>
      </c>
      <c r="T21">
        <f>S22</f>
        <v>9.5367431640625</v>
      </c>
      <c r="U21">
        <v>8</v>
      </c>
      <c r="V21">
        <v>1</v>
      </c>
      <c r="W21">
        <f>W22*2</f>
        <v>2</v>
      </c>
      <c r="X21" s="1">
        <v>15</v>
      </c>
      <c r="Y21" s="6">
        <v>3</v>
      </c>
      <c r="AC21">
        <f t="shared" si="7"/>
        <v>15</v>
      </c>
      <c r="AD21" s="8">
        <f>EXP(AC21*Y$37)</f>
        <v>1.0846183622133092</v>
      </c>
      <c r="AE21">
        <f t="shared" si="3"/>
        <v>10.343726751454442</v>
      </c>
      <c r="AF21" s="12">
        <f t="shared" si="4"/>
        <v>235.0277208267041</v>
      </c>
    </row>
    <row r="22" spans="6:32" x14ac:dyDescent="0.25">
      <c r="F22" s="1">
        <f t="shared" si="5"/>
        <v>127</v>
      </c>
      <c r="G22" s="1">
        <f>$D$5/($D$6*G$5*($F22+1))</f>
        <v>19.073486328125</v>
      </c>
      <c r="H22" s="1">
        <f>$D$5/($D$6*H$5*($F22+1))</f>
        <v>2.384185791015625</v>
      </c>
      <c r="I22" s="1">
        <f>$D$5/($D$6*I$5*($F22+1))</f>
        <v>0.59604644775390625</v>
      </c>
      <c r="J22" s="1">
        <f>$D$5/($D$6*J$5*($F22+1))</f>
        <v>0.14901161193847656</v>
      </c>
      <c r="L22" s="1">
        <f t="shared" si="6"/>
        <v>5.2428799999999998E-2</v>
      </c>
      <c r="M22" s="1">
        <f t="shared" ref="M22:M34" si="8">1/H22</f>
        <v>0.41943039999999998</v>
      </c>
      <c r="N22" s="1">
        <f t="shared" ref="N22:N34" si="9">1/I22</f>
        <v>1.6777215999999999</v>
      </c>
      <c r="O22" s="1">
        <f t="shared" ref="O22:O34" si="10">1/J22</f>
        <v>6.7108863999999997</v>
      </c>
      <c r="S22">
        <f>G6</f>
        <v>9.5367431640625</v>
      </c>
      <c r="T22">
        <f>S22*2</f>
        <v>19.073486328125</v>
      </c>
      <c r="U22">
        <v>8</v>
      </c>
      <c r="V22">
        <v>1</v>
      </c>
      <c r="W22">
        <v>1</v>
      </c>
      <c r="Y22" s="6">
        <v>4</v>
      </c>
      <c r="Z22" s="5">
        <v>0</v>
      </c>
      <c r="AC22">
        <f t="shared" si="7"/>
        <v>16</v>
      </c>
      <c r="AD22" s="8">
        <f>EXP(AC22*Y$37)</f>
        <v>1.0905077326652577</v>
      </c>
      <c r="AE22">
        <f t="shared" si="3"/>
        <v>10.399892164852693</v>
      </c>
      <c r="AF22" s="12">
        <f t="shared" si="4"/>
        <v>233.75303506039583</v>
      </c>
    </row>
    <row r="23" spans="6:32" x14ac:dyDescent="0.25">
      <c r="F23">
        <f t="shared" si="5"/>
        <v>119</v>
      </c>
      <c r="G23">
        <f>$D$5/($D$6*G$5*($F23+1))</f>
        <v>20.345052083333332</v>
      </c>
      <c r="H23">
        <f>$D$5/($D$6*H$5*($F23+1))</f>
        <v>2.5431315104166665</v>
      </c>
      <c r="I23">
        <f>$D$5/($D$6*I$5*($F23+1))</f>
        <v>0.63578287760416663</v>
      </c>
      <c r="J23">
        <f>$D$5/($D$6*J$5*($F23+1))</f>
        <v>0.15894571940104166</v>
      </c>
      <c r="L23">
        <f t="shared" si="6"/>
        <v>4.9152000000000001E-2</v>
      </c>
      <c r="M23">
        <f t="shared" si="8"/>
        <v>0.39321600000000001</v>
      </c>
      <c r="N23">
        <f t="shared" si="9"/>
        <v>1.572864</v>
      </c>
      <c r="O23">
        <f t="shared" si="10"/>
        <v>6.2914560000000002</v>
      </c>
      <c r="S23">
        <f>T22</f>
        <v>19.073486328125</v>
      </c>
      <c r="T23">
        <f>S23*2</f>
        <v>38.14697265625</v>
      </c>
      <c r="U23">
        <v>8</v>
      </c>
      <c r="V23">
        <f>V22*2</f>
        <v>2</v>
      </c>
      <c r="W23">
        <v>1</v>
      </c>
      <c r="Y23" s="6">
        <v>5</v>
      </c>
      <c r="Z23" s="5">
        <v>1</v>
      </c>
      <c r="AC23">
        <f t="shared" si="7"/>
        <v>17</v>
      </c>
      <c r="AD23" s="8">
        <f>EXP(AC23*Y$37)</f>
        <v>1.0964290818163769</v>
      </c>
      <c r="AE23">
        <f t="shared" si="3"/>
        <v>10.456362550891656</v>
      </c>
      <c r="AF23" s="12">
        <f t="shared" si="4"/>
        <v>232.48523333210281</v>
      </c>
    </row>
    <row r="24" spans="6:32" x14ac:dyDescent="0.25">
      <c r="F24">
        <f t="shared" si="5"/>
        <v>111</v>
      </c>
      <c r="G24">
        <f>$D$5/($D$6*G$5*($F24+1))</f>
        <v>21.798270089285715</v>
      </c>
      <c r="H24">
        <f>$D$5/($D$6*H$5*($F24+1))</f>
        <v>2.7247837611607144</v>
      </c>
      <c r="I24">
        <f>$D$5/($D$6*I$5*($F24+1))</f>
        <v>0.6811959402901786</v>
      </c>
      <c r="J24">
        <f>$D$5/($D$6*J$5*($F24+1))</f>
        <v>0.17029898507254465</v>
      </c>
      <c r="L24">
        <f t="shared" si="6"/>
        <v>4.5875199999999998E-2</v>
      </c>
      <c r="M24">
        <f t="shared" si="8"/>
        <v>0.36700159999999998</v>
      </c>
      <c r="N24">
        <f t="shared" si="9"/>
        <v>1.4680063999999999</v>
      </c>
      <c r="O24">
        <f t="shared" si="10"/>
        <v>5.8720255999999997</v>
      </c>
      <c r="S24">
        <f>T23</f>
        <v>38.14697265625</v>
      </c>
      <c r="T24">
        <f>S24*2</f>
        <v>76.2939453125</v>
      </c>
      <c r="U24">
        <v>8</v>
      </c>
      <c r="V24">
        <f>V23*2</f>
        <v>4</v>
      </c>
      <c r="W24">
        <v>1</v>
      </c>
      <c r="Y24" s="6">
        <v>6</v>
      </c>
      <c r="Z24" s="5">
        <v>2</v>
      </c>
      <c r="AC24">
        <f t="shared" si="7"/>
        <v>18</v>
      </c>
      <c r="AD24" s="8">
        <f>EXP(AC24*Y$37)</f>
        <v>1.1023825833078409</v>
      </c>
      <c r="AE24">
        <f t="shared" si="3"/>
        <v>10.513139565542611</v>
      </c>
      <c r="AF24" s="12">
        <f t="shared" si="4"/>
        <v>231.22427846405105</v>
      </c>
    </row>
    <row r="25" spans="6:32" x14ac:dyDescent="0.25">
      <c r="F25">
        <f t="shared" si="5"/>
        <v>103</v>
      </c>
      <c r="G25">
        <f>$D$5/($D$6*G$5*($F25+1))</f>
        <v>23.475060096153847</v>
      </c>
      <c r="H25">
        <f>$D$5/($D$6*H$5*($F25+1))</f>
        <v>2.9343825120192308</v>
      </c>
      <c r="I25">
        <f>$D$5/($D$6*I$5*($F25+1))</f>
        <v>0.73359562800480771</v>
      </c>
      <c r="J25">
        <f>$D$5/($D$6*J$5*($F25+1))</f>
        <v>0.18339890700120193</v>
      </c>
      <c r="L25">
        <f t="shared" si="6"/>
        <v>4.2598400000000002E-2</v>
      </c>
      <c r="M25">
        <f t="shared" si="8"/>
        <v>0.34078720000000001</v>
      </c>
      <c r="N25">
        <f t="shared" si="9"/>
        <v>1.3631488</v>
      </c>
      <c r="O25">
        <f t="shared" si="10"/>
        <v>5.4525952000000002</v>
      </c>
      <c r="S25">
        <f>T24</f>
        <v>76.2939453125</v>
      </c>
      <c r="T25">
        <f>S25*2</f>
        <v>152.587890625</v>
      </c>
      <c r="U25">
        <v>8</v>
      </c>
      <c r="V25">
        <f>V24*2</f>
        <v>8</v>
      </c>
      <c r="W25">
        <v>1</v>
      </c>
      <c r="Y25" s="6">
        <v>7</v>
      </c>
      <c r="Z25" s="5">
        <v>3</v>
      </c>
      <c r="AC25">
        <f t="shared" si="7"/>
        <v>19</v>
      </c>
      <c r="AD25" s="8">
        <f>EXP(AC25*Y$37)</f>
        <v>1.1083684117236787</v>
      </c>
      <c r="AE25">
        <f t="shared" si="3"/>
        <v>10.570224873768604</v>
      </c>
      <c r="AF25" s="12">
        <f t="shared" si="4"/>
        <v>229.97013347924783</v>
      </c>
    </row>
    <row r="26" spans="6:32" x14ac:dyDescent="0.25">
      <c r="F26">
        <f t="shared" si="5"/>
        <v>95</v>
      </c>
      <c r="G26">
        <f>$D$5/($D$6*G$5*($F26+1))</f>
        <v>25.431315104166668</v>
      </c>
      <c r="H26">
        <f>$D$5/($D$6*H$5*($F26+1))</f>
        <v>3.1789143880208335</v>
      </c>
      <c r="I26">
        <f>$D$5/($D$6*I$5*($F26+1))</f>
        <v>0.79472859700520837</v>
      </c>
      <c r="J26">
        <f>$D$5/($D$6*J$5*($F26+1))</f>
        <v>0.19868214925130209</v>
      </c>
      <c r="L26">
        <f t="shared" si="6"/>
        <v>3.9321599999999998E-2</v>
      </c>
      <c r="M26">
        <f t="shared" si="8"/>
        <v>0.31457279999999999</v>
      </c>
      <c r="N26">
        <f t="shared" si="9"/>
        <v>1.2582911999999999</v>
      </c>
      <c r="O26">
        <f t="shared" si="10"/>
        <v>5.0331647999999998</v>
      </c>
      <c r="S26">
        <f>T25</f>
        <v>152.587890625</v>
      </c>
      <c r="T26">
        <f>S26*2</f>
        <v>305.17578125</v>
      </c>
      <c r="U26">
        <v>8</v>
      </c>
      <c r="V26">
        <f>V25*2</f>
        <v>16</v>
      </c>
      <c r="W26">
        <v>1</v>
      </c>
      <c r="Z26" s="5">
        <v>4</v>
      </c>
      <c r="AC26">
        <f t="shared" si="7"/>
        <v>20</v>
      </c>
      <c r="AD26" s="8">
        <f>EXP(AC26*Y$37)</f>
        <v>1.1143867425958924</v>
      </c>
      <c r="AE26">
        <f t="shared" si="3"/>
        <v>10.627620149573254</v>
      </c>
      <c r="AF26" s="12">
        <f t="shared" si="4"/>
        <v>228.72276160039775</v>
      </c>
    </row>
    <row r="27" spans="6:32" x14ac:dyDescent="0.25">
      <c r="F27">
        <f t="shared" si="5"/>
        <v>87</v>
      </c>
      <c r="G27">
        <f>$D$5/($D$6*G$5*($F27+1))</f>
        <v>27.74325284090909</v>
      </c>
      <c r="H27">
        <f>$D$5/($D$6*H$5*($F27+1))</f>
        <v>3.4679066051136362</v>
      </c>
      <c r="I27">
        <f>$D$5/($D$6*I$5*($F27+1))</f>
        <v>0.86697665127840906</v>
      </c>
      <c r="J27">
        <f>$D$5/($D$6*J$5*($F27+1))</f>
        <v>0.21674416281960227</v>
      </c>
      <c r="L27">
        <f t="shared" si="6"/>
        <v>3.6044800000000002E-2</v>
      </c>
      <c r="M27">
        <f t="shared" si="8"/>
        <v>0.28835840000000001</v>
      </c>
      <c r="N27">
        <f t="shared" si="9"/>
        <v>1.1534336000000001</v>
      </c>
      <c r="O27">
        <f t="shared" si="10"/>
        <v>4.6137344000000002</v>
      </c>
      <c r="S27">
        <f>T26</f>
        <v>305.17578125</v>
      </c>
      <c r="T27">
        <f>S27*2</f>
        <v>610.3515625</v>
      </c>
      <c r="U27">
        <v>8</v>
      </c>
      <c r="V27">
        <f>V26*2</f>
        <v>32</v>
      </c>
      <c r="W27">
        <v>1</v>
      </c>
      <c r="Z27" s="5">
        <v>5</v>
      </c>
      <c r="AC27">
        <f t="shared" si="7"/>
        <v>21</v>
      </c>
      <c r="AD27" s="8">
        <f>EXP(AC27*Y$37)</f>
        <v>1.1204377524096067</v>
      </c>
      <c r="AE27">
        <f t="shared" si="3"/>
        <v>10.68532707604987</v>
      </c>
      <c r="AF27" s="12">
        <f t="shared" si="4"/>
        <v>227.48212624882365</v>
      </c>
    </row>
    <row r="28" spans="6:32" x14ac:dyDescent="0.25">
      <c r="F28">
        <f t="shared" si="5"/>
        <v>79</v>
      </c>
      <c r="G28">
        <f>$D$5/($D$6*G$5*($F28+1))</f>
        <v>30.517578125</v>
      </c>
      <c r="H28">
        <f>$D$5/($D$6*H$5*($F28+1))</f>
        <v>3.814697265625</v>
      </c>
      <c r="I28">
        <f>$D$5/($D$6*I$5*($F28+1))</f>
        <v>0.95367431640625</v>
      </c>
      <c r="J28">
        <f>$D$5/($D$6*J$5*($F28+1))</f>
        <v>0.2384185791015625</v>
      </c>
      <c r="L28">
        <f t="shared" si="6"/>
        <v>3.2767999999999999E-2</v>
      </c>
      <c r="M28">
        <f t="shared" si="8"/>
        <v>0.26214399999999999</v>
      </c>
      <c r="N28">
        <f t="shared" si="9"/>
        <v>1.048576</v>
      </c>
      <c r="O28">
        <f t="shared" si="10"/>
        <v>4.1943039999999998</v>
      </c>
      <c r="S28">
        <f>T27</f>
        <v>610.3515625</v>
      </c>
      <c r="T28">
        <f>S28*2</f>
        <v>1220.703125</v>
      </c>
      <c r="U28">
        <v>8</v>
      </c>
      <c r="V28">
        <f>V27*2</f>
        <v>64</v>
      </c>
      <c r="W28">
        <v>1</v>
      </c>
      <c r="Z28" s="5">
        <v>6</v>
      </c>
      <c r="AC28">
        <f t="shared" si="7"/>
        <v>22</v>
      </c>
      <c r="AD28" s="8">
        <f>EXP(AC28*Y$37)</f>
        <v>1.1265216186082418</v>
      </c>
      <c r="AE28">
        <f t="shared" si="3"/>
        <v>10.743347345430774</v>
      </c>
      <c r="AF28" s="12">
        <f t="shared" si="4"/>
        <v>226.24819104339471</v>
      </c>
    </row>
    <row r="29" spans="6:32" x14ac:dyDescent="0.25">
      <c r="F29">
        <f t="shared" si="5"/>
        <v>71</v>
      </c>
      <c r="G29">
        <f>$D$5/($D$6*G$5*($F29+1))</f>
        <v>33.908420138888886</v>
      </c>
      <c r="H29">
        <f>$D$5/($D$6*H$5*($F29+1))</f>
        <v>4.2385525173611107</v>
      </c>
      <c r="I29">
        <f>$D$5/($D$6*I$5*($F29+1))</f>
        <v>1.0596381293402777</v>
      </c>
      <c r="J29">
        <f>$D$5/($D$6*J$5*($F29+1))</f>
        <v>0.26490953233506942</v>
      </c>
      <c r="L29">
        <f t="shared" si="6"/>
        <v>2.9491200000000002E-2</v>
      </c>
      <c r="M29">
        <f t="shared" si="8"/>
        <v>0.23592960000000002</v>
      </c>
      <c r="N29">
        <f t="shared" si="9"/>
        <v>0.94371840000000007</v>
      </c>
      <c r="O29">
        <f t="shared" si="10"/>
        <v>3.7748736000000003</v>
      </c>
      <c r="S29">
        <f>T28</f>
        <v>1220.703125</v>
      </c>
      <c r="T29">
        <f>S29*2</f>
        <v>2441.40625</v>
      </c>
      <c r="U29">
        <v>8</v>
      </c>
      <c r="V29">
        <f>V28*2</f>
        <v>128</v>
      </c>
      <c r="W29">
        <v>1</v>
      </c>
      <c r="Z29" s="5">
        <v>7</v>
      </c>
      <c r="AC29">
        <f t="shared" si="7"/>
        <v>23</v>
      </c>
      <c r="AD29" s="8">
        <f>EXP(AC29*Y$37)</f>
        <v>1.1326385195987192</v>
      </c>
      <c r="AE29">
        <f t="shared" si="3"/>
        <v>10.801682659136954</v>
      </c>
      <c r="AF29" s="12">
        <f t="shared" si="4"/>
        <v>225.02091979945894</v>
      </c>
    </row>
    <row r="30" spans="6:32" x14ac:dyDescent="0.25">
      <c r="F30" s="1">
        <f t="shared" si="5"/>
        <v>63</v>
      </c>
      <c r="G30" s="1">
        <f>$D$5/($D$6*G$5*($F30+1))</f>
        <v>38.14697265625</v>
      </c>
      <c r="H30" s="1">
        <f>$D$5/($D$6*H$5*($F30+1))</f>
        <v>4.76837158203125</v>
      </c>
      <c r="I30" s="1">
        <f>$D$5/($D$6*I$5*($F30+1))</f>
        <v>1.1920928955078125</v>
      </c>
      <c r="J30" s="1">
        <f>$D$5/($D$6*J$5*($F30+1))</f>
        <v>0.29802322387695313</v>
      </c>
      <c r="L30" s="1">
        <f t="shared" si="6"/>
        <v>2.6214399999999999E-2</v>
      </c>
      <c r="M30" s="1">
        <f t="shared" si="8"/>
        <v>0.20971519999999999</v>
      </c>
      <c r="N30" s="1">
        <f t="shared" si="9"/>
        <v>0.83886079999999996</v>
      </c>
      <c r="O30" s="1">
        <f t="shared" si="10"/>
        <v>3.3554431999999998</v>
      </c>
      <c r="AC30">
        <f t="shared" si="7"/>
        <v>24</v>
      </c>
      <c r="AD30" s="8">
        <f>EXP(AC30*Y$37)</f>
        <v>1.1387886347566916</v>
      </c>
      <c r="AE30">
        <f t="shared" si="3"/>
        <v>10.860334727827945</v>
      </c>
      <c r="AF30" s="12">
        <f t="shared" si="4"/>
        <v>223.80027652778236</v>
      </c>
    </row>
    <row r="31" spans="6:32" x14ac:dyDescent="0.25">
      <c r="F31">
        <f t="shared" si="5"/>
        <v>55</v>
      </c>
      <c r="G31">
        <f>$D$5/($D$6*G$5*($F31+1))</f>
        <v>43.596540178571431</v>
      </c>
      <c r="H31">
        <f>$D$5/($D$6*H$5*($F31+1))</f>
        <v>5.4495675223214288</v>
      </c>
      <c r="I31">
        <f>$D$5/($D$6*I$5*($F31+1))</f>
        <v>1.3623918805803572</v>
      </c>
      <c r="J31">
        <f>$D$5/($D$6*J$5*($F31+1))</f>
        <v>0.3405979701450893</v>
      </c>
      <c r="L31">
        <f t="shared" si="6"/>
        <v>2.2937599999999999E-2</v>
      </c>
      <c r="M31">
        <f t="shared" si="8"/>
        <v>0.18350079999999999</v>
      </c>
      <c r="N31">
        <f t="shared" si="9"/>
        <v>0.73400319999999997</v>
      </c>
      <c r="O31">
        <f t="shared" si="10"/>
        <v>2.9360127999999999</v>
      </c>
      <c r="AC31">
        <f t="shared" si="7"/>
        <v>25</v>
      </c>
      <c r="AD31" s="8">
        <f>EXP(AC31*Y$37)</f>
        <v>1.1449721444318042</v>
      </c>
      <c r="AE31">
        <f t="shared" si="3"/>
        <v>10.919305271451989</v>
      </c>
      <c r="AF31" s="12">
        <f t="shared" si="4"/>
        <v>222.58622543349364</v>
      </c>
    </row>
    <row r="32" spans="6:32" x14ac:dyDescent="0.25">
      <c r="F32">
        <f t="shared" si="5"/>
        <v>47</v>
      </c>
      <c r="G32">
        <f>$D$5/($D$6*G$5*($F32+1))</f>
        <v>50.862630208333336</v>
      </c>
      <c r="H32">
        <f>$D$5/($D$6*H$5*($F32+1))</f>
        <v>6.357828776041667</v>
      </c>
      <c r="I32">
        <f>$D$5/($D$6*I$5*($F32+1))</f>
        <v>1.5894571940104167</v>
      </c>
      <c r="J32">
        <f>$D$5/($D$6*J$5*($F32+1))</f>
        <v>0.39736429850260419</v>
      </c>
      <c r="L32">
        <f t="shared" si="6"/>
        <v>1.9660799999999999E-2</v>
      </c>
      <c r="M32">
        <f t="shared" si="8"/>
        <v>0.15728639999999999</v>
      </c>
      <c r="N32">
        <f t="shared" si="9"/>
        <v>0.62914559999999997</v>
      </c>
      <c r="O32">
        <f t="shared" si="10"/>
        <v>2.5165823999999999</v>
      </c>
      <c r="V32" t="s">
        <v>13</v>
      </c>
      <c r="AC32">
        <f t="shared" si="7"/>
        <v>26</v>
      </c>
      <c r="AD32" s="8">
        <f>EXP(AC32*Y$37)</f>
        <v>1.1511892299529827</v>
      </c>
      <c r="AE32">
        <f t="shared" si="3"/>
        <v>10.97859601929648</v>
      </c>
      <c r="AF32" s="12">
        <f t="shared" si="4"/>
        <v>221.37873091503442</v>
      </c>
    </row>
    <row r="33" spans="6:32" x14ac:dyDescent="0.25">
      <c r="F33">
        <f t="shared" si="5"/>
        <v>39</v>
      </c>
      <c r="G33">
        <f>$D$5/($D$6*G$5*($F33+1))</f>
        <v>61.03515625</v>
      </c>
      <c r="H33">
        <f>$D$5/($D$6*H$5*($F33+1))</f>
        <v>7.62939453125</v>
      </c>
      <c r="I33">
        <f>$D$5/($D$6*I$5*($F33+1))</f>
        <v>1.9073486328125</v>
      </c>
      <c r="J33">
        <f>$D$5/($D$6*J$5*($F33+1))</f>
        <v>0.476837158203125</v>
      </c>
      <c r="L33">
        <f t="shared" si="6"/>
        <v>1.6383999999999999E-2</v>
      </c>
      <c r="M33">
        <f t="shared" si="8"/>
        <v>0.13107199999999999</v>
      </c>
      <c r="N33">
        <f t="shared" si="9"/>
        <v>0.52428799999999998</v>
      </c>
      <c r="O33">
        <f t="shared" si="10"/>
        <v>2.0971519999999999</v>
      </c>
      <c r="W33" t="s">
        <v>3</v>
      </c>
      <c r="X33" t="s">
        <v>18</v>
      </c>
      <c r="Y33" t="s">
        <v>15</v>
      </c>
      <c r="Z33" t="s">
        <v>15</v>
      </c>
      <c r="AC33">
        <f t="shared" si="7"/>
        <v>27</v>
      </c>
      <c r="AD33" s="8">
        <f>EXP(AC33*Y$37)</f>
        <v>1.1574400736337511</v>
      </c>
      <c r="AE33">
        <f t="shared" si="3"/>
        <v>11.038208710038672</v>
      </c>
      <c r="AF33" s="12">
        <f t="shared" si="4"/>
        <v>220.17775756311519</v>
      </c>
    </row>
    <row r="34" spans="6:32" x14ac:dyDescent="0.25">
      <c r="F34">
        <f t="shared" si="5"/>
        <v>31</v>
      </c>
      <c r="G34">
        <f>$D$5/($D$6*G$5*($F34+1))</f>
        <v>76.2939453125</v>
      </c>
      <c r="H34">
        <f>$D$5/($D$6*H$5*($F34+1))</f>
        <v>9.5367431640625</v>
      </c>
      <c r="I34">
        <f>$D$5/($D$6*I$5*($F34+1))</f>
        <v>2.384185791015625</v>
      </c>
      <c r="J34">
        <f>$D$5/($D$6*J$5*($F34+1))</f>
        <v>0.59604644775390625</v>
      </c>
      <c r="L34">
        <f t="shared" si="6"/>
        <v>1.3107199999999999E-2</v>
      </c>
      <c r="M34">
        <f t="shared" si="8"/>
        <v>0.1048576</v>
      </c>
      <c r="N34">
        <f t="shared" si="9"/>
        <v>0.41943039999999998</v>
      </c>
      <c r="O34">
        <f t="shared" si="10"/>
        <v>1.6777215999999999</v>
      </c>
      <c r="W34" t="s">
        <v>16</v>
      </c>
      <c r="X34" s="7" t="s">
        <v>19</v>
      </c>
      <c r="Y34" s="7" t="s">
        <v>17</v>
      </c>
      <c r="Z34" s="7" t="s">
        <v>17</v>
      </c>
      <c r="AC34">
        <f t="shared" si="7"/>
        <v>28</v>
      </c>
      <c r="AD34" s="8">
        <f>EXP(AC34*Y$37)</f>
        <v>1.1637248587775775</v>
      </c>
      <c r="AE34">
        <f t="shared" si="3"/>
        <v>11.09814509179666</v>
      </c>
      <c r="AF34" s="12">
        <f t="shared" si="4"/>
        <v>218.98327015967718</v>
      </c>
    </row>
    <row r="35" spans="6:32" x14ac:dyDescent="0.25">
      <c r="AC35">
        <f t="shared" si="7"/>
        <v>29</v>
      </c>
      <c r="AD35" s="8">
        <f>EXP(AC35*Y$37)</f>
        <v>1.1700437696832502</v>
      </c>
      <c r="AE35">
        <f t="shared" si="3"/>
        <v>11.158406922180655</v>
      </c>
      <c r="AF35" s="12">
        <f t="shared" si="4"/>
        <v>217.79523367685923</v>
      </c>
    </row>
    <row r="36" spans="6:32" x14ac:dyDescent="0.25">
      <c r="AC36">
        <f t="shared" si="7"/>
        <v>30</v>
      </c>
      <c r="AD36" s="8">
        <f>EXP(AC36*Y$37)</f>
        <v>1.1763969916502812</v>
      </c>
      <c r="AE36">
        <f t="shared" si="3"/>
        <v>11.21899596834451</v>
      </c>
      <c r="AF36" s="12">
        <f t="shared" si="4"/>
        <v>216.61361327597101</v>
      </c>
    </row>
    <row r="37" spans="6:32" x14ac:dyDescent="0.25">
      <c r="X37" t="s">
        <v>21</v>
      </c>
      <c r="Y37">
        <f>LN(4)/256</f>
        <v>5.4152123481245725E-3</v>
      </c>
      <c r="AC37">
        <f t="shared" si="7"/>
        <v>31</v>
      </c>
      <c r="AD37" s="8">
        <f>EXP(AC37*Y$37)</f>
        <v>1.182784710984341</v>
      </c>
      <c r="AE37">
        <f t="shared" si="3"/>
        <v>11.279914007037554</v>
      </c>
      <c r="AF37" s="12">
        <f t="shared" si="4"/>
        <v>215.43837430647105</v>
      </c>
    </row>
    <row r="38" spans="6:32" x14ac:dyDescent="0.25">
      <c r="AC38">
        <f t="shared" si="7"/>
        <v>32</v>
      </c>
      <c r="AD38" s="8">
        <f>EXP(AC38*Y$37)</f>
        <v>1.189207115002721</v>
      </c>
      <c r="AE38">
        <f t="shared" si="3"/>
        <v>11.341162824656687</v>
      </c>
      <c r="AF38" s="12">
        <f t="shared" si="4"/>
        <v>214.26948230495094</v>
      </c>
    </row>
    <row r="39" spans="6:32" x14ac:dyDescent="0.25">
      <c r="AC39">
        <f t="shared" si="7"/>
        <v>33</v>
      </c>
      <c r="AD39" s="8">
        <f>EXP(AC39*Y$37)</f>
        <v>1.1956643920398273</v>
      </c>
      <c r="AE39">
        <f t="shared" si="3"/>
        <v>11.402744217298768</v>
      </c>
      <c r="AF39" s="12">
        <f t="shared" si="4"/>
        <v>213.10690299412437</v>
      </c>
    </row>
    <row r="40" spans="6:32" x14ac:dyDescent="0.25">
      <c r="AC40">
        <f t="shared" si="7"/>
        <v>34</v>
      </c>
      <c r="AD40" s="8">
        <f>EXP(AC40*Y$37)</f>
        <v>1.2021567314527031</v>
      </c>
      <c r="AE40">
        <f t="shared" si="3"/>
        <v>11.464659990813285</v>
      </c>
      <c r="AF40" s="12">
        <f t="shared" si="4"/>
        <v>211.95060228182228</v>
      </c>
    </row>
    <row r="41" spans="6:32" x14ac:dyDescent="0.25">
      <c r="AC41">
        <f t="shared" si="7"/>
        <v>35</v>
      </c>
      <c r="AD41" s="8">
        <f>EXP(AC41*Y$37)</f>
        <v>1.2086843236265816</v>
      </c>
      <c r="AE41">
        <f t="shared" si="3"/>
        <v>11.526911960855308</v>
      </c>
      <c r="AF41" s="12">
        <f t="shared" si="4"/>
        <v>210.80054625999287</v>
      </c>
    </row>
    <row r="42" spans="6:32" x14ac:dyDescent="0.25">
      <c r="AC42">
        <f t="shared" si="7"/>
        <v>36</v>
      </c>
      <c r="AD42" s="8">
        <f>EXP(AC42*Y$37)</f>
        <v>1.215247359980469</v>
      </c>
      <c r="AE42">
        <f t="shared" si="3"/>
        <v>11.589501952938738</v>
      </c>
      <c r="AF42" s="12">
        <f t="shared" si="4"/>
        <v>209.65670120370748</v>
      </c>
    </row>
    <row r="43" spans="6:32" x14ac:dyDescent="0.25">
      <c r="AC43">
        <f t="shared" si="7"/>
        <v>37</v>
      </c>
      <c r="AD43" s="8">
        <f>EXP(AC43*Y$37)</f>
        <v>1.2218460329727574</v>
      </c>
      <c r="AE43">
        <f t="shared" si="3"/>
        <v>11.652431802489827</v>
      </c>
      <c r="AF43" s="12">
        <f t="shared" si="4"/>
        <v>208.51903357017147</v>
      </c>
    </row>
    <row r="44" spans="6:32" x14ac:dyDescent="0.25">
      <c r="AC44">
        <f t="shared" si="7"/>
        <v>38</v>
      </c>
      <c r="AD44" s="8">
        <f>EXP(AC44*Y$37)</f>
        <v>1.22848053610687</v>
      </c>
      <c r="AE44">
        <f t="shared" si="3"/>
        <v>11.715703354901027</v>
      </c>
      <c r="AF44" s="12">
        <f t="shared" si="4"/>
        <v>207.38750999774052</v>
      </c>
    </row>
    <row r="45" spans="6:32" x14ac:dyDescent="0.25">
      <c r="AC45">
        <f t="shared" si="7"/>
        <v>39</v>
      </c>
      <c r="AD45" s="8">
        <f>EXP(AC45*Y$37)</f>
        <v>1.2351510639369332</v>
      </c>
      <c r="AE45">
        <f t="shared" si="3"/>
        <v>11.779318465585071</v>
      </c>
      <c r="AF45" s="12">
        <f t="shared" si="4"/>
        <v>206.26209730494259</v>
      </c>
    </row>
    <row r="46" spans="6:32" x14ac:dyDescent="0.25">
      <c r="AC46">
        <f t="shared" si="7"/>
        <v>40</v>
      </c>
      <c r="AD46" s="8">
        <f>EXP(AC46*Y$37)</f>
        <v>1.241857812073484</v>
      </c>
      <c r="AE46">
        <f t="shared" si="3"/>
        <v>11.843279000029412</v>
      </c>
      <c r="AF46" s="12">
        <f t="shared" si="4"/>
        <v>205.14276248950455</v>
      </c>
    </row>
    <row r="47" spans="6:32" x14ac:dyDescent="0.25">
      <c r="AC47">
        <f t="shared" si="7"/>
        <v>41</v>
      </c>
      <c r="AD47" s="8">
        <f>EXP(AC47*Y$37)</f>
        <v>1.2486009771892048</v>
      </c>
      <c r="AE47">
        <f t="shared" si="3"/>
        <v>11.907586833850907</v>
      </c>
      <c r="AF47" s="12">
        <f t="shared" si="4"/>
        <v>204.02947272738473</v>
      </c>
    </row>
    <row r="48" spans="6:32" x14ac:dyDescent="0.25">
      <c r="AC48">
        <f t="shared" si="7"/>
        <v>42</v>
      </c>
      <c r="AD48" s="8">
        <f>EXP(AC48*Y$37)</f>
        <v>1.2553807570246911</v>
      </c>
      <c r="AE48">
        <f t="shared" si="3"/>
        <v>11.972243852850829</v>
      </c>
      <c r="AF48" s="12">
        <f t="shared" si="4"/>
        <v>202.92219537181018</v>
      </c>
    </row>
    <row r="49" spans="29:32" x14ac:dyDescent="0.25">
      <c r="AC49">
        <f t="shared" si="7"/>
        <v>43</v>
      </c>
      <c r="AD49" s="8">
        <f>EXP(AC49*Y$37)</f>
        <v>1.2621973503942507</v>
      </c>
      <c r="AE49">
        <f t="shared" si="3"/>
        <v>12.037251953070172</v>
      </c>
      <c r="AF49" s="12">
        <f t="shared" si="4"/>
        <v>201.82089795231917</v>
      </c>
    </row>
    <row r="50" spans="29:32" x14ac:dyDescent="0.25">
      <c r="AC50">
        <f t="shared" si="7"/>
        <v>44</v>
      </c>
      <c r="AD50" s="8">
        <f>EXP(AC50*Y$37)</f>
        <v>1.2690509571917332</v>
      </c>
      <c r="AE50">
        <f t="shared" si="3"/>
        <v>12.102613040845235</v>
      </c>
      <c r="AF50" s="12">
        <f t="shared" si="4"/>
        <v>200.72554817380947</v>
      </c>
    </row>
    <row r="51" spans="29:32" x14ac:dyDescent="0.25">
      <c r="AC51">
        <f t="shared" si="7"/>
        <v>45</v>
      </c>
      <c r="AD51" s="8">
        <f>EXP(AC51*Y$37)</f>
        <v>1.275941778396392</v>
      </c>
      <c r="AE51">
        <f t="shared" si="3"/>
        <v>12.168329032863541</v>
      </c>
      <c r="AF51" s="12">
        <f t="shared" si="4"/>
        <v>199.63611391559078</v>
      </c>
    </row>
    <row r="52" spans="29:32" x14ac:dyDescent="0.25">
      <c r="AC52">
        <f t="shared" si="7"/>
        <v>46</v>
      </c>
      <c r="AD52" s="8">
        <f>EXP(AC52*Y$37)</f>
        <v>1.2828700160787783</v>
      </c>
      <c r="AE52">
        <f t="shared" si="3"/>
        <v>12.234401856220039</v>
      </c>
      <c r="AF52" s="12">
        <f t="shared" si="4"/>
        <v>198.55256323044313</v>
      </c>
    </row>
    <row r="53" spans="29:32" x14ac:dyDescent="0.25">
      <c r="AC53">
        <f t="shared" si="7"/>
        <v>47</v>
      </c>
      <c r="AD53" s="8">
        <f>EXP(AC53*Y$37)</f>
        <v>1.2898358734066659</v>
      </c>
      <c r="AE53">
        <f t="shared" si="3"/>
        <v>12.300833448473606</v>
      </c>
      <c r="AF53" s="12">
        <f t="shared" si="4"/>
        <v>197.47486434367997</v>
      </c>
    </row>
    <row r="54" spans="29:32" x14ac:dyDescent="0.25">
      <c r="AC54">
        <f t="shared" si="7"/>
        <v>48</v>
      </c>
      <c r="AD54" s="8">
        <f>EXP(AC54*Y$37)</f>
        <v>1.2968395546510096</v>
      </c>
      <c r="AE54">
        <f t="shared" si="3"/>
        <v>12.367625757703873</v>
      </c>
      <c r="AF54" s="12">
        <f t="shared" si="4"/>
        <v>196.40298565221642</v>
      </c>
    </row>
    <row r="55" spans="29:32" x14ac:dyDescent="0.25">
      <c r="AC55">
        <f t="shared" si="7"/>
        <v>49</v>
      </c>
      <c r="AD55" s="8">
        <f>EXP(AC55*Y$37)</f>
        <v>1.3038812651919358</v>
      </c>
      <c r="AE55">
        <f t="shared" si="3"/>
        <v>12.434780742568357</v>
      </c>
      <c r="AF55" s="12">
        <f t="shared" si="4"/>
        <v>195.33689572364239</v>
      </c>
    </row>
    <row r="56" spans="29:32" x14ac:dyDescent="0.25">
      <c r="AC56">
        <f t="shared" si="7"/>
        <v>50</v>
      </c>
      <c r="AD56" s="8">
        <f>EXP(AC56*Y$37)</f>
        <v>1.3109612115247644</v>
      </c>
      <c r="AE56">
        <f t="shared" si="3"/>
        <v>12.50230037235989</v>
      </c>
      <c r="AF56" s="12">
        <f t="shared" si="4"/>
        <v>194.27656329530089</v>
      </c>
    </row>
    <row r="57" spans="29:32" x14ac:dyDescent="0.25">
      <c r="AC57">
        <f t="shared" si="7"/>
        <v>51</v>
      </c>
      <c r="AD57" s="8">
        <f>EXP(AC57*Y$37)</f>
        <v>1.318079601266064</v>
      </c>
      <c r="AE57">
        <f t="shared" si="3"/>
        <v>12.570186627064363</v>
      </c>
      <c r="AF57" s="12">
        <f t="shared" si="4"/>
        <v>193.22195727337146</v>
      </c>
    </row>
    <row r="58" spans="29:32" x14ac:dyDescent="0.25">
      <c r="AC58">
        <f t="shared" si="7"/>
        <v>52</v>
      </c>
      <c r="AD58" s="8">
        <f>EXP(AC58*Y$37)</f>
        <v>1.3252366431597413</v>
      </c>
      <c r="AE58">
        <f t="shared" si="3"/>
        <v>12.638441497418798</v>
      </c>
      <c r="AF58" s="12">
        <f t="shared" si="4"/>
        <v>192.1730467319581</v>
      </c>
    </row>
    <row r="59" spans="29:32" x14ac:dyDescent="0.25">
      <c r="AC59">
        <f t="shared" si="7"/>
        <v>53</v>
      </c>
      <c r="AD59" s="8">
        <f>EXP(AC59*Y$37)</f>
        <v>1.3324325470831615</v>
      </c>
      <c r="AE59">
        <f t="shared" si="3"/>
        <v>12.707066984969726</v>
      </c>
      <c r="AF59" s="12">
        <f t="shared" si="4"/>
        <v>191.12980091218245</v>
      </c>
    </row>
    <row r="60" spans="29:32" x14ac:dyDescent="0.25">
      <c r="AC60">
        <f t="shared" si="7"/>
        <v>54</v>
      </c>
      <c r="AD60" s="8">
        <f>EXP(AC60*Y$37)</f>
        <v>1.3396675240533029</v>
      </c>
      <c r="AE60">
        <f t="shared" si="3"/>
        <v>12.776065102131872</v>
      </c>
      <c r="AF60" s="12">
        <f t="shared" si="4"/>
        <v>190.0921892212819</v>
      </c>
    </row>
    <row r="61" spans="29:32" x14ac:dyDescent="0.25">
      <c r="AC61">
        <f t="shared" si="7"/>
        <v>55</v>
      </c>
      <c r="AD61" s="8">
        <f>EXP(AC61*Y$37)</f>
        <v>1.3469417862329458</v>
      </c>
      <c r="AE61">
        <f t="shared" si="3"/>
        <v>12.84543787224718</v>
      </c>
      <c r="AF61" s="12">
        <f t="shared" si="4"/>
        <v>189.06018123171231</v>
      </c>
    </row>
    <row r="62" spans="29:32" x14ac:dyDescent="0.25">
      <c r="AC62">
        <f t="shared" si="7"/>
        <v>56</v>
      </c>
      <c r="AD62" s="8">
        <f>EXP(AC62*Y$37)</f>
        <v>1.3542555469368927</v>
      </c>
      <c r="AE62">
        <f t="shared" si="3"/>
        <v>12.915187329644134</v>
      </c>
      <c r="AF62" s="12">
        <f t="shared" si="4"/>
        <v>188.03374668025592</v>
      </c>
    </row>
    <row r="63" spans="29:32" x14ac:dyDescent="0.25">
      <c r="AC63">
        <f t="shared" si="7"/>
        <v>57</v>
      </c>
      <c r="AD63" s="8">
        <f>EXP(AC63*Y$37)</f>
        <v>1.3616090206382248</v>
      </c>
      <c r="AE63">
        <f t="shared" si="3"/>
        <v>12.985315519697425</v>
      </c>
      <c r="AF63" s="12">
        <f t="shared" si="4"/>
        <v>187.0128554671337</v>
      </c>
    </row>
    <row r="64" spans="29:32" x14ac:dyDescent="0.25">
      <c r="AC64">
        <f t="shared" si="7"/>
        <v>58</v>
      </c>
      <c r="AD64" s="8">
        <f>EXP(AC64*Y$37)</f>
        <v>1.3690024229745907</v>
      </c>
      <c r="AE64">
        <f t="shared" si="3"/>
        <v>13.055824498887928</v>
      </c>
      <c r="AF64" s="12">
        <f t="shared" si="4"/>
        <v>185.99747765512279</v>
      </c>
    </row>
    <row r="65" spans="29:32" x14ac:dyDescent="0.25">
      <c r="AC65">
        <f t="shared" si="7"/>
        <v>59</v>
      </c>
      <c r="AD65" s="8">
        <f>EXP(AC65*Y$37)</f>
        <v>1.3764359707545302</v>
      </c>
      <c r="AE65">
        <f t="shared" si="3"/>
        <v>13.126716334862996</v>
      </c>
      <c r="AF65" s="12">
        <f t="shared" si="4"/>
        <v>184.98758346867874</v>
      </c>
    </row>
    <row r="66" spans="29:32" x14ac:dyDescent="0.25">
      <c r="AC66">
        <f t="shared" si="7"/>
        <v>60</v>
      </c>
      <c r="AD66" s="8">
        <f>EXP(AC66*Y$37)</f>
        <v>1.383909881963832</v>
      </c>
      <c r="AE66">
        <f t="shared" si="3"/>
        <v>13.197993106497115</v>
      </c>
      <c r="AF66" s="12">
        <f t="shared" si="4"/>
        <v>183.98314329306197</v>
      </c>
    </row>
    <row r="67" spans="29:32" x14ac:dyDescent="0.25">
      <c r="AC67">
        <f t="shared" si="7"/>
        <v>61</v>
      </c>
      <c r="AD67" s="8">
        <f>EXP(AC67*Y$37)</f>
        <v>1.3914243757719262</v>
      </c>
      <c r="AE67">
        <f t="shared" si="3"/>
        <v>13.269656903952848</v>
      </c>
      <c r="AF67" s="12">
        <f t="shared" si="4"/>
        <v>182.98412767346974</v>
      </c>
    </row>
    <row r="68" spans="29:32" x14ac:dyDescent="0.25">
      <c r="AC68">
        <f t="shared" si="7"/>
        <v>62</v>
      </c>
      <c r="AD68" s="8">
        <f>EXP(AC68*Y$37)</f>
        <v>1.3989796725383112</v>
      </c>
      <c r="AE68">
        <f t="shared" si="3"/>
        <v>13.341709828742134</v>
      </c>
      <c r="AF68" s="12">
        <f t="shared" si="4"/>
        <v>181.99050731417216</v>
      </c>
    </row>
    <row r="69" spans="29:32" x14ac:dyDescent="0.25">
      <c r="AC69">
        <f t="shared" si="7"/>
        <v>63</v>
      </c>
      <c r="AD69" s="8">
        <f>EXP(AC69*Y$37)</f>
        <v>1.4065759938190154</v>
      </c>
      <c r="AE69">
        <f t="shared" si="3"/>
        <v>13.414153993787913</v>
      </c>
      <c r="AF69" s="12">
        <f t="shared" si="4"/>
        <v>181.00225307765319</v>
      </c>
    </row>
    <row r="70" spans="29:32" x14ac:dyDescent="0.25">
      <c r="AC70">
        <f t="shared" si="7"/>
        <v>64</v>
      </c>
      <c r="AD70" s="8">
        <f>EXP(AC70*Y$37)</f>
        <v>1.4142135623730949</v>
      </c>
      <c r="AE70">
        <f t="shared" si="3"/>
        <v>13.48699152348609</v>
      </c>
      <c r="AF70" s="12">
        <f t="shared" si="4"/>
        <v>180.01933598375618</v>
      </c>
    </row>
    <row r="71" spans="29:32" x14ac:dyDescent="0.25">
      <c r="AC71">
        <f t="shared" si="7"/>
        <v>65</v>
      </c>
      <c r="AD71" s="8">
        <f>EXP(AC71*Y$37)</f>
        <v>1.4218926021691656</v>
      </c>
      <c r="AE71">
        <f t="shared" ref="AE71:AE133" si="11">G$6*AD71</f>
        <v>13.56022455376783</v>
      </c>
      <c r="AF71" s="12">
        <f t="shared" ref="AF71:AF134" si="12">D$8/AE71-1</f>
        <v>179.04172720883398</v>
      </c>
    </row>
    <row r="72" spans="29:32" x14ac:dyDescent="0.25">
      <c r="AC72">
        <f t="shared" ref="AC72:AC134" si="13">AC71+1</f>
        <v>66</v>
      </c>
      <c r="AD72" s="8">
        <f>EXP(AC72*Y$37)</f>
        <v>1.42961333839197</v>
      </c>
      <c r="AE72">
        <f t="shared" si="11"/>
        <v>13.63385523216219</v>
      </c>
      <c r="AF72" s="12">
        <f t="shared" si="12"/>
        <v>178.06939808490381</v>
      </c>
    </row>
    <row r="73" spans="29:32" x14ac:dyDescent="0.25">
      <c r="AC73">
        <f t="shared" si="13"/>
        <v>67</v>
      </c>
      <c r="AD73" s="8">
        <f>EXP(AC73*Y$37)</f>
        <v>1.4373759974489824</v>
      </c>
      <c r="AE73">
        <f t="shared" si="11"/>
        <v>13.707885717859099</v>
      </c>
      <c r="AF73" s="12">
        <f t="shared" si="12"/>
        <v>177.10232009880656</v>
      </c>
    </row>
    <row r="74" spans="29:32" x14ac:dyDescent="0.25">
      <c r="AC74">
        <f t="shared" si="13"/>
        <v>68</v>
      </c>
      <c r="AD74" s="8">
        <f>EXP(AC74*Y$37)</f>
        <v>1.4451808069770467</v>
      </c>
      <c r="AE74">
        <f t="shared" si="11"/>
        <v>13.782318181772677</v>
      </c>
      <c r="AF74" s="12">
        <f t="shared" si="12"/>
        <v>176.1404648913705</v>
      </c>
    </row>
    <row r="75" spans="29:32" x14ac:dyDescent="0.25">
      <c r="AC75">
        <f t="shared" si="13"/>
        <v>69</v>
      </c>
      <c r="AD75" s="8">
        <f>EXP(AC75*Y$37)</f>
        <v>1.4530279958490526</v>
      </c>
      <c r="AE75">
        <f t="shared" si="11"/>
        <v>13.857154806604887</v>
      </c>
      <c r="AF75" s="12">
        <f t="shared" si="12"/>
        <v>175.18380425657983</v>
      </c>
    </row>
    <row r="76" spans="29:32" x14ac:dyDescent="0.25">
      <c r="AC76">
        <f t="shared" si="13"/>
        <v>70</v>
      </c>
      <c r="AD76" s="8">
        <f>EXP(AC76*Y$37)</f>
        <v>1.460917794180647</v>
      </c>
      <c r="AE76">
        <f t="shared" si="11"/>
        <v>13.932397786909553</v>
      </c>
      <c r="AF76" s="12">
        <f t="shared" si="12"/>
        <v>174.23231014074759</v>
      </c>
    </row>
    <row r="77" spans="29:32" x14ac:dyDescent="0.25">
      <c r="AC77">
        <f t="shared" si="13"/>
        <v>71</v>
      </c>
      <c r="AD77" s="8">
        <f>EXP(AC77*Y$37)</f>
        <v>1.4688504333369818</v>
      </c>
      <c r="AE77">
        <f t="shared" si="11"/>
        <v>14.008049329156702</v>
      </c>
      <c r="AF77" s="12">
        <f t="shared" si="12"/>
        <v>173.2859546416928</v>
      </c>
    </row>
    <row r="78" spans="29:32" x14ac:dyDescent="0.25">
      <c r="AC78">
        <f t="shared" si="13"/>
        <v>72</v>
      </c>
      <c r="AD78" s="8">
        <f>EXP(AC78*Y$37)</f>
        <v>1.4768261459394993</v>
      </c>
      <c r="AE78">
        <f t="shared" si="11"/>
        <v>14.084111651797288</v>
      </c>
      <c r="AF78" s="12">
        <f t="shared" si="12"/>
        <v>172.34471000792226</v>
      </c>
    </row>
    <row r="79" spans="29:32" x14ac:dyDescent="0.25">
      <c r="AC79">
        <f t="shared" si="13"/>
        <v>73</v>
      </c>
      <c r="AD79" s="8">
        <f>EXP(AC79*Y$37)</f>
        <v>1.4848451658727526</v>
      </c>
      <c r="AE79">
        <f t="shared" si="11"/>
        <v>14.160586985328223</v>
      </c>
      <c r="AF79" s="12">
        <f t="shared" si="12"/>
        <v>171.40854863781703</v>
      </c>
    </row>
    <row r="80" spans="29:32" x14ac:dyDescent="0.25">
      <c r="AC80">
        <f t="shared" si="13"/>
        <v>74</v>
      </c>
      <c r="AD80" s="8">
        <f>EXP(AC80*Y$37)</f>
        <v>1.4929077282912648</v>
      </c>
      <c r="AE80">
        <f t="shared" si="11"/>
        <v>14.237477572357797</v>
      </c>
      <c r="AF80" s="12">
        <f t="shared" si="12"/>
        <v>170.47744307882277</v>
      </c>
    </row>
    <row r="81" spans="29:32" x14ac:dyDescent="0.25">
      <c r="AC81">
        <f t="shared" si="13"/>
        <v>75</v>
      </c>
      <c r="AD81" s="8">
        <f>EXP(AC81*Y$37)</f>
        <v>1.5010140696264256</v>
      </c>
      <c r="AE81">
        <f t="shared" si="11"/>
        <v>14.314785667671448</v>
      </c>
      <c r="AF81" s="12">
        <f t="shared" si="12"/>
        <v>169.55136602664467</v>
      </c>
    </row>
    <row r="82" spans="29:32" x14ac:dyDescent="0.25">
      <c r="AC82">
        <f t="shared" si="13"/>
        <v>76</v>
      </c>
      <c r="AD82" s="8">
        <f>EXP(AC82*Y$37)</f>
        <v>1.5091644275934228</v>
      </c>
      <c r="AE82">
        <f t="shared" si="11"/>
        <v>14.392513538297871</v>
      </c>
      <c r="AF82" s="12">
        <f t="shared" si="12"/>
        <v>168.63029032444686</v>
      </c>
    </row>
    <row r="83" spans="29:32" x14ac:dyDescent="0.25">
      <c r="AC83">
        <f t="shared" si="13"/>
        <v>77</v>
      </c>
      <c r="AD83" s="8">
        <f>EXP(AC83*Y$37)</f>
        <v>1.5173590411982147</v>
      </c>
      <c r="AE83">
        <f t="shared" si="11"/>
        <v>14.470663463575503</v>
      </c>
      <c r="AF83" s="12">
        <f t="shared" si="12"/>
        <v>167.7141889620562</v>
      </c>
    </row>
    <row r="84" spans="29:32" x14ac:dyDescent="0.25">
      <c r="AC84">
        <f t="shared" si="13"/>
        <v>78</v>
      </c>
      <c r="AD84" s="8">
        <f>EXP(AC84*Y$37)</f>
        <v>1.5255981507445382</v>
      </c>
      <c r="AE84">
        <f t="shared" si="11"/>
        <v>14.549237735219366</v>
      </c>
      <c r="AF84" s="12">
        <f t="shared" si="12"/>
        <v>166.80303507516984</v>
      </c>
    </row>
    <row r="85" spans="29:32" x14ac:dyDescent="0.25">
      <c r="AC85">
        <f t="shared" si="13"/>
        <v>79</v>
      </c>
      <c r="AD85" s="8">
        <f>EXP(AC85*Y$37)</f>
        <v>1.5338819978409559</v>
      </c>
      <c r="AE85">
        <f t="shared" si="11"/>
        <v>14.628238657388266</v>
      </c>
      <c r="AF85" s="12">
        <f t="shared" si="12"/>
        <v>165.89680194456781</v>
      </c>
    </row>
    <row r="86" spans="29:32" x14ac:dyDescent="0.25">
      <c r="AC86">
        <f t="shared" si="13"/>
        <v>80</v>
      </c>
      <c r="AD86" s="8">
        <f>EXP(AC86*Y$37)</f>
        <v>1.5422108254079407</v>
      </c>
      <c r="AE86">
        <f t="shared" si="11"/>
        <v>14.707668546752364</v>
      </c>
      <c r="AF86" s="12">
        <f t="shared" si="12"/>
        <v>164.99546299532926</v>
      </c>
    </row>
    <row r="87" spans="29:32" x14ac:dyDescent="0.25">
      <c r="AC87">
        <f t="shared" si="13"/>
        <v>81</v>
      </c>
      <c r="AD87" s="8">
        <f>EXP(AC87*Y$37)</f>
        <v>1.550584877685</v>
      </c>
      <c r="AE87">
        <f t="shared" si="11"/>
        <v>14.787529732561111</v>
      </c>
      <c r="AF87" s="12">
        <f t="shared" si="12"/>
        <v>164.09899179605321</v>
      </c>
    </row>
    <row r="88" spans="29:32" x14ac:dyDescent="0.25">
      <c r="AC88">
        <f t="shared" si="13"/>
        <v>82</v>
      </c>
      <c r="AD88" s="8">
        <f>EXP(AC88*Y$37)</f>
        <v>1.5590044002378369</v>
      </c>
      <c r="AE88">
        <f t="shared" si="11"/>
        <v>14.867824556711549</v>
      </c>
      <c r="AF88" s="12">
        <f t="shared" si="12"/>
        <v>163.20736205808362</v>
      </c>
    </row>
    <row r="89" spans="29:32" x14ac:dyDescent="0.25">
      <c r="AC89">
        <f t="shared" si="13"/>
        <v>83</v>
      </c>
      <c r="AD89" s="8">
        <f>EXP(AC89*Y$37)</f>
        <v>1.5674696399655528</v>
      </c>
      <c r="AE89">
        <f t="shared" si="11"/>
        <v>14.948555373816994</v>
      </c>
      <c r="AF89" s="12">
        <f t="shared" si="12"/>
        <v>162.3205476347382</v>
      </c>
    </row>
    <row r="90" spans="29:32" x14ac:dyDescent="0.25">
      <c r="AC90">
        <f t="shared" si="13"/>
        <v>84</v>
      </c>
      <c r="AD90" s="8">
        <f>EXP(AC90*Y$37)</f>
        <v>1.5759808451078865</v>
      </c>
      <c r="AE90">
        <f t="shared" si="11"/>
        <v>15.029724551276079</v>
      </c>
      <c r="AF90" s="12">
        <f t="shared" si="12"/>
        <v>161.43852252054185</v>
      </c>
    </row>
    <row r="91" spans="29:32" x14ac:dyDescent="0.25">
      <c r="AC91">
        <f t="shared" si="13"/>
        <v>85</v>
      </c>
      <c r="AD91" s="8">
        <f>EXP(AC91*Y$37)</f>
        <v>1.5845382652524937</v>
      </c>
      <c r="AE91">
        <f t="shared" si="11"/>
        <v>15.111334469342172</v>
      </c>
      <c r="AF91" s="12">
        <f t="shared" si="12"/>
        <v>160.56126085046409</v>
      </c>
    </row>
    <row r="92" spans="29:32" x14ac:dyDescent="0.25">
      <c r="AC92">
        <f t="shared" si="13"/>
        <v>86</v>
      </c>
      <c r="AD92" s="8">
        <f>EXP(AC92*Y$37)</f>
        <v>1.5931421513422668</v>
      </c>
      <c r="AE92">
        <f t="shared" si="11"/>
        <v>15.193387521193188</v>
      </c>
      <c r="AF92" s="12">
        <f t="shared" si="12"/>
        <v>159.68873689916046</v>
      </c>
    </row>
    <row r="93" spans="29:32" x14ac:dyDescent="0.25">
      <c r="AC93">
        <f t="shared" si="13"/>
        <v>87</v>
      </c>
      <c r="AD93" s="8">
        <f>EXP(AC93*Y$37)</f>
        <v>1.6017927556826934</v>
      </c>
      <c r="AE93">
        <f t="shared" si="11"/>
        <v>15.275886113001761</v>
      </c>
      <c r="AF93" s="12">
        <f t="shared" si="12"/>
        <v>158.82092508021819</v>
      </c>
    </row>
    <row r="94" spans="29:32" x14ac:dyDescent="0.25">
      <c r="AC94">
        <f t="shared" si="13"/>
        <v>88</v>
      </c>
      <c r="AD94" s="8">
        <f>EXP(AC94*Y$37)</f>
        <v>1.6104903319492543</v>
      </c>
      <c r="AE94">
        <f t="shared" si="11"/>
        <v>15.358832664005797</v>
      </c>
      <c r="AF94" s="12">
        <f t="shared" si="12"/>
        <v>157.95779994540595</v>
      </c>
    </row>
    <row r="95" spans="29:32" x14ac:dyDescent="0.25">
      <c r="AC95">
        <f t="shared" si="13"/>
        <v>89</v>
      </c>
      <c r="AD95" s="8">
        <f>EXP(AC95*Y$37)</f>
        <v>1.6192351351948637</v>
      </c>
      <c r="AE95">
        <f t="shared" si="11"/>
        <v>15.442229606579435</v>
      </c>
      <c r="AF95" s="12">
        <f t="shared" si="12"/>
        <v>157.09933618392748</v>
      </c>
    </row>
    <row r="96" spans="29:32" x14ac:dyDescent="0.25">
      <c r="AC96">
        <f t="shared" si="13"/>
        <v>90</v>
      </c>
      <c r="AD96" s="8">
        <f>EXP(AC96*Y$37)</f>
        <v>1.6280274218573478</v>
      </c>
      <c r="AE96">
        <f t="shared" si="11"/>
        <v>15.526079386304358</v>
      </c>
      <c r="AF96" s="12">
        <f t="shared" si="12"/>
        <v>156.24550862167933</v>
      </c>
    </row>
    <row r="97" spans="29:32" x14ac:dyDescent="0.25">
      <c r="AC97">
        <f t="shared" si="13"/>
        <v>91</v>
      </c>
      <c r="AD97" s="8">
        <f>EXP(AC97*Y$37)</f>
        <v>1.6368674497669644</v>
      </c>
      <c r="AE97">
        <f t="shared" si="11"/>
        <v>15.610384462041516</v>
      </c>
      <c r="AF97" s="12">
        <f t="shared" si="12"/>
        <v>155.39629222051298</v>
      </c>
    </row>
    <row r="98" spans="29:32" x14ac:dyDescent="0.25">
      <c r="AC98">
        <f t="shared" si="13"/>
        <v>92</v>
      </c>
      <c r="AD98" s="8">
        <f>EXP(AC98*Y$37)</f>
        <v>1.6457554781539649</v>
      </c>
      <c r="AE98">
        <f t="shared" si="11"/>
        <v>15.695147306003236</v>
      </c>
      <c r="AF98" s="12">
        <f t="shared" si="12"/>
        <v>154.55166207750003</v>
      </c>
    </row>
    <row r="99" spans="29:32" x14ac:dyDescent="0.25">
      <c r="AC99">
        <f t="shared" si="13"/>
        <v>93</v>
      </c>
      <c r="AD99" s="8">
        <f>EXP(AC99*Y$37)</f>
        <v>1.6546917676561945</v>
      </c>
      <c r="AE99">
        <f t="shared" si="11"/>
        <v>15.780370403825708</v>
      </c>
      <c r="AF99" s="12">
        <f t="shared" si="12"/>
        <v>153.71159342420242</v>
      </c>
    </row>
    <row r="100" spans="29:32" x14ac:dyDescent="0.25">
      <c r="AC100">
        <f t="shared" si="13"/>
        <v>94</v>
      </c>
      <c r="AD100" s="8">
        <f>EXP(AC100*Y$37)</f>
        <v>1.6636765803267366</v>
      </c>
      <c r="AE100">
        <f t="shared" si="11"/>
        <v>15.866056254641881</v>
      </c>
      <c r="AF100" s="12">
        <f t="shared" si="12"/>
        <v>152.87606162594599</v>
      </c>
    </row>
    <row r="101" spans="29:32" x14ac:dyDescent="0.25">
      <c r="AC101">
        <f t="shared" si="13"/>
        <v>95</v>
      </c>
      <c r="AD101" s="8">
        <f>EXP(AC101*Y$37)</f>
        <v>1.6727101796415964</v>
      </c>
      <c r="AE101">
        <f t="shared" si="11"/>
        <v>15.952207371154751</v>
      </c>
      <c r="AF101" s="12">
        <f t="shared" si="12"/>
        <v>152.04504218109793</v>
      </c>
    </row>
    <row r="102" spans="29:32" x14ac:dyDescent="0.25">
      <c r="AC102">
        <f t="shared" si="13"/>
        <v>96</v>
      </c>
      <c r="AD102" s="8">
        <f>EXP(AC102*Y$37)</f>
        <v>1.681792830507429</v>
      </c>
      <c r="AE102">
        <f t="shared" si="11"/>
        <v>16.038826279711046</v>
      </c>
      <c r="AF102" s="12">
        <f t="shared" si="12"/>
        <v>151.21851072034832</v>
      </c>
    </row>
    <row r="103" spans="29:32" x14ac:dyDescent="0.25">
      <c r="AC103">
        <f t="shared" si="13"/>
        <v>97</v>
      </c>
      <c r="AD103" s="8">
        <f>EXP(AC103*Y$37)</f>
        <v>1.6909247992693051</v>
      </c>
      <c r="AE103">
        <f t="shared" si="11"/>
        <v>16.125915520375301</v>
      </c>
      <c r="AF103" s="12">
        <f t="shared" si="12"/>
        <v>150.39644300599565</v>
      </c>
    </row>
    <row r="104" spans="29:32" x14ac:dyDescent="0.25">
      <c r="AC104">
        <f t="shared" si="13"/>
        <v>98</v>
      </c>
      <c r="AD104" s="8">
        <f>EXP(AC104*Y$37)</f>
        <v>1.7001063537185235</v>
      </c>
      <c r="AE104">
        <f t="shared" si="11"/>
        <v>16.21347764700435</v>
      </c>
      <c r="AF104" s="12">
        <f t="shared" si="12"/>
        <v>149.57881493123602</v>
      </c>
    </row>
    <row r="105" spans="29:32" x14ac:dyDescent="0.25">
      <c r="AC105">
        <f t="shared" si="13"/>
        <v>99</v>
      </c>
      <c r="AD105" s="8">
        <f>EXP(AC105*Y$37)</f>
        <v>1.7093377631004629</v>
      </c>
      <c r="AE105">
        <f t="shared" si="11"/>
        <v>16.301515227322223</v>
      </c>
      <c r="AF105" s="12">
        <f t="shared" si="12"/>
        <v>148.76560251945602</v>
      </c>
    </row>
    <row r="106" spans="29:32" x14ac:dyDescent="0.25">
      <c r="AC106">
        <f t="shared" si="13"/>
        <v>100</v>
      </c>
      <c r="AD106" s="8">
        <f>EXP(AC106*Y$37)</f>
        <v>1.7186192981224779</v>
      </c>
      <c r="AE106">
        <f t="shared" si="11"/>
        <v>16.390030842995433</v>
      </c>
      <c r="AF106" s="12">
        <f t="shared" si="12"/>
        <v>147.95678192352992</v>
      </c>
    </row>
    <row r="107" spans="29:32" x14ac:dyDescent="0.25">
      <c r="AC107">
        <f t="shared" si="13"/>
        <v>101</v>
      </c>
      <c r="AD107" s="8">
        <f>EXP(AC107*Y$37)</f>
        <v>1.7279512309618377</v>
      </c>
      <c r="AE107">
        <f t="shared" si="11"/>
        <v>16.479027089708687</v>
      </c>
      <c r="AF107" s="12">
        <f t="shared" si="12"/>
        <v>147.15232942512012</v>
      </c>
    </row>
    <row r="108" spans="29:32" x14ac:dyDescent="0.25">
      <c r="AC108">
        <f t="shared" si="13"/>
        <v>102</v>
      </c>
      <c r="AD108" s="8">
        <f>EXP(AC108*Y$37)</f>
        <v>1.7373338352737062</v>
      </c>
      <c r="AE108">
        <f t="shared" si="11"/>
        <v>16.568506577241003</v>
      </c>
      <c r="AF108" s="12">
        <f t="shared" si="12"/>
        <v>146.35222143398178</v>
      </c>
    </row>
    <row r="109" spans="29:32" x14ac:dyDescent="0.25">
      <c r="AC109">
        <f t="shared" si="13"/>
        <v>103</v>
      </c>
      <c r="AD109" s="8">
        <f>EXP(AC109*Y$37)</f>
        <v>1.7467673861991688</v>
      </c>
      <c r="AE109">
        <f t="shared" si="11"/>
        <v>16.658471929542245</v>
      </c>
      <c r="AF109" s="12">
        <f t="shared" si="12"/>
        <v>145.55643448727093</v>
      </c>
    </row>
    <row r="110" spans="29:32" x14ac:dyDescent="0.25">
      <c r="AC110">
        <f t="shared" si="13"/>
        <v>104</v>
      </c>
      <c r="AD110" s="8">
        <f>EXP(AC110*Y$37)</f>
        <v>1.7562521603732995</v>
      </c>
      <c r="AE110">
        <f t="shared" si="11"/>
        <v>16.748925784810062</v>
      </c>
      <c r="AF110" s="12">
        <f t="shared" si="12"/>
        <v>144.76494524885652</v>
      </c>
    </row>
    <row r="111" spans="29:32" x14ac:dyDescent="0.25">
      <c r="AC111">
        <f t="shared" si="13"/>
        <v>105</v>
      </c>
      <c r="AD111" s="8">
        <f>EXP(AC111*Y$37)</f>
        <v>1.7657884359332727</v>
      </c>
      <c r="AE111">
        <f t="shared" si="11"/>
        <v>16.839870795567251</v>
      </c>
      <c r="AF111" s="12">
        <f t="shared" si="12"/>
        <v>143.97773050863609</v>
      </c>
    </row>
    <row r="112" spans="29:32" x14ac:dyDescent="0.25">
      <c r="AC112">
        <f t="shared" si="13"/>
        <v>106</v>
      </c>
      <c r="AD112" s="8">
        <f>EXP(AC112*Y$37)</f>
        <v>1.7753764925265212</v>
      </c>
      <c r="AE112">
        <f t="shared" si="11"/>
        <v>16.931309628739559</v>
      </c>
      <c r="AF112" s="12">
        <f t="shared" si="12"/>
        <v>143.19476718185496</v>
      </c>
    </row>
    <row r="113" spans="29:32" x14ac:dyDescent="0.25">
      <c r="AC113">
        <f t="shared" si="13"/>
        <v>107</v>
      </c>
      <c r="AD113" s="8">
        <f>EXP(AC113*Y$37)</f>
        <v>1.785016611318935</v>
      </c>
      <c r="AE113">
        <f t="shared" si="11"/>
        <v>17.023244965733863</v>
      </c>
      <c r="AF113" s="12">
        <f t="shared" si="12"/>
        <v>142.41603230842964</v>
      </c>
    </row>
    <row r="114" spans="29:32" x14ac:dyDescent="0.25">
      <c r="AC114">
        <f t="shared" si="13"/>
        <v>108</v>
      </c>
      <c r="AD114" s="8">
        <f>EXP(AC114*Y$37)</f>
        <v>1.7947090750031072</v>
      </c>
      <c r="AE114">
        <f t="shared" si="11"/>
        <v>17.115679502516816</v>
      </c>
      <c r="AF114" s="12">
        <f t="shared" si="12"/>
        <v>141.64150305227423</v>
      </c>
    </row>
    <row r="115" spans="29:32" x14ac:dyDescent="0.25">
      <c r="AC115">
        <f t="shared" si="13"/>
        <v>109</v>
      </c>
      <c r="AD115" s="8">
        <f>EXP(AC115*Y$37)</f>
        <v>1.8044541678066239</v>
      </c>
      <c r="AE115">
        <f t="shared" si="11"/>
        <v>17.208615949693908</v>
      </c>
      <c r="AF115" s="12">
        <f t="shared" si="12"/>
        <v>140.87115670063088</v>
      </c>
    </row>
    <row r="116" spans="29:32" x14ac:dyDescent="0.25">
      <c r="AC116">
        <f t="shared" si="13"/>
        <v>110</v>
      </c>
      <c r="AD116" s="8">
        <f>EXP(AC116*Y$37)</f>
        <v>1.8142521755003986</v>
      </c>
      <c r="AE116">
        <f t="shared" si="11"/>
        <v>17.302057032588944</v>
      </c>
      <c r="AF116" s="12">
        <f t="shared" si="12"/>
        <v>140.10497066340366</v>
      </c>
    </row>
    <row r="117" spans="29:32" x14ac:dyDescent="0.25">
      <c r="AC117">
        <f t="shared" si="13"/>
        <v>111</v>
      </c>
      <c r="AD117" s="8">
        <f>EXP(AC117*Y$37)</f>
        <v>1.8241033854070532</v>
      </c>
      <c r="AE117">
        <f t="shared" si="11"/>
        <v>17.396005491323979</v>
      </c>
      <c r="AF117" s="12">
        <f t="shared" si="12"/>
        <v>139.34292247249624</v>
      </c>
    </row>
    <row r="118" spans="29:32" x14ac:dyDescent="0.25">
      <c r="AC118">
        <f t="shared" si="13"/>
        <v>112</v>
      </c>
      <c r="AD118" s="8">
        <f>EXP(AC118*Y$37)</f>
        <v>1.8340080864093424</v>
      </c>
      <c r="AE118">
        <f t="shared" si="11"/>
        <v>17.490464080899642</v>
      </c>
      <c r="AF118" s="12">
        <f t="shared" si="12"/>
        <v>138.58498978115298</v>
      </c>
    </row>
    <row r="119" spans="29:32" x14ac:dyDescent="0.25">
      <c r="AC119">
        <f t="shared" si="13"/>
        <v>113</v>
      </c>
      <c r="AD119" s="8">
        <f>EXP(AC119*Y$37)</f>
        <v>1.843966568958626</v>
      </c>
      <c r="AE119">
        <f t="shared" si="11"/>
        <v>17.585435571275958</v>
      </c>
      <c r="AF119" s="12">
        <f t="shared" si="12"/>
        <v>137.83115036330358</v>
      </c>
    </row>
    <row r="120" spans="29:32" x14ac:dyDescent="0.25">
      <c r="AC120">
        <f t="shared" si="13"/>
        <v>114</v>
      </c>
      <c r="AD120" s="8">
        <f>EXP(AC120*Y$37)</f>
        <v>1.8539791250833855</v>
      </c>
      <c r="AE120">
        <f t="shared" si="11"/>
        <v>17.68092274745355</v>
      </c>
      <c r="AF120" s="12">
        <f t="shared" si="12"/>
        <v>137.08138211291134</v>
      </c>
    </row>
    <row r="121" spans="29:32" x14ac:dyDescent="0.25">
      <c r="AC121">
        <f t="shared" si="13"/>
        <v>115</v>
      </c>
      <c r="AD121" s="8">
        <f>EXP(AC121*Y$37)</f>
        <v>1.864046048397789</v>
      </c>
      <c r="AE121">
        <f t="shared" si="11"/>
        <v>17.776928409555332</v>
      </c>
      <c r="AF121" s="12">
        <f t="shared" si="12"/>
        <v>136.33566304332487</v>
      </c>
    </row>
    <row r="122" spans="29:32" x14ac:dyDescent="0.25">
      <c r="AC122">
        <f t="shared" si="13"/>
        <v>116</v>
      </c>
      <c r="AD122" s="8">
        <f>EXP(AC122*Y$37)</f>
        <v>1.8741676341103</v>
      </c>
      <c r="AE122">
        <f t="shared" si="11"/>
        <v>17.873455372908591</v>
      </c>
      <c r="AF122" s="12">
        <f t="shared" si="12"/>
        <v>135.59397128663343</v>
      </c>
    </row>
    <row r="123" spans="29:32" x14ac:dyDescent="0.25">
      <c r="AC123">
        <f t="shared" si="13"/>
        <v>117</v>
      </c>
      <c r="AD123" s="8">
        <f>EXP(AC123*Y$37)</f>
        <v>1.8843441790323343</v>
      </c>
      <c r="AE123">
        <f t="shared" si="11"/>
        <v>17.970506468127578</v>
      </c>
      <c r="AF123" s="12">
        <f t="shared" si="12"/>
        <v>134.85628509302555</v>
      </c>
    </row>
    <row r="124" spans="29:32" x14ac:dyDescent="0.25">
      <c r="AC124">
        <f t="shared" si="13"/>
        <v>118</v>
      </c>
      <c r="AD124" s="8">
        <f>EXP(AC124*Y$37)</f>
        <v>1.8945759815869656</v>
      </c>
      <c r="AE124">
        <f t="shared" si="11"/>
        <v>18.068084541196495</v>
      </c>
      <c r="AF124" s="12">
        <f t="shared" si="12"/>
        <v>134.12258283015132</v>
      </c>
    </row>
    <row r="125" spans="29:32" x14ac:dyDescent="0.25">
      <c r="AC125">
        <f t="shared" si="13"/>
        <v>119</v>
      </c>
      <c r="AD125" s="8">
        <f>EXP(AC125*Y$37)</f>
        <v>1.9048633418176741</v>
      </c>
      <c r="AE125">
        <f t="shared" si="11"/>
        <v>18.166192453552952</v>
      </c>
      <c r="AF125" s="12">
        <f t="shared" si="12"/>
        <v>133.39284298248799</v>
      </c>
    </row>
    <row r="126" spans="29:32" x14ac:dyDescent="0.25">
      <c r="AC126">
        <f t="shared" si="13"/>
        <v>120</v>
      </c>
      <c r="AD126" s="8">
        <f>EXP(AC126*Y$37)</f>
        <v>1.9152065613971472</v>
      </c>
      <c r="AE126">
        <f t="shared" si="11"/>
        <v>18.26483308217189</v>
      </c>
      <c r="AF126" s="12">
        <f t="shared" si="12"/>
        <v>132.66704415070899</v>
      </c>
    </row>
    <row r="127" spans="29:32" x14ac:dyDescent="0.25">
      <c r="AC127">
        <f t="shared" si="13"/>
        <v>121</v>
      </c>
      <c r="AD127" s="8">
        <f>EXP(AC127*Y$37)</f>
        <v>1.9256059436361248</v>
      </c>
      <c r="AE127">
        <f t="shared" si="11"/>
        <v>18.364009319649934</v>
      </c>
      <c r="AF127" s="12">
        <f t="shared" si="12"/>
        <v>131.94516505105648</v>
      </c>
    </row>
    <row r="128" spans="29:32" x14ac:dyDescent="0.25">
      <c r="AC128">
        <f t="shared" si="13"/>
        <v>122</v>
      </c>
      <c r="AD128" s="8">
        <f>EXP(AC128*Y$37)</f>
        <v>1.9360617934922943</v>
      </c>
      <c r="AE128">
        <f t="shared" si="11"/>
        <v>18.463724074290223</v>
      </c>
      <c r="AF128" s="12">
        <f t="shared" si="12"/>
        <v>131.22718451471724</v>
      </c>
    </row>
    <row r="129" spans="29:32" x14ac:dyDescent="0.25">
      <c r="AC129">
        <f t="shared" si="13"/>
        <v>123</v>
      </c>
      <c r="AD129" s="8">
        <f>EXP(AC129*Y$37)</f>
        <v>1.9465744175792332</v>
      </c>
      <c r="AE129">
        <f t="shared" si="11"/>
        <v>18.563980270187695</v>
      </c>
      <c r="AF129" s="12">
        <f t="shared" si="12"/>
        <v>130.51308148720176</v>
      </c>
    </row>
    <row r="130" spans="29:32" x14ac:dyDescent="0.25">
      <c r="AC130">
        <f t="shared" si="13"/>
        <v>124</v>
      </c>
      <c r="AD130" s="8">
        <f>EXP(AC130*Y$37)</f>
        <v>1.9571441241754004</v>
      </c>
      <c r="AE130">
        <f t="shared" si="11"/>
        <v>18.664780847314837</v>
      </c>
      <c r="AF130" s="12">
        <f t="shared" si="12"/>
        <v>129.80283502772693</v>
      </c>
    </row>
    <row r="131" spans="29:32" x14ac:dyDescent="0.25">
      <c r="AC131">
        <f t="shared" si="13"/>
        <v>125</v>
      </c>
      <c r="AD131" s="8">
        <f>EXP(AC131*Y$37)</f>
        <v>1.9677712232331757</v>
      </c>
      <c r="AE131">
        <f t="shared" si="11"/>
        <v>18.766128761607892</v>
      </c>
      <c r="AF131" s="12">
        <f t="shared" si="12"/>
        <v>129.096424308602</v>
      </c>
    </row>
    <row r="132" spans="29:32" x14ac:dyDescent="0.25">
      <c r="AC132">
        <f t="shared" si="13"/>
        <v>126</v>
      </c>
      <c r="AD132" s="8">
        <f>EXP(AC132*Y$37)</f>
        <v>1.9784560263879509</v>
      </c>
      <c r="AE132">
        <f t="shared" si="11"/>
        <v>18.868026985053547</v>
      </c>
      <c r="AF132" s="12">
        <f t="shared" si="12"/>
        <v>128.39382861461766</v>
      </c>
    </row>
    <row r="133" spans="29:32" x14ac:dyDescent="0.25">
      <c r="AC133">
        <f t="shared" si="13"/>
        <v>127</v>
      </c>
      <c r="AD133" s="8">
        <f>EXP(AC133*Y$37)</f>
        <v>1.9891988469672663</v>
      </c>
      <c r="AE133">
        <f t="shared" si="11"/>
        <v>18.970478505776086</v>
      </c>
      <c r="AF133" s="12">
        <f t="shared" si="12"/>
        <v>127.69502734243875</v>
      </c>
    </row>
    <row r="134" spans="29:32" x14ac:dyDescent="0.25">
      <c r="AC134">
        <f t="shared" si="13"/>
        <v>128</v>
      </c>
      <c r="AD134" s="8">
        <f>EXP(AC134*Y$37)</f>
        <v>2</v>
      </c>
      <c r="AE134">
        <f>AE6*2</f>
        <v>19.073486328125</v>
      </c>
      <c r="AF134" s="12">
        <f t="shared" si="12"/>
        <v>127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 Agren</dc:creator>
  <cp:lastModifiedBy>Marten Agren</cp:lastModifiedBy>
  <dcterms:created xsi:type="dcterms:W3CDTF">2019-03-03T09:43:15Z</dcterms:created>
  <dcterms:modified xsi:type="dcterms:W3CDTF">2019-03-09T11:43:32Z</dcterms:modified>
</cp:coreProperties>
</file>