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20" documentId="6_{70C91B78-A1CB-41FD-A147-51456125E663}" xr6:coauthVersionLast="45" xr6:coauthVersionMax="45" xr10:uidLastSave="{51806B6B-8220-4707-840F-37F027A8BC23}"/>
  <bookViews>
    <workbookView xWindow="-110" yWindow="-110" windowWidth="25820" windowHeight="14020" activeTab="1" xr2:uid="{00000000-000D-0000-FFFF-FFFF00000000}"/>
  </bookViews>
  <sheets>
    <sheet name="Info" sheetId="1" r:id="rId1"/>
    <sheet name="Investments" sheetId="2" r:id="rId2"/>
    <sheet name="InvestmentCAPEX" sheetId="5" r:id="rId3"/>
    <sheet name="InvestmentPh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7" i="2" l="1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33" i="2"/>
  <c r="C133" i="2"/>
  <c r="G132" i="2"/>
  <c r="E132" i="2"/>
  <c r="G131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81" i="2" l="1"/>
  <c r="E82" i="2"/>
  <c r="E83" i="2"/>
  <c r="E84" i="2"/>
  <c r="E85" i="2"/>
  <c r="E73" i="2"/>
  <c r="E74" i="2"/>
  <c r="E75" i="2"/>
  <c r="E76" i="2"/>
  <c r="E77" i="2"/>
  <c r="E78" i="2"/>
  <c r="E79" i="2"/>
  <c r="E80" i="2"/>
  <c r="E72" i="2"/>
  <c r="E70" i="2"/>
  <c r="E71" i="2"/>
  <c r="E69" i="2"/>
  <c r="E61" i="2"/>
  <c r="E62" i="2"/>
  <c r="E63" i="2"/>
  <c r="E64" i="2"/>
  <c r="E65" i="2"/>
  <c r="E66" i="2"/>
  <c r="E67" i="2"/>
  <c r="E68" i="2"/>
  <c r="E60" i="2"/>
  <c r="G40" i="2" l="1"/>
  <c r="G39" i="2"/>
  <c r="E41" i="2"/>
  <c r="C41" i="2"/>
  <c r="G6" i="2" l="1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9" i="2"/>
  <c r="E40" i="2"/>
  <c r="E38" i="2"/>
  <c r="E29" i="2"/>
</calcChain>
</file>

<file path=xl/sharedStrings.xml><?xml version="1.0" encoding="utf-8"?>
<sst xmlns="http://schemas.openxmlformats.org/spreadsheetml/2006/main" count="834" uniqueCount="203">
  <si>
    <t>#HydroPower Plants</t>
  </si>
  <si>
    <t>units:</t>
  </si>
  <si>
    <t>id</t>
  </si>
  <si>
    <t>Info</t>
  </si>
  <si>
    <t>Info sheet for data collector</t>
  </si>
  <si>
    <t>comment: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</si>
  <si>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</si>
  <si>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</si>
  <si>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</si>
  <si>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</si>
  <si>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</si>
  <si>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</si>
  <si>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</si>
  <si>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</si>
  <si>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InvestmentPlan</t>
  </si>
  <si>
    <t>Description of Investment Plan</t>
  </si>
  <si>
    <t>month</t>
  </si>
  <si>
    <t>Investment construction time</t>
  </si>
  <si>
    <t>iInvCap</t>
  </si>
  <si>
    <t>#Investment type</t>
  </si>
  <si>
    <t>type</t>
  </si>
  <si>
    <t>iInvType</t>
  </si>
  <si>
    <t>Investments</t>
  </si>
  <si>
    <t>Description of potential investments</t>
  </si>
  <si>
    <t xml:space="preserve">#Additional Capacity </t>
  </si>
  <si>
    <t>ninvest</t>
  </si>
  <si>
    <t>#Maximum investment</t>
  </si>
  <si>
    <t>ip1</t>
  </si>
  <si>
    <t>#Investment phase</t>
  </si>
  <si>
    <t>ninvphase</t>
  </si>
  <si>
    <t>#First time step of investment phase</t>
  </si>
  <si>
    <t>invphase_t</t>
  </si>
  <si>
    <t>InvestmentPhases</t>
  </si>
  <si>
    <t>#replace existing infrastructure</t>
  </si>
  <si>
    <t>#depends on other investment</t>
  </si>
  <si>
    <t>(different units)</t>
  </si>
  <si>
    <t>inv_replace</t>
  </si>
  <si>
    <t>inv_after</t>
  </si>
  <si>
    <t>Investment Lifetime</t>
  </si>
  <si>
    <t>iLifeTime</t>
  </si>
  <si>
    <t>iConstTime</t>
  </si>
  <si>
    <t>Update</t>
  </si>
  <si>
    <t>SOURCES</t>
  </si>
  <si>
    <t>EXTRA CALCULATIONS/DATA</t>
  </si>
  <si>
    <t>inv_group</t>
  </si>
  <si>
    <t>#investment group (all investments have to occur at the same time)</t>
  </si>
  <si>
    <t>M$</t>
  </si>
  <si>
    <t>OnlyCols</t>
  </si>
  <si>
    <t>Scenario</t>
  </si>
  <si>
    <t>iHpKapichira2</t>
  </si>
  <si>
    <t>iHpKholombidzo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</si>
  <si>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</si>
  <si>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</si>
  <si>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</si>
  <si>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</si>
  <si>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</si>
  <si>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</si>
  <si>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</si>
  <si>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iHpItezhiTezhi</t>
  </si>
  <si>
    <t>iCAPEX</t>
  </si>
  <si>
    <t>iFixOPEX</t>
  </si>
  <si>
    <t>M$/year</t>
  </si>
  <si>
    <t>#Investment capital costs</t>
  </si>
  <si>
    <t>#Fix operational costs</t>
  </si>
  <si>
    <t>iReKholombidzo</t>
  </si>
  <si>
    <t>iReBatokaGorge</t>
  </si>
  <si>
    <t>iReKafueGorgeLow</t>
  </si>
  <si>
    <t>iReMphandaNkuwa</t>
  </si>
  <si>
    <t>iReRumakali</t>
  </si>
  <si>
    <t>iReSongwe</t>
  </si>
  <si>
    <t>Investment types: hydro, reservoir, transfer, transmission, power, farming</t>
  </si>
  <si>
    <t>iTlMozMal</t>
  </si>
  <si>
    <t>iTlMalMoz</t>
  </si>
  <si>
    <t>iTlTazZam</t>
  </si>
  <si>
    <t>iTlZamTaz</t>
  </si>
  <si>
    <t>iTlNamAng</t>
  </si>
  <si>
    <t>iTlAngNam</t>
  </si>
  <si>
    <t>M$/Mha developed</t>
  </si>
  <si>
    <t>iMaxInv</t>
  </si>
  <si>
    <t>Transmission projects and investment costs: IRENA 2013, p73</t>
  </si>
  <si>
    <t xml:space="preserve">Hydropower projects: World bank report vol4, p32 and World Bank vol3 p 68 </t>
  </si>
  <si>
    <t>iTlZamZim</t>
  </si>
  <si>
    <t>iTlZimZam</t>
  </si>
  <si>
    <t>iTlAngBot</t>
  </si>
  <si>
    <t>iTlBotAng</t>
  </si>
  <si>
    <t>iTlMozZim</t>
  </si>
  <si>
    <t>iTlZimMoz</t>
  </si>
  <si>
    <t>iTlNamSaf</t>
  </si>
  <si>
    <t>iTlSafNam</t>
  </si>
  <si>
    <t>iTlSafZim</t>
  </si>
  <si>
    <t>iTlZimSaf</t>
  </si>
  <si>
    <t>iTlMozSaf</t>
  </si>
  <si>
    <t>iTlSafMoz</t>
  </si>
  <si>
    <t>iI_Baroste</t>
  </si>
  <si>
    <t>iI_BatokaGorgeBOT</t>
  </si>
  <si>
    <t>iI_BatokaGorgeZAM</t>
  </si>
  <si>
    <t>iI_CahoraBassa</t>
  </si>
  <si>
    <t>iI_Cuando</t>
  </si>
  <si>
    <t>iI_Gwayi</t>
  </si>
  <si>
    <t>iI_Harare</t>
  </si>
  <si>
    <t>iI_Kabompo</t>
  </si>
  <si>
    <t>iI_KafueFlat</t>
  </si>
  <si>
    <t>iI_KafueUp</t>
  </si>
  <si>
    <t>iI_KaribaZAM</t>
  </si>
  <si>
    <t>iI_KaribaZBW</t>
  </si>
  <si>
    <t>iI_LakeMalawiMWI</t>
  </si>
  <si>
    <t>iI_LakeMalawiTAZ</t>
  </si>
  <si>
    <t>iI_LowerShire</t>
  </si>
  <si>
    <t>iI_Luanginga</t>
  </si>
  <si>
    <t>iI_Luangwa</t>
  </si>
  <si>
    <t>iI_Lungue</t>
  </si>
  <si>
    <t>iI_Mazowe</t>
  </si>
  <si>
    <t>iI_MphandaNkuwa</t>
  </si>
  <si>
    <t>iI_MupataZAM</t>
  </si>
  <si>
    <t>iI_MupataZBW</t>
  </si>
  <si>
    <t>iI_RukuruRumphi</t>
  </si>
  <si>
    <t>iI_Rumakali</t>
  </si>
  <si>
    <t>iI_Sanyati</t>
  </si>
  <si>
    <t>iI_Songwe</t>
  </si>
  <si>
    <t>iI_Tete</t>
  </si>
  <si>
    <t>iI_UpperZambezi</t>
  </si>
  <si>
    <t>iI_ZambeziDelta</t>
  </si>
  <si>
    <t>R_Baroste</t>
  </si>
  <si>
    <t>R_BatokaGorgeZAM</t>
  </si>
  <si>
    <t>R_CahoraBassa</t>
  </si>
  <si>
    <t>R_Cuando</t>
  </si>
  <si>
    <t>R_Gwayi</t>
  </si>
  <si>
    <t>R_Harare</t>
  </si>
  <si>
    <t>R_Kabompo</t>
  </si>
  <si>
    <t>R_KafueFlat</t>
  </si>
  <si>
    <t>R_KafueUp</t>
  </si>
  <si>
    <t>R_KaribaZAM</t>
  </si>
  <si>
    <t>R_KaribaZBW</t>
  </si>
  <si>
    <t>R_LakeMalawiMWI</t>
  </si>
  <si>
    <t>R_LakeMalawiTAZ</t>
  </si>
  <si>
    <t>R_LowerShire</t>
  </si>
  <si>
    <t>R_Luanginga</t>
  </si>
  <si>
    <t>R_Luangwa</t>
  </si>
  <si>
    <t>R_Lungue</t>
  </si>
  <si>
    <t>R_Mazowe</t>
  </si>
  <si>
    <t>R_MphandaNkuwa</t>
  </si>
  <si>
    <t>R_MupataZAM</t>
  </si>
  <si>
    <t>R_MupataZBW</t>
  </si>
  <si>
    <t>R_RukuruRumphi</t>
  </si>
  <si>
    <t>R_Rumakali</t>
  </si>
  <si>
    <t>R_Sanyati</t>
  </si>
  <si>
    <t>R_Songwe</t>
  </si>
  <si>
    <t>R_Tete</t>
  </si>
  <si>
    <t>R_UpperZambezi</t>
  </si>
  <si>
    <t>R_ZambeziDelta</t>
  </si>
  <si>
    <t>iHpKafueGorgeUpext</t>
  </si>
  <si>
    <t>Kafue gorge up extension capex assumed to be proportional to kariba extension</t>
  </si>
  <si>
    <t>iHpKaribaNext</t>
  </si>
  <si>
    <t>iHpKaribaSext</t>
  </si>
  <si>
    <t>CoalPP_PmAngola</t>
  </si>
  <si>
    <t>CoalPP_PmBotswana</t>
  </si>
  <si>
    <t>CoalPP_PmMalawi</t>
  </si>
  <si>
    <t>CoalPP_PmMozambique</t>
  </si>
  <si>
    <t>CoalPP_PmNamibia</t>
  </si>
  <si>
    <t>CoalPP_PmTanzania</t>
  </si>
  <si>
    <t>CoalPP_PmZambia</t>
  </si>
  <si>
    <t>CoalPP_PmZimbabwe</t>
  </si>
  <si>
    <t>CoalPP_PmSouthAfrica</t>
  </si>
  <si>
    <t>GasPP_PmAngola</t>
  </si>
  <si>
    <t>GasPP_PmNamibia</t>
  </si>
  <si>
    <t>GasPP_PmTanzania</t>
  </si>
  <si>
    <t>SolarPV_PmAngola</t>
  </si>
  <si>
    <t>SolarPV_PmBotswana</t>
  </si>
  <si>
    <t>SolarPV_PmMalawi</t>
  </si>
  <si>
    <t>SolarPV_PmMozambique</t>
  </si>
  <si>
    <t>SolarPV_PmNamibia</t>
  </si>
  <si>
    <t>SolarPV_PmTanzania</t>
  </si>
  <si>
    <t>SolarPV_PmZambia</t>
  </si>
  <si>
    <t>SolarPV_PmZimbabwe</t>
  </si>
  <si>
    <t>SolarPV_PmSouthAfrica</t>
  </si>
  <si>
    <t>Wind_PmAngola</t>
  </si>
  <si>
    <t>Wind_PmMozambique</t>
  </si>
  <si>
    <t>Wind_PmNamibia</t>
  </si>
  <si>
    <t>Wind_PmTanzania</t>
  </si>
  <si>
    <t>Wind_PmSouthAfrica</t>
  </si>
  <si>
    <t>inv_year</t>
  </si>
  <si>
    <t>inv_max</t>
  </si>
  <si>
    <t>binary</t>
  </si>
  <si>
    <t>sInvest</t>
  </si>
  <si>
    <t>InvestmentCAPEX</t>
  </si>
  <si>
    <t>Agriculture investments are assumed 7,44 M$/1000 ha</t>
  </si>
  <si>
    <t>reservoir</t>
  </si>
  <si>
    <t>hydropower</t>
  </si>
  <si>
    <t>transmission</t>
  </si>
  <si>
    <t>thermal</t>
  </si>
  <si>
    <t>irrigation</t>
  </si>
  <si>
    <t>renewable</t>
  </si>
  <si>
    <t>thermalSA</t>
  </si>
  <si>
    <t>renewableSA</t>
  </si>
  <si>
    <t>sInvestCPX</t>
  </si>
  <si>
    <t>nexus</t>
  </si>
  <si>
    <t>energy</t>
  </si>
  <si>
    <t>food</t>
  </si>
  <si>
    <t>x2010</t>
  </si>
  <si>
    <t>x2030*x2010</t>
  </si>
  <si>
    <t>eg2010</t>
  </si>
  <si>
    <t>eg2030*eg2010</t>
  </si>
  <si>
    <t>SAVEconstTime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</si>
</sst>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sz val="9"/>
      <color theme="10"/>
      <name val="Verdana"/>
      <family val="2"/>
    </font>
    <font>
      <sz val="9"/>
      <color indexed="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3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Fill="1"/>
    <xf numFmtId="0" fontId="0" fillId="0" borderId="4" xfId="0" applyFill="1" applyBorder="1"/>
    <xf numFmtId="0" fontId="0" fillId="0" borderId="0" xfId="0" applyFill="1"/>
    <xf numFmtId="0" fontId="5" fillId="0" borderId="0" xfId="0" applyFont="1" applyAlignment="1">
      <alignment horizontal="center" vertical="center"/>
    </xf>
    <xf numFmtId="0" fontId="0" fillId="0" borderId="5" xfId="0" applyFill="1" applyBorder="1"/>
    <xf numFmtId="0" fontId="6" fillId="0" borderId="0" xfId="1"/>
    <xf numFmtId="2" fontId="0" fillId="0" borderId="0" xfId="0" applyNumberFormat="1" applyFill="1" applyBorder="1"/>
    <xf numFmtId="0" fontId="6" fillId="0" borderId="0" xfId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 applyFill="1" applyBorder="1"/>
    <xf numFmtId="1" fontId="0" fillId="0" borderId="6" xfId="0" applyNumberFormat="1" applyFill="1" applyBorder="1"/>
    <xf numFmtId="1" fontId="0" fillId="0" borderId="0" xfId="0" applyNumberFormat="1" applyBorder="1"/>
    <xf numFmtId="1" fontId="0" fillId="0" borderId="0" xfId="0" applyNumberFormat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6" xfId="0" applyFill="1" applyBorder="1"/>
    <xf numFmtId="1" fontId="0" fillId="3" borderId="0" xfId="0" applyNumberFormat="1" applyFill="1" applyBorder="1"/>
    <xf numFmtId="0" fontId="7" fillId="0" borderId="0" xfId="1" applyFont="1"/>
    <xf numFmtId="0" fontId="0" fillId="6" borderId="0" xfId="0" applyFill="1"/>
    <xf numFmtId="0" fontId="0" fillId="6" borderId="0" xfId="0" applyFill="1" applyBorder="1"/>
    <xf numFmtId="0" fontId="0" fillId="0" borderId="6" xfId="0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8" borderId="6" xfId="0" applyFill="1" applyBorder="1"/>
    <xf numFmtId="0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1" fontId="8" fillId="0" borderId="9" xfId="0" applyNumberFormat="1" applyFont="1" applyFill="1" applyBorder="1" applyAlignment="1" applyProtection="1"/>
    <xf numFmtId="0" fontId="0" fillId="4" borderId="9" xfId="0" applyFill="1" applyBorder="1"/>
    <xf numFmtId="1" fontId="0" fillId="0" borderId="9" xfId="0" applyNumberFormat="1" applyFill="1" applyBorder="1"/>
    <xf numFmtId="0" fontId="0" fillId="0" borderId="9" xfId="0" applyBorder="1"/>
    <xf numFmtId="0" fontId="0" fillId="0" borderId="9" xfId="0" applyFill="1" applyBorder="1"/>
    <xf numFmtId="0" fontId="8" fillId="10" borderId="0" xfId="0" applyFont="1" applyFill="1"/>
    <xf numFmtId="0" fontId="0" fillId="7" borderId="0" xfId="0" applyFill="1" applyBorder="1"/>
    <xf numFmtId="0" fontId="0" fillId="7" borderId="9" xfId="0" applyFill="1" applyBorder="1"/>
    <xf numFmtId="1" fontId="0" fillId="0" borderId="9" xfId="0" applyNumberFormat="1" applyBorder="1"/>
    <xf numFmtId="1" fontId="8" fillId="9" borderId="9" xfId="0" applyNumberFormat="1" applyFont="1" applyFill="1" applyBorder="1" applyAlignment="1" applyProtection="1"/>
    <xf numFmtId="0" fontId="0" fillId="10" borderId="0" xfId="0" applyFont="1" applyFill="1" applyBorder="1"/>
    <xf numFmtId="0" fontId="0" fillId="11" borderId="0" xfId="0" applyFill="1"/>
    <xf numFmtId="164" fontId="0" fillId="0" borderId="0" xfId="0" applyNumberFormat="1"/>
    <xf numFmtId="0" fontId="0" fillId="11" borderId="9" xfId="0" applyFill="1" applyBorder="1"/>
    <xf numFmtId="164" fontId="0" fillId="0" borderId="9" xfId="0" applyNumberFormat="1" applyBorder="1"/>
    <xf numFmtId="0" fontId="8" fillId="10" borderId="9" xfId="0" applyFont="1" applyFill="1" applyBorder="1"/>
    <xf numFmtId="0" fontId="0" fillId="6" borderId="9" xfId="0" applyFill="1" applyBorder="1"/>
    <xf numFmtId="165" fontId="0" fillId="0" borderId="0" xfId="0" applyNumberFormat="1" applyFill="1" applyBorder="1"/>
    <xf numFmtId="165" fontId="0" fillId="0" borderId="9" xfId="0" applyNumberFormat="1" applyFill="1" applyBorder="1"/>
    <xf numFmtId="165" fontId="0" fillId="6" borderId="0" xfId="0" applyNumberFormat="1" applyFill="1" applyBorder="1"/>
    <xf numFmtId="165" fontId="0" fillId="6" borderId="0" xfId="0" applyNumberFormat="1" applyFill="1"/>
    <xf numFmtId="165" fontId="0" fillId="6" borderId="9" xfId="0" applyNumberFormat="1" applyFill="1" applyBorder="1"/>
    <xf numFmtId="0" fontId="8" fillId="0" borderId="10" xfId="0" applyNumberFormat="1" applyFont="1" applyFill="1" applyBorder="1" applyAlignment="1" applyProtection="1"/>
    <xf numFmtId="0" fontId="8" fillId="0" borderId="11" xfId="0" applyNumberFormat="1" applyFont="1" applyFill="1" applyBorder="1" applyAlignment="1" applyProtection="1"/>
    <xf numFmtId="165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workbookViewId="0">
      <selection activeCell="G22" sqref="G22"/>
    </sheetView>
  </sheetViews>
  <sheetFormatPr defaultRowHeight="11.5" x14ac:dyDescent="0.25"/>
  <cols>
    <col min="2" max="2" width="16.453125" customWidth="1"/>
  </cols>
  <sheetData>
    <row r="1" spans="1:11" ht="19.5" x14ac:dyDescent="0.35">
      <c r="A1" s="1" t="s">
        <v>3</v>
      </c>
    </row>
    <row r="2" spans="1:11" x14ac:dyDescent="0.25">
      <c r="A2" s="2" t="s">
        <v>4</v>
      </c>
    </row>
    <row r="3" spans="1:11" x14ac:dyDescent="0.25">
      <c r="A3" s="2"/>
    </row>
    <row r="4" spans="1:11" x14ac:dyDescent="0.25">
      <c r="A4" s="4" t="s">
        <v>5</v>
      </c>
      <c r="C4" s="10"/>
    </row>
    <row r="5" spans="1:11" x14ac:dyDescent="0.25">
      <c r="A5" s="4" t="s">
        <v>1</v>
      </c>
      <c r="C5" s="5"/>
    </row>
    <row r="6" spans="1:11" x14ac:dyDescent="0.25">
      <c r="A6" s="6" t="s">
        <v>6</v>
      </c>
      <c r="B6" t="s">
        <v>7</v>
      </c>
      <c r="C6" t="s">
        <v>8</v>
      </c>
      <c r="D6" t="s">
        <v>9</v>
      </c>
      <c r="E6" t="s">
        <v>10</v>
      </c>
      <c r="F6" t="s">
        <v>48</v>
      </c>
      <c r="G6" t="s">
        <v>11</v>
      </c>
      <c r="H6" t="s">
        <v>12</v>
      </c>
      <c r="I6" t="s">
        <v>13</v>
      </c>
      <c r="J6" t="s">
        <v>41</v>
      </c>
      <c r="K6" t="s">
        <v>47</v>
      </c>
    </row>
    <row r="7" spans="1:11" x14ac:dyDescent="0.25">
      <c r="A7" s="8">
        <v>1</v>
      </c>
      <c r="B7" t="s">
        <v>22</v>
      </c>
      <c r="C7">
        <v>21</v>
      </c>
      <c r="D7" s="7">
        <v>1</v>
      </c>
      <c r="E7">
        <v>1</v>
      </c>
      <c r="F7" t="s">
        <v>183</v>
      </c>
      <c r="J7">
        <v>1</v>
      </c>
    </row>
    <row r="8" spans="1:11" x14ac:dyDescent="0.25">
      <c r="A8" s="8">
        <v>2</v>
      </c>
      <c r="B8" t="s">
        <v>184</v>
      </c>
      <c r="C8">
        <v>21</v>
      </c>
      <c r="D8" s="7">
        <v>1</v>
      </c>
      <c r="E8">
        <v>1</v>
      </c>
      <c r="F8" t="s">
        <v>194</v>
      </c>
      <c r="J8">
        <v>1</v>
      </c>
    </row>
    <row r="9" spans="1:11" x14ac:dyDescent="0.25">
      <c r="A9">
        <v>3</v>
      </c>
      <c r="B9" t="s">
        <v>32</v>
      </c>
      <c r="C9">
        <v>5</v>
      </c>
      <c r="D9">
        <v>1</v>
      </c>
      <c r="E9">
        <v>1</v>
      </c>
      <c r="J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6"/>
  <sheetViews>
    <sheetView showGridLines="0" tabSelected="1" zoomScale="85" zoomScaleNormal="85" workbookViewId="0">
      <selection activeCell="K19" sqref="K19:K20"/>
    </sheetView>
  </sheetViews>
  <sheetFormatPr defaultRowHeight="11.5" x14ac:dyDescent="0.25"/>
  <cols>
    <col min="2" max="2" width="23" customWidth="1"/>
    <col min="3" max="6" width="13.36328125" customWidth="1"/>
    <col min="7" max="7" width="15.90625" customWidth="1"/>
    <col min="8" max="8" width="13.7265625" customWidth="1"/>
    <col min="9" max="9" width="12.08984375" customWidth="1"/>
    <col min="10" max="12" width="11.453125" customWidth="1"/>
    <col min="13" max="13" width="14.6328125" style="47" customWidth="1"/>
  </cols>
  <sheetData>
    <row r="1" spans="2:12" ht="19.5" x14ac:dyDescent="0.35">
      <c r="B1" s="1" t="s">
        <v>22</v>
      </c>
      <c r="C1" s="1"/>
      <c r="D1" s="1"/>
      <c r="E1" s="13"/>
      <c r="F1" s="13"/>
      <c r="G1" s="13"/>
      <c r="H1" s="13"/>
      <c r="I1" s="12"/>
      <c r="J1" s="12"/>
      <c r="K1" s="12"/>
      <c r="L1" s="12"/>
    </row>
    <row r="2" spans="2:12" x14ac:dyDescent="0.25">
      <c r="B2" s="2" t="s">
        <v>23</v>
      </c>
      <c r="C2" s="2"/>
      <c r="D2" s="2"/>
      <c r="F2" s="13"/>
      <c r="G2" s="13"/>
      <c r="H2" s="13"/>
      <c r="I2" s="12"/>
      <c r="J2" s="12"/>
      <c r="K2" s="12"/>
      <c r="L2" s="12"/>
    </row>
    <row r="3" spans="2:12" x14ac:dyDescent="0.25">
      <c r="B3" s="2"/>
      <c r="C3" s="2"/>
      <c r="D3" s="2"/>
      <c r="E3" s="13"/>
      <c r="F3" s="13"/>
      <c r="G3" s="13"/>
      <c r="H3" s="13"/>
      <c r="I3" s="12"/>
      <c r="J3" s="12"/>
      <c r="K3" s="12"/>
      <c r="L3" s="12"/>
    </row>
    <row r="4" spans="2:12" x14ac:dyDescent="0.25">
      <c r="B4" s="14" t="s">
        <v>42</v>
      </c>
      <c r="C4" s="15"/>
      <c r="D4" s="15"/>
      <c r="E4" s="15"/>
      <c r="F4" s="16"/>
      <c r="G4" s="17" t="s">
        <v>43</v>
      </c>
      <c r="H4" s="14"/>
      <c r="I4" s="15"/>
      <c r="J4" s="15"/>
      <c r="K4" s="7"/>
      <c r="L4" s="7"/>
    </row>
    <row r="5" spans="2:12" x14ac:dyDescent="0.25">
      <c r="B5" s="18"/>
      <c r="C5" s="19"/>
      <c r="D5" s="7"/>
      <c r="E5" s="7"/>
      <c r="F5" s="20"/>
      <c r="G5" s="7" t="s">
        <v>77</v>
      </c>
      <c r="H5" s="7"/>
      <c r="I5" s="7"/>
      <c r="J5" s="7"/>
      <c r="K5" s="7"/>
      <c r="L5" s="7"/>
    </row>
    <row r="6" spans="2:12" x14ac:dyDescent="0.25">
      <c r="B6" s="13" t="s">
        <v>80</v>
      </c>
      <c r="C6" s="5"/>
      <c r="F6" s="20"/>
      <c r="G6" s="21">
        <f>2500/0.336</f>
        <v>7440.4761904761899</v>
      </c>
      <c r="H6" s="7"/>
      <c r="I6" s="7"/>
      <c r="J6" s="7"/>
      <c r="K6" s="7"/>
      <c r="L6" s="7"/>
    </row>
    <row r="7" spans="2:12" x14ac:dyDescent="0.25">
      <c r="B7" t="s">
        <v>79</v>
      </c>
      <c r="F7" s="20"/>
      <c r="G7" s="7"/>
      <c r="H7" s="7"/>
      <c r="I7" s="7"/>
      <c r="J7" s="7"/>
      <c r="K7" s="7"/>
      <c r="L7" s="7"/>
    </row>
    <row r="8" spans="2:12" x14ac:dyDescent="0.25">
      <c r="C8" s="22"/>
      <c r="D8" s="7"/>
      <c r="E8" s="7"/>
      <c r="F8" s="20"/>
      <c r="G8" s="23"/>
      <c r="H8" s="7"/>
      <c r="I8" s="7"/>
      <c r="J8" s="7"/>
      <c r="K8" s="7"/>
      <c r="L8" s="7"/>
    </row>
    <row r="9" spans="2:12" x14ac:dyDescent="0.25">
      <c r="B9" s="39" t="s">
        <v>70</v>
      </c>
      <c r="C9" s="7"/>
      <c r="D9" s="7"/>
      <c r="E9" s="7"/>
      <c r="F9" s="20"/>
      <c r="G9" s="23"/>
      <c r="H9" s="7"/>
      <c r="I9" s="25"/>
      <c r="J9" s="25"/>
      <c r="K9" s="25"/>
      <c r="L9" s="25"/>
    </row>
    <row r="10" spans="2:12" x14ac:dyDescent="0.25">
      <c r="B10" s="24"/>
      <c r="C10" s="7"/>
      <c r="D10" s="7"/>
      <c r="E10" s="7"/>
      <c r="F10" s="20"/>
      <c r="G10" s="23"/>
      <c r="H10" s="7"/>
      <c r="I10" s="7"/>
      <c r="J10" s="7"/>
      <c r="K10" s="7"/>
      <c r="L10" s="7"/>
    </row>
    <row r="11" spans="2:12" x14ac:dyDescent="0.25">
      <c r="C11" s="7"/>
      <c r="D11" s="7"/>
      <c r="E11" s="7"/>
      <c r="F11" s="20"/>
      <c r="G11" s="23"/>
      <c r="H11" s="7"/>
      <c r="I11" s="7"/>
      <c r="J11" s="7"/>
      <c r="K11" s="7"/>
      <c r="L11" s="7"/>
    </row>
    <row r="12" spans="2:12" x14ac:dyDescent="0.25">
      <c r="C12" s="21"/>
      <c r="D12" s="21"/>
      <c r="E12" s="21"/>
      <c r="F12" s="20"/>
      <c r="G12" s="21"/>
      <c r="H12" s="21"/>
      <c r="I12" s="21"/>
      <c r="J12" s="7"/>
      <c r="K12" s="7"/>
      <c r="L12" s="7"/>
    </row>
    <row r="13" spans="2:12" x14ac:dyDescent="0.25">
      <c r="B13" s="8"/>
      <c r="C13" s="21"/>
      <c r="D13" s="21"/>
      <c r="E13" s="21"/>
      <c r="F13" s="20"/>
      <c r="G13" s="21"/>
      <c r="H13" s="21"/>
      <c r="I13" s="21"/>
      <c r="J13" s="7"/>
      <c r="K13" s="7"/>
      <c r="L13" s="7"/>
    </row>
    <row r="14" spans="2:12" x14ac:dyDescent="0.25">
      <c r="B14" s="59" t="s">
        <v>151</v>
      </c>
      <c r="C14" s="21"/>
      <c r="D14" s="21"/>
      <c r="E14" s="26"/>
      <c r="F14" s="20"/>
      <c r="G14" s="21"/>
      <c r="H14" s="21"/>
      <c r="I14" s="21"/>
      <c r="J14" s="7"/>
      <c r="K14" s="7"/>
      <c r="L14" s="7"/>
    </row>
    <row r="15" spans="2:12" x14ac:dyDescent="0.25">
      <c r="B15" s="7"/>
      <c r="C15" s="7"/>
      <c r="D15" s="7"/>
      <c r="E15" s="7"/>
      <c r="F15" s="20"/>
      <c r="G15" s="23"/>
      <c r="H15" s="7"/>
      <c r="I15" s="7"/>
      <c r="J15" s="7"/>
      <c r="K15" s="7"/>
      <c r="L15" s="7"/>
    </row>
    <row r="16" spans="2:12" x14ac:dyDescent="0.25">
      <c r="B16" s="7"/>
      <c r="C16" s="7"/>
      <c r="D16" s="7"/>
      <c r="E16" s="7"/>
      <c r="F16" s="20"/>
      <c r="G16" s="23"/>
      <c r="H16" s="7"/>
      <c r="I16" s="7"/>
      <c r="J16" s="7"/>
      <c r="K16" s="7"/>
      <c r="L16" s="7"/>
    </row>
    <row r="17" spans="1:13" x14ac:dyDescent="0.25">
      <c r="B17" s="7"/>
      <c r="C17" s="7"/>
      <c r="D17" s="7"/>
      <c r="E17" s="7"/>
      <c r="F17" s="20"/>
      <c r="G17" s="23"/>
      <c r="H17" s="7"/>
      <c r="I17" s="7"/>
      <c r="J17" s="7"/>
      <c r="K17" s="7"/>
      <c r="L17" s="7"/>
    </row>
    <row r="18" spans="1:13" x14ac:dyDescent="0.25">
      <c r="B18" s="27"/>
      <c r="C18" s="27"/>
      <c r="D18" s="27"/>
      <c r="E18" s="27"/>
      <c r="F18" s="28"/>
      <c r="G18" s="29"/>
      <c r="H18" s="27"/>
      <c r="I18" s="27"/>
      <c r="J18" s="27"/>
      <c r="K18" s="7"/>
      <c r="L18" s="7"/>
    </row>
    <row r="19" spans="1:13" x14ac:dyDescent="0.25">
      <c r="B19" s="2"/>
      <c r="C19" s="2"/>
      <c r="D19" s="2"/>
      <c r="E19" s="2"/>
      <c r="F19" s="2"/>
    </row>
    <row r="20" spans="1:13" ht="69" x14ac:dyDescent="0.25">
      <c r="B20" s="3" t="s">
        <v>0</v>
      </c>
      <c r="C20" s="3" t="s">
        <v>63</v>
      </c>
      <c r="D20" s="3" t="s">
        <v>17</v>
      </c>
      <c r="E20" s="11" t="s">
        <v>38</v>
      </c>
      <c r="F20" s="3" t="s">
        <v>19</v>
      </c>
      <c r="G20" s="3" t="s">
        <v>24</v>
      </c>
      <c r="H20" s="3" t="s">
        <v>33</v>
      </c>
      <c r="I20" s="3" t="s">
        <v>34</v>
      </c>
      <c r="J20" s="3" t="s">
        <v>45</v>
      </c>
      <c r="K20" s="3"/>
      <c r="L20" s="3"/>
    </row>
    <row r="21" spans="1:13" x14ac:dyDescent="0.25">
      <c r="B21" s="4" t="s">
        <v>1</v>
      </c>
      <c r="C21" s="9" t="s">
        <v>61</v>
      </c>
      <c r="D21" s="9" t="s">
        <v>16</v>
      </c>
      <c r="E21" s="9" t="s">
        <v>16</v>
      </c>
      <c r="F21" s="9" t="s">
        <v>20</v>
      </c>
      <c r="G21" s="9" t="s">
        <v>35</v>
      </c>
      <c r="H21" s="5" t="s">
        <v>2</v>
      </c>
      <c r="I21" s="5" t="s">
        <v>2</v>
      </c>
      <c r="J21" s="5" t="s">
        <v>2</v>
      </c>
      <c r="K21" s="5"/>
      <c r="L21" s="5"/>
    </row>
    <row r="22" spans="1:13" x14ac:dyDescent="0.25">
      <c r="B22" s="6" t="s">
        <v>25</v>
      </c>
      <c r="C22" s="7" t="s">
        <v>60</v>
      </c>
      <c r="D22" s="7" t="s">
        <v>40</v>
      </c>
      <c r="E22" s="7" t="s">
        <v>39</v>
      </c>
      <c r="F22" s="7" t="s">
        <v>21</v>
      </c>
      <c r="G22" s="8" t="s">
        <v>18</v>
      </c>
      <c r="H22" s="7" t="s">
        <v>36</v>
      </c>
      <c r="I22" s="7" t="s">
        <v>37</v>
      </c>
      <c r="J22" s="7" t="s">
        <v>44</v>
      </c>
      <c r="K22" s="7" t="s">
        <v>180</v>
      </c>
      <c r="L22" s="7" t="s">
        <v>181</v>
      </c>
      <c r="M22" s="47" t="s">
        <v>202</v>
      </c>
    </row>
    <row r="23" spans="1:13" x14ac:dyDescent="0.25">
      <c r="A23" t="s">
        <v>195</v>
      </c>
      <c r="B23" s="44" t="s">
        <v>64</v>
      </c>
      <c r="C23" s="38">
        <v>0</v>
      </c>
      <c r="D23" s="8">
        <v>0</v>
      </c>
      <c r="E23" s="8">
        <f t="shared" ref="E23:E41" si="0">50*12</f>
        <v>600</v>
      </c>
      <c r="F23" s="7" t="s">
        <v>186</v>
      </c>
      <c r="G23" s="35">
        <v>900</v>
      </c>
      <c r="I23" s="7"/>
      <c r="J23" s="7"/>
      <c r="K23" s="7"/>
      <c r="L23" s="7" t="s">
        <v>182</v>
      </c>
      <c r="M23" s="47">
        <v>60</v>
      </c>
    </row>
    <row r="24" spans="1:13" x14ac:dyDescent="0.25">
      <c r="B24" s="44" t="s">
        <v>65</v>
      </c>
      <c r="C24" s="30">
        <v>0</v>
      </c>
      <c r="D24" s="8">
        <v>0</v>
      </c>
      <c r="E24" s="8">
        <f t="shared" si="0"/>
        <v>600</v>
      </c>
      <c r="F24" s="7" t="s">
        <v>186</v>
      </c>
      <c r="G24" s="35">
        <v>1754</v>
      </c>
      <c r="I24" s="7"/>
      <c r="J24" s="7"/>
      <c r="K24" s="7"/>
      <c r="L24" s="7" t="s">
        <v>182</v>
      </c>
      <c r="M24" s="47">
        <v>60</v>
      </c>
    </row>
    <row r="25" spans="1:13" x14ac:dyDescent="0.25">
      <c r="B25" s="44" t="s">
        <v>66</v>
      </c>
      <c r="C25" s="30">
        <v>0</v>
      </c>
      <c r="D25" s="8">
        <v>0</v>
      </c>
      <c r="E25" s="8">
        <f t="shared" si="0"/>
        <v>600</v>
      </c>
      <c r="F25" s="7" t="s">
        <v>186</v>
      </c>
      <c r="G25" s="35">
        <v>113</v>
      </c>
      <c r="I25" s="7"/>
      <c r="J25" s="7"/>
      <c r="K25" s="7"/>
      <c r="L25" s="7" t="s">
        <v>182</v>
      </c>
      <c r="M25" s="47">
        <v>60</v>
      </c>
    </row>
    <row r="26" spans="1:13" x14ac:dyDescent="0.25">
      <c r="B26" s="45" t="s">
        <v>67</v>
      </c>
      <c r="C26" s="30">
        <v>0</v>
      </c>
      <c r="D26" s="8">
        <v>0</v>
      </c>
      <c r="E26" s="8">
        <f t="shared" si="0"/>
        <v>600</v>
      </c>
      <c r="F26" s="7" t="s">
        <v>186</v>
      </c>
      <c r="G26" s="36">
        <v>2324</v>
      </c>
      <c r="H26" s="8"/>
      <c r="I26" s="7"/>
      <c r="J26" s="7"/>
      <c r="K26" s="7"/>
      <c r="L26" s="7" t="s">
        <v>182</v>
      </c>
      <c r="M26" s="47">
        <v>60</v>
      </c>
    </row>
    <row r="27" spans="1:13" x14ac:dyDescent="0.25">
      <c r="B27" s="45" t="s">
        <v>68</v>
      </c>
      <c r="C27" s="30">
        <v>0</v>
      </c>
      <c r="D27" s="8">
        <v>0</v>
      </c>
      <c r="E27" s="8">
        <f t="shared" si="0"/>
        <v>600</v>
      </c>
      <c r="F27" s="7" t="s">
        <v>186</v>
      </c>
      <c r="G27" s="36">
        <v>256</v>
      </c>
      <c r="H27" s="8"/>
      <c r="I27" s="7"/>
      <c r="J27" s="7"/>
      <c r="K27" s="7"/>
      <c r="L27" s="7" t="s">
        <v>182</v>
      </c>
      <c r="M27" s="47">
        <v>60</v>
      </c>
    </row>
    <row r="28" spans="1:13" x14ac:dyDescent="0.25">
      <c r="B28" s="46" t="s">
        <v>69</v>
      </c>
      <c r="C28" s="31">
        <v>0</v>
      </c>
      <c r="D28" s="52">
        <v>0</v>
      </c>
      <c r="E28" s="42">
        <f t="shared" si="0"/>
        <v>600</v>
      </c>
      <c r="F28" s="53" t="s">
        <v>186</v>
      </c>
      <c r="G28" s="37">
        <v>900</v>
      </c>
      <c r="H28" s="42"/>
      <c r="I28" s="53"/>
      <c r="J28" s="53"/>
      <c r="K28" s="53"/>
      <c r="L28" s="53" t="s">
        <v>182</v>
      </c>
      <c r="M28" s="71">
        <v>60</v>
      </c>
    </row>
    <row r="29" spans="1:13" x14ac:dyDescent="0.25">
      <c r="B29" s="43" t="s">
        <v>49</v>
      </c>
      <c r="C29" s="30">
        <v>0.55808000000000002</v>
      </c>
      <c r="D29" s="8">
        <v>0</v>
      </c>
      <c r="E29" s="8">
        <f t="shared" si="0"/>
        <v>600</v>
      </c>
      <c r="F29" s="15" t="s">
        <v>187</v>
      </c>
      <c r="G29" s="32">
        <v>64</v>
      </c>
      <c r="H29" s="7"/>
      <c r="I29" s="7"/>
      <c r="J29" s="7"/>
      <c r="K29" s="7"/>
      <c r="L29" s="7" t="s">
        <v>182</v>
      </c>
      <c r="M29" s="72">
        <v>60</v>
      </c>
    </row>
    <row r="30" spans="1:13" x14ac:dyDescent="0.25">
      <c r="B30" s="43" t="s">
        <v>50</v>
      </c>
      <c r="C30" s="30">
        <v>2.0928</v>
      </c>
      <c r="D30" s="8">
        <v>0</v>
      </c>
      <c r="E30" s="8">
        <f t="shared" si="0"/>
        <v>600</v>
      </c>
      <c r="F30" s="7" t="s">
        <v>187</v>
      </c>
      <c r="G30" s="30">
        <v>240</v>
      </c>
      <c r="H30" s="8"/>
      <c r="I30" s="44" t="s">
        <v>64</v>
      </c>
      <c r="J30" s="7"/>
      <c r="K30" s="7"/>
      <c r="L30" s="7" t="s">
        <v>182</v>
      </c>
      <c r="M30" s="47">
        <v>60</v>
      </c>
    </row>
    <row r="31" spans="1:13" x14ac:dyDescent="0.25">
      <c r="B31" s="43" t="s">
        <v>51</v>
      </c>
      <c r="C31" s="30">
        <v>2.9648000000000003</v>
      </c>
      <c r="D31" s="8">
        <v>0</v>
      </c>
      <c r="E31" s="8">
        <f t="shared" si="0"/>
        <v>600</v>
      </c>
      <c r="F31" s="7" t="s">
        <v>187</v>
      </c>
      <c r="G31" s="30">
        <v>340</v>
      </c>
      <c r="H31" s="7"/>
      <c r="I31" s="45" t="s">
        <v>69</v>
      </c>
      <c r="J31" s="7"/>
      <c r="K31" s="7"/>
      <c r="L31" s="7" t="s">
        <v>182</v>
      </c>
      <c r="M31" s="47">
        <v>60</v>
      </c>
    </row>
    <row r="32" spans="1:13" x14ac:dyDescent="0.25">
      <c r="B32" s="43" t="s">
        <v>52</v>
      </c>
      <c r="C32" s="30">
        <v>7.4120000000000008</v>
      </c>
      <c r="D32" s="8">
        <v>0</v>
      </c>
      <c r="E32" s="8">
        <f t="shared" si="0"/>
        <v>600</v>
      </c>
      <c r="F32" s="7" t="s">
        <v>187</v>
      </c>
      <c r="G32" s="30">
        <v>850</v>
      </c>
      <c r="H32" s="7"/>
      <c r="I32" s="7"/>
      <c r="J32" s="7"/>
      <c r="K32" s="7"/>
      <c r="L32" s="7" t="s">
        <v>182</v>
      </c>
      <c r="M32" s="47">
        <v>60</v>
      </c>
    </row>
    <row r="33" spans="2:13" x14ac:dyDescent="0.25">
      <c r="B33" s="43" t="s">
        <v>53</v>
      </c>
      <c r="C33" s="30">
        <v>11.336</v>
      </c>
      <c r="D33" s="8">
        <v>0</v>
      </c>
      <c r="E33" s="8">
        <f t="shared" si="0"/>
        <v>600</v>
      </c>
      <c r="F33" s="7" t="s">
        <v>187</v>
      </c>
      <c r="G33" s="30">
        <v>1300</v>
      </c>
      <c r="H33" s="7"/>
      <c r="I33" s="44" t="s">
        <v>67</v>
      </c>
      <c r="J33" s="7"/>
      <c r="K33" s="7"/>
      <c r="L33" s="7" t="s">
        <v>182</v>
      </c>
      <c r="M33" s="47">
        <v>60</v>
      </c>
    </row>
    <row r="34" spans="2:13" x14ac:dyDescent="0.25">
      <c r="B34" s="43" t="s">
        <v>54</v>
      </c>
      <c r="C34" s="30">
        <v>1.9358400000000002</v>
      </c>
      <c r="D34" s="8">
        <v>0</v>
      </c>
      <c r="E34" s="8">
        <f t="shared" si="0"/>
        <v>600</v>
      </c>
      <c r="F34" s="7" t="s">
        <v>187</v>
      </c>
      <c r="G34" s="33">
        <v>222</v>
      </c>
      <c r="I34" s="45" t="s">
        <v>68</v>
      </c>
      <c r="J34" s="7"/>
      <c r="K34" s="7"/>
      <c r="L34" s="7" t="s">
        <v>182</v>
      </c>
      <c r="M34" s="47">
        <v>60</v>
      </c>
    </row>
    <row r="35" spans="2:13" x14ac:dyDescent="0.25">
      <c r="B35" s="43" t="s">
        <v>55</v>
      </c>
      <c r="C35" s="30">
        <v>6.9760000000000009</v>
      </c>
      <c r="D35" s="8">
        <v>0</v>
      </c>
      <c r="E35" s="8">
        <f t="shared" si="0"/>
        <v>600</v>
      </c>
      <c r="F35" s="7" t="s">
        <v>187</v>
      </c>
      <c r="G35" s="33">
        <v>800</v>
      </c>
      <c r="I35" s="44" t="s">
        <v>65</v>
      </c>
      <c r="J35" s="7"/>
      <c r="K35" s="7"/>
      <c r="L35" s="7" t="s">
        <v>182</v>
      </c>
      <c r="M35" s="47">
        <v>60</v>
      </c>
    </row>
    <row r="36" spans="2:13" x14ac:dyDescent="0.25">
      <c r="B36" s="43" t="s">
        <v>56</v>
      </c>
      <c r="C36" s="30">
        <v>6.9760000000000009</v>
      </c>
      <c r="D36" s="8">
        <v>0</v>
      </c>
      <c r="E36" s="8">
        <f t="shared" si="0"/>
        <v>600</v>
      </c>
      <c r="F36" s="7" t="s">
        <v>187</v>
      </c>
      <c r="G36" s="33">
        <v>800</v>
      </c>
      <c r="I36" s="44" t="s">
        <v>65</v>
      </c>
      <c r="J36" s="7"/>
      <c r="K36" s="7"/>
      <c r="L36" s="7" t="s">
        <v>182</v>
      </c>
      <c r="M36" s="47">
        <v>60</v>
      </c>
    </row>
    <row r="37" spans="2:13" x14ac:dyDescent="0.25">
      <c r="B37" s="43" t="s">
        <v>57</v>
      </c>
      <c r="C37" s="30">
        <v>6.5400000000000009</v>
      </c>
      <c r="D37" s="8">
        <v>0</v>
      </c>
      <c r="E37" s="8">
        <f t="shared" si="0"/>
        <v>600</v>
      </c>
      <c r="F37" s="7" t="s">
        <v>187</v>
      </c>
      <c r="G37" s="33">
        <v>750</v>
      </c>
      <c r="I37" s="44" t="s">
        <v>66</v>
      </c>
      <c r="J37" s="7"/>
      <c r="K37" s="7"/>
      <c r="L37" s="7" t="s">
        <v>182</v>
      </c>
      <c r="M37" s="47">
        <v>60</v>
      </c>
    </row>
    <row r="38" spans="2:13" x14ac:dyDescent="0.25">
      <c r="B38" s="55" t="s">
        <v>58</v>
      </c>
      <c r="C38" s="30">
        <v>1.0464</v>
      </c>
      <c r="D38" s="8">
        <v>0</v>
      </c>
      <c r="E38" s="8">
        <f t="shared" si="0"/>
        <v>600</v>
      </c>
      <c r="F38" s="7" t="s">
        <v>187</v>
      </c>
      <c r="G38" s="32">
        <v>120</v>
      </c>
      <c r="H38" s="8"/>
      <c r="I38" s="7"/>
      <c r="J38" s="7"/>
      <c r="K38" s="7"/>
      <c r="L38" s="7" t="s">
        <v>182</v>
      </c>
      <c r="M38" s="47">
        <v>60</v>
      </c>
    </row>
    <row r="39" spans="2:13" x14ac:dyDescent="0.25">
      <c r="B39" s="43" t="s">
        <v>152</v>
      </c>
      <c r="C39" s="30">
        <v>4.1856</v>
      </c>
      <c r="D39" s="8">
        <v>0</v>
      </c>
      <c r="E39" s="8">
        <f t="shared" si="0"/>
        <v>600</v>
      </c>
      <c r="F39" s="7" t="s">
        <v>187</v>
      </c>
      <c r="G39" s="33">
        <f>1200-720</f>
        <v>480</v>
      </c>
      <c r="H39" s="43"/>
      <c r="I39" s="7"/>
      <c r="J39" s="7"/>
      <c r="K39" s="7"/>
      <c r="L39" s="7" t="s">
        <v>182</v>
      </c>
      <c r="M39" s="47">
        <v>60</v>
      </c>
    </row>
    <row r="40" spans="2:13" x14ac:dyDescent="0.25">
      <c r="B40" s="43" t="s">
        <v>153</v>
      </c>
      <c r="C40" s="30">
        <v>2.6160000000000001</v>
      </c>
      <c r="D40" s="8">
        <v>0</v>
      </c>
      <c r="E40" s="8">
        <f t="shared" si="0"/>
        <v>600</v>
      </c>
      <c r="F40" s="7" t="s">
        <v>187</v>
      </c>
      <c r="G40" s="33">
        <f>1050-750</f>
        <v>300</v>
      </c>
      <c r="H40" s="43"/>
      <c r="I40" s="7"/>
      <c r="J40" s="7"/>
      <c r="K40" s="7"/>
      <c r="L40" s="7" t="s">
        <v>182</v>
      </c>
      <c r="M40" s="47">
        <v>60</v>
      </c>
    </row>
    <row r="41" spans="2:13" x14ac:dyDescent="0.25">
      <c r="B41" s="56" t="s">
        <v>150</v>
      </c>
      <c r="C41" s="49">
        <f>C39*G41/G39</f>
        <v>1.3080000000000001</v>
      </c>
      <c r="D41" s="52">
        <v>0</v>
      </c>
      <c r="E41" s="52">
        <f t="shared" si="0"/>
        <v>600</v>
      </c>
      <c r="F41" s="53" t="s">
        <v>187</v>
      </c>
      <c r="G41" s="57">
        <v>150</v>
      </c>
      <c r="H41" s="52"/>
      <c r="I41" s="53"/>
      <c r="J41" s="53"/>
      <c r="K41" s="53"/>
      <c r="L41" s="53" t="s">
        <v>182</v>
      </c>
      <c r="M41" s="71">
        <v>60</v>
      </c>
    </row>
    <row r="42" spans="2:13" x14ac:dyDescent="0.25">
      <c r="B42" s="34" t="s">
        <v>71</v>
      </c>
      <c r="C42" s="38">
        <v>0</v>
      </c>
      <c r="D42" s="8">
        <v>0</v>
      </c>
      <c r="E42" s="8">
        <v>500</v>
      </c>
      <c r="F42" s="7" t="s">
        <v>188</v>
      </c>
      <c r="G42" s="30">
        <v>700</v>
      </c>
      <c r="H42" s="8"/>
      <c r="I42" s="7"/>
      <c r="J42" s="7"/>
      <c r="K42" s="7"/>
      <c r="L42" s="7" t="s">
        <v>182</v>
      </c>
      <c r="M42" s="47">
        <v>60</v>
      </c>
    </row>
    <row r="43" spans="2:13" x14ac:dyDescent="0.25">
      <c r="B43" s="34" t="s">
        <v>72</v>
      </c>
      <c r="C43" s="30">
        <v>0</v>
      </c>
      <c r="D43" s="8">
        <v>0</v>
      </c>
      <c r="E43" s="8">
        <v>500</v>
      </c>
      <c r="F43" s="7" t="s">
        <v>188</v>
      </c>
      <c r="G43" s="30">
        <v>700</v>
      </c>
      <c r="H43" s="8"/>
      <c r="I43" s="34" t="s">
        <v>71</v>
      </c>
      <c r="J43" s="7"/>
      <c r="K43" s="7"/>
      <c r="L43" s="7" t="s">
        <v>182</v>
      </c>
      <c r="M43" s="47">
        <v>60</v>
      </c>
    </row>
    <row r="44" spans="2:13" x14ac:dyDescent="0.25">
      <c r="B44" s="34" t="s">
        <v>73</v>
      </c>
      <c r="C44" s="30">
        <v>0</v>
      </c>
      <c r="D44" s="8">
        <v>0</v>
      </c>
      <c r="E44" s="8">
        <v>500</v>
      </c>
      <c r="F44" s="7" t="s">
        <v>188</v>
      </c>
      <c r="G44" s="30">
        <v>350</v>
      </c>
      <c r="H44" s="8"/>
      <c r="I44" s="7"/>
      <c r="J44" s="7"/>
      <c r="K44" s="7"/>
      <c r="L44" s="7" t="s">
        <v>182</v>
      </c>
      <c r="M44" s="47">
        <v>60</v>
      </c>
    </row>
    <row r="45" spans="2:13" x14ac:dyDescent="0.25">
      <c r="B45" s="34" t="s">
        <v>74</v>
      </c>
      <c r="C45" s="30">
        <v>0</v>
      </c>
      <c r="D45" s="8">
        <v>0</v>
      </c>
      <c r="E45" s="8">
        <v>500</v>
      </c>
      <c r="F45" s="7" t="s">
        <v>188</v>
      </c>
      <c r="G45" s="30">
        <v>350</v>
      </c>
      <c r="H45" s="8"/>
      <c r="I45" s="34" t="s">
        <v>73</v>
      </c>
      <c r="J45" s="7"/>
      <c r="K45" s="7"/>
      <c r="L45" s="7" t="s">
        <v>182</v>
      </c>
      <c r="M45" s="47">
        <v>60</v>
      </c>
    </row>
    <row r="46" spans="2:13" x14ac:dyDescent="0.25">
      <c r="B46" s="34" t="s">
        <v>75</v>
      </c>
      <c r="C46" s="30">
        <v>0</v>
      </c>
      <c r="D46" s="8">
        <v>0</v>
      </c>
      <c r="E46" s="8">
        <v>500</v>
      </c>
      <c r="F46" s="7" t="s">
        <v>188</v>
      </c>
      <c r="G46" s="30">
        <v>350</v>
      </c>
      <c r="H46" s="8"/>
      <c r="I46" s="7"/>
      <c r="J46" s="7"/>
      <c r="K46" s="7"/>
      <c r="L46" s="7" t="s">
        <v>182</v>
      </c>
      <c r="M46" s="47">
        <v>60</v>
      </c>
    </row>
    <row r="47" spans="2:13" x14ac:dyDescent="0.25">
      <c r="B47" s="34" t="s">
        <v>76</v>
      </c>
      <c r="C47" s="30">
        <v>0</v>
      </c>
      <c r="D47" s="8">
        <v>0</v>
      </c>
      <c r="E47" s="8">
        <v>500</v>
      </c>
      <c r="F47" s="7" t="s">
        <v>188</v>
      </c>
      <c r="G47" s="30">
        <v>350</v>
      </c>
      <c r="H47" s="8"/>
      <c r="I47" s="34" t="s">
        <v>75</v>
      </c>
      <c r="J47" s="7"/>
      <c r="K47" s="7"/>
      <c r="L47" s="7" t="s">
        <v>182</v>
      </c>
      <c r="M47" s="47">
        <v>60</v>
      </c>
    </row>
    <row r="48" spans="2:13" x14ac:dyDescent="0.25">
      <c r="B48" s="34" t="s">
        <v>81</v>
      </c>
      <c r="C48" s="30">
        <v>0</v>
      </c>
      <c r="D48" s="8">
        <v>0</v>
      </c>
      <c r="E48" s="8">
        <v>500</v>
      </c>
      <c r="F48" s="7" t="s">
        <v>188</v>
      </c>
      <c r="G48" s="30">
        <v>1400</v>
      </c>
      <c r="H48" s="8"/>
      <c r="I48" s="7"/>
      <c r="J48" s="7"/>
      <c r="K48" s="7"/>
      <c r="L48" s="7" t="s">
        <v>182</v>
      </c>
      <c r="M48" s="47">
        <v>60</v>
      </c>
    </row>
    <row r="49" spans="2:13" x14ac:dyDescent="0.25">
      <c r="B49" s="34" t="s">
        <v>82</v>
      </c>
      <c r="C49" s="30">
        <v>0</v>
      </c>
      <c r="D49" s="8">
        <v>0</v>
      </c>
      <c r="E49" s="8">
        <v>500</v>
      </c>
      <c r="F49" s="7" t="s">
        <v>188</v>
      </c>
      <c r="G49" s="30">
        <v>1400</v>
      </c>
      <c r="H49" s="8"/>
      <c r="I49" s="34" t="s">
        <v>81</v>
      </c>
      <c r="J49" s="7"/>
      <c r="K49" s="7"/>
      <c r="L49" s="7" t="s">
        <v>182</v>
      </c>
      <c r="M49" s="47">
        <v>60</v>
      </c>
    </row>
    <row r="50" spans="2:13" x14ac:dyDescent="0.25">
      <c r="B50" s="34" t="s">
        <v>87</v>
      </c>
      <c r="C50" s="30">
        <v>0</v>
      </c>
      <c r="D50" s="8">
        <v>0</v>
      </c>
      <c r="E50" s="8">
        <v>500</v>
      </c>
      <c r="F50" s="7" t="s">
        <v>188</v>
      </c>
      <c r="G50" s="30">
        <v>1400</v>
      </c>
      <c r="H50" s="8"/>
      <c r="I50" s="7"/>
      <c r="J50" s="7"/>
      <c r="K50" s="7"/>
      <c r="L50" s="7" t="s">
        <v>182</v>
      </c>
      <c r="M50" s="47">
        <v>60</v>
      </c>
    </row>
    <row r="51" spans="2:13" x14ac:dyDescent="0.25">
      <c r="B51" s="34" t="s">
        <v>88</v>
      </c>
      <c r="C51" s="30">
        <v>0</v>
      </c>
      <c r="D51" s="8">
        <v>0</v>
      </c>
      <c r="E51" s="8">
        <v>500</v>
      </c>
      <c r="F51" s="7" t="s">
        <v>188</v>
      </c>
      <c r="G51" s="30">
        <v>1400</v>
      </c>
      <c r="H51" s="8"/>
      <c r="I51" s="34" t="s">
        <v>87</v>
      </c>
      <c r="J51" s="7"/>
      <c r="K51" s="7"/>
      <c r="L51" s="7" t="s">
        <v>182</v>
      </c>
      <c r="M51" s="47">
        <v>60</v>
      </c>
    </row>
    <row r="52" spans="2:13" x14ac:dyDescent="0.25">
      <c r="B52" s="34" t="s">
        <v>83</v>
      </c>
      <c r="C52" s="30">
        <v>0</v>
      </c>
      <c r="D52" s="8">
        <v>0</v>
      </c>
      <c r="E52" s="8">
        <v>500</v>
      </c>
      <c r="F52" s="7" t="s">
        <v>188</v>
      </c>
      <c r="G52" s="30">
        <v>1400</v>
      </c>
      <c r="H52" s="8"/>
      <c r="I52" s="7"/>
      <c r="J52" s="7"/>
      <c r="K52" s="7"/>
      <c r="L52" s="7" t="s">
        <v>182</v>
      </c>
      <c r="M52" s="47">
        <v>60</v>
      </c>
    </row>
    <row r="53" spans="2:13" x14ac:dyDescent="0.25">
      <c r="B53" s="34" t="s">
        <v>84</v>
      </c>
      <c r="C53" s="30">
        <v>0</v>
      </c>
      <c r="D53" s="8">
        <v>0</v>
      </c>
      <c r="E53" s="8">
        <v>500</v>
      </c>
      <c r="F53" s="7" t="s">
        <v>188</v>
      </c>
      <c r="G53" s="30">
        <v>1400</v>
      </c>
      <c r="H53" s="8"/>
      <c r="I53" s="34" t="s">
        <v>83</v>
      </c>
      <c r="J53" s="7"/>
      <c r="K53" s="7"/>
      <c r="L53" s="7" t="s">
        <v>182</v>
      </c>
      <c r="M53" s="47">
        <v>60</v>
      </c>
    </row>
    <row r="54" spans="2:13" x14ac:dyDescent="0.25">
      <c r="B54" s="34" t="s">
        <v>85</v>
      </c>
      <c r="C54" s="30">
        <v>0</v>
      </c>
      <c r="D54" s="8">
        <v>0</v>
      </c>
      <c r="E54" s="8">
        <v>500</v>
      </c>
      <c r="F54" s="7" t="s">
        <v>188</v>
      </c>
      <c r="G54" s="30">
        <v>450</v>
      </c>
      <c r="H54" s="8"/>
      <c r="I54" s="7"/>
      <c r="J54" s="7"/>
      <c r="K54" s="7"/>
      <c r="L54" s="7" t="s">
        <v>182</v>
      </c>
      <c r="M54" s="47">
        <v>60</v>
      </c>
    </row>
    <row r="55" spans="2:13" ht="10.5" customHeight="1" x14ac:dyDescent="0.25">
      <c r="B55" s="34" t="s">
        <v>86</v>
      </c>
      <c r="C55" s="30">
        <v>0</v>
      </c>
      <c r="D55" s="8">
        <v>0</v>
      </c>
      <c r="E55" s="8">
        <v>500</v>
      </c>
      <c r="F55" s="7" t="s">
        <v>188</v>
      </c>
      <c r="G55" s="30">
        <v>450</v>
      </c>
      <c r="H55" s="8"/>
      <c r="I55" s="34" t="s">
        <v>85</v>
      </c>
      <c r="J55" s="7"/>
      <c r="K55" s="7"/>
      <c r="L55" s="7" t="s">
        <v>182</v>
      </c>
      <c r="M55" s="47">
        <v>60</v>
      </c>
    </row>
    <row r="56" spans="2:13" x14ac:dyDescent="0.25">
      <c r="B56" s="34" t="s">
        <v>91</v>
      </c>
      <c r="C56" s="30">
        <v>0</v>
      </c>
      <c r="D56" s="8">
        <v>0</v>
      </c>
      <c r="E56" s="8">
        <v>500</v>
      </c>
      <c r="F56" s="7" t="s">
        <v>188</v>
      </c>
      <c r="G56" s="30">
        <v>500</v>
      </c>
      <c r="H56" s="8"/>
      <c r="I56" s="7"/>
      <c r="J56" s="7"/>
      <c r="K56" s="7"/>
      <c r="L56" s="7" t="s">
        <v>182</v>
      </c>
      <c r="M56" s="47">
        <v>60</v>
      </c>
    </row>
    <row r="57" spans="2:13" ht="10.5" customHeight="1" x14ac:dyDescent="0.25">
      <c r="B57" s="34" t="s">
        <v>92</v>
      </c>
      <c r="C57" s="30">
        <v>0</v>
      </c>
      <c r="D57" s="8">
        <v>0</v>
      </c>
      <c r="E57" s="8">
        <v>500</v>
      </c>
      <c r="F57" s="7" t="s">
        <v>188</v>
      </c>
      <c r="G57" s="30">
        <v>500</v>
      </c>
      <c r="H57" s="8"/>
      <c r="I57" s="34" t="s">
        <v>91</v>
      </c>
      <c r="J57" s="7"/>
      <c r="K57" s="7"/>
      <c r="L57" s="7" t="s">
        <v>182</v>
      </c>
      <c r="M57" s="47">
        <v>60</v>
      </c>
    </row>
    <row r="58" spans="2:13" ht="10.5" customHeight="1" x14ac:dyDescent="0.25">
      <c r="B58" s="34" t="s">
        <v>89</v>
      </c>
      <c r="C58" s="30">
        <v>0</v>
      </c>
      <c r="D58" s="8">
        <v>0</v>
      </c>
      <c r="E58" s="8">
        <v>500</v>
      </c>
      <c r="F58" s="7" t="s">
        <v>188</v>
      </c>
      <c r="G58" s="30">
        <v>1400</v>
      </c>
      <c r="H58" s="8"/>
      <c r="I58" s="7"/>
      <c r="J58" s="7"/>
      <c r="K58" s="7"/>
      <c r="L58" s="7" t="s">
        <v>182</v>
      </c>
      <c r="M58" s="47">
        <v>60</v>
      </c>
    </row>
    <row r="59" spans="2:13" ht="10.5" customHeight="1" x14ac:dyDescent="0.25">
      <c r="B59" s="50" t="s">
        <v>90</v>
      </c>
      <c r="C59" s="51">
        <v>0</v>
      </c>
      <c r="D59" s="52">
        <v>0</v>
      </c>
      <c r="E59" s="52">
        <v>500</v>
      </c>
      <c r="F59" s="53" t="s">
        <v>188</v>
      </c>
      <c r="G59" s="51">
        <v>1400</v>
      </c>
      <c r="H59" s="52"/>
      <c r="I59" s="50" t="s">
        <v>89</v>
      </c>
      <c r="J59" s="53"/>
      <c r="K59" s="53"/>
      <c r="L59" s="53" t="s">
        <v>182</v>
      </c>
      <c r="M59" s="71">
        <v>60</v>
      </c>
    </row>
    <row r="60" spans="2:13" x14ac:dyDescent="0.25">
      <c r="B60" s="60" t="s">
        <v>154</v>
      </c>
      <c r="C60" s="61">
        <v>2.3333333333333331E-2</v>
      </c>
      <c r="D60" s="8">
        <v>0</v>
      </c>
      <c r="E60">
        <f>35*12</f>
        <v>420</v>
      </c>
      <c r="F60" s="7" t="s">
        <v>189</v>
      </c>
      <c r="G60" s="60">
        <v>1</v>
      </c>
      <c r="L60">
        <v>99000</v>
      </c>
      <c r="M60" s="47">
        <v>48</v>
      </c>
    </row>
    <row r="61" spans="2:13" x14ac:dyDescent="0.25">
      <c r="B61" s="60" t="s">
        <v>155</v>
      </c>
      <c r="C61" s="61">
        <v>2.3333333333333331E-2</v>
      </c>
      <c r="D61" s="8">
        <v>0</v>
      </c>
      <c r="E61">
        <f t="shared" ref="E61:E68" si="1">35*12</f>
        <v>420</v>
      </c>
      <c r="F61" s="7" t="s">
        <v>189</v>
      </c>
      <c r="G61" s="60">
        <v>1</v>
      </c>
      <c r="L61">
        <v>99000</v>
      </c>
      <c r="M61" s="47">
        <v>48</v>
      </c>
    </row>
    <row r="62" spans="2:13" x14ac:dyDescent="0.25">
      <c r="B62" s="60" t="s">
        <v>156</v>
      </c>
      <c r="C62" s="61">
        <v>2.3333333333333331E-2</v>
      </c>
      <c r="D62" s="8">
        <v>0</v>
      </c>
      <c r="E62">
        <f t="shared" si="1"/>
        <v>420</v>
      </c>
      <c r="F62" s="7" t="s">
        <v>189</v>
      </c>
      <c r="G62" s="60">
        <v>1</v>
      </c>
      <c r="L62">
        <v>99000</v>
      </c>
      <c r="M62" s="47">
        <v>48</v>
      </c>
    </row>
    <row r="63" spans="2:13" x14ac:dyDescent="0.25">
      <c r="B63" s="60" t="s">
        <v>157</v>
      </c>
      <c r="C63" s="61">
        <v>2.3333333333333331E-2</v>
      </c>
      <c r="D63" s="8">
        <v>0</v>
      </c>
      <c r="E63">
        <f t="shared" si="1"/>
        <v>420</v>
      </c>
      <c r="F63" s="7" t="s">
        <v>189</v>
      </c>
      <c r="G63" s="60">
        <v>1</v>
      </c>
      <c r="L63">
        <v>99000</v>
      </c>
      <c r="M63" s="47">
        <v>48</v>
      </c>
    </row>
    <row r="64" spans="2:13" x14ac:dyDescent="0.25">
      <c r="B64" s="60" t="s">
        <v>158</v>
      </c>
      <c r="C64" s="61">
        <v>2.3333333333333331E-2</v>
      </c>
      <c r="D64" s="8">
        <v>0</v>
      </c>
      <c r="E64">
        <f t="shared" si="1"/>
        <v>420</v>
      </c>
      <c r="F64" s="7" t="s">
        <v>189</v>
      </c>
      <c r="G64" s="60">
        <v>1</v>
      </c>
      <c r="L64">
        <v>99000</v>
      </c>
      <c r="M64" s="47">
        <v>48</v>
      </c>
    </row>
    <row r="65" spans="2:13" x14ac:dyDescent="0.25">
      <c r="B65" s="60" t="s">
        <v>159</v>
      </c>
      <c r="C65" s="61">
        <v>2.3333333333333331E-2</v>
      </c>
      <c r="D65" s="8">
        <v>0</v>
      </c>
      <c r="E65">
        <f t="shared" si="1"/>
        <v>420</v>
      </c>
      <c r="F65" s="7" t="s">
        <v>189</v>
      </c>
      <c r="G65" s="60">
        <v>1</v>
      </c>
      <c r="L65">
        <v>99000</v>
      </c>
      <c r="M65" s="47">
        <v>48</v>
      </c>
    </row>
    <row r="66" spans="2:13" x14ac:dyDescent="0.25">
      <c r="B66" s="60" t="s">
        <v>160</v>
      </c>
      <c r="C66" s="61">
        <v>2.3333333333333331E-2</v>
      </c>
      <c r="D66" s="8">
        <v>0</v>
      </c>
      <c r="E66">
        <f t="shared" si="1"/>
        <v>420</v>
      </c>
      <c r="F66" s="7" t="s">
        <v>189</v>
      </c>
      <c r="G66" s="60">
        <v>1</v>
      </c>
      <c r="L66">
        <v>99000</v>
      </c>
      <c r="M66" s="47">
        <v>48</v>
      </c>
    </row>
    <row r="67" spans="2:13" x14ac:dyDescent="0.25">
      <c r="B67" s="60" t="s">
        <v>161</v>
      </c>
      <c r="C67" s="61">
        <v>2.3333333333333331E-2</v>
      </c>
      <c r="D67" s="8">
        <v>0</v>
      </c>
      <c r="E67">
        <f t="shared" si="1"/>
        <v>420</v>
      </c>
      <c r="F67" s="7" t="s">
        <v>189</v>
      </c>
      <c r="G67" s="60">
        <v>1</v>
      </c>
      <c r="L67">
        <v>99000</v>
      </c>
      <c r="M67" s="47">
        <v>48</v>
      </c>
    </row>
    <row r="68" spans="2:13" x14ac:dyDescent="0.25">
      <c r="B68" s="60" t="s">
        <v>162</v>
      </c>
      <c r="C68" s="61">
        <v>2.3333333333333331E-2</v>
      </c>
      <c r="D68" s="8">
        <v>0</v>
      </c>
      <c r="E68">
        <f t="shared" si="1"/>
        <v>420</v>
      </c>
      <c r="F68" s="7" t="s">
        <v>192</v>
      </c>
      <c r="G68" s="60">
        <v>1</v>
      </c>
      <c r="L68">
        <v>99000</v>
      </c>
      <c r="M68" s="47">
        <v>48</v>
      </c>
    </row>
    <row r="69" spans="2:13" x14ac:dyDescent="0.25">
      <c r="B69" s="60" t="s">
        <v>163</v>
      </c>
      <c r="C69" s="61">
        <v>2.1499999999999998E-2</v>
      </c>
      <c r="D69" s="8">
        <v>0</v>
      </c>
      <c r="E69">
        <f>25*12</f>
        <v>300</v>
      </c>
      <c r="F69" s="7" t="s">
        <v>189</v>
      </c>
      <c r="G69" s="60">
        <v>1</v>
      </c>
      <c r="L69">
        <v>99000</v>
      </c>
      <c r="M69" s="47">
        <v>36</v>
      </c>
    </row>
    <row r="70" spans="2:13" x14ac:dyDescent="0.25">
      <c r="B70" s="60" t="s">
        <v>164</v>
      </c>
      <c r="C70" s="61">
        <v>2.1499999999999998E-2</v>
      </c>
      <c r="D70" s="8">
        <v>0</v>
      </c>
      <c r="E70">
        <f t="shared" ref="E70:E71" si="2">25*12</f>
        <v>300</v>
      </c>
      <c r="F70" s="7" t="s">
        <v>189</v>
      </c>
      <c r="G70" s="60">
        <v>1</v>
      </c>
      <c r="L70">
        <v>99000</v>
      </c>
      <c r="M70" s="47">
        <v>36</v>
      </c>
    </row>
    <row r="71" spans="2:13" x14ac:dyDescent="0.25">
      <c r="B71" s="60" t="s">
        <v>165</v>
      </c>
      <c r="C71" s="61">
        <v>2.1499999999999998E-2</v>
      </c>
      <c r="D71" s="8">
        <v>0</v>
      </c>
      <c r="E71">
        <f t="shared" si="2"/>
        <v>300</v>
      </c>
      <c r="F71" s="7" t="s">
        <v>189</v>
      </c>
      <c r="G71" s="60">
        <v>1</v>
      </c>
      <c r="L71">
        <v>99000</v>
      </c>
      <c r="M71" s="47">
        <v>36</v>
      </c>
    </row>
    <row r="72" spans="2:13" x14ac:dyDescent="0.25">
      <c r="B72" s="60" t="s">
        <v>166</v>
      </c>
      <c r="C72" s="61">
        <v>0.01</v>
      </c>
      <c r="D72" s="8">
        <v>0</v>
      </c>
      <c r="E72">
        <f>25*12</f>
        <v>300</v>
      </c>
      <c r="F72" s="7" t="s">
        <v>191</v>
      </c>
      <c r="G72" s="60">
        <v>1</v>
      </c>
      <c r="L72">
        <v>99000</v>
      </c>
      <c r="M72" s="47">
        <v>12</v>
      </c>
    </row>
    <row r="73" spans="2:13" x14ac:dyDescent="0.25">
      <c r="B73" s="60" t="s">
        <v>167</v>
      </c>
      <c r="C73" s="61">
        <v>0.01</v>
      </c>
      <c r="D73" s="8">
        <v>0</v>
      </c>
      <c r="E73">
        <f t="shared" ref="E73:E85" si="3">25*12</f>
        <v>300</v>
      </c>
      <c r="F73" s="7" t="s">
        <v>191</v>
      </c>
      <c r="G73" s="60">
        <v>1</v>
      </c>
      <c r="L73">
        <v>99000</v>
      </c>
      <c r="M73" s="47">
        <v>12</v>
      </c>
    </row>
    <row r="74" spans="2:13" x14ac:dyDescent="0.25">
      <c r="B74" s="60" t="s">
        <v>168</v>
      </c>
      <c r="C74" s="61">
        <v>0.01</v>
      </c>
      <c r="D74" s="8">
        <v>0</v>
      </c>
      <c r="E74">
        <f t="shared" si="3"/>
        <v>300</v>
      </c>
      <c r="F74" s="7" t="s">
        <v>191</v>
      </c>
      <c r="G74" s="60">
        <v>1</v>
      </c>
      <c r="L74">
        <v>99000</v>
      </c>
      <c r="M74" s="47">
        <v>12</v>
      </c>
    </row>
    <row r="75" spans="2:13" x14ac:dyDescent="0.25">
      <c r="B75" s="60" t="s">
        <v>169</v>
      </c>
      <c r="C75" s="61">
        <v>0.01</v>
      </c>
      <c r="D75" s="8">
        <v>0</v>
      </c>
      <c r="E75">
        <f t="shared" si="3"/>
        <v>300</v>
      </c>
      <c r="F75" s="7" t="s">
        <v>191</v>
      </c>
      <c r="G75" s="60">
        <v>1</v>
      </c>
      <c r="L75">
        <v>99000</v>
      </c>
      <c r="M75" s="47">
        <v>12</v>
      </c>
    </row>
    <row r="76" spans="2:13" x14ac:dyDescent="0.25">
      <c r="B76" s="60" t="s">
        <v>170</v>
      </c>
      <c r="C76" s="61">
        <v>0.01</v>
      </c>
      <c r="D76" s="8">
        <v>0</v>
      </c>
      <c r="E76">
        <f t="shared" si="3"/>
        <v>300</v>
      </c>
      <c r="F76" s="7" t="s">
        <v>191</v>
      </c>
      <c r="G76" s="60">
        <v>1</v>
      </c>
      <c r="L76">
        <v>99000</v>
      </c>
      <c r="M76" s="47">
        <v>12</v>
      </c>
    </row>
    <row r="77" spans="2:13" x14ac:dyDescent="0.25">
      <c r="B77" s="60" t="s">
        <v>171</v>
      </c>
      <c r="C77" s="61">
        <v>0.01</v>
      </c>
      <c r="D77" s="8">
        <v>0</v>
      </c>
      <c r="E77">
        <f t="shared" si="3"/>
        <v>300</v>
      </c>
      <c r="F77" s="7" t="s">
        <v>191</v>
      </c>
      <c r="G77" s="60">
        <v>1</v>
      </c>
      <c r="L77">
        <v>99000</v>
      </c>
      <c r="M77" s="47">
        <v>12</v>
      </c>
    </row>
    <row r="78" spans="2:13" x14ac:dyDescent="0.25">
      <c r="B78" s="60" t="s">
        <v>172</v>
      </c>
      <c r="C78" s="61">
        <v>0.01</v>
      </c>
      <c r="D78" s="8">
        <v>0</v>
      </c>
      <c r="E78">
        <f t="shared" si="3"/>
        <v>300</v>
      </c>
      <c r="F78" s="7" t="s">
        <v>191</v>
      </c>
      <c r="G78" s="60">
        <v>1</v>
      </c>
      <c r="L78">
        <v>99000</v>
      </c>
      <c r="M78" s="47">
        <v>12</v>
      </c>
    </row>
    <row r="79" spans="2:13" x14ac:dyDescent="0.25">
      <c r="B79" s="60" t="s">
        <v>173</v>
      </c>
      <c r="C79" s="61">
        <v>0.01</v>
      </c>
      <c r="D79" s="8">
        <v>0</v>
      </c>
      <c r="E79">
        <f t="shared" si="3"/>
        <v>300</v>
      </c>
      <c r="F79" s="7" t="s">
        <v>191</v>
      </c>
      <c r="G79" s="60">
        <v>1</v>
      </c>
      <c r="L79">
        <v>99000</v>
      </c>
      <c r="M79" s="47">
        <v>12</v>
      </c>
    </row>
    <row r="80" spans="2:13" x14ac:dyDescent="0.25">
      <c r="B80" s="60" t="s">
        <v>174</v>
      </c>
      <c r="C80" s="61">
        <v>0.01</v>
      </c>
      <c r="D80" s="8">
        <v>0</v>
      </c>
      <c r="E80">
        <f t="shared" si="3"/>
        <v>300</v>
      </c>
      <c r="F80" s="7" t="s">
        <v>193</v>
      </c>
      <c r="G80" s="60">
        <v>1</v>
      </c>
      <c r="L80">
        <v>99000</v>
      </c>
      <c r="M80" s="47">
        <v>12</v>
      </c>
    </row>
    <row r="81" spans="2:13" x14ac:dyDescent="0.25">
      <c r="B81" s="60" t="s">
        <v>175</v>
      </c>
      <c r="C81" s="61">
        <v>0.01</v>
      </c>
      <c r="D81" s="8">
        <v>0</v>
      </c>
      <c r="E81">
        <f t="shared" si="3"/>
        <v>300</v>
      </c>
      <c r="F81" s="7" t="s">
        <v>191</v>
      </c>
      <c r="G81" s="60">
        <v>1</v>
      </c>
      <c r="L81">
        <v>99000</v>
      </c>
      <c r="M81" s="47">
        <v>24</v>
      </c>
    </row>
    <row r="82" spans="2:13" x14ac:dyDescent="0.25">
      <c r="B82" s="60" t="s">
        <v>176</v>
      </c>
      <c r="C82" s="61">
        <v>0.01</v>
      </c>
      <c r="D82" s="8">
        <v>0</v>
      </c>
      <c r="E82">
        <f t="shared" si="3"/>
        <v>300</v>
      </c>
      <c r="F82" s="7" t="s">
        <v>191</v>
      </c>
      <c r="G82" s="60">
        <v>1</v>
      </c>
      <c r="L82">
        <v>99000</v>
      </c>
      <c r="M82" s="47">
        <v>24</v>
      </c>
    </row>
    <row r="83" spans="2:13" x14ac:dyDescent="0.25">
      <c r="B83" s="60" t="s">
        <v>177</v>
      </c>
      <c r="C83" s="61">
        <v>0.01</v>
      </c>
      <c r="D83" s="8">
        <v>0</v>
      </c>
      <c r="E83">
        <f t="shared" si="3"/>
        <v>300</v>
      </c>
      <c r="F83" s="7" t="s">
        <v>191</v>
      </c>
      <c r="G83" s="60">
        <v>1</v>
      </c>
      <c r="L83">
        <v>99000</v>
      </c>
      <c r="M83" s="47">
        <v>24</v>
      </c>
    </row>
    <row r="84" spans="2:13" x14ac:dyDescent="0.25">
      <c r="B84" s="60" t="s">
        <v>178</v>
      </c>
      <c r="C84" s="61">
        <v>0.01</v>
      </c>
      <c r="D84" s="8">
        <v>0</v>
      </c>
      <c r="E84">
        <f t="shared" si="3"/>
        <v>300</v>
      </c>
      <c r="F84" s="7" t="s">
        <v>191</v>
      </c>
      <c r="G84" s="60">
        <v>1</v>
      </c>
      <c r="L84">
        <v>99000</v>
      </c>
      <c r="M84" s="47">
        <v>24</v>
      </c>
    </row>
    <row r="85" spans="2:13" x14ac:dyDescent="0.25">
      <c r="B85" s="62" t="s">
        <v>179</v>
      </c>
      <c r="C85" s="63">
        <v>0.01</v>
      </c>
      <c r="D85" s="52">
        <v>0</v>
      </c>
      <c r="E85" s="52">
        <f t="shared" si="3"/>
        <v>300</v>
      </c>
      <c r="F85" s="53" t="s">
        <v>193</v>
      </c>
      <c r="G85" s="62">
        <v>1</v>
      </c>
      <c r="H85" s="52"/>
      <c r="I85" s="52"/>
      <c r="J85" s="52"/>
      <c r="K85" s="52"/>
      <c r="L85" s="52">
        <v>99000</v>
      </c>
      <c r="M85" s="71">
        <v>24</v>
      </c>
    </row>
    <row r="86" spans="2:13" x14ac:dyDescent="0.25">
      <c r="B86" s="54" t="s">
        <v>93</v>
      </c>
      <c r="C86" s="38">
        <v>0</v>
      </c>
      <c r="D86" s="8">
        <v>0</v>
      </c>
      <c r="E86" s="8">
        <v>240</v>
      </c>
      <c r="F86" s="7" t="s">
        <v>190</v>
      </c>
      <c r="G86" s="68">
        <v>8.6000000000000014</v>
      </c>
      <c r="H86" t="s">
        <v>122</v>
      </c>
      <c r="J86" s="7"/>
      <c r="K86" s="7"/>
      <c r="L86" s="73">
        <v>1</v>
      </c>
      <c r="M86" s="47">
        <v>12</v>
      </c>
    </row>
    <row r="87" spans="2:13" x14ac:dyDescent="0.25">
      <c r="B87" s="54" t="s">
        <v>94</v>
      </c>
      <c r="C87" s="30">
        <v>0</v>
      </c>
      <c r="D87" s="8">
        <v>0</v>
      </c>
      <c r="E87" s="8">
        <v>240</v>
      </c>
      <c r="F87" s="7" t="s">
        <v>190</v>
      </c>
      <c r="G87" s="68">
        <v>18.8</v>
      </c>
      <c r="J87" s="7"/>
      <c r="K87" s="7"/>
      <c r="L87" s="66">
        <v>1</v>
      </c>
      <c r="M87" s="47">
        <v>12</v>
      </c>
    </row>
    <row r="88" spans="2:13" x14ac:dyDescent="0.25">
      <c r="B88" s="54" t="s">
        <v>95</v>
      </c>
      <c r="C88" s="30">
        <v>0</v>
      </c>
      <c r="D88" s="8">
        <v>0</v>
      </c>
      <c r="E88" s="8">
        <v>240</v>
      </c>
      <c r="F88" s="7" t="s">
        <v>190</v>
      </c>
      <c r="G88" s="68">
        <v>3.0130000000000003</v>
      </c>
      <c r="H88" t="s">
        <v>123</v>
      </c>
      <c r="J88" s="7"/>
      <c r="K88" s="7"/>
      <c r="L88" s="66">
        <v>1</v>
      </c>
      <c r="M88" s="47">
        <v>12</v>
      </c>
    </row>
    <row r="89" spans="2:13" x14ac:dyDescent="0.25">
      <c r="B89" s="54" t="s">
        <v>96</v>
      </c>
      <c r="C89" s="30">
        <v>0</v>
      </c>
      <c r="D89" s="8">
        <v>0</v>
      </c>
      <c r="E89" s="8">
        <v>240</v>
      </c>
      <c r="F89" s="7" t="s">
        <v>190</v>
      </c>
      <c r="G89" s="68">
        <v>1.0999999999999999E-2</v>
      </c>
      <c r="H89" t="s">
        <v>124</v>
      </c>
      <c r="J89" s="7"/>
      <c r="K89" s="7"/>
      <c r="L89" s="66">
        <v>1</v>
      </c>
      <c r="M89" s="47">
        <v>12</v>
      </c>
    </row>
    <row r="90" spans="2:13" x14ac:dyDescent="0.25">
      <c r="B90" s="54" t="s">
        <v>97</v>
      </c>
      <c r="C90" s="30">
        <v>0</v>
      </c>
      <c r="D90" s="8">
        <v>0</v>
      </c>
      <c r="E90" s="8">
        <v>240</v>
      </c>
      <c r="F90" s="7" t="s">
        <v>190</v>
      </c>
      <c r="G90" s="68">
        <v>0.46000000000000008</v>
      </c>
      <c r="H90" t="s">
        <v>125</v>
      </c>
      <c r="J90" s="7"/>
      <c r="K90" s="7"/>
      <c r="L90" s="66">
        <v>1</v>
      </c>
      <c r="M90" s="47">
        <v>12</v>
      </c>
    </row>
    <row r="91" spans="2:13" x14ac:dyDescent="0.25">
      <c r="B91" s="54" t="s">
        <v>98</v>
      </c>
      <c r="C91" s="30">
        <v>0</v>
      </c>
      <c r="D91" s="8">
        <v>0</v>
      </c>
      <c r="E91" s="8">
        <v>240</v>
      </c>
      <c r="F91" s="7" t="s">
        <v>190</v>
      </c>
      <c r="G91" s="68">
        <v>0.78500000000000014</v>
      </c>
      <c r="H91" t="s">
        <v>126</v>
      </c>
      <c r="J91" s="7"/>
      <c r="K91" s="7"/>
      <c r="L91" s="66">
        <v>1</v>
      </c>
      <c r="M91" s="47">
        <v>12</v>
      </c>
    </row>
    <row r="92" spans="2:13" x14ac:dyDescent="0.25">
      <c r="B92" s="54" t="s">
        <v>99</v>
      </c>
      <c r="C92" s="30">
        <v>0</v>
      </c>
      <c r="D92" s="8">
        <v>0</v>
      </c>
      <c r="E92" s="8">
        <v>240</v>
      </c>
      <c r="F92" s="7" t="s">
        <v>190</v>
      </c>
      <c r="G92" s="68">
        <v>10.435000000000002</v>
      </c>
      <c r="H92" t="s">
        <v>127</v>
      </c>
      <c r="J92" s="7"/>
      <c r="K92" s="7"/>
      <c r="L92" s="66">
        <v>1</v>
      </c>
      <c r="M92" s="47">
        <v>12</v>
      </c>
    </row>
    <row r="93" spans="2:13" x14ac:dyDescent="0.25">
      <c r="B93" s="54" t="s">
        <v>100</v>
      </c>
      <c r="C93" s="30">
        <v>0</v>
      </c>
      <c r="D93" s="8">
        <v>0</v>
      </c>
      <c r="E93" s="8">
        <v>240</v>
      </c>
      <c r="F93" s="7" t="s">
        <v>190</v>
      </c>
      <c r="G93" s="68">
        <v>8.7560000000000002</v>
      </c>
      <c r="H93" t="s">
        <v>128</v>
      </c>
      <c r="J93" s="7"/>
      <c r="K93" s="7"/>
      <c r="L93" s="66">
        <v>1</v>
      </c>
      <c r="M93" s="47">
        <v>12</v>
      </c>
    </row>
    <row r="94" spans="2:13" x14ac:dyDescent="0.25">
      <c r="B94" s="54" t="s">
        <v>101</v>
      </c>
      <c r="C94" s="30">
        <v>0</v>
      </c>
      <c r="D94" s="8">
        <v>0</v>
      </c>
      <c r="E94" s="8">
        <v>240</v>
      </c>
      <c r="F94" s="7" t="s">
        <v>190</v>
      </c>
      <c r="G94" s="68">
        <v>6.7789999999999964</v>
      </c>
      <c r="H94" t="s">
        <v>129</v>
      </c>
      <c r="J94" s="7"/>
      <c r="K94" s="7"/>
      <c r="L94" s="66">
        <v>1</v>
      </c>
      <c r="M94" s="47">
        <v>12</v>
      </c>
    </row>
    <row r="95" spans="2:13" x14ac:dyDescent="0.25">
      <c r="B95" s="54" t="s">
        <v>102</v>
      </c>
      <c r="C95" s="30">
        <v>0</v>
      </c>
      <c r="D95" s="8">
        <v>0</v>
      </c>
      <c r="E95" s="8">
        <v>240</v>
      </c>
      <c r="F95" s="7" t="s">
        <v>190</v>
      </c>
      <c r="G95" s="68">
        <v>11.76</v>
      </c>
      <c r="H95" t="s">
        <v>130</v>
      </c>
      <c r="J95" s="7"/>
      <c r="K95" s="7"/>
      <c r="L95" s="66">
        <v>1</v>
      </c>
      <c r="M95" s="47">
        <v>12</v>
      </c>
    </row>
    <row r="96" spans="2:13" x14ac:dyDescent="0.25">
      <c r="B96" s="54" t="s">
        <v>103</v>
      </c>
      <c r="C96" s="30">
        <v>0</v>
      </c>
      <c r="D96" s="8">
        <v>0</v>
      </c>
      <c r="E96">
        <v>240</v>
      </c>
      <c r="F96" s="7" t="s">
        <v>190</v>
      </c>
      <c r="G96" s="69">
        <v>0</v>
      </c>
      <c r="H96" t="s">
        <v>131</v>
      </c>
      <c r="J96" s="7"/>
      <c r="K96" s="7"/>
      <c r="L96" s="66">
        <v>1</v>
      </c>
      <c r="M96" s="47">
        <v>12</v>
      </c>
    </row>
    <row r="97" spans="2:13" x14ac:dyDescent="0.25">
      <c r="B97" s="54" t="s">
        <v>104</v>
      </c>
      <c r="C97" s="30">
        <v>0</v>
      </c>
      <c r="D97" s="8">
        <v>0</v>
      </c>
      <c r="E97">
        <v>240</v>
      </c>
      <c r="F97" s="7" t="s">
        <v>190</v>
      </c>
      <c r="G97" s="69">
        <v>136.024</v>
      </c>
      <c r="H97" t="s">
        <v>132</v>
      </c>
      <c r="J97" s="7"/>
      <c r="K97" s="7"/>
      <c r="L97" s="66">
        <v>1</v>
      </c>
      <c r="M97" s="47">
        <v>12</v>
      </c>
    </row>
    <row r="98" spans="2:13" x14ac:dyDescent="0.25">
      <c r="B98" s="54" t="s">
        <v>105</v>
      </c>
      <c r="C98" s="30">
        <v>0</v>
      </c>
      <c r="D98" s="8">
        <v>0</v>
      </c>
      <c r="E98">
        <v>240</v>
      </c>
      <c r="F98" s="7" t="s">
        <v>190</v>
      </c>
      <c r="G98" s="69">
        <v>12.568</v>
      </c>
      <c r="H98" t="s">
        <v>133</v>
      </c>
      <c r="J98" s="7"/>
      <c r="K98" s="7"/>
      <c r="L98" s="66">
        <v>1</v>
      </c>
      <c r="M98" s="47">
        <v>12</v>
      </c>
    </row>
    <row r="99" spans="2:13" x14ac:dyDescent="0.25">
      <c r="B99" s="54" t="s">
        <v>106</v>
      </c>
      <c r="C99" s="30">
        <v>0</v>
      </c>
      <c r="D99" s="8">
        <v>0</v>
      </c>
      <c r="E99">
        <v>240</v>
      </c>
      <c r="F99" s="7" t="s">
        <v>190</v>
      </c>
      <c r="G99" s="69">
        <v>6.9630000000000001</v>
      </c>
      <c r="H99" t="s">
        <v>134</v>
      </c>
      <c r="J99" s="7"/>
      <c r="K99" s="7"/>
      <c r="L99" s="66">
        <v>1</v>
      </c>
      <c r="M99" s="47">
        <v>12</v>
      </c>
    </row>
    <row r="100" spans="2:13" x14ac:dyDescent="0.25">
      <c r="B100" s="54" t="s">
        <v>107</v>
      </c>
      <c r="C100" s="30">
        <v>0</v>
      </c>
      <c r="D100" s="8">
        <v>0</v>
      </c>
      <c r="E100">
        <v>240</v>
      </c>
      <c r="F100" s="7" t="s">
        <v>190</v>
      </c>
      <c r="G100" s="69">
        <v>53.463000000000001</v>
      </c>
      <c r="H100" t="s">
        <v>135</v>
      </c>
      <c r="J100" s="7"/>
      <c r="K100" s="7"/>
      <c r="L100" s="66">
        <v>1</v>
      </c>
      <c r="M100" s="47">
        <v>12</v>
      </c>
    </row>
    <row r="101" spans="2:13" x14ac:dyDescent="0.25">
      <c r="B101" s="54" t="s">
        <v>108</v>
      </c>
      <c r="C101" s="30">
        <v>0</v>
      </c>
      <c r="D101" s="8">
        <v>0</v>
      </c>
      <c r="E101">
        <v>240</v>
      </c>
      <c r="F101" s="7" t="s">
        <v>190</v>
      </c>
      <c r="G101" s="69">
        <v>5</v>
      </c>
      <c r="H101" t="s">
        <v>136</v>
      </c>
      <c r="J101" s="7"/>
      <c r="K101" s="7"/>
      <c r="L101" s="66">
        <v>1</v>
      </c>
      <c r="M101" s="47">
        <v>12</v>
      </c>
    </row>
    <row r="102" spans="2:13" x14ac:dyDescent="0.25">
      <c r="B102" s="54" t="s">
        <v>109</v>
      </c>
      <c r="C102" s="30">
        <v>0</v>
      </c>
      <c r="D102" s="8">
        <v>0</v>
      </c>
      <c r="E102">
        <v>240</v>
      </c>
      <c r="F102" s="7" t="s">
        <v>190</v>
      </c>
      <c r="G102" s="69">
        <v>10.621</v>
      </c>
      <c r="H102" t="s">
        <v>137</v>
      </c>
      <c r="J102" s="7"/>
      <c r="K102" s="7"/>
      <c r="L102" s="66">
        <v>1</v>
      </c>
      <c r="M102" s="47">
        <v>12</v>
      </c>
    </row>
    <row r="103" spans="2:13" x14ac:dyDescent="0.25">
      <c r="B103" s="54" t="s">
        <v>110</v>
      </c>
      <c r="C103" s="30">
        <v>0</v>
      </c>
      <c r="D103" s="8">
        <v>0</v>
      </c>
      <c r="E103">
        <v>240</v>
      </c>
      <c r="F103" s="7" t="s">
        <v>190</v>
      </c>
      <c r="G103" s="69">
        <v>0.5</v>
      </c>
      <c r="H103" t="s">
        <v>138</v>
      </c>
      <c r="J103" s="7"/>
      <c r="K103" s="7"/>
      <c r="L103" s="66">
        <v>1</v>
      </c>
      <c r="M103" s="47">
        <v>12</v>
      </c>
    </row>
    <row r="104" spans="2:13" x14ac:dyDescent="0.25">
      <c r="B104" s="54" t="s">
        <v>111</v>
      </c>
      <c r="C104" s="30">
        <v>0</v>
      </c>
      <c r="D104" s="8">
        <v>0</v>
      </c>
      <c r="E104">
        <v>240</v>
      </c>
      <c r="F104" s="7" t="s">
        <v>190</v>
      </c>
      <c r="G104" s="69">
        <v>0</v>
      </c>
      <c r="H104" t="s">
        <v>139</v>
      </c>
      <c r="J104" s="7"/>
      <c r="K104" s="7"/>
      <c r="L104" s="66">
        <v>1</v>
      </c>
      <c r="M104" s="47">
        <v>12</v>
      </c>
    </row>
    <row r="105" spans="2:13" x14ac:dyDescent="0.25">
      <c r="B105" s="54" t="s">
        <v>112</v>
      </c>
      <c r="C105" s="30">
        <v>0</v>
      </c>
      <c r="D105" s="8">
        <v>0</v>
      </c>
      <c r="E105">
        <v>240</v>
      </c>
      <c r="F105" s="7" t="s">
        <v>190</v>
      </c>
      <c r="G105" s="69">
        <v>0.3</v>
      </c>
      <c r="H105" t="s">
        <v>140</v>
      </c>
      <c r="J105" s="7"/>
      <c r="K105" s="7"/>
      <c r="L105" s="66">
        <v>1</v>
      </c>
      <c r="M105" s="47">
        <v>12</v>
      </c>
    </row>
    <row r="106" spans="2:13" x14ac:dyDescent="0.25">
      <c r="B106" s="54" t="s">
        <v>113</v>
      </c>
      <c r="C106" s="30">
        <v>0</v>
      </c>
      <c r="D106" s="8">
        <v>0</v>
      </c>
      <c r="E106">
        <v>240</v>
      </c>
      <c r="F106" s="7" t="s">
        <v>190</v>
      </c>
      <c r="G106" s="69">
        <v>4.8029999999999999</v>
      </c>
      <c r="H106" t="s">
        <v>141</v>
      </c>
      <c r="J106" s="7"/>
      <c r="K106" s="7"/>
      <c r="L106" s="66">
        <v>1</v>
      </c>
      <c r="M106" s="47">
        <v>12</v>
      </c>
    </row>
    <row r="107" spans="2:13" x14ac:dyDescent="0.25">
      <c r="B107" s="54" t="s">
        <v>114</v>
      </c>
      <c r="C107" s="30">
        <v>0</v>
      </c>
      <c r="D107" s="8">
        <v>0</v>
      </c>
      <c r="E107">
        <v>240</v>
      </c>
      <c r="F107" s="7" t="s">
        <v>190</v>
      </c>
      <c r="G107" s="69">
        <v>4.578000000000003</v>
      </c>
      <c r="H107" t="s">
        <v>142</v>
      </c>
      <c r="J107" s="7"/>
      <c r="K107" s="7"/>
      <c r="L107" s="66">
        <v>1</v>
      </c>
      <c r="M107" s="47">
        <v>12</v>
      </c>
    </row>
    <row r="108" spans="2:13" x14ac:dyDescent="0.25">
      <c r="B108" s="54" t="s">
        <v>115</v>
      </c>
      <c r="C108" s="30">
        <v>0</v>
      </c>
      <c r="D108" s="8">
        <v>0</v>
      </c>
      <c r="E108">
        <v>240</v>
      </c>
      <c r="F108" s="7" t="s">
        <v>190</v>
      </c>
      <c r="G108" s="69">
        <v>0</v>
      </c>
      <c r="H108" t="s">
        <v>143</v>
      </c>
      <c r="J108" s="7"/>
      <c r="K108" s="7"/>
      <c r="L108" s="66">
        <v>1</v>
      </c>
      <c r="M108" s="47">
        <v>12</v>
      </c>
    </row>
    <row r="109" spans="2:13" x14ac:dyDescent="0.25">
      <c r="B109" s="54" t="s">
        <v>116</v>
      </c>
      <c r="C109" s="30">
        <v>0</v>
      </c>
      <c r="D109" s="8">
        <v>0</v>
      </c>
      <c r="E109">
        <v>240</v>
      </c>
      <c r="F109" s="7" t="s">
        <v>190</v>
      </c>
      <c r="G109" s="69">
        <v>0.97499999999999998</v>
      </c>
      <c r="H109" t="s">
        <v>144</v>
      </c>
      <c r="J109" s="7"/>
      <c r="K109" s="7"/>
      <c r="L109" s="66">
        <v>1</v>
      </c>
      <c r="M109" s="47">
        <v>12</v>
      </c>
    </row>
    <row r="110" spans="2:13" x14ac:dyDescent="0.25">
      <c r="B110" s="54" t="s">
        <v>117</v>
      </c>
      <c r="C110" s="30">
        <v>0</v>
      </c>
      <c r="D110" s="8">
        <v>0</v>
      </c>
      <c r="E110">
        <v>240</v>
      </c>
      <c r="F110" s="7" t="s">
        <v>190</v>
      </c>
      <c r="G110" s="69">
        <v>7.2159999999999975</v>
      </c>
      <c r="H110" t="s">
        <v>145</v>
      </c>
      <c r="J110" s="7"/>
      <c r="K110" s="7"/>
      <c r="L110" s="66">
        <v>1</v>
      </c>
      <c r="M110" s="47">
        <v>12</v>
      </c>
    </row>
    <row r="111" spans="2:13" x14ac:dyDescent="0.25">
      <c r="B111" s="54" t="s">
        <v>118</v>
      </c>
      <c r="C111" s="30">
        <v>0</v>
      </c>
      <c r="D111" s="8">
        <v>0</v>
      </c>
      <c r="E111">
        <v>240</v>
      </c>
      <c r="F111" s="7" t="s">
        <v>190</v>
      </c>
      <c r="G111" s="69">
        <v>15.124999999999998</v>
      </c>
      <c r="H111" t="s">
        <v>146</v>
      </c>
      <c r="J111" s="7"/>
      <c r="K111" s="7"/>
      <c r="L111" s="66">
        <v>1</v>
      </c>
      <c r="M111" s="47">
        <v>12</v>
      </c>
    </row>
    <row r="112" spans="2:13" x14ac:dyDescent="0.25">
      <c r="B112" s="54" t="s">
        <v>119</v>
      </c>
      <c r="C112" s="30">
        <v>0</v>
      </c>
      <c r="D112" s="8">
        <v>0</v>
      </c>
      <c r="E112">
        <v>240</v>
      </c>
      <c r="F112" s="7" t="s">
        <v>190</v>
      </c>
      <c r="G112" s="69">
        <v>22</v>
      </c>
      <c r="H112" t="s">
        <v>147</v>
      </c>
      <c r="J112" s="7"/>
      <c r="K112" s="7"/>
      <c r="L112" s="66">
        <v>1</v>
      </c>
      <c r="M112" s="47">
        <v>12</v>
      </c>
    </row>
    <row r="113" spans="1:13" x14ac:dyDescent="0.25">
      <c r="B113" s="54" t="s">
        <v>120</v>
      </c>
      <c r="C113" s="30">
        <v>0</v>
      </c>
      <c r="D113" s="8">
        <v>0</v>
      </c>
      <c r="E113">
        <v>240</v>
      </c>
      <c r="F113" s="7" t="s">
        <v>190</v>
      </c>
      <c r="G113" s="69">
        <v>5</v>
      </c>
      <c r="H113" t="s">
        <v>148</v>
      </c>
      <c r="J113" s="7"/>
      <c r="K113" s="7"/>
      <c r="L113" s="66">
        <v>1</v>
      </c>
      <c r="M113" s="47">
        <v>12</v>
      </c>
    </row>
    <row r="114" spans="1:13" x14ac:dyDescent="0.25">
      <c r="B114" s="64" t="s">
        <v>121</v>
      </c>
      <c r="C114" s="51">
        <v>0</v>
      </c>
      <c r="D114" s="52">
        <v>0</v>
      </c>
      <c r="E114" s="52">
        <v>240</v>
      </c>
      <c r="F114" s="53" t="s">
        <v>190</v>
      </c>
      <c r="G114" s="70">
        <v>99.11</v>
      </c>
      <c r="H114" s="52" t="s">
        <v>149</v>
      </c>
      <c r="I114" s="52"/>
      <c r="J114" s="53"/>
      <c r="K114" s="53"/>
      <c r="L114" s="67">
        <v>1</v>
      </c>
      <c r="M114" s="71">
        <v>12</v>
      </c>
    </row>
    <row r="115" spans="1:13" x14ac:dyDescent="0.25">
      <c r="A115" t="s">
        <v>196</v>
      </c>
      <c r="B115" s="44" t="s">
        <v>64</v>
      </c>
      <c r="C115" s="38">
        <v>0</v>
      </c>
      <c r="D115" s="8">
        <v>0</v>
      </c>
      <c r="E115" s="8">
        <f t="shared" ref="E115:E133" si="4">50*12</f>
        <v>600</v>
      </c>
      <c r="F115" s="7" t="s">
        <v>186</v>
      </c>
      <c r="G115" s="35">
        <v>900</v>
      </c>
      <c r="I115" s="7"/>
      <c r="J115" s="7"/>
      <c r="K115" s="7"/>
      <c r="L115" s="7" t="s">
        <v>182</v>
      </c>
      <c r="M115" s="47">
        <v>60</v>
      </c>
    </row>
    <row r="116" spans="1:13" x14ac:dyDescent="0.25">
      <c r="B116" s="44" t="s">
        <v>65</v>
      </c>
      <c r="C116" s="30">
        <v>0</v>
      </c>
      <c r="D116" s="8">
        <v>0</v>
      </c>
      <c r="E116" s="8">
        <f t="shared" si="4"/>
        <v>600</v>
      </c>
      <c r="F116" s="7" t="s">
        <v>186</v>
      </c>
      <c r="G116" s="35">
        <v>1754</v>
      </c>
      <c r="I116" s="7"/>
      <c r="J116" s="7"/>
      <c r="K116" s="7"/>
      <c r="L116" s="7" t="s">
        <v>182</v>
      </c>
      <c r="M116" s="47">
        <v>60</v>
      </c>
    </row>
    <row r="117" spans="1:13" x14ac:dyDescent="0.25">
      <c r="B117" s="44" t="s">
        <v>66</v>
      </c>
      <c r="C117" s="30">
        <v>0</v>
      </c>
      <c r="D117" s="8">
        <v>0</v>
      </c>
      <c r="E117" s="8">
        <f t="shared" si="4"/>
        <v>600</v>
      </c>
      <c r="F117" s="7" t="s">
        <v>186</v>
      </c>
      <c r="G117" s="35">
        <v>113</v>
      </c>
      <c r="I117" s="7"/>
      <c r="J117" s="7"/>
      <c r="K117" s="7"/>
      <c r="L117" s="7" t="s">
        <v>182</v>
      </c>
      <c r="M117" s="47">
        <v>60</v>
      </c>
    </row>
    <row r="118" spans="1:13" x14ac:dyDescent="0.25">
      <c r="B118" s="45" t="s">
        <v>67</v>
      </c>
      <c r="C118" s="30">
        <v>0</v>
      </c>
      <c r="D118" s="8">
        <v>0</v>
      </c>
      <c r="E118" s="8">
        <f t="shared" si="4"/>
        <v>600</v>
      </c>
      <c r="F118" s="7" t="s">
        <v>186</v>
      </c>
      <c r="G118" s="36">
        <v>2324</v>
      </c>
      <c r="H118" s="8"/>
      <c r="I118" s="7"/>
      <c r="J118" s="7"/>
      <c r="K118" s="7"/>
      <c r="L118" s="7" t="s">
        <v>182</v>
      </c>
      <c r="M118" s="47">
        <v>60</v>
      </c>
    </row>
    <row r="119" spans="1:13" x14ac:dyDescent="0.25">
      <c r="B119" s="45" t="s">
        <v>68</v>
      </c>
      <c r="C119" s="30">
        <v>0</v>
      </c>
      <c r="D119" s="8">
        <v>0</v>
      </c>
      <c r="E119" s="8">
        <f t="shared" si="4"/>
        <v>600</v>
      </c>
      <c r="F119" s="7" t="s">
        <v>186</v>
      </c>
      <c r="G119" s="36">
        <v>256</v>
      </c>
      <c r="H119" s="8"/>
      <c r="I119" s="7"/>
      <c r="J119" s="7"/>
      <c r="K119" s="7"/>
      <c r="L119" s="7" t="s">
        <v>182</v>
      </c>
      <c r="M119" s="47">
        <v>60</v>
      </c>
    </row>
    <row r="120" spans="1:13" x14ac:dyDescent="0.25">
      <c r="B120" s="46" t="s">
        <v>69</v>
      </c>
      <c r="C120" s="31">
        <v>0</v>
      </c>
      <c r="D120" s="52">
        <v>0</v>
      </c>
      <c r="E120" s="42">
        <f t="shared" si="4"/>
        <v>600</v>
      </c>
      <c r="F120" s="53" t="s">
        <v>186</v>
      </c>
      <c r="G120" s="37">
        <v>900</v>
      </c>
      <c r="H120" s="42"/>
      <c r="I120" s="53"/>
      <c r="J120" s="53"/>
      <c r="K120" s="53"/>
      <c r="L120" s="53" t="s">
        <v>182</v>
      </c>
      <c r="M120" s="71">
        <v>60</v>
      </c>
    </row>
    <row r="121" spans="1:13" x14ac:dyDescent="0.25">
      <c r="B121" s="43" t="s">
        <v>49</v>
      </c>
      <c r="C121" s="30">
        <v>0.55808000000000002</v>
      </c>
      <c r="D121" s="8">
        <v>0</v>
      </c>
      <c r="E121" s="8">
        <f t="shared" si="4"/>
        <v>600</v>
      </c>
      <c r="F121" s="15" t="s">
        <v>187</v>
      </c>
      <c r="G121" s="32">
        <v>64</v>
      </c>
      <c r="H121" s="7"/>
      <c r="I121" s="7"/>
      <c r="J121" s="7"/>
      <c r="K121" s="7"/>
      <c r="L121" s="7" t="s">
        <v>182</v>
      </c>
      <c r="M121" s="47">
        <v>60</v>
      </c>
    </row>
    <row r="122" spans="1:13" x14ac:dyDescent="0.25">
      <c r="B122" s="43" t="s">
        <v>50</v>
      </c>
      <c r="C122" s="30">
        <v>2.0928</v>
      </c>
      <c r="D122" s="8">
        <v>0</v>
      </c>
      <c r="E122" s="8">
        <f t="shared" si="4"/>
        <v>600</v>
      </c>
      <c r="F122" s="7" t="s">
        <v>187</v>
      </c>
      <c r="G122" s="30">
        <v>240</v>
      </c>
      <c r="H122" s="8"/>
      <c r="I122" s="44" t="s">
        <v>64</v>
      </c>
      <c r="J122" s="7"/>
      <c r="K122" s="7"/>
      <c r="L122" s="7" t="s">
        <v>182</v>
      </c>
      <c r="M122" s="47">
        <v>60</v>
      </c>
    </row>
    <row r="123" spans="1:13" x14ac:dyDescent="0.25">
      <c r="B123" s="43" t="s">
        <v>51</v>
      </c>
      <c r="C123" s="30">
        <v>2.9648000000000003</v>
      </c>
      <c r="D123" s="8">
        <v>0</v>
      </c>
      <c r="E123" s="8">
        <f t="shared" si="4"/>
        <v>600</v>
      </c>
      <c r="F123" s="7" t="s">
        <v>187</v>
      </c>
      <c r="G123" s="30">
        <v>340</v>
      </c>
      <c r="H123" s="7"/>
      <c r="I123" s="45" t="s">
        <v>69</v>
      </c>
      <c r="J123" s="7"/>
      <c r="K123" s="7"/>
      <c r="L123" s="7" t="s">
        <v>182</v>
      </c>
      <c r="M123" s="47">
        <v>60</v>
      </c>
    </row>
    <row r="124" spans="1:13" x14ac:dyDescent="0.25">
      <c r="B124" s="43" t="s">
        <v>52</v>
      </c>
      <c r="C124" s="30">
        <v>7.4120000000000008</v>
      </c>
      <c r="D124" s="8">
        <v>0</v>
      </c>
      <c r="E124" s="8">
        <f t="shared" si="4"/>
        <v>600</v>
      </c>
      <c r="F124" s="7" t="s">
        <v>187</v>
      </c>
      <c r="G124" s="30">
        <v>850</v>
      </c>
      <c r="H124" s="7"/>
      <c r="I124" s="7"/>
      <c r="J124" s="7"/>
      <c r="K124" s="7"/>
      <c r="L124" s="7" t="s">
        <v>182</v>
      </c>
      <c r="M124" s="47">
        <v>60</v>
      </c>
    </row>
    <row r="125" spans="1:13" x14ac:dyDescent="0.25">
      <c r="B125" s="43" t="s">
        <v>53</v>
      </c>
      <c r="C125" s="30">
        <v>11.336</v>
      </c>
      <c r="D125" s="8">
        <v>0</v>
      </c>
      <c r="E125" s="8">
        <f t="shared" si="4"/>
        <v>600</v>
      </c>
      <c r="F125" s="7" t="s">
        <v>187</v>
      </c>
      <c r="G125" s="30">
        <v>1300</v>
      </c>
      <c r="H125" s="7"/>
      <c r="I125" s="44" t="s">
        <v>67</v>
      </c>
      <c r="J125" s="7"/>
      <c r="K125" s="7"/>
      <c r="L125" s="7" t="s">
        <v>182</v>
      </c>
      <c r="M125" s="47">
        <v>60</v>
      </c>
    </row>
    <row r="126" spans="1:13" x14ac:dyDescent="0.25">
      <c r="B126" s="43" t="s">
        <v>54</v>
      </c>
      <c r="C126" s="30">
        <v>1.9358400000000002</v>
      </c>
      <c r="D126" s="8">
        <v>0</v>
      </c>
      <c r="E126" s="8">
        <f t="shared" si="4"/>
        <v>600</v>
      </c>
      <c r="F126" s="7" t="s">
        <v>187</v>
      </c>
      <c r="G126" s="33">
        <v>222</v>
      </c>
      <c r="I126" s="45" t="s">
        <v>68</v>
      </c>
      <c r="J126" s="7"/>
      <c r="K126" s="7"/>
      <c r="L126" s="7" t="s">
        <v>182</v>
      </c>
      <c r="M126" s="47">
        <v>60</v>
      </c>
    </row>
    <row r="127" spans="1:13" x14ac:dyDescent="0.25">
      <c r="B127" s="43" t="s">
        <v>55</v>
      </c>
      <c r="C127" s="30">
        <v>6.9760000000000009</v>
      </c>
      <c r="D127" s="8">
        <v>0</v>
      </c>
      <c r="E127" s="8">
        <f t="shared" si="4"/>
        <v>600</v>
      </c>
      <c r="F127" s="7" t="s">
        <v>187</v>
      </c>
      <c r="G127" s="33">
        <v>800</v>
      </c>
      <c r="I127" s="44" t="s">
        <v>65</v>
      </c>
      <c r="J127" s="7"/>
      <c r="K127" s="7"/>
      <c r="L127" s="7" t="s">
        <v>182</v>
      </c>
      <c r="M127" s="47">
        <v>60</v>
      </c>
    </row>
    <row r="128" spans="1:13" x14ac:dyDescent="0.25">
      <c r="B128" s="43" t="s">
        <v>56</v>
      </c>
      <c r="C128" s="30">
        <v>6.9760000000000009</v>
      </c>
      <c r="D128" s="8">
        <v>0</v>
      </c>
      <c r="E128" s="8">
        <f t="shared" si="4"/>
        <v>600</v>
      </c>
      <c r="F128" s="7" t="s">
        <v>187</v>
      </c>
      <c r="G128" s="33">
        <v>800</v>
      </c>
      <c r="I128" s="44" t="s">
        <v>65</v>
      </c>
      <c r="J128" s="7"/>
      <c r="K128" s="7"/>
      <c r="L128" s="7" t="s">
        <v>182</v>
      </c>
      <c r="M128" s="47">
        <v>60</v>
      </c>
    </row>
    <row r="129" spans="2:13" x14ac:dyDescent="0.25">
      <c r="B129" s="43" t="s">
        <v>57</v>
      </c>
      <c r="C129" s="30">
        <v>6.5400000000000009</v>
      </c>
      <c r="D129" s="8">
        <v>0</v>
      </c>
      <c r="E129" s="8">
        <f t="shared" si="4"/>
        <v>600</v>
      </c>
      <c r="F129" s="7" t="s">
        <v>187</v>
      </c>
      <c r="G129" s="33">
        <v>750</v>
      </c>
      <c r="I129" s="44" t="s">
        <v>66</v>
      </c>
      <c r="J129" s="7"/>
      <c r="K129" s="7"/>
      <c r="L129" s="7" t="s">
        <v>182</v>
      </c>
      <c r="M129" s="47">
        <v>60</v>
      </c>
    </row>
    <row r="130" spans="2:13" x14ac:dyDescent="0.25">
      <c r="B130" s="55" t="s">
        <v>58</v>
      </c>
      <c r="C130" s="30">
        <v>1.0464</v>
      </c>
      <c r="D130" s="8">
        <v>0</v>
      </c>
      <c r="E130" s="8">
        <f t="shared" si="4"/>
        <v>600</v>
      </c>
      <c r="F130" s="7" t="s">
        <v>187</v>
      </c>
      <c r="G130" s="32">
        <v>120</v>
      </c>
      <c r="H130" s="8"/>
      <c r="I130" s="7"/>
      <c r="J130" s="7"/>
      <c r="K130" s="7"/>
      <c r="L130" s="7" t="s">
        <v>182</v>
      </c>
      <c r="M130" s="47">
        <v>60</v>
      </c>
    </row>
    <row r="131" spans="2:13" x14ac:dyDescent="0.25">
      <c r="B131" s="43" t="s">
        <v>152</v>
      </c>
      <c r="C131" s="30">
        <v>4.1856</v>
      </c>
      <c r="D131" s="8">
        <v>0</v>
      </c>
      <c r="E131" s="8">
        <f t="shared" si="4"/>
        <v>600</v>
      </c>
      <c r="F131" s="7" t="s">
        <v>187</v>
      </c>
      <c r="G131" s="33">
        <f>1200-720</f>
        <v>480</v>
      </c>
      <c r="H131" s="43"/>
      <c r="I131" s="7"/>
      <c r="J131" s="7"/>
      <c r="K131" s="7"/>
      <c r="L131" s="7" t="s">
        <v>182</v>
      </c>
      <c r="M131" s="47">
        <v>60</v>
      </c>
    </row>
    <row r="132" spans="2:13" x14ac:dyDescent="0.25">
      <c r="B132" s="43" t="s">
        <v>153</v>
      </c>
      <c r="C132" s="30">
        <v>2.6160000000000001</v>
      </c>
      <c r="D132" s="8">
        <v>0</v>
      </c>
      <c r="E132" s="8">
        <f t="shared" si="4"/>
        <v>600</v>
      </c>
      <c r="F132" s="7" t="s">
        <v>187</v>
      </c>
      <c r="G132" s="33">
        <f>1050-750</f>
        <v>300</v>
      </c>
      <c r="H132" s="43"/>
      <c r="I132" s="7"/>
      <c r="J132" s="7"/>
      <c r="K132" s="7"/>
      <c r="L132" s="7" t="s">
        <v>182</v>
      </c>
      <c r="M132" s="47">
        <v>60</v>
      </c>
    </row>
    <row r="133" spans="2:13" x14ac:dyDescent="0.25">
      <c r="B133" s="56" t="s">
        <v>150</v>
      </c>
      <c r="C133" s="49">
        <f>C131*G133/G131</f>
        <v>1.3080000000000001</v>
      </c>
      <c r="D133" s="52">
        <v>0</v>
      </c>
      <c r="E133" s="52">
        <f t="shared" si="4"/>
        <v>600</v>
      </c>
      <c r="F133" s="53" t="s">
        <v>187</v>
      </c>
      <c r="G133" s="57">
        <v>150</v>
      </c>
      <c r="H133" s="52"/>
      <c r="I133" s="53"/>
      <c r="J133" s="53"/>
      <c r="K133" s="53"/>
      <c r="L133" s="53" t="s">
        <v>182</v>
      </c>
      <c r="M133" s="71">
        <v>60</v>
      </c>
    </row>
    <row r="134" spans="2:13" x14ac:dyDescent="0.25">
      <c r="B134" s="34" t="s">
        <v>71</v>
      </c>
      <c r="C134" s="38">
        <v>0</v>
      </c>
      <c r="D134" s="8">
        <v>0</v>
      </c>
      <c r="E134" s="8">
        <v>500</v>
      </c>
      <c r="F134" s="7" t="s">
        <v>188</v>
      </c>
      <c r="G134" s="30">
        <v>700</v>
      </c>
      <c r="H134" s="8"/>
      <c r="I134" s="7"/>
      <c r="J134" s="7"/>
      <c r="K134" s="7"/>
      <c r="L134" s="7" t="s">
        <v>182</v>
      </c>
      <c r="M134" s="47">
        <v>60</v>
      </c>
    </row>
    <row r="135" spans="2:13" x14ac:dyDescent="0.25">
      <c r="B135" s="34" t="s">
        <v>72</v>
      </c>
      <c r="C135" s="30">
        <v>0</v>
      </c>
      <c r="D135" s="8">
        <v>0</v>
      </c>
      <c r="E135" s="8">
        <v>500</v>
      </c>
      <c r="F135" s="7" t="s">
        <v>188</v>
      </c>
      <c r="G135" s="30">
        <v>700</v>
      </c>
      <c r="H135" s="8"/>
      <c r="I135" s="34" t="s">
        <v>71</v>
      </c>
      <c r="J135" s="7"/>
      <c r="K135" s="7"/>
      <c r="L135" s="7" t="s">
        <v>182</v>
      </c>
      <c r="M135" s="47">
        <v>60</v>
      </c>
    </row>
    <row r="136" spans="2:13" x14ac:dyDescent="0.25">
      <c r="B136" s="34" t="s">
        <v>73</v>
      </c>
      <c r="C136" s="30">
        <v>0</v>
      </c>
      <c r="D136" s="8">
        <v>0</v>
      </c>
      <c r="E136" s="8">
        <v>500</v>
      </c>
      <c r="F136" s="7" t="s">
        <v>188</v>
      </c>
      <c r="G136" s="30">
        <v>350</v>
      </c>
      <c r="H136" s="8"/>
      <c r="I136" s="7"/>
      <c r="J136" s="7"/>
      <c r="K136" s="7"/>
      <c r="L136" s="7" t="s">
        <v>182</v>
      </c>
      <c r="M136" s="47">
        <v>60</v>
      </c>
    </row>
    <row r="137" spans="2:13" x14ac:dyDescent="0.25">
      <c r="B137" s="34" t="s">
        <v>74</v>
      </c>
      <c r="C137" s="30">
        <v>0</v>
      </c>
      <c r="D137" s="8">
        <v>0</v>
      </c>
      <c r="E137" s="8">
        <v>500</v>
      </c>
      <c r="F137" s="7" t="s">
        <v>188</v>
      </c>
      <c r="G137" s="30">
        <v>350</v>
      </c>
      <c r="H137" s="8"/>
      <c r="I137" s="34" t="s">
        <v>73</v>
      </c>
      <c r="J137" s="7"/>
      <c r="K137" s="7"/>
      <c r="L137" s="7" t="s">
        <v>182</v>
      </c>
      <c r="M137" s="47">
        <v>60</v>
      </c>
    </row>
    <row r="138" spans="2:13" x14ac:dyDescent="0.25">
      <c r="B138" s="34" t="s">
        <v>75</v>
      </c>
      <c r="C138" s="30">
        <v>0</v>
      </c>
      <c r="D138" s="8">
        <v>0</v>
      </c>
      <c r="E138" s="8">
        <v>500</v>
      </c>
      <c r="F138" s="7" t="s">
        <v>188</v>
      </c>
      <c r="G138" s="30">
        <v>350</v>
      </c>
      <c r="H138" s="8"/>
      <c r="I138" s="7"/>
      <c r="J138" s="7"/>
      <c r="K138" s="7"/>
      <c r="L138" s="7" t="s">
        <v>182</v>
      </c>
      <c r="M138" s="47">
        <v>60</v>
      </c>
    </row>
    <row r="139" spans="2:13" x14ac:dyDescent="0.25">
      <c r="B139" s="34" t="s">
        <v>76</v>
      </c>
      <c r="C139" s="30">
        <v>0</v>
      </c>
      <c r="D139" s="8">
        <v>0</v>
      </c>
      <c r="E139" s="8">
        <v>500</v>
      </c>
      <c r="F139" s="7" t="s">
        <v>188</v>
      </c>
      <c r="G139" s="30">
        <v>350</v>
      </c>
      <c r="H139" s="8"/>
      <c r="I139" s="34" t="s">
        <v>75</v>
      </c>
      <c r="J139" s="7"/>
      <c r="K139" s="7"/>
      <c r="L139" s="7" t="s">
        <v>182</v>
      </c>
      <c r="M139" s="47">
        <v>60</v>
      </c>
    </row>
    <row r="140" spans="2:13" x14ac:dyDescent="0.25">
      <c r="B140" s="34" t="s">
        <v>81</v>
      </c>
      <c r="C140" s="30">
        <v>0</v>
      </c>
      <c r="D140" s="8">
        <v>0</v>
      </c>
      <c r="E140" s="8">
        <v>500</v>
      </c>
      <c r="F140" s="7" t="s">
        <v>188</v>
      </c>
      <c r="G140" s="30">
        <v>1400</v>
      </c>
      <c r="H140" s="8"/>
      <c r="I140" s="7"/>
      <c r="J140" s="7"/>
      <c r="K140" s="7"/>
      <c r="L140" s="7" t="s">
        <v>182</v>
      </c>
      <c r="M140" s="47">
        <v>60</v>
      </c>
    </row>
    <row r="141" spans="2:13" x14ac:dyDescent="0.25">
      <c r="B141" s="34" t="s">
        <v>82</v>
      </c>
      <c r="C141" s="30">
        <v>0</v>
      </c>
      <c r="D141" s="8">
        <v>0</v>
      </c>
      <c r="E141" s="8">
        <v>500</v>
      </c>
      <c r="F141" s="7" t="s">
        <v>188</v>
      </c>
      <c r="G141" s="30">
        <v>1400</v>
      </c>
      <c r="H141" s="8"/>
      <c r="I141" s="34" t="s">
        <v>81</v>
      </c>
      <c r="J141" s="7"/>
      <c r="K141" s="7"/>
      <c r="L141" s="7" t="s">
        <v>182</v>
      </c>
      <c r="M141" s="47">
        <v>60</v>
      </c>
    </row>
    <row r="142" spans="2:13" x14ac:dyDescent="0.25">
      <c r="B142" s="34" t="s">
        <v>87</v>
      </c>
      <c r="C142" s="30">
        <v>0</v>
      </c>
      <c r="D142" s="8">
        <v>0</v>
      </c>
      <c r="E142" s="8">
        <v>500</v>
      </c>
      <c r="F142" s="7" t="s">
        <v>188</v>
      </c>
      <c r="G142" s="30">
        <v>1400</v>
      </c>
      <c r="H142" s="8"/>
      <c r="I142" s="7"/>
      <c r="J142" s="7"/>
      <c r="K142" s="7"/>
      <c r="L142" s="7" t="s">
        <v>182</v>
      </c>
      <c r="M142" s="47">
        <v>60</v>
      </c>
    </row>
    <row r="143" spans="2:13" x14ac:dyDescent="0.25">
      <c r="B143" s="34" t="s">
        <v>88</v>
      </c>
      <c r="C143" s="30">
        <v>0</v>
      </c>
      <c r="D143" s="8">
        <v>0</v>
      </c>
      <c r="E143" s="8">
        <v>500</v>
      </c>
      <c r="F143" s="7" t="s">
        <v>188</v>
      </c>
      <c r="G143" s="30">
        <v>1400</v>
      </c>
      <c r="H143" s="8"/>
      <c r="I143" s="34" t="s">
        <v>87</v>
      </c>
      <c r="J143" s="7"/>
      <c r="K143" s="7"/>
      <c r="L143" s="7" t="s">
        <v>182</v>
      </c>
      <c r="M143" s="47">
        <v>60</v>
      </c>
    </row>
    <row r="144" spans="2:13" x14ac:dyDescent="0.25">
      <c r="B144" s="34" t="s">
        <v>83</v>
      </c>
      <c r="C144" s="30">
        <v>0</v>
      </c>
      <c r="D144" s="8">
        <v>0</v>
      </c>
      <c r="E144" s="8">
        <v>500</v>
      </c>
      <c r="F144" s="7" t="s">
        <v>188</v>
      </c>
      <c r="G144" s="30">
        <v>1400</v>
      </c>
      <c r="H144" s="8"/>
      <c r="I144" s="7"/>
      <c r="J144" s="7"/>
      <c r="K144" s="7"/>
      <c r="L144" s="7" t="s">
        <v>182</v>
      </c>
      <c r="M144" s="47">
        <v>60</v>
      </c>
    </row>
    <row r="145" spans="2:13" x14ac:dyDescent="0.25">
      <c r="B145" s="34" t="s">
        <v>84</v>
      </c>
      <c r="C145" s="30">
        <v>0</v>
      </c>
      <c r="D145" s="8">
        <v>0</v>
      </c>
      <c r="E145" s="8">
        <v>500</v>
      </c>
      <c r="F145" s="7" t="s">
        <v>188</v>
      </c>
      <c r="G145" s="30">
        <v>1400</v>
      </c>
      <c r="H145" s="8"/>
      <c r="I145" s="34" t="s">
        <v>83</v>
      </c>
      <c r="J145" s="7"/>
      <c r="K145" s="7"/>
      <c r="L145" s="7" t="s">
        <v>182</v>
      </c>
      <c r="M145" s="47">
        <v>60</v>
      </c>
    </row>
    <row r="146" spans="2:13" x14ac:dyDescent="0.25">
      <c r="B146" s="34" t="s">
        <v>85</v>
      </c>
      <c r="C146" s="30">
        <v>0</v>
      </c>
      <c r="D146" s="8">
        <v>0</v>
      </c>
      <c r="E146" s="8">
        <v>500</v>
      </c>
      <c r="F146" s="7" t="s">
        <v>188</v>
      </c>
      <c r="G146" s="30">
        <v>450</v>
      </c>
      <c r="H146" s="8"/>
      <c r="I146" s="7"/>
      <c r="J146" s="7"/>
      <c r="K146" s="7"/>
      <c r="L146" s="7" t="s">
        <v>182</v>
      </c>
      <c r="M146" s="47">
        <v>60</v>
      </c>
    </row>
    <row r="147" spans="2:13" x14ac:dyDescent="0.25">
      <c r="B147" s="34" t="s">
        <v>86</v>
      </c>
      <c r="C147" s="30">
        <v>0</v>
      </c>
      <c r="D147" s="8">
        <v>0</v>
      </c>
      <c r="E147" s="8">
        <v>500</v>
      </c>
      <c r="F147" s="7" t="s">
        <v>188</v>
      </c>
      <c r="G147" s="30">
        <v>450</v>
      </c>
      <c r="H147" s="8"/>
      <c r="I147" s="34" t="s">
        <v>85</v>
      </c>
      <c r="J147" s="7"/>
      <c r="K147" s="7"/>
      <c r="L147" s="7" t="s">
        <v>182</v>
      </c>
      <c r="M147" s="47">
        <v>60</v>
      </c>
    </row>
    <row r="148" spans="2:13" x14ac:dyDescent="0.25">
      <c r="B148" s="34" t="s">
        <v>91</v>
      </c>
      <c r="C148" s="30">
        <v>0</v>
      </c>
      <c r="D148" s="8">
        <v>0</v>
      </c>
      <c r="E148" s="8">
        <v>500</v>
      </c>
      <c r="F148" s="7" t="s">
        <v>188</v>
      </c>
      <c r="G148" s="30">
        <v>500</v>
      </c>
      <c r="H148" s="8"/>
      <c r="I148" s="7"/>
      <c r="J148" s="7"/>
      <c r="K148" s="7"/>
      <c r="L148" s="7" t="s">
        <v>182</v>
      </c>
      <c r="M148" s="47">
        <v>60</v>
      </c>
    </row>
    <row r="149" spans="2:13" x14ac:dyDescent="0.25">
      <c r="B149" s="34" t="s">
        <v>92</v>
      </c>
      <c r="C149" s="30">
        <v>0</v>
      </c>
      <c r="D149" s="8">
        <v>0</v>
      </c>
      <c r="E149" s="8">
        <v>500</v>
      </c>
      <c r="F149" s="7" t="s">
        <v>188</v>
      </c>
      <c r="G149" s="30">
        <v>500</v>
      </c>
      <c r="H149" s="8"/>
      <c r="I149" s="34" t="s">
        <v>91</v>
      </c>
      <c r="J149" s="7"/>
      <c r="K149" s="7"/>
      <c r="L149" s="7" t="s">
        <v>182</v>
      </c>
      <c r="M149" s="47">
        <v>60</v>
      </c>
    </row>
    <row r="150" spans="2:13" x14ac:dyDescent="0.25">
      <c r="B150" s="34" t="s">
        <v>89</v>
      </c>
      <c r="C150" s="30">
        <v>0</v>
      </c>
      <c r="D150" s="8">
        <v>0</v>
      </c>
      <c r="E150" s="8">
        <v>500</v>
      </c>
      <c r="F150" s="7" t="s">
        <v>188</v>
      </c>
      <c r="G150" s="30">
        <v>1400</v>
      </c>
      <c r="H150" s="8"/>
      <c r="I150" s="7"/>
      <c r="J150" s="7"/>
      <c r="K150" s="7"/>
      <c r="L150" s="7" t="s">
        <v>182</v>
      </c>
      <c r="M150" s="47">
        <v>60</v>
      </c>
    </row>
    <row r="151" spans="2:13" x14ac:dyDescent="0.25">
      <c r="B151" s="50" t="s">
        <v>90</v>
      </c>
      <c r="C151" s="51">
        <v>0</v>
      </c>
      <c r="D151" s="52">
        <v>0</v>
      </c>
      <c r="E151" s="52">
        <v>500</v>
      </c>
      <c r="F151" s="53" t="s">
        <v>188</v>
      </c>
      <c r="G151" s="51">
        <v>1400</v>
      </c>
      <c r="H151" s="52"/>
      <c r="I151" s="50" t="s">
        <v>89</v>
      </c>
      <c r="J151" s="53"/>
      <c r="K151" s="53"/>
      <c r="L151" s="53" t="s">
        <v>182</v>
      </c>
      <c r="M151" s="71">
        <v>60</v>
      </c>
    </row>
    <row r="152" spans="2:13" x14ac:dyDescent="0.25">
      <c r="B152" s="60" t="s">
        <v>154</v>
      </c>
      <c r="C152" s="61">
        <v>2.3333333333333331E-2</v>
      </c>
      <c r="D152" s="8">
        <v>0</v>
      </c>
      <c r="E152">
        <f>35*12</f>
        <v>420</v>
      </c>
      <c r="F152" s="7" t="s">
        <v>189</v>
      </c>
      <c r="G152" s="60">
        <v>1</v>
      </c>
      <c r="L152">
        <v>99000</v>
      </c>
      <c r="M152" s="47">
        <v>48</v>
      </c>
    </row>
    <row r="153" spans="2:13" x14ac:dyDescent="0.25">
      <c r="B153" s="60" t="s">
        <v>155</v>
      </c>
      <c r="C153" s="61">
        <v>2.3333333333333331E-2</v>
      </c>
      <c r="D153" s="8">
        <v>0</v>
      </c>
      <c r="E153">
        <f t="shared" ref="E153:E160" si="5">35*12</f>
        <v>420</v>
      </c>
      <c r="F153" s="7" t="s">
        <v>189</v>
      </c>
      <c r="G153" s="60">
        <v>1</v>
      </c>
      <c r="L153">
        <v>99000</v>
      </c>
      <c r="M153" s="47">
        <v>48</v>
      </c>
    </row>
    <row r="154" spans="2:13" x14ac:dyDescent="0.25">
      <c r="B154" s="60" t="s">
        <v>156</v>
      </c>
      <c r="C154" s="61">
        <v>2.3333333333333331E-2</v>
      </c>
      <c r="D154" s="8">
        <v>0</v>
      </c>
      <c r="E154">
        <f t="shared" si="5"/>
        <v>420</v>
      </c>
      <c r="F154" s="7" t="s">
        <v>189</v>
      </c>
      <c r="G154" s="60">
        <v>1</v>
      </c>
      <c r="L154">
        <v>99000</v>
      </c>
      <c r="M154" s="47">
        <v>48</v>
      </c>
    </row>
    <row r="155" spans="2:13" x14ac:dyDescent="0.25">
      <c r="B155" s="60" t="s">
        <v>157</v>
      </c>
      <c r="C155" s="61">
        <v>2.3333333333333331E-2</v>
      </c>
      <c r="D155" s="8">
        <v>0</v>
      </c>
      <c r="E155">
        <f t="shared" si="5"/>
        <v>420</v>
      </c>
      <c r="F155" s="7" t="s">
        <v>189</v>
      </c>
      <c r="G155" s="60">
        <v>1</v>
      </c>
      <c r="L155">
        <v>99000</v>
      </c>
      <c r="M155" s="47">
        <v>48</v>
      </c>
    </row>
    <row r="156" spans="2:13" x14ac:dyDescent="0.25">
      <c r="B156" s="60" t="s">
        <v>158</v>
      </c>
      <c r="C156" s="61">
        <v>2.3333333333333331E-2</v>
      </c>
      <c r="D156" s="8">
        <v>0</v>
      </c>
      <c r="E156">
        <f t="shared" si="5"/>
        <v>420</v>
      </c>
      <c r="F156" s="7" t="s">
        <v>189</v>
      </c>
      <c r="G156" s="60">
        <v>1</v>
      </c>
      <c r="L156">
        <v>99000</v>
      </c>
      <c r="M156" s="47">
        <v>48</v>
      </c>
    </row>
    <row r="157" spans="2:13" x14ac:dyDescent="0.25">
      <c r="B157" s="60" t="s">
        <v>159</v>
      </c>
      <c r="C157" s="61">
        <v>2.3333333333333331E-2</v>
      </c>
      <c r="D157" s="8">
        <v>0</v>
      </c>
      <c r="E157">
        <f t="shared" si="5"/>
        <v>420</v>
      </c>
      <c r="F157" s="7" t="s">
        <v>189</v>
      </c>
      <c r="G157" s="60">
        <v>1</v>
      </c>
      <c r="L157">
        <v>99000</v>
      </c>
      <c r="M157" s="47">
        <v>48</v>
      </c>
    </row>
    <row r="158" spans="2:13" x14ac:dyDescent="0.25">
      <c r="B158" s="60" t="s">
        <v>160</v>
      </c>
      <c r="C158" s="61">
        <v>2.3333333333333331E-2</v>
      </c>
      <c r="D158" s="8">
        <v>0</v>
      </c>
      <c r="E158">
        <f t="shared" si="5"/>
        <v>420</v>
      </c>
      <c r="F158" s="7" t="s">
        <v>189</v>
      </c>
      <c r="G158" s="60">
        <v>1</v>
      </c>
      <c r="L158">
        <v>99000</v>
      </c>
      <c r="M158" s="47">
        <v>48</v>
      </c>
    </row>
    <row r="159" spans="2:13" x14ac:dyDescent="0.25">
      <c r="B159" s="60" t="s">
        <v>161</v>
      </c>
      <c r="C159" s="61">
        <v>2.3333333333333331E-2</v>
      </c>
      <c r="D159" s="8">
        <v>0</v>
      </c>
      <c r="E159">
        <f t="shared" si="5"/>
        <v>420</v>
      </c>
      <c r="F159" s="7" t="s">
        <v>189</v>
      </c>
      <c r="G159" s="60">
        <v>1</v>
      </c>
      <c r="L159">
        <v>99000</v>
      </c>
      <c r="M159" s="47">
        <v>48</v>
      </c>
    </row>
    <row r="160" spans="2:13" x14ac:dyDescent="0.25">
      <c r="B160" s="60" t="s">
        <v>162</v>
      </c>
      <c r="C160" s="61">
        <v>2.3333333333333331E-2</v>
      </c>
      <c r="D160" s="8">
        <v>0</v>
      </c>
      <c r="E160">
        <f t="shared" si="5"/>
        <v>420</v>
      </c>
      <c r="F160" s="7" t="s">
        <v>192</v>
      </c>
      <c r="G160" s="60">
        <v>1</v>
      </c>
      <c r="L160">
        <v>99000</v>
      </c>
      <c r="M160" s="47">
        <v>48</v>
      </c>
    </row>
    <row r="161" spans="2:13" x14ac:dyDescent="0.25">
      <c r="B161" s="60" t="s">
        <v>163</v>
      </c>
      <c r="C161" s="61">
        <v>2.1499999999999998E-2</v>
      </c>
      <c r="D161" s="8">
        <v>0</v>
      </c>
      <c r="E161">
        <f>25*12</f>
        <v>300</v>
      </c>
      <c r="F161" s="7" t="s">
        <v>189</v>
      </c>
      <c r="G161" s="60">
        <v>1</v>
      </c>
      <c r="L161">
        <v>99000</v>
      </c>
      <c r="M161" s="47">
        <v>36</v>
      </c>
    </row>
    <row r="162" spans="2:13" x14ac:dyDescent="0.25">
      <c r="B162" s="60" t="s">
        <v>164</v>
      </c>
      <c r="C162" s="61">
        <v>2.1499999999999998E-2</v>
      </c>
      <c r="D162" s="8">
        <v>0</v>
      </c>
      <c r="E162">
        <f t="shared" ref="E162:E163" si="6">25*12</f>
        <v>300</v>
      </c>
      <c r="F162" s="7" t="s">
        <v>189</v>
      </c>
      <c r="G162" s="60">
        <v>1</v>
      </c>
      <c r="L162">
        <v>99000</v>
      </c>
      <c r="M162" s="47">
        <v>36</v>
      </c>
    </row>
    <row r="163" spans="2:13" x14ac:dyDescent="0.25">
      <c r="B163" s="60" t="s">
        <v>165</v>
      </c>
      <c r="C163" s="61">
        <v>2.1499999999999998E-2</v>
      </c>
      <c r="D163" s="8">
        <v>0</v>
      </c>
      <c r="E163">
        <f t="shared" si="6"/>
        <v>300</v>
      </c>
      <c r="F163" s="7" t="s">
        <v>189</v>
      </c>
      <c r="G163" s="60">
        <v>1</v>
      </c>
      <c r="L163">
        <v>99000</v>
      </c>
      <c r="M163" s="47">
        <v>36</v>
      </c>
    </row>
    <row r="164" spans="2:13" x14ac:dyDescent="0.25">
      <c r="B164" s="60" t="s">
        <v>166</v>
      </c>
      <c r="C164" s="61">
        <v>0.01</v>
      </c>
      <c r="D164" s="8">
        <v>0</v>
      </c>
      <c r="E164">
        <f>25*12</f>
        <v>300</v>
      </c>
      <c r="F164" s="7" t="s">
        <v>191</v>
      </c>
      <c r="G164" s="60">
        <v>1</v>
      </c>
      <c r="L164">
        <v>99000</v>
      </c>
      <c r="M164" s="47">
        <v>12</v>
      </c>
    </row>
    <row r="165" spans="2:13" x14ac:dyDescent="0.25">
      <c r="B165" s="60" t="s">
        <v>167</v>
      </c>
      <c r="C165" s="61">
        <v>0.01</v>
      </c>
      <c r="D165" s="8">
        <v>0</v>
      </c>
      <c r="E165">
        <f t="shared" ref="E165:E177" si="7">25*12</f>
        <v>300</v>
      </c>
      <c r="F165" s="7" t="s">
        <v>191</v>
      </c>
      <c r="G165" s="60">
        <v>1</v>
      </c>
      <c r="L165">
        <v>99000</v>
      </c>
      <c r="M165" s="47">
        <v>12</v>
      </c>
    </row>
    <row r="166" spans="2:13" x14ac:dyDescent="0.25">
      <c r="B166" s="60" t="s">
        <v>168</v>
      </c>
      <c r="C166" s="61">
        <v>0.01</v>
      </c>
      <c r="D166" s="8">
        <v>0</v>
      </c>
      <c r="E166">
        <f t="shared" si="7"/>
        <v>300</v>
      </c>
      <c r="F166" s="7" t="s">
        <v>191</v>
      </c>
      <c r="G166" s="60">
        <v>1</v>
      </c>
      <c r="L166">
        <v>99000</v>
      </c>
      <c r="M166" s="47">
        <v>12</v>
      </c>
    </row>
    <row r="167" spans="2:13" x14ac:dyDescent="0.25">
      <c r="B167" s="60" t="s">
        <v>169</v>
      </c>
      <c r="C167" s="61">
        <v>0.01</v>
      </c>
      <c r="D167" s="8">
        <v>0</v>
      </c>
      <c r="E167">
        <f t="shared" si="7"/>
        <v>300</v>
      </c>
      <c r="F167" s="7" t="s">
        <v>191</v>
      </c>
      <c r="G167" s="60">
        <v>1</v>
      </c>
      <c r="L167">
        <v>99000</v>
      </c>
      <c r="M167" s="47">
        <v>12</v>
      </c>
    </row>
    <row r="168" spans="2:13" x14ac:dyDescent="0.25">
      <c r="B168" s="60" t="s">
        <v>170</v>
      </c>
      <c r="C168" s="61">
        <v>0.01</v>
      </c>
      <c r="D168" s="8">
        <v>0</v>
      </c>
      <c r="E168">
        <f t="shared" si="7"/>
        <v>300</v>
      </c>
      <c r="F168" s="7" t="s">
        <v>191</v>
      </c>
      <c r="G168" s="60">
        <v>1</v>
      </c>
      <c r="L168">
        <v>99000</v>
      </c>
      <c r="M168" s="47">
        <v>12</v>
      </c>
    </row>
    <row r="169" spans="2:13" x14ac:dyDescent="0.25">
      <c r="B169" s="60" t="s">
        <v>171</v>
      </c>
      <c r="C169" s="61">
        <v>0.01</v>
      </c>
      <c r="D169" s="8">
        <v>0</v>
      </c>
      <c r="E169">
        <f t="shared" si="7"/>
        <v>300</v>
      </c>
      <c r="F169" s="7" t="s">
        <v>191</v>
      </c>
      <c r="G169" s="60">
        <v>1</v>
      </c>
      <c r="L169">
        <v>99000</v>
      </c>
      <c r="M169" s="47">
        <v>12</v>
      </c>
    </row>
    <row r="170" spans="2:13" x14ac:dyDescent="0.25">
      <c r="B170" s="60" t="s">
        <v>172</v>
      </c>
      <c r="C170" s="61">
        <v>0.01</v>
      </c>
      <c r="D170" s="8">
        <v>0</v>
      </c>
      <c r="E170">
        <f t="shared" si="7"/>
        <v>300</v>
      </c>
      <c r="F170" s="7" t="s">
        <v>191</v>
      </c>
      <c r="G170" s="60">
        <v>1</v>
      </c>
      <c r="L170">
        <v>99000</v>
      </c>
      <c r="M170" s="47">
        <v>12</v>
      </c>
    </row>
    <row r="171" spans="2:13" x14ac:dyDescent="0.25">
      <c r="B171" s="60" t="s">
        <v>173</v>
      </c>
      <c r="C171" s="61">
        <v>0.01</v>
      </c>
      <c r="D171" s="8">
        <v>0</v>
      </c>
      <c r="E171">
        <f t="shared" si="7"/>
        <v>300</v>
      </c>
      <c r="F171" s="7" t="s">
        <v>191</v>
      </c>
      <c r="G171" s="60">
        <v>1</v>
      </c>
      <c r="L171">
        <v>99000</v>
      </c>
      <c r="M171" s="47">
        <v>12</v>
      </c>
    </row>
    <row r="172" spans="2:13" x14ac:dyDescent="0.25">
      <c r="B172" s="60" t="s">
        <v>174</v>
      </c>
      <c r="C172" s="61">
        <v>0.01</v>
      </c>
      <c r="D172" s="8">
        <v>0</v>
      </c>
      <c r="E172">
        <f t="shared" si="7"/>
        <v>300</v>
      </c>
      <c r="F172" s="7" t="s">
        <v>193</v>
      </c>
      <c r="G172" s="60">
        <v>1</v>
      </c>
      <c r="L172">
        <v>99000</v>
      </c>
      <c r="M172" s="47">
        <v>12</v>
      </c>
    </row>
    <row r="173" spans="2:13" x14ac:dyDescent="0.25">
      <c r="B173" s="60" t="s">
        <v>175</v>
      </c>
      <c r="C173" s="61">
        <v>0.01</v>
      </c>
      <c r="D173" s="8">
        <v>0</v>
      </c>
      <c r="E173">
        <f t="shared" si="7"/>
        <v>300</v>
      </c>
      <c r="F173" s="7" t="s">
        <v>191</v>
      </c>
      <c r="G173" s="60">
        <v>1</v>
      </c>
      <c r="L173">
        <v>99000</v>
      </c>
      <c r="M173" s="47">
        <v>24</v>
      </c>
    </row>
    <row r="174" spans="2:13" x14ac:dyDescent="0.25">
      <c r="B174" s="60" t="s">
        <v>176</v>
      </c>
      <c r="C174" s="61">
        <v>0.01</v>
      </c>
      <c r="D174" s="8">
        <v>0</v>
      </c>
      <c r="E174">
        <f t="shared" si="7"/>
        <v>300</v>
      </c>
      <c r="F174" s="7" t="s">
        <v>191</v>
      </c>
      <c r="G174" s="60">
        <v>1</v>
      </c>
      <c r="L174">
        <v>99000</v>
      </c>
      <c r="M174" s="47">
        <v>24</v>
      </c>
    </row>
    <row r="175" spans="2:13" x14ac:dyDescent="0.25">
      <c r="B175" s="60" t="s">
        <v>177</v>
      </c>
      <c r="C175" s="61">
        <v>0.01</v>
      </c>
      <c r="D175" s="8">
        <v>0</v>
      </c>
      <c r="E175">
        <f t="shared" si="7"/>
        <v>300</v>
      </c>
      <c r="F175" s="7" t="s">
        <v>191</v>
      </c>
      <c r="G175" s="60">
        <v>1</v>
      </c>
      <c r="L175">
        <v>99000</v>
      </c>
      <c r="M175" s="47">
        <v>24</v>
      </c>
    </row>
    <row r="176" spans="2:13" x14ac:dyDescent="0.25">
      <c r="B176" s="60" t="s">
        <v>178</v>
      </c>
      <c r="C176" s="61">
        <v>0.01</v>
      </c>
      <c r="D176" s="8">
        <v>0</v>
      </c>
      <c r="E176">
        <f t="shared" si="7"/>
        <v>300</v>
      </c>
      <c r="F176" s="7" t="s">
        <v>191</v>
      </c>
      <c r="G176" s="60">
        <v>1</v>
      </c>
      <c r="L176">
        <v>99000</v>
      </c>
      <c r="M176" s="47">
        <v>24</v>
      </c>
    </row>
    <row r="177" spans="1:13" x14ac:dyDescent="0.25">
      <c r="B177" s="62" t="s">
        <v>179</v>
      </c>
      <c r="C177" s="63">
        <v>0.01</v>
      </c>
      <c r="D177" s="52">
        <v>0</v>
      </c>
      <c r="E177" s="52">
        <f t="shared" si="7"/>
        <v>300</v>
      </c>
      <c r="F177" s="53" t="s">
        <v>193</v>
      </c>
      <c r="G177" s="62">
        <v>1</v>
      </c>
      <c r="H177" s="52"/>
      <c r="I177" s="52"/>
      <c r="J177" s="52"/>
      <c r="K177" s="52"/>
      <c r="L177" s="52">
        <v>99000</v>
      </c>
      <c r="M177" s="71">
        <v>24</v>
      </c>
    </row>
    <row r="178" spans="1:13" x14ac:dyDescent="0.25">
      <c r="A178" t="s">
        <v>197</v>
      </c>
      <c r="B178" s="54" t="s">
        <v>93</v>
      </c>
      <c r="C178" s="38">
        <v>0</v>
      </c>
      <c r="D178" s="8">
        <v>0</v>
      </c>
      <c r="E178" s="8">
        <v>240</v>
      </c>
      <c r="F178" s="7" t="s">
        <v>190</v>
      </c>
      <c r="G178" s="41">
        <v>8.6000000000000014</v>
      </c>
      <c r="H178" t="s">
        <v>122</v>
      </c>
      <c r="J178" s="7"/>
      <c r="K178" s="7"/>
      <c r="L178" s="15">
        <v>1</v>
      </c>
      <c r="M178" s="47">
        <v>12</v>
      </c>
    </row>
    <row r="179" spans="1:13" x14ac:dyDescent="0.25">
      <c r="B179" s="54" t="s">
        <v>94</v>
      </c>
      <c r="C179" s="30">
        <v>0</v>
      </c>
      <c r="D179" s="8">
        <v>0</v>
      </c>
      <c r="E179" s="8">
        <v>240</v>
      </c>
      <c r="F179" s="7" t="s">
        <v>190</v>
      </c>
      <c r="G179" s="41">
        <v>18.8</v>
      </c>
      <c r="J179" s="7"/>
      <c r="K179" s="7"/>
      <c r="L179" s="7">
        <v>1</v>
      </c>
      <c r="M179" s="47">
        <v>12</v>
      </c>
    </row>
    <row r="180" spans="1:13" x14ac:dyDescent="0.25">
      <c r="B180" s="54" t="s">
        <v>95</v>
      </c>
      <c r="C180" s="30">
        <v>0</v>
      </c>
      <c r="D180" s="8">
        <v>0</v>
      </c>
      <c r="E180" s="8">
        <v>240</v>
      </c>
      <c r="F180" s="7" t="s">
        <v>190</v>
      </c>
      <c r="G180" s="41">
        <v>3.0130000000000003</v>
      </c>
      <c r="H180" t="s">
        <v>123</v>
      </c>
      <c r="J180" s="7"/>
      <c r="K180" s="7"/>
      <c r="L180" s="7">
        <v>1</v>
      </c>
      <c r="M180" s="47">
        <v>12</v>
      </c>
    </row>
    <row r="181" spans="1:13" x14ac:dyDescent="0.25">
      <c r="B181" s="54" t="s">
        <v>96</v>
      </c>
      <c r="C181" s="30">
        <v>0</v>
      </c>
      <c r="D181" s="8">
        <v>0</v>
      </c>
      <c r="E181" s="8">
        <v>240</v>
      </c>
      <c r="F181" s="7" t="s">
        <v>190</v>
      </c>
      <c r="G181" s="41">
        <v>1.0999999999999999E-2</v>
      </c>
      <c r="H181" t="s">
        <v>124</v>
      </c>
      <c r="J181" s="7"/>
      <c r="K181" s="7"/>
      <c r="L181" s="7">
        <v>1</v>
      </c>
      <c r="M181" s="47">
        <v>12</v>
      </c>
    </row>
    <row r="182" spans="1:13" x14ac:dyDescent="0.25">
      <c r="B182" s="54" t="s">
        <v>97</v>
      </c>
      <c r="C182" s="30">
        <v>0</v>
      </c>
      <c r="D182" s="8">
        <v>0</v>
      </c>
      <c r="E182" s="8">
        <v>240</v>
      </c>
      <c r="F182" s="7" t="s">
        <v>190</v>
      </c>
      <c r="G182" s="41">
        <v>0.46000000000000008</v>
      </c>
      <c r="H182" t="s">
        <v>125</v>
      </c>
      <c r="J182" s="7"/>
      <c r="K182" s="7"/>
      <c r="L182" s="7">
        <v>1</v>
      </c>
      <c r="M182" s="47">
        <v>12</v>
      </c>
    </row>
    <row r="183" spans="1:13" x14ac:dyDescent="0.25">
      <c r="B183" s="54" t="s">
        <v>98</v>
      </c>
      <c r="C183" s="30">
        <v>0</v>
      </c>
      <c r="D183" s="8">
        <v>0</v>
      </c>
      <c r="E183" s="8">
        <v>240</v>
      </c>
      <c r="F183" s="7" t="s">
        <v>190</v>
      </c>
      <c r="G183" s="41">
        <v>0.78500000000000014</v>
      </c>
      <c r="H183" t="s">
        <v>126</v>
      </c>
      <c r="J183" s="7"/>
      <c r="K183" s="7"/>
      <c r="L183" s="7">
        <v>1</v>
      </c>
      <c r="M183" s="47">
        <v>12</v>
      </c>
    </row>
    <row r="184" spans="1:13" x14ac:dyDescent="0.25">
      <c r="B184" s="54" t="s">
        <v>99</v>
      </c>
      <c r="C184" s="30">
        <v>0</v>
      </c>
      <c r="D184" s="8">
        <v>0</v>
      </c>
      <c r="E184" s="8">
        <v>240</v>
      </c>
      <c r="F184" s="7" t="s">
        <v>190</v>
      </c>
      <c r="G184" s="41">
        <v>10.435000000000002</v>
      </c>
      <c r="H184" t="s">
        <v>127</v>
      </c>
      <c r="J184" s="7"/>
      <c r="K184" s="7"/>
      <c r="L184" s="7">
        <v>1</v>
      </c>
      <c r="M184" s="47">
        <v>12</v>
      </c>
    </row>
    <row r="185" spans="1:13" x14ac:dyDescent="0.25">
      <c r="B185" s="54" t="s">
        <v>100</v>
      </c>
      <c r="C185" s="30">
        <v>0</v>
      </c>
      <c r="D185" s="8">
        <v>0</v>
      </c>
      <c r="E185" s="8">
        <v>240</v>
      </c>
      <c r="F185" s="7" t="s">
        <v>190</v>
      </c>
      <c r="G185" s="41">
        <v>8.7560000000000002</v>
      </c>
      <c r="H185" t="s">
        <v>128</v>
      </c>
      <c r="J185" s="7"/>
      <c r="K185" s="7"/>
      <c r="L185" s="7">
        <v>1</v>
      </c>
      <c r="M185" s="47">
        <v>12</v>
      </c>
    </row>
    <row r="186" spans="1:13" x14ac:dyDescent="0.25">
      <c r="B186" s="54" t="s">
        <v>101</v>
      </c>
      <c r="C186" s="30">
        <v>0</v>
      </c>
      <c r="D186" s="8">
        <v>0</v>
      </c>
      <c r="E186" s="8">
        <v>240</v>
      </c>
      <c r="F186" s="7" t="s">
        <v>190</v>
      </c>
      <c r="G186" s="41">
        <v>6.7789999999999964</v>
      </c>
      <c r="H186" t="s">
        <v>129</v>
      </c>
      <c r="J186" s="7"/>
      <c r="K186" s="7"/>
      <c r="L186" s="7">
        <v>1</v>
      </c>
      <c r="M186" s="47">
        <v>12</v>
      </c>
    </row>
    <row r="187" spans="1:13" x14ac:dyDescent="0.25">
      <c r="B187" s="54" t="s">
        <v>102</v>
      </c>
      <c r="C187" s="30">
        <v>0</v>
      </c>
      <c r="D187" s="8">
        <v>0</v>
      </c>
      <c r="E187" s="8">
        <v>240</v>
      </c>
      <c r="F187" s="7" t="s">
        <v>190</v>
      </c>
      <c r="G187" s="41">
        <v>11.76</v>
      </c>
      <c r="H187" t="s">
        <v>130</v>
      </c>
      <c r="J187" s="7"/>
      <c r="K187" s="7"/>
      <c r="L187" s="7">
        <v>1</v>
      </c>
      <c r="M187" s="47">
        <v>12</v>
      </c>
    </row>
    <row r="188" spans="1:13" x14ac:dyDescent="0.25">
      <c r="B188" s="54" t="s">
        <v>103</v>
      </c>
      <c r="C188" s="30">
        <v>0</v>
      </c>
      <c r="D188" s="8">
        <v>0</v>
      </c>
      <c r="E188">
        <v>240</v>
      </c>
      <c r="F188" s="7" t="s">
        <v>190</v>
      </c>
      <c r="G188" s="40">
        <v>0</v>
      </c>
      <c r="H188" t="s">
        <v>131</v>
      </c>
      <c r="J188" s="7"/>
      <c r="K188" s="7"/>
      <c r="L188" s="7">
        <v>1</v>
      </c>
      <c r="M188" s="47">
        <v>12</v>
      </c>
    </row>
    <row r="189" spans="1:13" x14ac:dyDescent="0.25">
      <c r="B189" s="54" t="s">
        <v>104</v>
      </c>
      <c r="C189" s="30">
        <v>0</v>
      </c>
      <c r="D189" s="8">
        <v>0</v>
      </c>
      <c r="E189">
        <v>240</v>
      </c>
      <c r="F189" s="7" t="s">
        <v>190</v>
      </c>
      <c r="G189" s="40">
        <v>136.024</v>
      </c>
      <c r="H189" t="s">
        <v>132</v>
      </c>
      <c r="J189" s="7"/>
      <c r="K189" s="7"/>
      <c r="L189" s="7">
        <v>1</v>
      </c>
      <c r="M189" s="47">
        <v>12</v>
      </c>
    </row>
    <row r="190" spans="1:13" x14ac:dyDescent="0.25">
      <c r="B190" s="54" t="s">
        <v>105</v>
      </c>
      <c r="C190" s="30">
        <v>0</v>
      </c>
      <c r="D190" s="8">
        <v>0</v>
      </c>
      <c r="E190">
        <v>240</v>
      </c>
      <c r="F190" s="7" t="s">
        <v>190</v>
      </c>
      <c r="G190" s="40">
        <v>12.568</v>
      </c>
      <c r="H190" t="s">
        <v>133</v>
      </c>
      <c r="J190" s="7"/>
      <c r="K190" s="7"/>
      <c r="L190" s="7">
        <v>1</v>
      </c>
      <c r="M190" s="47">
        <v>12</v>
      </c>
    </row>
    <row r="191" spans="1:13" x14ac:dyDescent="0.25">
      <c r="B191" s="54" t="s">
        <v>106</v>
      </c>
      <c r="C191" s="30">
        <v>0</v>
      </c>
      <c r="D191" s="8">
        <v>0</v>
      </c>
      <c r="E191">
        <v>240</v>
      </c>
      <c r="F191" s="7" t="s">
        <v>190</v>
      </c>
      <c r="G191" s="40">
        <v>6.9630000000000001</v>
      </c>
      <c r="H191" t="s">
        <v>134</v>
      </c>
      <c r="J191" s="7"/>
      <c r="K191" s="7"/>
      <c r="L191" s="7">
        <v>1</v>
      </c>
      <c r="M191" s="47">
        <v>12</v>
      </c>
    </row>
    <row r="192" spans="1:13" x14ac:dyDescent="0.25">
      <c r="B192" s="54" t="s">
        <v>107</v>
      </c>
      <c r="C192" s="30">
        <v>0</v>
      </c>
      <c r="D192" s="8">
        <v>0</v>
      </c>
      <c r="E192">
        <v>240</v>
      </c>
      <c r="F192" s="7" t="s">
        <v>190</v>
      </c>
      <c r="G192" s="40">
        <v>53.463000000000001</v>
      </c>
      <c r="H192" t="s">
        <v>135</v>
      </c>
      <c r="J192" s="7"/>
      <c r="K192" s="7"/>
      <c r="L192" s="7">
        <v>1</v>
      </c>
      <c r="M192" s="47">
        <v>12</v>
      </c>
    </row>
    <row r="193" spans="2:13" x14ac:dyDescent="0.25">
      <c r="B193" s="54" t="s">
        <v>108</v>
      </c>
      <c r="C193" s="30">
        <v>0</v>
      </c>
      <c r="D193" s="8">
        <v>0</v>
      </c>
      <c r="E193">
        <v>240</v>
      </c>
      <c r="F193" s="7" t="s">
        <v>190</v>
      </c>
      <c r="G193" s="40">
        <v>5</v>
      </c>
      <c r="H193" t="s">
        <v>136</v>
      </c>
      <c r="J193" s="7"/>
      <c r="K193" s="7"/>
      <c r="L193" s="7">
        <v>1</v>
      </c>
      <c r="M193" s="47">
        <v>12</v>
      </c>
    </row>
    <row r="194" spans="2:13" x14ac:dyDescent="0.25">
      <c r="B194" s="54" t="s">
        <v>109</v>
      </c>
      <c r="C194" s="30">
        <v>0</v>
      </c>
      <c r="D194" s="8">
        <v>0</v>
      </c>
      <c r="E194">
        <v>240</v>
      </c>
      <c r="F194" s="7" t="s">
        <v>190</v>
      </c>
      <c r="G194" s="40">
        <v>10.621</v>
      </c>
      <c r="H194" t="s">
        <v>137</v>
      </c>
      <c r="J194" s="7"/>
      <c r="K194" s="7"/>
      <c r="L194" s="7">
        <v>1</v>
      </c>
      <c r="M194" s="47">
        <v>12</v>
      </c>
    </row>
    <row r="195" spans="2:13" x14ac:dyDescent="0.25">
      <c r="B195" s="54" t="s">
        <v>110</v>
      </c>
      <c r="C195" s="30">
        <v>0</v>
      </c>
      <c r="D195" s="8">
        <v>0</v>
      </c>
      <c r="E195">
        <v>240</v>
      </c>
      <c r="F195" s="7" t="s">
        <v>190</v>
      </c>
      <c r="G195" s="40">
        <v>0.5</v>
      </c>
      <c r="H195" t="s">
        <v>138</v>
      </c>
      <c r="J195" s="7"/>
      <c r="K195" s="7"/>
      <c r="L195" s="7">
        <v>1</v>
      </c>
      <c r="M195" s="47">
        <v>12</v>
      </c>
    </row>
    <row r="196" spans="2:13" x14ac:dyDescent="0.25">
      <c r="B196" s="54" t="s">
        <v>111</v>
      </c>
      <c r="C196" s="30">
        <v>0</v>
      </c>
      <c r="D196" s="8">
        <v>0</v>
      </c>
      <c r="E196">
        <v>240</v>
      </c>
      <c r="F196" s="7" t="s">
        <v>190</v>
      </c>
      <c r="G196" s="40">
        <v>0</v>
      </c>
      <c r="H196" t="s">
        <v>139</v>
      </c>
      <c r="J196" s="7"/>
      <c r="K196" s="7"/>
      <c r="L196" s="7">
        <v>1</v>
      </c>
      <c r="M196" s="47">
        <v>12</v>
      </c>
    </row>
    <row r="197" spans="2:13" x14ac:dyDescent="0.25">
      <c r="B197" s="54" t="s">
        <v>112</v>
      </c>
      <c r="C197" s="30">
        <v>0</v>
      </c>
      <c r="D197" s="8">
        <v>0</v>
      </c>
      <c r="E197">
        <v>240</v>
      </c>
      <c r="F197" s="7" t="s">
        <v>190</v>
      </c>
      <c r="G197" s="40">
        <v>0.3</v>
      </c>
      <c r="H197" t="s">
        <v>140</v>
      </c>
      <c r="J197" s="7"/>
      <c r="K197" s="7"/>
      <c r="L197" s="7">
        <v>1</v>
      </c>
      <c r="M197" s="47">
        <v>12</v>
      </c>
    </row>
    <row r="198" spans="2:13" x14ac:dyDescent="0.25">
      <c r="B198" s="54" t="s">
        <v>113</v>
      </c>
      <c r="C198" s="30">
        <v>0</v>
      </c>
      <c r="D198" s="8">
        <v>0</v>
      </c>
      <c r="E198">
        <v>240</v>
      </c>
      <c r="F198" s="7" t="s">
        <v>190</v>
      </c>
      <c r="G198" s="40">
        <v>4.8029999999999999</v>
      </c>
      <c r="H198" t="s">
        <v>141</v>
      </c>
      <c r="J198" s="7"/>
      <c r="K198" s="7"/>
      <c r="L198" s="7">
        <v>1</v>
      </c>
      <c r="M198" s="47">
        <v>12</v>
      </c>
    </row>
    <row r="199" spans="2:13" x14ac:dyDescent="0.25">
      <c r="B199" s="54" t="s">
        <v>114</v>
      </c>
      <c r="C199" s="30">
        <v>0</v>
      </c>
      <c r="D199" s="8">
        <v>0</v>
      </c>
      <c r="E199">
        <v>240</v>
      </c>
      <c r="F199" s="7" t="s">
        <v>190</v>
      </c>
      <c r="G199" s="40">
        <v>4.578000000000003</v>
      </c>
      <c r="H199" t="s">
        <v>142</v>
      </c>
      <c r="J199" s="7"/>
      <c r="K199" s="7"/>
      <c r="L199" s="7">
        <v>1</v>
      </c>
      <c r="M199" s="47">
        <v>12</v>
      </c>
    </row>
    <row r="200" spans="2:13" x14ac:dyDescent="0.25">
      <c r="B200" s="54" t="s">
        <v>115</v>
      </c>
      <c r="C200" s="30">
        <v>0</v>
      </c>
      <c r="D200" s="8">
        <v>0</v>
      </c>
      <c r="E200">
        <v>240</v>
      </c>
      <c r="F200" s="7" t="s">
        <v>190</v>
      </c>
      <c r="G200" s="40">
        <v>0</v>
      </c>
      <c r="H200" t="s">
        <v>143</v>
      </c>
      <c r="J200" s="7"/>
      <c r="K200" s="7"/>
      <c r="L200" s="7">
        <v>1</v>
      </c>
      <c r="M200" s="47">
        <v>12</v>
      </c>
    </row>
    <row r="201" spans="2:13" x14ac:dyDescent="0.25">
      <c r="B201" s="54" t="s">
        <v>116</v>
      </c>
      <c r="C201" s="30">
        <v>0</v>
      </c>
      <c r="D201" s="8">
        <v>0</v>
      </c>
      <c r="E201">
        <v>240</v>
      </c>
      <c r="F201" s="7" t="s">
        <v>190</v>
      </c>
      <c r="G201" s="40">
        <v>0.97499999999999998</v>
      </c>
      <c r="H201" t="s">
        <v>144</v>
      </c>
      <c r="J201" s="7"/>
      <c r="K201" s="7"/>
      <c r="L201" s="7">
        <v>1</v>
      </c>
      <c r="M201" s="47">
        <v>12</v>
      </c>
    </row>
    <row r="202" spans="2:13" x14ac:dyDescent="0.25">
      <c r="B202" s="54" t="s">
        <v>117</v>
      </c>
      <c r="C202" s="30">
        <v>0</v>
      </c>
      <c r="D202" s="8">
        <v>0</v>
      </c>
      <c r="E202">
        <v>240</v>
      </c>
      <c r="F202" s="7" t="s">
        <v>190</v>
      </c>
      <c r="G202" s="40">
        <v>7.2159999999999975</v>
      </c>
      <c r="H202" t="s">
        <v>145</v>
      </c>
      <c r="J202" s="7"/>
      <c r="K202" s="7"/>
      <c r="L202" s="7">
        <v>1</v>
      </c>
      <c r="M202" s="47">
        <v>12</v>
      </c>
    </row>
    <row r="203" spans="2:13" x14ac:dyDescent="0.25">
      <c r="B203" s="54" t="s">
        <v>118</v>
      </c>
      <c r="C203" s="30">
        <v>0</v>
      </c>
      <c r="D203" s="8">
        <v>0</v>
      </c>
      <c r="E203">
        <v>240</v>
      </c>
      <c r="F203" s="7" t="s">
        <v>190</v>
      </c>
      <c r="G203" s="40">
        <v>15.124999999999998</v>
      </c>
      <c r="H203" t="s">
        <v>146</v>
      </c>
      <c r="J203" s="7"/>
      <c r="K203" s="7"/>
      <c r="L203" s="7">
        <v>1</v>
      </c>
      <c r="M203" s="47">
        <v>12</v>
      </c>
    </row>
    <row r="204" spans="2:13" x14ac:dyDescent="0.25">
      <c r="B204" s="54" t="s">
        <v>119</v>
      </c>
      <c r="C204" s="30">
        <v>0</v>
      </c>
      <c r="D204" s="8">
        <v>0</v>
      </c>
      <c r="E204">
        <v>240</v>
      </c>
      <c r="F204" s="7" t="s">
        <v>190</v>
      </c>
      <c r="G204" s="40">
        <v>22</v>
      </c>
      <c r="H204" t="s">
        <v>147</v>
      </c>
      <c r="J204" s="7"/>
      <c r="K204" s="7"/>
      <c r="L204" s="7">
        <v>1</v>
      </c>
      <c r="M204" s="47">
        <v>12</v>
      </c>
    </row>
    <row r="205" spans="2:13" x14ac:dyDescent="0.25">
      <c r="B205" s="54" t="s">
        <v>120</v>
      </c>
      <c r="C205" s="30">
        <v>0</v>
      </c>
      <c r="D205" s="8">
        <v>0</v>
      </c>
      <c r="E205">
        <v>240</v>
      </c>
      <c r="F205" s="7" t="s">
        <v>190</v>
      </c>
      <c r="G205" s="40">
        <v>5</v>
      </c>
      <c r="H205" t="s">
        <v>148</v>
      </c>
      <c r="J205" s="7"/>
      <c r="K205" s="7"/>
      <c r="L205" s="7">
        <v>1</v>
      </c>
      <c r="M205" s="47">
        <v>12</v>
      </c>
    </row>
    <row r="206" spans="2:13" x14ac:dyDescent="0.25">
      <c r="B206" s="64" t="s">
        <v>121</v>
      </c>
      <c r="C206" s="51">
        <v>0</v>
      </c>
      <c r="D206" s="52">
        <v>0</v>
      </c>
      <c r="E206" s="52">
        <v>240</v>
      </c>
      <c r="F206" s="53" t="s">
        <v>190</v>
      </c>
      <c r="G206" s="65">
        <v>99.11</v>
      </c>
      <c r="H206" s="52" t="s">
        <v>149</v>
      </c>
      <c r="I206" s="52"/>
      <c r="J206" s="53"/>
      <c r="K206" s="53"/>
      <c r="L206" s="53">
        <v>1</v>
      </c>
      <c r="M206" s="71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4F3A-5DBF-46BB-BEA8-E8CD8268A565}">
  <dimension ref="A1:C234"/>
  <sheetViews>
    <sheetView showGridLines="0" topLeftCell="A22" workbookViewId="0">
      <selection activeCell="C42" sqref="C42"/>
    </sheetView>
  </sheetViews>
  <sheetFormatPr defaultRowHeight="11.5" x14ac:dyDescent="0.25"/>
  <cols>
    <col min="1" max="1" width="19.453125" customWidth="1"/>
    <col min="2" max="2" width="22.453125" customWidth="1"/>
  </cols>
  <sheetData>
    <row r="1" spans="2:3" ht="19.5" x14ac:dyDescent="0.35">
      <c r="B1" s="1" t="s">
        <v>22</v>
      </c>
      <c r="C1" s="1"/>
    </row>
    <row r="2" spans="2:3" x14ac:dyDescent="0.25">
      <c r="B2" s="2" t="s">
        <v>23</v>
      </c>
      <c r="C2" s="2"/>
    </row>
    <row r="3" spans="2:3" x14ac:dyDescent="0.25">
      <c r="B3" s="2"/>
      <c r="C3" s="2"/>
    </row>
    <row r="4" spans="2:3" x14ac:dyDescent="0.25">
      <c r="B4" s="14" t="s">
        <v>42</v>
      </c>
      <c r="C4" s="15"/>
    </row>
    <row r="5" spans="2:3" x14ac:dyDescent="0.25">
      <c r="B5" s="18"/>
      <c r="C5" s="19"/>
    </row>
    <row r="6" spans="2:3" x14ac:dyDescent="0.25">
      <c r="B6" s="13" t="s">
        <v>80</v>
      </c>
      <c r="C6" s="5"/>
    </row>
    <row r="7" spans="2:3" x14ac:dyDescent="0.25">
      <c r="B7" t="s">
        <v>79</v>
      </c>
    </row>
    <row r="8" spans="2:3" x14ac:dyDescent="0.25">
      <c r="C8" s="22"/>
    </row>
    <row r="9" spans="2:3" x14ac:dyDescent="0.25">
      <c r="B9" s="39" t="s">
        <v>70</v>
      </c>
      <c r="C9" s="7"/>
    </row>
    <row r="10" spans="2:3" x14ac:dyDescent="0.25">
      <c r="B10" s="24"/>
      <c r="C10" s="7"/>
    </row>
    <row r="11" spans="2:3" x14ac:dyDescent="0.25">
      <c r="C11" s="7"/>
    </row>
    <row r="12" spans="2:3" x14ac:dyDescent="0.25">
      <c r="C12" s="21"/>
    </row>
    <row r="13" spans="2:3" x14ac:dyDescent="0.25">
      <c r="B13" s="8"/>
      <c r="C13" s="21"/>
    </row>
    <row r="14" spans="2:3" x14ac:dyDescent="0.25">
      <c r="B14" s="59" t="s">
        <v>151</v>
      </c>
      <c r="C14" s="21"/>
    </row>
    <row r="15" spans="2:3" x14ac:dyDescent="0.25">
      <c r="B15" s="7" t="s">
        <v>185</v>
      </c>
      <c r="C15" s="7"/>
    </row>
    <row r="16" spans="2:3" x14ac:dyDescent="0.25">
      <c r="B16" s="7"/>
      <c r="C16" s="7"/>
    </row>
    <row r="17" spans="1:3" x14ac:dyDescent="0.25">
      <c r="B17" s="7"/>
      <c r="C17" s="7"/>
    </row>
    <row r="18" spans="1:3" x14ac:dyDescent="0.25">
      <c r="B18" s="27"/>
      <c r="C18" s="27"/>
    </row>
    <row r="19" spans="1:3" x14ac:dyDescent="0.25">
      <c r="B19" s="2"/>
      <c r="C19" s="2"/>
    </row>
    <row r="20" spans="1:3" ht="46" x14ac:dyDescent="0.25">
      <c r="B20" s="3" t="s">
        <v>0</v>
      </c>
      <c r="C20" s="3" t="s">
        <v>62</v>
      </c>
    </row>
    <row r="21" spans="1:3" x14ac:dyDescent="0.25">
      <c r="B21" s="4" t="s">
        <v>1</v>
      </c>
      <c r="C21" s="9" t="s">
        <v>46</v>
      </c>
    </row>
    <row r="22" spans="1:3" x14ac:dyDescent="0.25">
      <c r="B22" s="6" t="s">
        <v>25</v>
      </c>
      <c r="C22" s="7" t="s">
        <v>59</v>
      </c>
    </row>
    <row r="23" spans="1:3" x14ac:dyDescent="0.25">
      <c r="A23" t="s">
        <v>198</v>
      </c>
      <c r="B23" s="44" t="s">
        <v>64</v>
      </c>
      <c r="C23" s="48">
        <v>419.04</v>
      </c>
    </row>
    <row r="24" spans="1:3" x14ac:dyDescent="0.25">
      <c r="B24" s="44" t="s">
        <v>65</v>
      </c>
      <c r="C24" s="48">
        <v>4843</v>
      </c>
    </row>
    <row r="25" spans="1:3" x14ac:dyDescent="0.25">
      <c r="B25" s="44" t="s">
        <v>66</v>
      </c>
      <c r="C25" s="48">
        <v>1607.25</v>
      </c>
    </row>
    <row r="26" spans="1:3" x14ac:dyDescent="0.25">
      <c r="B26" s="45" t="s">
        <v>67</v>
      </c>
      <c r="C26" s="48">
        <v>2142.4</v>
      </c>
    </row>
    <row r="27" spans="1:3" x14ac:dyDescent="0.25">
      <c r="B27" s="45" t="s">
        <v>68</v>
      </c>
      <c r="C27" s="48">
        <v>553.44600000000003</v>
      </c>
    </row>
    <row r="28" spans="1:3" x14ac:dyDescent="0.25">
      <c r="B28" s="46" t="s">
        <v>69</v>
      </c>
      <c r="C28" s="49">
        <v>455.6</v>
      </c>
    </row>
    <row r="29" spans="1:3" x14ac:dyDescent="0.25">
      <c r="B29" s="43" t="s">
        <v>49</v>
      </c>
      <c r="C29" s="48">
        <v>53.567999999999998</v>
      </c>
    </row>
    <row r="30" spans="1:3" x14ac:dyDescent="0.25">
      <c r="B30" s="43" t="s">
        <v>50</v>
      </c>
      <c r="C30" s="47">
        <v>0</v>
      </c>
    </row>
    <row r="31" spans="1:3" x14ac:dyDescent="0.25">
      <c r="B31" s="43" t="s">
        <v>51</v>
      </c>
      <c r="C31" s="47">
        <v>0</v>
      </c>
    </row>
    <row r="32" spans="1:3" x14ac:dyDescent="0.25">
      <c r="B32" s="43" t="s">
        <v>52</v>
      </c>
      <c r="C32" s="48">
        <v>826.2</v>
      </c>
    </row>
    <row r="33" spans="2:3" x14ac:dyDescent="0.25">
      <c r="B33" s="43" t="s">
        <v>53</v>
      </c>
      <c r="C33" s="47">
        <v>0</v>
      </c>
    </row>
    <row r="34" spans="2:3" x14ac:dyDescent="0.25">
      <c r="B34" s="43" t="s">
        <v>54</v>
      </c>
      <c r="C34" s="47">
        <v>0</v>
      </c>
    </row>
    <row r="35" spans="2:3" x14ac:dyDescent="0.25">
      <c r="B35" s="43" t="s">
        <v>55</v>
      </c>
      <c r="C35" s="48">
        <v>0</v>
      </c>
    </row>
    <row r="36" spans="2:3" x14ac:dyDescent="0.25">
      <c r="B36" s="43" t="s">
        <v>56</v>
      </c>
      <c r="C36" s="48">
        <v>0</v>
      </c>
    </row>
    <row r="37" spans="2:3" x14ac:dyDescent="0.25">
      <c r="B37" s="43" t="s">
        <v>57</v>
      </c>
      <c r="C37" s="48">
        <v>0</v>
      </c>
    </row>
    <row r="38" spans="2:3" x14ac:dyDescent="0.25">
      <c r="B38" s="55" t="s">
        <v>58</v>
      </c>
      <c r="C38" s="48">
        <v>267.95999999999998</v>
      </c>
    </row>
    <row r="39" spans="2:3" x14ac:dyDescent="0.25">
      <c r="B39" s="43" t="s">
        <v>152</v>
      </c>
      <c r="C39" s="48">
        <v>643.20000000000005</v>
      </c>
    </row>
    <row r="40" spans="2:3" x14ac:dyDescent="0.25">
      <c r="B40" s="43" t="s">
        <v>153</v>
      </c>
      <c r="C40" s="48">
        <v>399.9</v>
      </c>
    </row>
    <row r="41" spans="2:3" x14ac:dyDescent="0.25">
      <c r="B41" s="56" t="s">
        <v>150</v>
      </c>
      <c r="C41" s="58">
        <v>201</v>
      </c>
    </row>
    <row r="42" spans="2:3" x14ac:dyDescent="0.25">
      <c r="B42" s="34" t="s">
        <v>71</v>
      </c>
      <c r="C42" s="48">
        <v>100</v>
      </c>
    </row>
    <row r="43" spans="2:3" x14ac:dyDescent="0.25">
      <c r="B43" s="34" t="s">
        <v>72</v>
      </c>
      <c r="C43" s="48">
        <v>0</v>
      </c>
    </row>
    <row r="44" spans="2:3" x14ac:dyDescent="0.25">
      <c r="B44" s="34" t="s">
        <v>73</v>
      </c>
      <c r="C44" s="48">
        <v>80</v>
      </c>
    </row>
    <row r="45" spans="2:3" x14ac:dyDescent="0.25">
      <c r="B45" s="34" t="s">
        <v>74</v>
      </c>
      <c r="C45" s="48">
        <v>0</v>
      </c>
    </row>
    <row r="46" spans="2:3" x14ac:dyDescent="0.25">
      <c r="B46" s="34" t="s">
        <v>75</v>
      </c>
      <c r="C46" s="48">
        <v>96</v>
      </c>
    </row>
    <row r="47" spans="2:3" x14ac:dyDescent="0.25">
      <c r="B47" s="34" t="s">
        <v>76</v>
      </c>
      <c r="C47" s="48">
        <v>0</v>
      </c>
    </row>
    <row r="48" spans="2:3" x14ac:dyDescent="0.25">
      <c r="B48" s="34" t="s">
        <v>81</v>
      </c>
      <c r="C48" s="48">
        <v>660</v>
      </c>
    </row>
    <row r="49" spans="2:3" x14ac:dyDescent="0.25">
      <c r="B49" s="34" t="s">
        <v>82</v>
      </c>
      <c r="C49" s="48">
        <v>0</v>
      </c>
    </row>
    <row r="50" spans="2:3" x14ac:dyDescent="0.25">
      <c r="B50" s="34" t="s">
        <v>87</v>
      </c>
      <c r="C50" s="48">
        <v>340</v>
      </c>
    </row>
    <row r="51" spans="2:3" x14ac:dyDescent="0.25">
      <c r="B51" s="34" t="s">
        <v>88</v>
      </c>
      <c r="C51" s="48">
        <v>0</v>
      </c>
    </row>
    <row r="52" spans="2:3" x14ac:dyDescent="0.25">
      <c r="B52" s="34" t="s">
        <v>83</v>
      </c>
      <c r="C52" s="48">
        <v>335</v>
      </c>
    </row>
    <row r="53" spans="2:3" x14ac:dyDescent="0.25">
      <c r="B53" s="34" t="s">
        <v>84</v>
      </c>
      <c r="C53" s="48">
        <v>0</v>
      </c>
    </row>
    <row r="54" spans="2:3" x14ac:dyDescent="0.25">
      <c r="B54" s="34" t="s">
        <v>85</v>
      </c>
      <c r="C54" s="48">
        <v>98</v>
      </c>
    </row>
    <row r="55" spans="2:3" x14ac:dyDescent="0.25">
      <c r="B55" s="34" t="s">
        <v>86</v>
      </c>
      <c r="C55" s="48">
        <v>0</v>
      </c>
    </row>
    <row r="56" spans="2:3" x14ac:dyDescent="0.25">
      <c r="B56" s="34" t="s">
        <v>91</v>
      </c>
      <c r="C56" s="48">
        <v>74</v>
      </c>
    </row>
    <row r="57" spans="2:3" x14ac:dyDescent="0.25">
      <c r="B57" s="34" t="s">
        <v>92</v>
      </c>
      <c r="C57" s="48">
        <v>0</v>
      </c>
    </row>
    <row r="58" spans="2:3" x14ac:dyDescent="0.25">
      <c r="B58" s="34" t="s">
        <v>89</v>
      </c>
      <c r="C58" s="48">
        <v>330</v>
      </c>
    </row>
    <row r="59" spans="2:3" x14ac:dyDescent="0.25">
      <c r="B59" s="50" t="s">
        <v>90</v>
      </c>
      <c r="C59" s="49">
        <v>0</v>
      </c>
    </row>
    <row r="60" spans="2:3" x14ac:dyDescent="0.25">
      <c r="B60" s="60" t="s">
        <v>154</v>
      </c>
      <c r="C60">
        <v>2.5</v>
      </c>
    </row>
    <row r="61" spans="2:3" x14ac:dyDescent="0.25">
      <c r="B61" s="60" t="s">
        <v>155</v>
      </c>
      <c r="C61">
        <v>2.5</v>
      </c>
    </row>
    <row r="62" spans="2:3" x14ac:dyDescent="0.25">
      <c r="B62" s="60" t="s">
        <v>156</v>
      </c>
      <c r="C62">
        <v>2.5</v>
      </c>
    </row>
    <row r="63" spans="2:3" x14ac:dyDescent="0.25">
      <c r="B63" s="60" t="s">
        <v>157</v>
      </c>
      <c r="C63">
        <v>2.5</v>
      </c>
    </row>
    <row r="64" spans="2:3" x14ac:dyDescent="0.25">
      <c r="B64" s="60" t="s">
        <v>158</v>
      </c>
      <c r="C64">
        <v>2.5</v>
      </c>
    </row>
    <row r="65" spans="2:3" x14ac:dyDescent="0.25">
      <c r="B65" s="60" t="s">
        <v>159</v>
      </c>
      <c r="C65">
        <v>2.5</v>
      </c>
    </row>
    <row r="66" spans="2:3" x14ac:dyDescent="0.25">
      <c r="B66" s="60" t="s">
        <v>160</v>
      </c>
      <c r="C66">
        <v>2.5</v>
      </c>
    </row>
    <row r="67" spans="2:3" x14ac:dyDescent="0.25">
      <c r="B67" s="60" t="s">
        <v>161</v>
      </c>
      <c r="C67">
        <v>2.5</v>
      </c>
    </row>
    <row r="68" spans="2:3" x14ac:dyDescent="0.25">
      <c r="B68" s="60" t="s">
        <v>162</v>
      </c>
      <c r="C68">
        <v>2.5</v>
      </c>
    </row>
    <row r="69" spans="2:3" x14ac:dyDescent="0.25">
      <c r="B69" s="60" t="s">
        <v>163</v>
      </c>
      <c r="C69">
        <v>1.2</v>
      </c>
    </row>
    <row r="70" spans="2:3" x14ac:dyDescent="0.25">
      <c r="B70" s="60" t="s">
        <v>164</v>
      </c>
      <c r="C70">
        <v>1.2</v>
      </c>
    </row>
    <row r="71" spans="2:3" x14ac:dyDescent="0.25">
      <c r="B71" s="60" t="s">
        <v>165</v>
      </c>
      <c r="C71">
        <v>1.2</v>
      </c>
    </row>
    <row r="72" spans="2:3" x14ac:dyDescent="0.25">
      <c r="B72" s="60" t="s">
        <v>166</v>
      </c>
      <c r="C72">
        <v>2</v>
      </c>
    </row>
    <row r="73" spans="2:3" x14ac:dyDescent="0.25">
      <c r="B73" s="60" t="s">
        <v>167</v>
      </c>
      <c r="C73">
        <v>2</v>
      </c>
    </row>
    <row r="74" spans="2:3" x14ac:dyDescent="0.25">
      <c r="B74" s="60" t="s">
        <v>168</v>
      </c>
      <c r="C74">
        <v>2</v>
      </c>
    </row>
    <row r="75" spans="2:3" x14ac:dyDescent="0.25">
      <c r="B75" s="60" t="s">
        <v>169</v>
      </c>
      <c r="C75">
        <v>2</v>
      </c>
    </row>
    <row r="76" spans="2:3" x14ac:dyDescent="0.25">
      <c r="B76" s="60" t="s">
        <v>170</v>
      </c>
      <c r="C76">
        <v>2</v>
      </c>
    </row>
    <row r="77" spans="2:3" x14ac:dyDescent="0.25">
      <c r="B77" s="60" t="s">
        <v>171</v>
      </c>
      <c r="C77">
        <v>2</v>
      </c>
    </row>
    <row r="78" spans="2:3" x14ac:dyDescent="0.25">
      <c r="B78" s="60" t="s">
        <v>172</v>
      </c>
      <c r="C78">
        <v>2</v>
      </c>
    </row>
    <row r="79" spans="2:3" x14ac:dyDescent="0.25">
      <c r="B79" s="60" t="s">
        <v>173</v>
      </c>
      <c r="C79">
        <v>2</v>
      </c>
    </row>
    <row r="80" spans="2:3" x14ac:dyDescent="0.25">
      <c r="B80" s="60" t="s">
        <v>174</v>
      </c>
      <c r="C80">
        <v>2</v>
      </c>
    </row>
    <row r="81" spans="2:3" x14ac:dyDescent="0.25">
      <c r="B81" s="60" t="s">
        <v>175</v>
      </c>
      <c r="C81">
        <v>2.4</v>
      </c>
    </row>
    <row r="82" spans="2:3" x14ac:dyDescent="0.25">
      <c r="B82" s="60" t="s">
        <v>176</v>
      </c>
      <c r="C82">
        <v>2.4</v>
      </c>
    </row>
    <row r="83" spans="2:3" x14ac:dyDescent="0.25">
      <c r="B83" s="60" t="s">
        <v>177</v>
      </c>
      <c r="C83">
        <v>2.4</v>
      </c>
    </row>
    <row r="84" spans="2:3" x14ac:dyDescent="0.25">
      <c r="B84" s="60" t="s">
        <v>178</v>
      </c>
      <c r="C84">
        <v>2.4</v>
      </c>
    </row>
    <row r="85" spans="2:3" x14ac:dyDescent="0.25">
      <c r="B85" s="62" t="s">
        <v>179</v>
      </c>
      <c r="C85" s="52">
        <v>2.4</v>
      </c>
    </row>
    <row r="86" spans="2:3" x14ac:dyDescent="0.25">
      <c r="B86" s="54" t="s">
        <v>93</v>
      </c>
      <c r="C86" s="30">
        <v>63.984000000000016</v>
      </c>
    </row>
    <row r="87" spans="2:3" x14ac:dyDescent="0.25">
      <c r="B87" s="54" t="s">
        <v>94</v>
      </c>
      <c r="C87" s="30">
        <v>139.87200000000001</v>
      </c>
    </row>
    <row r="88" spans="2:3" x14ac:dyDescent="0.25">
      <c r="B88" s="54" t="s">
        <v>95</v>
      </c>
      <c r="C88" s="30">
        <v>22.416720000000005</v>
      </c>
    </row>
    <row r="89" spans="2:3" x14ac:dyDescent="0.25">
      <c r="B89" s="54" t="s">
        <v>96</v>
      </c>
      <c r="C89" s="30">
        <v>8.1839999999999996E-2</v>
      </c>
    </row>
    <row r="90" spans="2:3" x14ac:dyDescent="0.25">
      <c r="B90" s="54" t="s">
        <v>97</v>
      </c>
      <c r="C90" s="30">
        <v>3.4224000000000006</v>
      </c>
    </row>
    <row r="91" spans="2:3" x14ac:dyDescent="0.25">
      <c r="B91" s="54" t="s">
        <v>98</v>
      </c>
      <c r="C91" s="30">
        <v>5.8404000000000016</v>
      </c>
    </row>
    <row r="92" spans="2:3" x14ac:dyDescent="0.25">
      <c r="B92" s="54" t="s">
        <v>99</v>
      </c>
      <c r="C92" s="30">
        <v>77.636400000000023</v>
      </c>
    </row>
    <row r="93" spans="2:3" x14ac:dyDescent="0.25">
      <c r="B93" s="54" t="s">
        <v>100</v>
      </c>
      <c r="C93" s="30">
        <v>65.14464000000001</v>
      </c>
    </row>
    <row r="94" spans="2:3" x14ac:dyDescent="0.25">
      <c r="B94" s="54" t="s">
        <v>101</v>
      </c>
      <c r="C94" s="30">
        <v>50.435759999999974</v>
      </c>
    </row>
    <row r="95" spans="2:3" x14ac:dyDescent="0.25">
      <c r="B95" s="54" t="s">
        <v>102</v>
      </c>
      <c r="C95" s="30">
        <v>87.494399999999999</v>
      </c>
    </row>
    <row r="96" spans="2:3" x14ac:dyDescent="0.25">
      <c r="B96" s="54" t="s">
        <v>103</v>
      </c>
      <c r="C96" s="30">
        <v>0</v>
      </c>
    </row>
    <row r="97" spans="2:3" x14ac:dyDescent="0.25">
      <c r="B97" s="54" t="s">
        <v>104</v>
      </c>
      <c r="C97" s="30">
        <v>1012.0185600000001</v>
      </c>
    </row>
    <row r="98" spans="2:3" x14ac:dyDescent="0.25">
      <c r="B98" s="54" t="s">
        <v>105</v>
      </c>
      <c r="C98" s="30">
        <v>93.505920000000003</v>
      </c>
    </row>
    <row r="99" spans="2:3" x14ac:dyDescent="0.25">
      <c r="B99" s="54" t="s">
        <v>106</v>
      </c>
      <c r="C99" s="30">
        <v>51.804720000000003</v>
      </c>
    </row>
    <row r="100" spans="2:3" x14ac:dyDescent="0.25">
      <c r="B100" s="54" t="s">
        <v>107</v>
      </c>
      <c r="C100" s="30">
        <v>397.76472000000001</v>
      </c>
    </row>
    <row r="101" spans="2:3" x14ac:dyDescent="0.25">
      <c r="B101" s="54" t="s">
        <v>108</v>
      </c>
      <c r="C101" s="30">
        <v>37.200000000000003</v>
      </c>
    </row>
    <row r="102" spans="2:3" x14ac:dyDescent="0.25">
      <c r="B102" s="54" t="s">
        <v>109</v>
      </c>
      <c r="C102" s="30">
        <v>79.020240000000001</v>
      </c>
    </row>
    <row r="103" spans="2:3" x14ac:dyDescent="0.25">
      <c r="B103" s="54" t="s">
        <v>110</v>
      </c>
      <c r="C103" s="30">
        <v>3.72</v>
      </c>
    </row>
    <row r="104" spans="2:3" x14ac:dyDescent="0.25">
      <c r="B104" s="54" t="s">
        <v>111</v>
      </c>
      <c r="C104" s="30">
        <v>0</v>
      </c>
    </row>
    <row r="105" spans="2:3" x14ac:dyDescent="0.25">
      <c r="B105" s="54" t="s">
        <v>112</v>
      </c>
      <c r="C105" s="30">
        <v>2.2320000000000002</v>
      </c>
    </row>
    <row r="106" spans="2:3" x14ac:dyDescent="0.25">
      <c r="B106" s="54" t="s">
        <v>113</v>
      </c>
      <c r="C106" s="30">
        <v>35.734320000000004</v>
      </c>
    </row>
    <row r="107" spans="2:3" x14ac:dyDescent="0.25">
      <c r="B107" s="54" t="s">
        <v>114</v>
      </c>
      <c r="C107" s="30">
        <v>34.060320000000026</v>
      </c>
    </row>
    <row r="108" spans="2:3" x14ac:dyDescent="0.25">
      <c r="B108" s="54" t="s">
        <v>115</v>
      </c>
      <c r="C108" s="30">
        <v>0</v>
      </c>
    </row>
    <row r="109" spans="2:3" x14ac:dyDescent="0.25">
      <c r="B109" s="54" t="s">
        <v>116</v>
      </c>
      <c r="C109" s="30">
        <v>7.2540000000000004</v>
      </c>
    </row>
    <row r="110" spans="2:3" x14ac:dyDescent="0.25">
      <c r="B110" s="54" t="s">
        <v>117</v>
      </c>
      <c r="C110" s="30">
        <v>53.687039999999982</v>
      </c>
    </row>
    <row r="111" spans="2:3" x14ac:dyDescent="0.25">
      <c r="B111" s="54" t="s">
        <v>118</v>
      </c>
      <c r="C111" s="30">
        <v>112.52999999999999</v>
      </c>
    </row>
    <row r="112" spans="2:3" x14ac:dyDescent="0.25">
      <c r="B112" s="54" t="s">
        <v>119</v>
      </c>
      <c r="C112" s="30">
        <v>163.68</v>
      </c>
    </row>
    <row r="113" spans="1:3" x14ac:dyDescent="0.25">
      <c r="B113" s="54" t="s">
        <v>120</v>
      </c>
      <c r="C113" s="30">
        <v>37.200000000000003</v>
      </c>
    </row>
    <row r="114" spans="1:3" x14ac:dyDescent="0.25">
      <c r="B114" s="64" t="s">
        <v>121</v>
      </c>
      <c r="C114" s="51">
        <v>737.37840000000006</v>
      </c>
    </row>
    <row r="115" spans="1:3" x14ac:dyDescent="0.25">
      <c r="A115" t="s">
        <v>199</v>
      </c>
      <c r="B115" s="60" t="s">
        <v>166</v>
      </c>
      <c r="C115">
        <v>1</v>
      </c>
    </row>
    <row r="116" spans="1:3" x14ac:dyDescent="0.25">
      <c r="B116" s="60" t="s">
        <v>167</v>
      </c>
      <c r="C116">
        <v>1</v>
      </c>
    </row>
    <row r="117" spans="1:3" x14ac:dyDescent="0.25">
      <c r="B117" s="60" t="s">
        <v>168</v>
      </c>
      <c r="C117">
        <v>1</v>
      </c>
    </row>
    <row r="118" spans="1:3" x14ac:dyDescent="0.25">
      <c r="B118" s="60" t="s">
        <v>169</v>
      </c>
      <c r="C118">
        <v>1</v>
      </c>
    </row>
    <row r="119" spans="1:3" x14ac:dyDescent="0.25">
      <c r="B119" s="60" t="s">
        <v>170</v>
      </c>
      <c r="C119">
        <v>1</v>
      </c>
    </row>
    <row r="120" spans="1:3" x14ac:dyDescent="0.25">
      <c r="B120" s="60" t="s">
        <v>171</v>
      </c>
      <c r="C120">
        <v>1</v>
      </c>
    </row>
    <row r="121" spans="1:3" x14ac:dyDescent="0.25">
      <c r="B121" s="60" t="s">
        <v>172</v>
      </c>
      <c r="C121">
        <v>1</v>
      </c>
    </row>
    <row r="122" spans="1:3" x14ac:dyDescent="0.25">
      <c r="B122" s="60" t="s">
        <v>173</v>
      </c>
      <c r="C122">
        <v>1</v>
      </c>
    </row>
    <row r="123" spans="1:3" x14ac:dyDescent="0.25">
      <c r="B123" s="60" t="s">
        <v>174</v>
      </c>
      <c r="C123">
        <v>1</v>
      </c>
    </row>
    <row r="124" spans="1:3" x14ac:dyDescent="0.25">
      <c r="B124" s="60" t="s">
        <v>175</v>
      </c>
      <c r="C124">
        <v>1.8</v>
      </c>
    </row>
    <row r="125" spans="1:3" x14ac:dyDescent="0.25">
      <c r="B125" s="60" t="s">
        <v>176</v>
      </c>
      <c r="C125">
        <v>1.8</v>
      </c>
    </row>
    <row r="126" spans="1:3" x14ac:dyDescent="0.25">
      <c r="B126" s="60" t="s">
        <v>177</v>
      </c>
      <c r="C126">
        <v>1.8</v>
      </c>
    </row>
    <row r="127" spans="1:3" x14ac:dyDescent="0.25">
      <c r="B127" s="60" t="s">
        <v>178</v>
      </c>
      <c r="C127">
        <v>1.8</v>
      </c>
    </row>
    <row r="128" spans="1:3" x14ac:dyDescent="0.25">
      <c r="B128" s="62" t="s">
        <v>179</v>
      </c>
      <c r="C128" s="52">
        <v>1.8</v>
      </c>
    </row>
    <row r="129" spans="1:3" x14ac:dyDescent="0.25">
      <c r="A129" t="s">
        <v>200</v>
      </c>
      <c r="B129" s="44" t="s">
        <v>64</v>
      </c>
      <c r="C129" s="48">
        <v>419.04</v>
      </c>
    </row>
    <row r="130" spans="1:3" x14ac:dyDescent="0.25">
      <c r="B130" s="44" t="s">
        <v>65</v>
      </c>
      <c r="C130" s="48">
        <v>4843</v>
      </c>
    </row>
    <row r="131" spans="1:3" x14ac:dyDescent="0.25">
      <c r="B131" s="44" t="s">
        <v>66</v>
      </c>
      <c r="C131" s="48">
        <v>1607.25</v>
      </c>
    </row>
    <row r="132" spans="1:3" x14ac:dyDescent="0.25">
      <c r="B132" s="45" t="s">
        <v>67</v>
      </c>
      <c r="C132" s="48">
        <v>2142.4</v>
      </c>
    </row>
    <row r="133" spans="1:3" x14ac:dyDescent="0.25">
      <c r="B133" s="45" t="s">
        <v>68</v>
      </c>
      <c r="C133" s="48">
        <v>553.44600000000003</v>
      </c>
    </row>
    <row r="134" spans="1:3" x14ac:dyDescent="0.25">
      <c r="B134" s="46" t="s">
        <v>69</v>
      </c>
      <c r="C134" s="49">
        <v>455.6</v>
      </c>
    </row>
    <row r="135" spans="1:3" x14ac:dyDescent="0.25">
      <c r="B135" s="43" t="s">
        <v>49</v>
      </c>
      <c r="C135" s="48">
        <v>53.567999999999998</v>
      </c>
    </row>
    <row r="136" spans="1:3" x14ac:dyDescent="0.25">
      <c r="B136" s="43" t="s">
        <v>50</v>
      </c>
      <c r="C136" s="47">
        <v>0</v>
      </c>
    </row>
    <row r="137" spans="1:3" x14ac:dyDescent="0.25">
      <c r="B137" s="43" t="s">
        <v>51</v>
      </c>
      <c r="C137" s="47">
        <v>0</v>
      </c>
    </row>
    <row r="138" spans="1:3" x14ac:dyDescent="0.25">
      <c r="B138" s="43" t="s">
        <v>52</v>
      </c>
      <c r="C138" s="48">
        <v>826.2</v>
      </c>
    </row>
    <row r="139" spans="1:3" x14ac:dyDescent="0.25">
      <c r="B139" s="43" t="s">
        <v>53</v>
      </c>
      <c r="C139" s="47">
        <v>0</v>
      </c>
    </row>
    <row r="140" spans="1:3" x14ac:dyDescent="0.25">
      <c r="B140" s="43" t="s">
        <v>54</v>
      </c>
      <c r="C140" s="47">
        <v>0</v>
      </c>
    </row>
    <row r="141" spans="1:3" x14ac:dyDescent="0.25">
      <c r="B141" s="43" t="s">
        <v>55</v>
      </c>
      <c r="C141" s="48">
        <v>0</v>
      </c>
    </row>
    <row r="142" spans="1:3" x14ac:dyDescent="0.25">
      <c r="B142" s="43" t="s">
        <v>56</v>
      </c>
      <c r="C142" s="48">
        <v>0</v>
      </c>
    </row>
    <row r="143" spans="1:3" x14ac:dyDescent="0.25">
      <c r="B143" s="43" t="s">
        <v>57</v>
      </c>
      <c r="C143" s="48">
        <v>0</v>
      </c>
    </row>
    <row r="144" spans="1:3" x14ac:dyDescent="0.25">
      <c r="B144" s="55" t="s">
        <v>58</v>
      </c>
      <c r="C144" s="48">
        <v>267.95999999999998</v>
      </c>
    </row>
    <row r="145" spans="2:3" x14ac:dyDescent="0.25">
      <c r="B145" s="43" t="s">
        <v>152</v>
      </c>
      <c r="C145" s="48">
        <v>643.20000000000005</v>
      </c>
    </row>
    <row r="146" spans="2:3" x14ac:dyDescent="0.25">
      <c r="B146" s="43" t="s">
        <v>153</v>
      </c>
      <c r="C146" s="48">
        <v>399.9</v>
      </c>
    </row>
    <row r="147" spans="2:3" x14ac:dyDescent="0.25">
      <c r="B147" s="56" t="s">
        <v>150</v>
      </c>
      <c r="C147" s="58">
        <v>201</v>
      </c>
    </row>
    <row r="148" spans="2:3" x14ac:dyDescent="0.25">
      <c r="B148" s="34" t="s">
        <v>71</v>
      </c>
      <c r="C148" s="48">
        <v>100</v>
      </c>
    </row>
    <row r="149" spans="2:3" x14ac:dyDescent="0.25">
      <c r="B149" s="34" t="s">
        <v>72</v>
      </c>
      <c r="C149" s="48">
        <v>0</v>
      </c>
    </row>
    <row r="150" spans="2:3" x14ac:dyDescent="0.25">
      <c r="B150" s="34" t="s">
        <v>73</v>
      </c>
      <c r="C150" s="48">
        <v>80</v>
      </c>
    </row>
    <row r="151" spans="2:3" x14ac:dyDescent="0.25">
      <c r="B151" s="34" t="s">
        <v>74</v>
      </c>
      <c r="C151" s="48">
        <v>0</v>
      </c>
    </row>
    <row r="152" spans="2:3" x14ac:dyDescent="0.25">
      <c r="B152" s="34" t="s">
        <v>75</v>
      </c>
      <c r="C152" s="48">
        <v>96</v>
      </c>
    </row>
    <row r="153" spans="2:3" x14ac:dyDescent="0.25">
      <c r="B153" s="34" t="s">
        <v>76</v>
      </c>
      <c r="C153" s="48">
        <v>0</v>
      </c>
    </row>
    <row r="154" spans="2:3" x14ac:dyDescent="0.25">
      <c r="B154" s="34" t="s">
        <v>81</v>
      </c>
      <c r="C154" s="48">
        <v>660</v>
      </c>
    </row>
    <row r="155" spans="2:3" x14ac:dyDescent="0.25">
      <c r="B155" s="34" t="s">
        <v>82</v>
      </c>
      <c r="C155" s="48">
        <v>0</v>
      </c>
    </row>
    <row r="156" spans="2:3" x14ac:dyDescent="0.25">
      <c r="B156" s="34" t="s">
        <v>87</v>
      </c>
      <c r="C156" s="48">
        <v>340</v>
      </c>
    </row>
    <row r="157" spans="2:3" x14ac:dyDescent="0.25">
      <c r="B157" s="34" t="s">
        <v>88</v>
      </c>
      <c r="C157" s="48">
        <v>0</v>
      </c>
    </row>
    <row r="158" spans="2:3" x14ac:dyDescent="0.25">
      <c r="B158" s="34" t="s">
        <v>83</v>
      </c>
      <c r="C158" s="48">
        <v>335</v>
      </c>
    </row>
    <row r="159" spans="2:3" x14ac:dyDescent="0.25">
      <c r="B159" s="34" t="s">
        <v>84</v>
      </c>
      <c r="C159" s="48">
        <v>0</v>
      </c>
    </row>
    <row r="160" spans="2:3" x14ac:dyDescent="0.25">
      <c r="B160" s="34" t="s">
        <v>85</v>
      </c>
      <c r="C160" s="48">
        <v>98</v>
      </c>
    </row>
    <row r="161" spans="2:3" x14ac:dyDescent="0.25">
      <c r="B161" s="34" t="s">
        <v>86</v>
      </c>
      <c r="C161" s="48">
        <v>0</v>
      </c>
    </row>
    <row r="162" spans="2:3" x14ac:dyDescent="0.25">
      <c r="B162" s="34" t="s">
        <v>91</v>
      </c>
      <c r="C162" s="48">
        <v>74</v>
      </c>
    </row>
    <row r="163" spans="2:3" x14ac:dyDescent="0.25">
      <c r="B163" s="34" t="s">
        <v>92</v>
      </c>
      <c r="C163" s="48">
        <v>0</v>
      </c>
    </row>
    <row r="164" spans="2:3" x14ac:dyDescent="0.25">
      <c r="B164" s="34" t="s">
        <v>89</v>
      </c>
      <c r="C164" s="48">
        <v>330</v>
      </c>
    </row>
    <row r="165" spans="2:3" x14ac:dyDescent="0.25">
      <c r="B165" s="50" t="s">
        <v>90</v>
      </c>
      <c r="C165" s="49">
        <v>0</v>
      </c>
    </row>
    <row r="166" spans="2:3" x14ac:dyDescent="0.25">
      <c r="B166" s="60" t="s">
        <v>154</v>
      </c>
      <c r="C166">
        <v>2.5</v>
      </c>
    </row>
    <row r="167" spans="2:3" x14ac:dyDescent="0.25">
      <c r="B167" s="60" t="s">
        <v>155</v>
      </c>
      <c r="C167">
        <v>2.5</v>
      </c>
    </row>
    <row r="168" spans="2:3" x14ac:dyDescent="0.25">
      <c r="B168" s="60" t="s">
        <v>156</v>
      </c>
      <c r="C168">
        <v>2.5</v>
      </c>
    </row>
    <row r="169" spans="2:3" x14ac:dyDescent="0.25">
      <c r="B169" s="60" t="s">
        <v>157</v>
      </c>
      <c r="C169">
        <v>2.5</v>
      </c>
    </row>
    <row r="170" spans="2:3" x14ac:dyDescent="0.25">
      <c r="B170" s="60" t="s">
        <v>158</v>
      </c>
      <c r="C170">
        <v>2.5</v>
      </c>
    </row>
    <row r="171" spans="2:3" x14ac:dyDescent="0.25">
      <c r="B171" s="60" t="s">
        <v>159</v>
      </c>
      <c r="C171">
        <v>2.5</v>
      </c>
    </row>
    <row r="172" spans="2:3" x14ac:dyDescent="0.25">
      <c r="B172" s="60" t="s">
        <v>160</v>
      </c>
      <c r="C172">
        <v>2.5</v>
      </c>
    </row>
    <row r="173" spans="2:3" x14ac:dyDescent="0.25">
      <c r="B173" s="60" t="s">
        <v>161</v>
      </c>
      <c r="C173">
        <v>2.5</v>
      </c>
    </row>
    <row r="174" spans="2:3" x14ac:dyDescent="0.25">
      <c r="B174" s="60" t="s">
        <v>162</v>
      </c>
      <c r="C174">
        <v>2.5</v>
      </c>
    </row>
    <row r="175" spans="2:3" x14ac:dyDescent="0.25">
      <c r="B175" s="60" t="s">
        <v>163</v>
      </c>
      <c r="C175">
        <v>1.2</v>
      </c>
    </row>
    <row r="176" spans="2:3" x14ac:dyDescent="0.25">
      <c r="B176" s="60" t="s">
        <v>164</v>
      </c>
      <c r="C176">
        <v>1.2</v>
      </c>
    </row>
    <row r="177" spans="1:3" x14ac:dyDescent="0.25">
      <c r="B177" s="60" t="s">
        <v>165</v>
      </c>
      <c r="C177">
        <v>1.2</v>
      </c>
    </row>
    <row r="178" spans="1:3" x14ac:dyDescent="0.25">
      <c r="B178" s="60" t="s">
        <v>166</v>
      </c>
      <c r="C178">
        <v>2</v>
      </c>
    </row>
    <row r="179" spans="1:3" x14ac:dyDescent="0.25">
      <c r="B179" s="60" t="s">
        <v>167</v>
      </c>
      <c r="C179">
        <v>2</v>
      </c>
    </row>
    <row r="180" spans="1:3" x14ac:dyDescent="0.25">
      <c r="B180" s="60" t="s">
        <v>168</v>
      </c>
      <c r="C180">
        <v>2</v>
      </c>
    </row>
    <row r="181" spans="1:3" x14ac:dyDescent="0.25">
      <c r="B181" s="60" t="s">
        <v>169</v>
      </c>
      <c r="C181">
        <v>2</v>
      </c>
    </row>
    <row r="182" spans="1:3" x14ac:dyDescent="0.25">
      <c r="B182" s="60" t="s">
        <v>170</v>
      </c>
      <c r="C182">
        <v>2</v>
      </c>
    </row>
    <row r="183" spans="1:3" x14ac:dyDescent="0.25">
      <c r="B183" s="60" t="s">
        <v>171</v>
      </c>
      <c r="C183">
        <v>2</v>
      </c>
    </row>
    <row r="184" spans="1:3" x14ac:dyDescent="0.25">
      <c r="B184" s="60" t="s">
        <v>172</v>
      </c>
      <c r="C184">
        <v>2</v>
      </c>
    </row>
    <row r="185" spans="1:3" x14ac:dyDescent="0.25">
      <c r="B185" s="60" t="s">
        <v>173</v>
      </c>
      <c r="C185">
        <v>2</v>
      </c>
    </row>
    <row r="186" spans="1:3" x14ac:dyDescent="0.25">
      <c r="B186" s="60" t="s">
        <v>174</v>
      </c>
      <c r="C186">
        <v>2</v>
      </c>
    </row>
    <row r="187" spans="1:3" x14ac:dyDescent="0.25">
      <c r="B187" s="60" t="s">
        <v>175</v>
      </c>
      <c r="C187">
        <v>2.4</v>
      </c>
    </row>
    <row r="188" spans="1:3" x14ac:dyDescent="0.25">
      <c r="B188" s="60" t="s">
        <v>176</v>
      </c>
      <c r="C188">
        <v>2.4</v>
      </c>
    </row>
    <row r="189" spans="1:3" x14ac:dyDescent="0.25">
      <c r="B189" s="60" t="s">
        <v>177</v>
      </c>
      <c r="C189">
        <v>2.4</v>
      </c>
    </row>
    <row r="190" spans="1:3" x14ac:dyDescent="0.25">
      <c r="B190" s="60" t="s">
        <v>178</v>
      </c>
      <c r="C190">
        <v>2.4</v>
      </c>
    </row>
    <row r="191" spans="1:3" x14ac:dyDescent="0.25">
      <c r="B191" s="62" t="s">
        <v>179</v>
      </c>
      <c r="C191" s="52">
        <v>2.4</v>
      </c>
    </row>
    <row r="192" spans="1:3" x14ac:dyDescent="0.25">
      <c r="A192" t="s">
        <v>201</v>
      </c>
      <c r="B192" s="60" t="s">
        <v>166</v>
      </c>
      <c r="C192">
        <v>1</v>
      </c>
    </row>
    <row r="193" spans="1:3" x14ac:dyDescent="0.25">
      <c r="B193" s="60" t="s">
        <v>167</v>
      </c>
      <c r="C193">
        <v>1</v>
      </c>
    </row>
    <row r="194" spans="1:3" x14ac:dyDescent="0.25">
      <c r="B194" s="60" t="s">
        <v>168</v>
      </c>
      <c r="C194">
        <v>1</v>
      </c>
    </row>
    <row r="195" spans="1:3" x14ac:dyDescent="0.25">
      <c r="B195" s="60" t="s">
        <v>169</v>
      </c>
      <c r="C195">
        <v>1</v>
      </c>
    </row>
    <row r="196" spans="1:3" x14ac:dyDescent="0.25">
      <c r="B196" s="60" t="s">
        <v>170</v>
      </c>
      <c r="C196">
        <v>1</v>
      </c>
    </row>
    <row r="197" spans="1:3" x14ac:dyDescent="0.25">
      <c r="B197" s="60" t="s">
        <v>171</v>
      </c>
      <c r="C197">
        <v>1</v>
      </c>
    </row>
    <row r="198" spans="1:3" x14ac:dyDescent="0.25">
      <c r="B198" s="60" t="s">
        <v>172</v>
      </c>
      <c r="C198">
        <v>1</v>
      </c>
    </row>
    <row r="199" spans="1:3" x14ac:dyDescent="0.25">
      <c r="B199" s="60" t="s">
        <v>173</v>
      </c>
      <c r="C199">
        <v>1</v>
      </c>
    </row>
    <row r="200" spans="1:3" x14ac:dyDescent="0.25">
      <c r="B200" s="60" t="s">
        <v>174</v>
      </c>
      <c r="C200">
        <v>1</v>
      </c>
    </row>
    <row r="201" spans="1:3" x14ac:dyDescent="0.25">
      <c r="B201" s="60" t="s">
        <v>175</v>
      </c>
      <c r="C201">
        <v>1.8</v>
      </c>
    </row>
    <row r="202" spans="1:3" x14ac:dyDescent="0.25">
      <c r="B202" s="60" t="s">
        <v>176</v>
      </c>
      <c r="C202">
        <v>1.8</v>
      </c>
    </row>
    <row r="203" spans="1:3" x14ac:dyDescent="0.25">
      <c r="B203" s="60" t="s">
        <v>177</v>
      </c>
      <c r="C203">
        <v>1.8</v>
      </c>
    </row>
    <row r="204" spans="1:3" x14ac:dyDescent="0.25">
      <c r="B204" s="60" t="s">
        <v>178</v>
      </c>
      <c r="C204">
        <v>1.8</v>
      </c>
    </row>
    <row r="205" spans="1:3" x14ac:dyDescent="0.25">
      <c r="B205" s="62" t="s">
        <v>179</v>
      </c>
      <c r="C205" s="52">
        <v>1.8</v>
      </c>
    </row>
    <row r="206" spans="1:3" x14ac:dyDescent="0.25">
      <c r="A206" t="s">
        <v>197</v>
      </c>
      <c r="B206" s="54" t="s">
        <v>93</v>
      </c>
      <c r="C206" s="30">
        <v>63.984000000000016</v>
      </c>
    </row>
    <row r="207" spans="1:3" x14ac:dyDescent="0.25">
      <c r="B207" s="54" t="s">
        <v>94</v>
      </c>
      <c r="C207" s="30">
        <v>139.87200000000001</v>
      </c>
    </row>
    <row r="208" spans="1:3" x14ac:dyDescent="0.25">
      <c r="B208" s="54" t="s">
        <v>95</v>
      </c>
      <c r="C208" s="30">
        <v>22.416720000000005</v>
      </c>
    </row>
    <row r="209" spans="2:3" x14ac:dyDescent="0.25">
      <c r="B209" s="54" t="s">
        <v>96</v>
      </c>
      <c r="C209" s="30">
        <v>8.1839999999999996E-2</v>
      </c>
    </row>
    <row r="210" spans="2:3" x14ac:dyDescent="0.25">
      <c r="B210" s="54" t="s">
        <v>97</v>
      </c>
      <c r="C210" s="30">
        <v>3.4224000000000006</v>
      </c>
    </row>
    <row r="211" spans="2:3" x14ac:dyDescent="0.25">
      <c r="B211" s="54" t="s">
        <v>98</v>
      </c>
      <c r="C211" s="30">
        <v>5.8404000000000016</v>
      </c>
    </row>
    <row r="212" spans="2:3" x14ac:dyDescent="0.25">
      <c r="B212" s="54" t="s">
        <v>99</v>
      </c>
      <c r="C212" s="30">
        <v>77.636400000000023</v>
      </c>
    </row>
    <row r="213" spans="2:3" x14ac:dyDescent="0.25">
      <c r="B213" s="54" t="s">
        <v>100</v>
      </c>
      <c r="C213" s="30">
        <v>65.14464000000001</v>
      </c>
    </row>
    <row r="214" spans="2:3" x14ac:dyDescent="0.25">
      <c r="B214" s="54" t="s">
        <v>101</v>
      </c>
      <c r="C214" s="30">
        <v>50.435759999999974</v>
      </c>
    </row>
    <row r="215" spans="2:3" x14ac:dyDescent="0.25">
      <c r="B215" s="54" t="s">
        <v>102</v>
      </c>
      <c r="C215" s="30">
        <v>87.494399999999999</v>
      </c>
    </row>
    <row r="216" spans="2:3" x14ac:dyDescent="0.25">
      <c r="B216" s="54" t="s">
        <v>103</v>
      </c>
      <c r="C216" s="30">
        <v>0</v>
      </c>
    </row>
    <row r="217" spans="2:3" x14ac:dyDescent="0.25">
      <c r="B217" s="54" t="s">
        <v>104</v>
      </c>
      <c r="C217" s="30">
        <v>1012.0185600000001</v>
      </c>
    </row>
    <row r="218" spans="2:3" x14ac:dyDescent="0.25">
      <c r="B218" s="54" t="s">
        <v>105</v>
      </c>
      <c r="C218" s="30">
        <v>93.505920000000003</v>
      </c>
    </row>
    <row r="219" spans="2:3" x14ac:dyDescent="0.25">
      <c r="B219" s="54" t="s">
        <v>106</v>
      </c>
      <c r="C219" s="30">
        <v>51.804720000000003</v>
      </c>
    </row>
    <row r="220" spans="2:3" x14ac:dyDescent="0.25">
      <c r="B220" s="54" t="s">
        <v>107</v>
      </c>
      <c r="C220" s="30">
        <v>397.76472000000001</v>
      </c>
    </row>
    <row r="221" spans="2:3" x14ac:dyDescent="0.25">
      <c r="B221" s="54" t="s">
        <v>108</v>
      </c>
      <c r="C221" s="30">
        <v>37.200000000000003</v>
      </c>
    </row>
    <row r="222" spans="2:3" x14ac:dyDescent="0.25">
      <c r="B222" s="54" t="s">
        <v>109</v>
      </c>
      <c r="C222" s="30">
        <v>79.020240000000001</v>
      </c>
    </row>
    <row r="223" spans="2:3" x14ac:dyDescent="0.25">
      <c r="B223" s="54" t="s">
        <v>110</v>
      </c>
      <c r="C223" s="30">
        <v>3.72</v>
      </c>
    </row>
    <row r="224" spans="2:3" x14ac:dyDescent="0.25">
      <c r="B224" s="54" t="s">
        <v>111</v>
      </c>
      <c r="C224" s="30">
        <v>0</v>
      </c>
    </row>
    <row r="225" spans="2:3" x14ac:dyDescent="0.25">
      <c r="B225" s="54" t="s">
        <v>112</v>
      </c>
      <c r="C225" s="30">
        <v>2.2320000000000002</v>
      </c>
    </row>
    <row r="226" spans="2:3" x14ac:dyDescent="0.25">
      <c r="B226" s="54" t="s">
        <v>113</v>
      </c>
      <c r="C226" s="30">
        <v>35.734320000000004</v>
      </c>
    </row>
    <row r="227" spans="2:3" x14ac:dyDescent="0.25">
      <c r="B227" s="54" t="s">
        <v>114</v>
      </c>
      <c r="C227" s="30">
        <v>34.060320000000026</v>
      </c>
    </row>
    <row r="228" spans="2:3" x14ac:dyDescent="0.25">
      <c r="B228" s="54" t="s">
        <v>115</v>
      </c>
      <c r="C228" s="30">
        <v>0</v>
      </c>
    </row>
    <row r="229" spans="2:3" x14ac:dyDescent="0.25">
      <c r="B229" s="54" t="s">
        <v>116</v>
      </c>
      <c r="C229" s="30">
        <v>7.2540000000000004</v>
      </c>
    </row>
    <row r="230" spans="2:3" x14ac:dyDescent="0.25">
      <c r="B230" s="54" t="s">
        <v>117</v>
      </c>
      <c r="C230" s="30">
        <v>53.687039999999982</v>
      </c>
    </row>
    <row r="231" spans="2:3" x14ac:dyDescent="0.25">
      <c r="B231" s="54" t="s">
        <v>118</v>
      </c>
      <c r="C231" s="30">
        <v>112.52999999999999</v>
      </c>
    </row>
    <row r="232" spans="2:3" x14ac:dyDescent="0.25">
      <c r="B232" s="54" t="s">
        <v>119</v>
      </c>
      <c r="C232" s="30">
        <v>163.68</v>
      </c>
    </row>
    <row r="233" spans="2:3" x14ac:dyDescent="0.25">
      <c r="B233" s="54" t="s">
        <v>120</v>
      </c>
      <c r="C233" s="30">
        <v>37.200000000000003</v>
      </c>
    </row>
    <row r="234" spans="2:3" x14ac:dyDescent="0.25">
      <c r="B234" s="64" t="s">
        <v>121</v>
      </c>
      <c r="C234" s="51">
        <v>737.37840000000006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showGridLines="0" workbookViewId="0">
      <selection activeCell="C20" sqref="C20"/>
    </sheetView>
  </sheetViews>
  <sheetFormatPr defaultRowHeight="11.5" x14ac:dyDescent="0.25"/>
  <cols>
    <col min="1" max="1" width="10.90625" customWidth="1"/>
    <col min="2" max="2" width="14.26953125" customWidth="1"/>
    <col min="3" max="3" width="11.453125" customWidth="1"/>
  </cols>
  <sheetData>
    <row r="1" spans="1:3" ht="19.5" x14ac:dyDescent="0.35">
      <c r="A1" s="1" t="s">
        <v>14</v>
      </c>
    </row>
    <row r="2" spans="1:3" x14ac:dyDescent="0.25">
      <c r="A2" s="2" t="s">
        <v>15</v>
      </c>
    </row>
    <row r="3" spans="1:3" x14ac:dyDescent="0.25">
      <c r="A3" s="2"/>
    </row>
    <row r="4" spans="1:3" ht="46" x14ac:dyDescent="0.25">
      <c r="A4" s="3" t="s">
        <v>28</v>
      </c>
      <c r="B4" s="3" t="s">
        <v>26</v>
      </c>
      <c r="C4" s="3" t="s">
        <v>30</v>
      </c>
    </row>
    <row r="5" spans="1:3" x14ac:dyDescent="0.25">
      <c r="A5" s="4" t="s">
        <v>1</v>
      </c>
      <c r="B5" s="5" t="s">
        <v>46</v>
      </c>
      <c r="C5" s="5"/>
    </row>
    <row r="6" spans="1:3" x14ac:dyDescent="0.25">
      <c r="A6" s="6" t="s">
        <v>29</v>
      </c>
      <c r="B6" s="7" t="s">
        <v>78</v>
      </c>
      <c r="C6" s="8" t="s">
        <v>31</v>
      </c>
    </row>
    <row r="7" spans="1:3" x14ac:dyDescent="0.25">
      <c r="A7" s="8" t="s">
        <v>27</v>
      </c>
      <c r="B7" s="8">
        <v>500</v>
      </c>
      <c r="C7" s="8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Investments</vt:lpstr>
      <vt:lpstr>InvestmentCAPEX</vt:lpstr>
      <vt:lpstr>InvestmentPhases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2021-01-03T19:47:58Z</dcterms:modified>
</cp:coreProperties>
</file>