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bookViews>
  <sheets>
    <sheet name="P1" sheetId="1" r:id="rId1"/>
  </sheets>
  <definedNames>
    <definedName name="_xlnm._FilterDatabase" localSheetId="0" hidden="1">'P1'!$C$17:$F$41</definedName>
  </definedNames>
  <calcPr calcId="125725"/>
</workbook>
</file>

<file path=xl/calcChain.xml><?xml version="1.0" encoding="utf-8"?>
<calcChain xmlns="http://schemas.openxmlformats.org/spreadsheetml/2006/main">
  <c r="C113" i="1"/>
  <c r="C114" s="1"/>
  <c r="D47"/>
  <c r="C47"/>
  <c r="D46"/>
  <c r="C46"/>
  <c r="C112" s="1"/>
  <c r="D45"/>
  <c r="C45"/>
  <c r="E44"/>
  <c r="D44"/>
  <c r="C44"/>
  <c r="E41"/>
  <c r="E40"/>
  <c r="E39"/>
  <c r="E38"/>
  <c r="E37"/>
  <c r="E36"/>
  <c r="E35"/>
  <c r="E34"/>
  <c r="E33"/>
  <c r="E32"/>
  <c r="E31"/>
  <c r="E30"/>
  <c r="E29"/>
  <c r="E28"/>
  <c r="E27"/>
  <c r="E26"/>
  <c r="E25"/>
  <c r="E24"/>
  <c r="E23"/>
  <c r="E22"/>
  <c r="E21"/>
  <c r="E20"/>
  <c r="E19"/>
  <c r="E18"/>
  <c r="E46" s="1"/>
  <c r="F22" l="1"/>
  <c r="E47" s="1"/>
  <c r="F38"/>
  <c r="F27"/>
  <c r="F19"/>
  <c r="F41"/>
  <c r="F39"/>
  <c r="F37"/>
  <c r="F35"/>
  <c r="F33"/>
  <c r="F31"/>
  <c r="F29"/>
  <c r="F23"/>
  <c r="F25"/>
  <c r="F21"/>
  <c r="F26"/>
  <c r="F30"/>
  <c r="F34"/>
  <c r="F20"/>
  <c r="F24"/>
  <c r="F28"/>
  <c r="F32"/>
  <c r="F36"/>
  <c r="F40"/>
  <c r="F18"/>
  <c r="E45"/>
  <c r="C115" l="1"/>
  <c r="C130"/>
  <c r="C123" l="1"/>
  <c r="C116"/>
  <c r="C131" s="1"/>
  <c r="C125" l="1"/>
  <c r="C124"/>
</calcChain>
</file>

<file path=xl/sharedStrings.xml><?xml version="1.0" encoding="utf-8"?>
<sst xmlns="http://schemas.openxmlformats.org/spreadsheetml/2006/main" count="85" uniqueCount="81">
  <si>
    <t>P1 Stroop Effect - Answer Sheet</t>
  </si>
  <si>
    <t>3.12.2016</t>
  </si>
  <si>
    <t>submitted by: Raphaela Rohwedder</t>
  </si>
  <si>
    <t xml:space="preserve">Q1 </t>
  </si>
  <si>
    <t>Variables definition</t>
  </si>
  <si>
    <t>independent variable: color type of ink in which the word is printed</t>
  </si>
  <si>
    <t>Q2</t>
  </si>
  <si>
    <t>Hypothesis</t>
  </si>
  <si>
    <t>H0: There will be no difference in the time amount between the two conditions; 
µ(c1) = µ(c2) &lt;=&gt; µ(c1)-µ(c2) = 0 
where µ(c1) = avg. amount of time needed for the congruent word test and µ(c2) = avg. amount of time needed for the incongruent words test</t>
  </si>
  <si>
    <t xml:space="preserve">Ha: There will be a difference in the time amount between the two conditions; 
µ(c1) ≠ µ(c2) &lt;=&gt; µ(c1) - µ(c2) ≠ 0 </t>
  </si>
  <si>
    <t>Statistical Test</t>
  </si>
  <si>
    <t xml:space="preserve">Two-tailed repeated measure design which is one type of dependent sample t-test </t>
  </si>
  <si>
    <t>Reasoning: As the population parameters are unknown, I expect a t-test. Moreover we are using the same subjects for both conditions. Therefore it is a dependent sample test. The project description lines out that we are comparing the recorded time for each condition which suggests a repeated measures design. As the hypotheses do not show a direction, a two-tailed test is the best option to move on.</t>
  </si>
  <si>
    <t>Q3</t>
  </si>
  <si>
    <t>Descriptive Statistics</t>
  </si>
  <si>
    <t>Congruent</t>
  </si>
  <si>
    <t>Incongruent</t>
  </si>
  <si>
    <t>Difference</t>
  </si>
  <si>
    <t>Difference Squared</t>
  </si>
  <si>
    <t>data in miliseconds</t>
  </si>
  <si>
    <t>median</t>
  </si>
  <si>
    <t>mean</t>
  </si>
  <si>
    <t>s</t>
  </si>
  <si>
    <t>Q4</t>
  </si>
  <si>
    <t>Visualizations</t>
  </si>
  <si>
    <t>Bin size</t>
  </si>
  <si>
    <t>2sec</t>
  </si>
  <si>
    <t>3sec</t>
  </si>
  <si>
    <t>sec</t>
  </si>
  <si>
    <t>Difference (Congruent - Incongruent)</t>
  </si>
  <si>
    <t>8-10</t>
  </si>
  <si>
    <t>0-3</t>
  </si>
  <si>
    <t>10-12</t>
  </si>
  <si>
    <t>-3-6</t>
  </si>
  <si>
    <t>12-14</t>
  </si>
  <si>
    <t>-6-9</t>
  </si>
  <si>
    <t>14-16</t>
  </si>
  <si>
    <t>-9-12</t>
  </si>
  <si>
    <t>16-18</t>
  </si>
  <si>
    <t>-12-15</t>
  </si>
  <si>
    <t>18-20</t>
  </si>
  <si>
    <t>-15-18</t>
  </si>
  <si>
    <t>20-22</t>
  </si>
  <si>
    <t>-18-21</t>
  </si>
  <si>
    <t>22-24</t>
  </si>
  <si>
    <t>-21-24</t>
  </si>
  <si>
    <t>24-26</t>
  </si>
  <si>
    <t>26-28</t>
  </si>
  <si>
    <t>28-30</t>
  </si>
  <si>
    <t>30-32</t>
  </si>
  <si>
    <t>32-34</t>
  </si>
  <si>
    <t>34-36</t>
  </si>
  <si>
    <t>Observations</t>
  </si>
  <si>
    <t>- Graph 1 shows that the mode for the congruent words condition test (14-16sec) is lower than the one for the incongruent words condition test (20-22sec). Based on the shape of each of the two distributions and together with the descriptive statistics (mean ≈ median ≈ mode) it can be concluded that the sample and thus the population is nearly normally distributed.
- Graph 2 shows the time difference between the congruent and incongruent words condition tests. All subjects needed more time for the incongruent words condition test than for the congruent words condition test. Most of them needed up to 12 seconds more. Nevertheless there are two candidates who needed significantly more time for the incongruent words condition test (outliers). 
- Based on the descriptive statistics as well as the visualizations it can be suggested that it is easier for people to identify the color of the words whose names match the colors in which they are printed.</t>
  </si>
  <si>
    <t>Q5</t>
  </si>
  <si>
    <t>Inferential Statistics</t>
  </si>
  <si>
    <t>Hypothesis Test</t>
  </si>
  <si>
    <t>kind of test</t>
  </si>
  <si>
    <t>Two-tailed repeated measure design</t>
  </si>
  <si>
    <t>α-level</t>
  </si>
  <si>
    <t>point estimate</t>
  </si>
  <si>
    <t>n</t>
  </si>
  <si>
    <t>df</t>
  </si>
  <si>
    <t>SE</t>
  </si>
  <si>
    <t>t-statistic</t>
  </si>
  <si>
    <t>p-Value</t>
  </si>
  <si>
    <t>t-critical</t>
  </si>
  <si>
    <t>Based on t(23) = -8.02, p = .05, two-tailed the null is rejected. As the signs are negative it can thus be concluded that it is statistically significant easier to identify the color of the words whose names match the colors in which they are printed.</t>
  </si>
  <si>
    <t>Confidence Interval</t>
  </si>
  <si>
    <t>margin of error</t>
  </si>
  <si>
    <t>lower bound</t>
  </si>
  <si>
    <t>upper bound</t>
  </si>
  <si>
    <t>Based on the confidence interval on the mean differenc; 95% CI = (-10.0,-5.9) the congruent words condition test can be conducted by about -10 to -6 seconds quicker than the incongruent words condition test.</t>
  </si>
  <si>
    <t>Effective Size Measures</t>
  </si>
  <si>
    <t>Cohen's d</t>
  </si>
  <si>
    <t>r²</t>
  </si>
  <si>
    <t>The standardized mean difference is -1.64 anf more than 70% of the dependent variable can be explained by the independent variable.</t>
  </si>
  <si>
    <t>Overall the inferential statistics results match up with my expectations expressed in Q4.</t>
  </si>
  <si>
    <t>Q6</t>
  </si>
  <si>
    <t>Based on certain research it seems that the brain is focusing on a particular object (here the worlds as usually easier to recognize than the color) while simultaneously ignoring other information (the color). This could be the result of the fact that the memory can only hold a limited amount of information. An alternative test setup could be the change in color of certain animals (e.g. the ice bear in pink, the pig in green, the fox in blue) where the statistical result might be similar, but maybe less pronounced.</t>
  </si>
  <si>
    <t>dependent variable: amount of time it takes to name the ink colors</t>
  </si>
</sst>
</file>

<file path=xl/styles.xml><?xml version="1.0" encoding="utf-8"?>
<styleSheet xmlns="http://schemas.openxmlformats.org/spreadsheetml/2006/main">
  <numFmts count="1">
    <numFmt numFmtId="164" formatCode="0.000"/>
  </numFmts>
  <fonts count="4">
    <font>
      <sz val="10"/>
      <color rgb="FF000000"/>
      <name val="Arial"/>
    </font>
    <font>
      <b/>
      <sz val="10"/>
      <name val="Arial"/>
    </font>
    <font>
      <sz val="10"/>
      <name val="Arial"/>
    </font>
    <font>
      <sz val="8"/>
      <name val="Arial"/>
    </font>
  </fonts>
  <fills count="3">
    <fill>
      <patternFill patternType="none"/>
    </fill>
    <fill>
      <patternFill patternType="gray125"/>
    </fill>
    <fill>
      <patternFill patternType="solid">
        <fgColor rgb="FFFFFFFF"/>
        <bgColor rgb="FFFFFFFF"/>
      </patternFill>
    </fill>
  </fills>
  <borders count="10">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51">
    <xf numFmtId="0" fontId="0" fillId="0" borderId="0" xfId="0" applyFont="1" applyAlignment="1"/>
    <xf numFmtId="0" fontId="1" fillId="2" borderId="0" xfId="0" applyFont="1" applyFill="1" applyAlignment="1"/>
    <xf numFmtId="0" fontId="2" fillId="2" borderId="0" xfId="0" applyFont="1" applyFill="1"/>
    <xf numFmtId="0" fontId="2" fillId="2" borderId="0" xfId="0" applyFont="1" applyFill="1" applyAlignment="1">
      <alignment horizontal="right"/>
    </xf>
    <xf numFmtId="0" fontId="3" fillId="2" borderId="0" xfId="0" applyFont="1" applyFill="1" applyAlignment="1"/>
    <xf numFmtId="0" fontId="1" fillId="2" borderId="0" xfId="0" applyFont="1" applyFill="1" applyAlignment="1">
      <alignment vertical="top"/>
    </xf>
    <xf numFmtId="0" fontId="2" fillId="2" borderId="0" xfId="0" applyFont="1" applyFill="1" applyAlignment="1"/>
    <xf numFmtId="0" fontId="3" fillId="0" borderId="0" xfId="0" applyFont="1" applyAlignment="1"/>
    <xf numFmtId="1" fontId="2" fillId="2" borderId="0" xfId="0" applyNumberFormat="1" applyFont="1" applyFill="1"/>
    <xf numFmtId="0" fontId="1" fillId="0" borderId="0" xfId="0" applyFont="1"/>
    <xf numFmtId="1" fontId="1" fillId="2" borderId="0" xfId="0" applyNumberFormat="1" applyFont="1" applyFill="1"/>
    <xf numFmtId="0" fontId="1" fillId="0" borderId="1" xfId="0" applyFont="1" applyBorder="1"/>
    <xf numFmtId="1" fontId="1" fillId="2" borderId="2" xfId="0" applyNumberFormat="1" applyFont="1" applyFill="1" applyBorder="1"/>
    <xf numFmtId="1" fontId="1" fillId="2" borderId="3" xfId="0" applyNumberFormat="1" applyFont="1" applyFill="1" applyBorder="1"/>
    <xf numFmtId="0" fontId="1" fillId="0" borderId="4" xfId="0" applyFont="1" applyBorder="1" applyAlignment="1"/>
    <xf numFmtId="1" fontId="2" fillId="0" borderId="5" xfId="0" applyNumberFormat="1" applyFont="1" applyBorder="1"/>
    <xf numFmtId="1" fontId="2" fillId="0" borderId="6" xfId="0" applyNumberFormat="1" applyFont="1" applyBorder="1"/>
    <xf numFmtId="0" fontId="1" fillId="2" borderId="4" xfId="0" applyFont="1" applyFill="1" applyBorder="1" applyAlignment="1"/>
    <xf numFmtId="1" fontId="2" fillId="2" borderId="5" xfId="0" applyNumberFormat="1" applyFont="1" applyFill="1" applyBorder="1"/>
    <xf numFmtId="1" fontId="2" fillId="2" borderId="6" xfId="0" applyNumberFormat="1" applyFont="1" applyFill="1" applyBorder="1"/>
    <xf numFmtId="0" fontId="1" fillId="2" borderId="7" xfId="0" applyFont="1" applyFill="1" applyBorder="1" applyAlignment="1"/>
    <xf numFmtId="1" fontId="2" fillId="0" borderId="8" xfId="0" applyNumberFormat="1" applyFont="1" applyBorder="1"/>
    <xf numFmtId="1" fontId="2" fillId="2" borderId="9" xfId="0" applyNumberFormat="1" applyFont="1" applyFill="1" applyBorder="1"/>
    <xf numFmtId="0" fontId="2" fillId="0" borderId="0" xfId="0" applyFont="1" applyAlignment="1"/>
    <xf numFmtId="0" fontId="2" fillId="2" borderId="1" xfId="0" applyFont="1" applyFill="1" applyBorder="1" applyAlignment="1"/>
    <xf numFmtId="0" fontId="2" fillId="2" borderId="2" xfId="0" applyFont="1" applyFill="1" applyBorder="1" applyAlignment="1"/>
    <xf numFmtId="0" fontId="2" fillId="2" borderId="3" xfId="0" applyFont="1" applyFill="1" applyBorder="1"/>
    <xf numFmtId="0" fontId="2" fillId="2" borderId="3" xfId="0" applyFont="1" applyFill="1" applyBorder="1" applyAlignment="1"/>
    <xf numFmtId="0" fontId="2" fillId="2" borderId="4" xfId="0" applyFont="1" applyFill="1" applyBorder="1" applyAlignment="1"/>
    <xf numFmtId="0" fontId="2" fillId="2" borderId="5" xfId="0" applyFont="1" applyFill="1" applyBorder="1" applyAlignment="1"/>
    <xf numFmtId="0" fontId="2" fillId="2" borderId="6" xfId="0" applyFont="1" applyFill="1" applyBorder="1" applyAlignment="1"/>
    <xf numFmtId="0" fontId="2" fillId="0" borderId="6" xfId="0" applyFont="1" applyBorder="1" applyAlignment="1">
      <alignment wrapText="1"/>
    </xf>
    <xf numFmtId="0" fontId="2" fillId="0" borderId="4" xfId="0" applyFont="1" applyBorder="1" applyAlignment="1"/>
    <xf numFmtId="0" fontId="2" fillId="0" borderId="6" xfId="0" applyFont="1" applyBorder="1" applyAlignment="1"/>
    <xf numFmtId="0" fontId="2" fillId="2" borderId="6" xfId="0" applyFont="1" applyFill="1" applyBorder="1"/>
    <xf numFmtId="0" fontId="2" fillId="0" borderId="6" xfId="0" applyFont="1" applyBorder="1"/>
    <xf numFmtId="0" fontId="2" fillId="2" borderId="5" xfId="0" applyFont="1" applyFill="1" applyBorder="1"/>
    <xf numFmtId="0" fontId="2" fillId="0" borderId="7" xfId="0" applyFont="1" applyBorder="1" applyAlignment="1"/>
    <xf numFmtId="0" fontId="2" fillId="0" borderId="9" xfId="0" applyFont="1" applyBorder="1" applyAlignment="1"/>
    <xf numFmtId="0" fontId="2" fillId="2" borderId="7" xfId="0" applyFont="1" applyFill="1" applyBorder="1" applyAlignment="1"/>
    <xf numFmtId="0" fontId="2" fillId="2" borderId="8" xfId="0" applyFont="1" applyFill="1" applyBorder="1"/>
    <xf numFmtId="0" fontId="2" fillId="2" borderId="9" xfId="0" applyFont="1" applyFill="1" applyBorder="1" applyAlignment="1"/>
    <xf numFmtId="0" fontId="1" fillId="0" borderId="0" xfId="0" applyFont="1" applyAlignment="1"/>
    <xf numFmtId="9" fontId="2" fillId="0" borderId="0" xfId="0" applyNumberFormat="1" applyFont="1" applyAlignment="1"/>
    <xf numFmtId="1" fontId="2" fillId="0" borderId="0" xfId="0" applyNumberFormat="1" applyFont="1"/>
    <xf numFmtId="164" fontId="2" fillId="2" borderId="0" xfId="0" applyNumberFormat="1" applyFont="1" applyFill="1"/>
    <xf numFmtId="2" fontId="2" fillId="2" borderId="0" xfId="0" applyNumberFormat="1" applyFont="1" applyFill="1"/>
    <xf numFmtId="0" fontId="2" fillId="2" borderId="0" xfId="0" applyFont="1" applyFill="1" applyAlignment="1"/>
    <xf numFmtId="0" fontId="2" fillId="2" borderId="0" xfId="0" applyFont="1" applyFill="1" applyAlignment="1"/>
    <xf numFmtId="0" fontId="0" fillId="0" borderId="0" xfId="0" applyFont="1" applyAlignment="1"/>
    <xf numFmtId="0" fontId="2" fillId="2" borderId="0" xfId="0" applyFont="1" applyFill="1" applyAlignment="1">
      <alignment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tx>
        <c:rich>
          <a:bodyPr/>
          <a:lstStyle/>
          <a:p>
            <a:pPr lvl="0">
              <a:defRPr sz="1600" b="1">
                <a:solidFill>
                  <a:srgbClr val="000000"/>
                </a:solidFill>
              </a:defRPr>
            </a:pPr>
            <a:r>
              <a:t> Graph 1: Congruent vs Incongruent</a:t>
            </a:r>
          </a:p>
        </c:rich>
      </c:tx>
    </c:title>
    <c:plotArea>
      <c:layout>
        <c:manualLayout>
          <c:xMode val="edge"/>
          <c:yMode val="edge"/>
          <c:x val="5.1670000000000001E-2"/>
          <c:y val="0.19136999999999998"/>
          <c:w val="0.89332999999999996"/>
          <c:h val="0.61725000000000019"/>
        </c:manualLayout>
      </c:layout>
      <c:barChart>
        <c:barDir val="col"/>
        <c:grouping val="clustered"/>
        <c:ser>
          <c:idx val="0"/>
          <c:order val="0"/>
          <c:tx>
            <c:strRef>
              <c:f>'P1'!$C$52</c:f>
              <c:strCache>
                <c:ptCount val="1"/>
                <c:pt idx="0">
                  <c:v>Congruent</c:v>
                </c:pt>
              </c:strCache>
            </c:strRef>
          </c:tx>
          <c:spPr>
            <a:solidFill>
              <a:srgbClr val="3366CC"/>
            </a:solidFill>
          </c:spPr>
          <c:cat>
            <c:strRef>
              <c:f>'P1'!$B$53:$B$66</c:f>
              <c:strCache>
                <c:ptCount val="14"/>
                <c:pt idx="0">
                  <c:v>8-10</c:v>
                </c:pt>
                <c:pt idx="1">
                  <c:v>10-12</c:v>
                </c:pt>
                <c:pt idx="2">
                  <c:v>12-14</c:v>
                </c:pt>
                <c:pt idx="3">
                  <c:v>14-16</c:v>
                </c:pt>
                <c:pt idx="4">
                  <c:v>16-18</c:v>
                </c:pt>
                <c:pt idx="5">
                  <c:v>18-20</c:v>
                </c:pt>
                <c:pt idx="6">
                  <c:v>20-22</c:v>
                </c:pt>
                <c:pt idx="7">
                  <c:v>22-24</c:v>
                </c:pt>
                <c:pt idx="8">
                  <c:v>24-26</c:v>
                </c:pt>
                <c:pt idx="9">
                  <c:v>26-28</c:v>
                </c:pt>
                <c:pt idx="10">
                  <c:v>28-30</c:v>
                </c:pt>
                <c:pt idx="11">
                  <c:v>30-32</c:v>
                </c:pt>
                <c:pt idx="12">
                  <c:v>32-34</c:v>
                </c:pt>
                <c:pt idx="13">
                  <c:v>34-36</c:v>
                </c:pt>
              </c:strCache>
            </c:strRef>
          </c:cat>
          <c:val>
            <c:numRef>
              <c:f>'P1'!$C$53:$C$66</c:f>
              <c:numCache>
                <c:formatCode>General</c:formatCode>
                <c:ptCount val="14"/>
                <c:pt idx="0">
                  <c:v>4</c:v>
                </c:pt>
                <c:pt idx="1">
                  <c:v>2</c:v>
                </c:pt>
                <c:pt idx="2">
                  <c:v>5</c:v>
                </c:pt>
                <c:pt idx="3">
                  <c:v>6</c:v>
                </c:pt>
                <c:pt idx="4">
                  <c:v>3</c:v>
                </c:pt>
                <c:pt idx="5">
                  <c:v>3</c:v>
                </c:pt>
                <c:pt idx="6">
                  <c:v>1</c:v>
                </c:pt>
              </c:numCache>
            </c:numRef>
          </c:val>
        </c:ser>
        <c:ser>
          <c:idx val="1"/>
          <c:order val="1"/>
          <c:tx>
            <c:strRef>
              <c:f>'P1'!$D$52</c:f>
              <c:strCache>
                <c:ptCount val="1"/>
                <c:pt idx="0">
                  <c:v>Incongruent</c:v>
                </c:pt>
              </c:strCache>
            </c:strRef>
          </c:tx>
          <c:spPr>
            <a:solidFill>
              <a:srgbClr val="DC3912"/>
            </a:solidFill>
          </c:spPr>
          <c:cat>
            <c:strRef>
              <c:f>'P1'!$B$53:$B$66</c:f>
              <c:strCache>
                <c:ptCount val="14"/>
                <c:pt idx="0">
                  <c:v>8-10</c:v>
                </c:pt>
                <c:pt idx="1">
                  <c:v>10-12</c:v>
                </c:pt>
                <c:pt idx="2">
                  <c:v>12-14</c:v>
                </c:pt>
                <c:pt idx="3">
                  <c:v>14-16</c:v>
                </c:pt>
                <c:pt idx="4">
                  <c:v>16-18</c:v>
                </c:pt>
                <c:pt idx="5">
                  <c:v>18-20</c:v>
                </c:pt>
                <c:pt idx="6">
                  <c:v>20-22</c:v>
                </c:pt>
                <c:pt idx="7">
                  <c:v>22-24</c:v>
                </c:pt>
                <c:pt idx="8">
                  <c:v>24-26</c:v>
                </c:pt>
                <c:pt idx="9">
                  <c:v>26-28</c:v>
                </c:pt>
                <c:pt idx="10">
                  <c:v>28-30</c:v>
                </c:pt>
                <c:pt idx="11">
                  <c:v>30-32</c:v>
                </c:pt>
                <c:pt idx="12">
                  <c:v>32-34</c:v>
                </c:pt>
                <c:pt idx="13">
                  <c:v>34-36</c:v>
                </c:pt>
              </c:strCache>
            </c:strRef>
          </c:cat>
          <c:val>
            <c:numRef>
              <c:f>'P1'!$D$53:$D$66</c:f>
              <c:numCache>
                <c:formatCode>General</c:formatCode>
                <c:ptCount val="14"/>
                <c:pt idx="3">
                  <c:v>1</c:v>
                </c:pt>
                <c:pt idx="4">
                  <c:v>4</c:v>
                </c:pt>
                <c:pt idx="5">
                  <c:v>3</c:v>
                </c:pt>
                <c:pt idx="6">
                  <c:v>6</c:v>
                </c:pt>
                <c:pt idx="7">
                  <c:v>4</c:v>
                </c:pt>
                <c:pt idx="8">
                  <c:v>3</c:v>
                </c:pt>
                <c:pt idx="9">
                  <c:v>1</c:v>
                </c:pt>
                <c:pt idx="13">
                  <c:v>2</c:v>
                </c:pt>
              </c:numCache>
            </c:numRef>
          </c:val>
        </c:ser>
        <c:axId val="105173760"/>
        <c:axId val="105176064"/>
      </c:barChart>
      <c:catAx>
        <c:axId val="105173760"/>
        <c:scaling>
          <c:orientation val="minMax"/>
        </c:scaling>
        <c:axPos val="b"/>
        <c:title>
          <c:tx>
            <c:rich>
              <a:bodyPr/>
              <a:lstStyle/>
              <a:p>
                <a:pPr lvl="0">
                  <a:defRPr/>
                </a:pPr>
                <a:r>
                  <a:t>sec</a:t>
                </a:r>
              </a:p>
            </c:rich>
          </c:tx>
        </c:title>
        <c:tickLblPos val="nextTo"/>
        <c:txPr>
          <a:bodyPr/>
          <a:lstStyle/>
          <a:p>
            <a:pPr lvl="0">
              <a:defRPr/>
            </a:pPr>
            <a:endParaRPr lang="de-DE"/>
          </a:p>
        </c:txPr>
        <c:crossAx val="105176064"/>
        <c:crosses val="autoZero"/>
        <c:lblAlgn val="ctr"/>
        <c:lblOffset val="100"/>
      </c:catAx>
      <c:valAx>
        <c:axId val="105176064"/>
        <c:scaling>
          <c:orientation val="minMax"/>
        </c:scaling>
        <c:axPos val="l"/>
        <c:majorGridlines>
          <c:spPr>
            <a:ln>
              <a:solidFill>
                <a:srgbClr val="B7B7B7"/>
              </a:solidFill>
            </a:ln>
          </c:spPr>
        </c:majorGridlines>
        <c:numFmt formatCode="General" sourceLinked="1"/>
        <c:tickLblPos val="nextTo"/>
        <c:spPr>
          <a:ln w="47625">
            <a:noFill/>
          </a:ln>
        </c:spPr>
        <c:txPr>
          <a:bodyPr/>
          <a:lstStyle/>
          <a:p>
            <a:pPr lvl="0">
              <a:defRPr/>
            </a:pPr>
            <a:endParaRPr lang="de-DE"/>
          </a:p>
        </c:txPr>
        <c:crossAx val="105173760"/>
        <c:crosses val="autoZero"/>
        <c:crossBetween val="between"/>
      </c:valAx>
    </c:plotArea>
    <c:legend>
      <c:legendPos val="b"/>
    </c:legend>
  </c:chart>
  <c:printSettings>
    <c:headerFooter/>
    <c:pageMargins b="0.78740157499999996" l="0.70000000000000007" r="0.70000000000000007" t="0.78740157499999996"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title>
      <c:tx>
        <c:rich>
          <a:bodyPr/>
          <a:lstStyle/>
          <a:p>
            <a:pPr lvl="0">
              <a:defRPr sz="1600" b="1">
                <a:solidFill>
                  <a:srgbClr val="000000"/>
                </a:solidFill>
              </a:defRPr>
            </a:pPr>
            <a:r>
              <a:t>Graph 2: Difference (Congruent - Incongruent)</a:t>
            </a:r>
          </a:p>
        </c:rich>
      </c:tx>
    </c:title>
    <c:plotArea>
      <c:layout/>
      <c:barChart>
        <c:barDir val="col"/>
        <c:grouping val="clustered"/>
        <c:ser>
          <c:idx val="0"/>
          <c:order val="0"/>
          <c:tx>
            <c:strRef>
              <c:f>'P1'!$G$52</c:f>
              <c:strCache>
                <c:ptCount val="1"/>
                <c:pt idx="0">
                  <c:v>Difference (Congruent - Incongruent)</c:v>
                </c:pt>
              </c:strCache>
            </c:strRef>
          </c:tx>
          <c:spPr>
            <a:solidFill>
              <a:srgbClr val="3366CC"/>
            </a:solidFill>
          </c:spPr>
          <c:cat>
            <c:strRef>
              <c:f>'P1'!$F$53:$F$60</c:f>
              <c:strCache>
                <c:ptCount val="8"/>
                <c:pt idx="0">
                  <c:v>0-3</c:v>
                </c:pt>
                <c:pt idx="1">
                  <c:v>-3-6</c:v>
                </c:pt>
                <c:pt idx="2">
                  <c:v>-6-9</c:v>
                </c:pt>
                <c:pt idx="3">
                  <c:v>-9-12</c:v>
                </c:pt>
                <c:pt idx="4">
                  <c:v>-12-15</c:v>
                </c:pt>
                <c:pt idx="5">
                  <c:v>-15-18</c:v>
                </c:pt>
                <c:pt idx="6">
                  <c:v>-18-21</c:v>
                </c:pt>
                <c:pt idx="7">
                  <c:v>-21-24</c:v>
                </c:pt>
              </c:strCache>
            </c:strRef>
          </c:cat>
          <c:val>
            <c:numRef>
              <c:f>'P1'!$G$53:$G$60</c:f>
              <c:numCache>
                <c:formatCode>General</c:formatCode>
                <c:ptCount val="8"/>
                <c:pt idx="0">
                  <c:v>4</c:v>
                </c:pt>
                <c:pt idx="1">
                  <c:v>4</c:v>
                </c:pt>
                <c:pt idx="2">
                  <c:v>7</c:v>
                </c:pt>
                <c:pt idx="3">
                  <c:v>7</c:v>
                </c:pt>
                <c:pt idx="5">
                  <c:v>1</c:v>
                </c:pt>
                <c:pt idx="7">
                  <c:v>1</c:v>
                </c:pt>
              </c:numCache>
            </c:numRef>
          </c:val>
        </c:ser>
        <c:axId val="106769024"/>
        <c:axId val="106803968"/>
      </c:barChart>
      <c:catAx>
        <c:axId val="106769024"/>
        <c:scaling>
          <c:orientation val="minMax"/>
        </c:scaling>
        <c:axPos val="b"/>
        <c:title>
          <c:tx>
            <c:rich>
              <a:bodyPr/>
              <a:lstStyle/>
              <a:p>
                <a:pPr lvl="0">
                  <a:defRPr/>
                </a:pPr>
                <a:r>
                  <a:t>sec</a:t>
                </a:r>
              </a:p>
            </c:rich>
          </c:tx>
        </c:title>
        <c:tickLblPos val="nextTo"/>
        <c:txPr>
          <a:bodyPr/>
          <a:lstStyle/>
          <a:p>
            <a:pPr lvl="0">
              <a:defRPr/>
            </a:pPr>
            <a:endParaRPr lang="de-DE"/>
          </a:p>
        </c:txPr>
        <c:crossAx val="106803968"/>
        <c:crosses val="autoZero"/>
        <c:lblAlgn val="ctr"/>
        <c:lblOffset val="100"/>
      </c:catAx>
      <c:valAx>
        <c:axId val="106803968"/>
        <c:scaling>
          <c:orientation val="minMax"/>
        </c:scaling>
        <c:axPos val="l"/>
        <c:majorGridlines>
          <c:spPr>
            <a:ln>
              <a:solidFill>
                <a:srgbClr val="B7B7B7"/>
              </a:solidFill>
            </a:ln>
          </c:spPr>
        </c:majorGridlines>
        <c:title>
          <c:tx>
            <c:rich>
              <a:bodyPr/>
              <a:lstStyle/>
              <a:p>
                <a:pPr lvl="0">
                  <a:defRPr/>
                </a:pPr>
                <a:r>
                  <a:t>Difference (Congruent - Incongruent)</a:t>
                </a:r>
              </a:p>
            </c:rich>
          </c:tx>
        </c:title>
        <c:numFmt formatCode="General" sourceLinked="1"/>
        <c:tickLblPos val="nextTo"/>
        <c:spPr>
          <a:ln w="47625">
            <a:noFill/>
          </a:ln>
        </c:spPr>
        <c:txPr>
          <a:bodyPr/>
          <a:lstStyle/>
          <a:p>
            <a:pPr lvl="0">
              <a:defRPr/>
            </a:pPr>
            <a:endParaRPr lang="de-DE"/>
          </a:p>
        </c:txPr>
        <c:crossAx val="106769024"/>
        <c:crosses val="autoZero"/>
        <c:crossBetween val="between"/>
      </c:valAx>
    </c:plotArea>
    <c:legend>
      <c:legendPos val="b"/>
    </c:legend>
  </c:chart>
  <c:printSettings>
    <c:headerFooter/>
    <c:pageMargins b="0.78740157499999996" l="0.70000000000000007" r="0.70000000000000007" t="0.78740157499999996"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342900</xdr:colOff>
      <xdr:row>66</xdr:row>
      <xdr:rowOff>114300</xdr:rowOff>
    </xdr:from>
    <xdr:to>
      <xdr:col>6</xdr:col>
      <xdr:colOff>923925</xdr:colOff>
      <xdr:row>84</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371475</xdr:colOff>
      <xdr:row>84</xdr:row>
      <xdr:rowOff>161925</xdr:rowOff>
    </xdr:from>
    <xdr:to>
      <xdr:col>6</xdr:col>
      <xdr:colOff>923925</xdr:colOff>
      <xdr:row>102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12"/>
  <sheetViews>
    <sheetView tabSelected="1" workbookViewId="0">
      <selection activeCell="B6" sqref="B6"/>
    </sheetView>
  </sheetViews>
  <sheetFormatPr baseColWidth="10" defaultColWidth="14.42578125" defaultRowHeight="15.75" customHeight="1"/>
  <cols>
    <col min="1" max="1" width="5.85546875" customWidth="1"/>
  </cols>
  <sheetData>
    <row r="1" spans="1:26" ht="12.75">
      <c r="A1" s="1" t="s">
        <v>0</v>
      </c>
      <c r="B1" s="2"/>
      <c r="C1" s="2"/>
      <c r="D1" s="2"/>
      <c r="E1" s="2"/>
      <c r="G1" s="3" t="s">
        <v>1</v>
      </c>
      <c r="H1" s="2"/>
      <c r="I1" s="2"/>
      <c r="J1" s="2"/>
      <c r="K1" s="2"/>
      <c r="L1" s="2"/>
      <c r="M1" s="2"/>
      <c r="N1" s="2"/>
      <c r="O1" s="2"/>
      <c r="P1" s="2"/>
      <c r="Q1" s="2"/>
      <c r="R1" s="2"/>
      <c r="S1" s="2"/>
      <c r="T1" s="2"/>
      <c r="U1" s="2"/>
      <c r="V1" s="2"/>
      <c r="W1" s="2"/>
      <c r="X1" s="2"/>
      <c r="Y1" s="2"/>
      <c r="Z1" s="2"/>
    </row>
    <row r="2" spans="1:26" ht="12.75">
      <c r="A2" s="4" t="s">
        <v>2</v>
      </c>
      <c r="B2" s="2"/>
      <c r="C2" s="2"/>
      <c r="D2" s="2"/>
      <c r="E2" s="2"/>
      <c r="F2" s="2"/>
      <c r="G2" s="2"/>
      <c r="H2" s="2"/>
      <c r="I2" s="2"/>
      <c r="J2" s="2"/>
      <c r="K2" s="2"/>
      <c r="L2" s="2"/>
      <c r="M2" s="2"/>
      <c r="N2" s="2"/>
      <c r="O2" s="2"/>
      <c r="P2" s="2"/>
      <c r="Q2" s="2"/>
      <c r="R2" s="2"/>
      <c r="S2" s="2"/>
      <c r="T2" s="2"/>
      <c r="U2" s="2"/>
      <c r="V2" s="2"/>
      <c r="W2" s="2"/>
      <c r="X2" s="2"/>
      <c r="Y2" s="2"/>
      <c r="Z2" s="2"/>
    </row>
    <row r="3" spans="1:26" ht="12.75">
      <c r="A3" s="2"/>
      <c r="B3" s="2"/>
      <c r="C3" s="2"/>
      <c r="D3" s="2"/>
      <c r="E3" s="2"/>
      <c r="F3" s="2"/>
      <c r="G3" s="2"/>
      <c r="H3" s="2"/>
      <c r="I3" s="2"/>
      <c r="J3" s="2"/>
      <c r="K3" s="2"/>
      <c r="L3" s="2"/>
      <c r="M3" s="2"/>
      <c r="N3" s="2"/>
      <c r="O3" s="2"/>
      <c r="P3" s="2"/>
      <c r="Q3" s="2"/>
      <c r="R3" s="2"/>
      <c r="S3" s="2"/>
      <c r="T3" s="2"/>
      <c r="U3" s="2"/>
      <c r="V3" s="2"/>
      <c r="W3" s="2"/>
      <c r="X3" s="2"/>
      <c r="Y3" s="2"/>
      <c r="Z3" s="2"/>
    </row>
    <row r="4" spans="1:26" ht="13.5" customHeight="1">
      <c r="A4" s="5" t="s">
        <v>3</v>
      </c>
      <c r="B4" s="1" t="s">
        <v>4</v>
      </c>
      <c r="C4" s="2"/>
      <c r="D4" s="2"/>
      <c r="E4" s="2"/>
      <c r="F4" s="2"/>
      <c r="G4" s="2"/>
      <c r="H4" s="2"/>
      <c r="I4" s="2"/>
      <c r="J4" s="2"/>
      <c r="K4" s="2"/>
      <c r="L4" s="2"/>
      <c r="M4" s="2"/>
      <c r="N4" s="2"/>
      <c r="O4" s="2"/>
      <c r="P4" s="2"/>
      <c r="Q4" s="2"/>
      <c r="R4" s="2"/>
      <c r="S4" s="2"/>
      <c r="T4" s="2"/>
      <c r="U4" s="2"/>
      <c r="V4" s="2"/>
      <c r="W4" s="2"/>
      <c r="X4" s="2"/>
      <c r="Y4" s="2"/>
      <c r="Z4" s="2"/>
    </row>
    <row r="5" spans="1:26" ht="12.75">
      <c r="A5" s="2"/>
      <c r="B5" s="6" t="s">
        <v>5</v>
      </c>
      <c r="C5" s="2"/>
      <c r="D5" s="2"/>
      <c r="E5" s="2"/>
      <c r="F5" s="2"/>
      <c r="G5" s="2"/>
      <c r="H5" s="2"/>
      <c r="I5" s="2"/>
      <c r="J5" s="2"/>
      <c r="K5" s="2"/>
      <c r="L5" s="2"/>
      <c r="M5" s="2"/>
      <c r="N5" s="2"/>
      <c r="O5" s="2"/>
      <c r="P5" s="2"/>
      <c r="Q5" s="2"/>
      <c r="R5" s="2"/>
      <c r="S5" s="2"/>
      <c r="T5" s="2"/>
      <c r="U5" s="2"/>
      <c r="V5" s="2"/>
      <c r="W5" s="2"/>
      <c r="X5" s="2"/>
      <c r="Y5" s="2"/>
      <c r="Z5" s="2"/>
    </row>
    <row r="6" spans="1:26" ht="12.75">
      <c r="A6" s="2"/>
      <c r="B6" s="47" t="s">
        <v>80</v>
      </c>
      <c r="C6" s="2"/>
      <c r="D6" s="2"/>
      <c r="E6" s="2"/>
      <c r="F6" s="2"/>
      <c r="G6" s="2"/>
      <c r="H6" s="2"/>
      <c r="I6" s="2"/>
      <c r="J6" s="2"/>
      <c r="K6" s="2"/>
      <c r="L6" s="2"/>
      <c r="M6" s="2"/>
      <c r="N6" s="2"/>
      <c r="O6" s="2"/>
      <c r="P6" s="2"/>
      <c r="Q6" s="2"/>
      <c r="R6" s="2"/>
      <c r="S6" s="2"/>
      <c r="T6" s="2"/>
      <c r="U6" s="2"/>
      <c r="V6" s="2"/>
      <c r="W6" s="2"/>
      <c r="X6" s="2"/>
      <c r="Y6" s="2"/>
      <c r="Z6" s="2"/>
    </row>
    <row r="7" spans="1:26" ht="12.75">
      <c r="A7" s="5"/>
      <c r="B7" s="1"/>
      <c r="C7" s="2"/>
      <c r="D7" s="2"/>
      <c r="E7" s="2"/>
      <c r="F7" s="2"/>
      <c r="G7" s="2"/>
      <c r="H7" s="2"/>
      <c r="I7" s="2"/>
      <c r="J7" s="2"/>
      <c r="K7" s="2"/>
      <c r="L7" s="2"/>
      <c r="M7" s="2"/>
      <c r="N7" s="2"/>
      <c r="O7" s="2"/>
      <c r="P7" s="2"/>
      <c r="Q7" s="2"/>
      <c r="R7" s="2"/>
      <c r="S7" s="2"/>
      <c r="T7" s="2"/>
      <c r="U7" s="2"/>
      <c r="V7" s="2"/>
      <c r="W7" s="2"/>
      <c r="X7" s="2"/>
      <c r="Y7" s="2"/>
      <c r="Z7" s="2"/>
    </row>
    <row r="8" spans="1:26" ht="12.75">
      <c r="A8" s="5" t="s">
        <v>6</v>
      </c>
      <c r="B8" s="1" t="s">
        <v>7</v>
      </c>
      <c r="C8" s="2"/>
      <c r="D8" s="2"/>
      <c r="E8" s="2"/>
      <c r="F8" s="2"/>
      <c r="G8" s="2"/>
      <c r="H8" s="2"/>
      <c r="I8" s="2"/>
      <c r="J8" s="2"/>
      <c r="K8" s="2"/>
      <c r="L8" s="2"/>
      <c r="M8" s="2"/>
      <c r="N8" s="2"/>
      <c r="O8" s="2"/>
      <c r="P8" s="2"/>
      <c r="Q8" s="2"/>
      <c r="R8" s="2"/>
      <c r="S8" s="2"/>
      <c r="T8" s="2"/>
      <c r="U8" s="2"/>
      <c r="V8" s="2"/>
      <c r="W8" s="2"/>
      <c r="X8" s="2"/>
      <c r="Y8" s="2"/>
      <c r="Z8" s="2"/>
    </row>
    <row r="9" spans="1:26" ht="12.75">
      <c r="A9" s="2"/>
      <c r="B9" s="50" t="s">
        <v>8</v>
      </c>
      <c r="C9" s="49"/>
      <c r="D9" s="49"/>
      <c r="E9" s="49"/>
      <c r="F9" s="49"/>
      <c r="G9" s="49"/>
      <c r="H9" s="2"/>
      <c r="I9" s="2"/>
      <c r="J9" s="2"/>
      <c r="K9" s="2"/>
      <c r="L9" s="2"/>
      <c r="M9" s="2"/>
      <c r="N9" s="2"/>
      <c r="O9" s="2"/>
      <c r="P9" s="2"/>
      <c r="Q9" s="2"/>
      <c r="R9" s="2"/>
      <c r="S9" s="2"/>
      <c r="T9" s="2"/>
      <c r="U9" s="2"/>
      <c r="V9" s="2"/>
      <c r="W9" s="2"/>
      <c r="X9" s="2"/>
      <c r="Y9" s="2"/>
      <c r="Z9" s="2"/>
    </row>
    <row r="10" spans="1:26" ht="12.75">
      <c r="A10" s="2"/>
      <c r="B10" s="50" t="s">
        <v>9</v>
      </c>
      <c r="C10" s="49"/>
      <c r="D10" s="49"/>
      <c r="E10" s="49"/>
      <c r="F10" s="49"/>
      <c r="G10" s="49"/>
      <c r="H10" s="2"/>
      <c r="I10" s="2"/>
      <c r="J10" s="2"/>
      <c r="K10" s="2"/>
      <c r="L10" s="2"/>
      <c r="M10" s="2"/>
      <c r="N10" s="2"/>
      <c r="O10" s="2"/>
      <c r="P10" s="2"/>
      <c r="Q10" s="2"/>
      <c r="R10" s="2"/>
      <c r="S10" s="2"/>
      <c r="T10" s="2"/>
      <c r="U10" s="2"/>
      <c r="V10" s="2"/>
      <c r="W10" s="2"/>
      <c r="X10" s="2"/>
      <c r="Y10" s="2"/>
      <c r="Z10" s="2"/>
    </row>
    <row r="11" spans="1:26" ht="12.75">
      <c r="A11" s="2"/>
      <c r="B11" s="1" t="s">
        <v>10</v>
      </c>
      <c r="C11" s="2"/>
      <c r="D11" s="2"/>
      <c r="E11" s="2"/>
      <c r="F11" s="2"/>
      <c r="G11" s="2"/>
      <c r="H11" s="2"/>
      <c r="I11" s="2"/>
      <c r="J11" s="2"/>
      <c r="K11" s="2"/>
      <c r="L11" s="2"/>
      <c r="M11" s="2"/>
      <c r="N11" s="2"/>
      <c r="O11" s="2"/>
      <c r="P11" s="2"/>
      <c r="Q11" s="2"/>
      <c r="R11" s="2"/>
      <c r="S11" s="2"/>
      <c r="T11" s="2"/>
      <c r="U11" s="2"/>
      <c r="V11" s="2"/>
      <c r="W11" s="2"/>
      <c r="X11" s="2"/>
      <c r="Y11" s="2"/>
      <c r="Z11" s="2"/>
    </row>
    <row r="12" spans="1:26" ht="12.75">
      <c r="A12" s="2"/>
      <c r="B12" s="6" t="s">
        <v>11</v>
      </c>
      <c r="C12" s="6"/>
      <c r="D12" s="2"/>
      <c r="E12" s="2"/>
      <c r="F12" s="2"/>
      <c r="G12" s="2"/>
      <c r="H12" s="2"/>
      <c r="I12" s="2"/>
      <c r="J12" s="2"/>
      <c r="K12" s="2"/>
      <c r="L12" s="2"/>
      <c r="M12" s="2"/>
      <c r="N12" s="2"/>
      <c r="O12" s="2"/>
      <c r="P12" s="2"/>
      <c r="Q12" s="2"/>
      <c r="R12" s="2"/>
      <c r="S12" s="2"/>
      <c r="T12" s="2"/>
      <c r="U12" s="2"/>
      <c r="V12" s="2"/>
      <c r="W12" s="2"/>
      <c r="X12" s="2"/>
      <c r="Y12" s="2"/>
      <c r="Z12" s="2"/>
    </row>
    <row r="13" spans="1:26" ht="12.75">
      <c r="A13" s="2"/>
      <c r="B13" s="50" t="s">
        <v>12</v>
      </c>
      <c r="C13" s="49"/>
      <c r="D13" s="49"/>
      <c r="E13" s="49"/>
      <c r="F13" s="49"/>
      <c r="G13" s="49"/>
      <c r="H13" s="6"/>
      <c r="I13" s="2"/>
      <c r="J13" s="2"/>
      <c r="K13" s="2"/>
      <c r="L13" s="2"/>
      <c r="M13" s="2"/>
      <c r="N13" s="2"/>
      <c r="O13" s="2"/>
      <c r="P13" s="2"/>
      <c r="Q13" s="2"/>
      <c r="R13" s="2"/>
      <c r="S13" s="2"/>
      <c r="T13" s="2"/>
      <c r="U13" s="2"/>
      <c r="V13" s="2"/>
      <c r="W13" s="2"/>
      <c r="X13" s="2"/>
      <c r="Y13" s="2"/>
      <c r="Z13" s="2"/>
    </row>
    <row r="14" spans="1:26" ht="12.75">
      <c r="A14" s="2"/>
      <c r="B14" s="6"/>
      <c r="C14" s="6"/>
      <c r="D14" s="6"/>
      <c r="E14" s="6"/>
      <c r="F14" s="6"/>
      <c r="G14" s="6"/>
      <c r="H14" s="6"/>
      <c r="I14" s="2"/>
      <c r="J14" s="2"/>
      <c r="K14" s="2"/>
      <c r="L14" s="2"/>
      <c r="M14" s="2"/>
      <c r="N14" s="2"/>
      <c r="O14" s="2"/>
      <c r="P14" s="2"/>
      <c r="Q14" s="2"/>
      <c r="R14" s="2"/>
      <c r="S14" s="2"/>
      <c r="T14" s="2"/>
      <c r="U14" s="2"/>
      <c r="V14" s="2"/>
      <c r="W14" s="2"/>
      <c r="X14" s="2"/>
      <c r="Y14" s="2"/>
      <c r="Z14" s="2"/>
    </row>
    <row r="15" spans="1:26" ht="12.75">
      <c r="A15" s="5" t="s">
        <v>13</v>
      </c>
      <c r="B15" s="1" t="s">
        <v>14</v>
      </c>
      <c r="C15" s="6"/>
      <c r="D15" s="2"/>
      <c r="E15" s="2"/>
      <c r="F15" s="2"/>
      <c r="G15" s="2"/>
      <c r="H15" s="2"/>
      <c r="I15" s="2"/>
      <c r="J15" s="2"/>
      <c r="K15" s="2"/>
      <c r="L15" s="2"/>
      <c r="M15" s="2"/>
      <c r="N15" s="2"/>
      <c r="O15" s="2"/>
      <c r="P15" s="2"/>
      <c r="Q15" s="2"/>
      <c r="R15" s="2"/>
      <c r="S15" s="2"/>
      <c r="T15" s="2"/>
      <c r="U15" s="2"/>
      <c r="V15" s="2"/>
      <c r="W15" s="2"/>
      <c r="X15" s="2"/>
      <c r="Y15" s="2"/>
      <c r="Z15" s="2"/>
    </row>
    <row r="16" spans="1:26" ht="12.75">
      <c r="A16" s="2"/>
      <c r="C16" s="6"/>
      <c r="D16" s="6"/>
      <c r="E16" s="6"/>
      <c r="F16" s="2"/>
      <c r="G16" s="2"/>
      <c r="H16" s="2"/>
      <c r="I16" s="2"/>
      <c r="J16" s="2"/>
      <c r="K16" s="2"/>
      <c r="L16" s="2"/>
      <c r="M16" s="2"/>
      <c r="N16" s="2"/>
      <c r="O16" s="2"/>
      <c r="P16" s="2"/>
      <c r="Q16" s="2"/>
      <c r="R16" s="2"/>
      <c r="S16" s="2"/>
      <c r="T16" s="2"/>
      <c r="U16" s="2"/>
      <c r="V16" s="2"/>
      <c r="W16" s="2"/>
      <c r="X16" s="2"/>
      <c r="Y16" s="2"/>
      <c r="Z16" s="2"/>
    </row>
    <row r="17" spans="1:26" ht="12.75">
      <c r="A17" s="2"/>
      <c r="C17" s="6" t="s">
        <v>15</v>
      </c>
      <c r="D17" s="6" t="s">
        <v>16</v>
      </c>
      <c r="E17" s="6" t="s">
        <v>17</v>
      </c>
      <c r="F17" s="6" t="s">
        <v>18</v>
      </c>
      <c r="G17" s="2"/>
      <c r="K17" s="2"/>
      <c r="L17" s="2"/>
      <c r="M17" s="2"/>
      <c r="N17" s="2"/>
      <c r="O17" s="2"/>
      <c r="P17" s="2"/>
      <c r="Q17" s="2"/>
      <c r="R17" s="2"/>
      <c r="S17" s="2"/>
      <c r="T17" s="2"/>
      <c r="U17" s="2"/>
      <c r="V17" s="2"/>
      <c r="W17" s="2"/>
      <c r="X17" s="2"/>
      <c r="Y17" s="2"/>
      <c r="Z17" s="2"/>
    </row>
    <row r="18" spans="1:26" ht="12.75">
      <c r="A18" s="2"/>
      <c r="C18" s="6">
        <v>16791</v>
      </c>
      <c r="D18" s="6">
        <v>18741</v>
      </c>
      <c r="E18" s="2">
        <f t="shared" ref="E18:E41" si="0">C18-D18</f>
        <v>-1950</v>
      </c>
      <c r="F18" s="6">
        <f t="shared" ref="F18:F41" si="1">(E18-$E$46)^2</f>
        <v>36177718.793402784</v>
      </c>
      <c r="G18" s="2"/>
      <c r="K18" s="2"/>
      <c r="L18" s="2"/>
      <c r="M18" s="2"/>
      <c r="N18" s="2"/>
      <c r="O18" s="2"/>
      <c r="P18" s="2"/>
      <c r="Q18" s="2"/>
      <c r="R18" s="2"/>
      <c r="S18" s="2"/>
      <c r="T18" s="2"/>
      <c r="U18" s="2"/>
      <c r="V18" s="2"/>
      <c r="W18" s="2"/>
      <c r="X18" s="2"/>
      <c r="Y18" s="2"/>
      <c r="Z18" s="2"/>
    </row>
    <row r="19" spans="1:26" ht="12.75">
      <c r="A19" s="2"/>
      <c r="C19" s="6">
        <v>22328</v>
      </c>
      <c r="D19" s="6">
        <v>24524</v>
      </c>
      <c r="E19" s="2">
        <f t="shared" si="0"/>
        <v>-2196</v>
      </c>
      <c r="F19" s="6">
        <f t="shared" si="1"/>
        <v>33278957.29340278</v>
      </c>
      <c r="G19" s="2"/>
      <c r="K19" s="2"/>
      <c r="L19" s="2"/>
      <c r="M19" s="2"/>
      <c r="N19" s="2"/>
      <c r="O19" s="2"/>
      <c r="P19" s="2"/>
      <c r="Q19" s="2"/>
      <c r="R19" s="2"/>
      <c r="S19" s="2"/>
      <c r="T19" s="2"/>
      <c r="U19" s="2"/>
      <c r="V19" s="2"/>
      <c r="W19" s="2"/>
      <c r="X19" s="2"/>
      <c r="Y19" s="2"/>
      <c r="Z19" s="2"/>
    </row>
    <row r="20" spans="1:26" ht="12.75">
      <c r="A20" s="2"/>
      <c r="C20" s="6">
        <v>19710</v>
      </c>
      <c r="D20" s="6">
        <v>22058</v>
      </c>
      <c r="E20" s="2">
        <f t="shared" si="0"/>
        <v>-2348</v>
      </c>
      <c r="F20" s="6">
        <f t="shared" si="1"/>
        <v>31548348.626736116</v>
      </c>
      <c r="G20" s="2"/>
      <c r="K20" s="2"/>
      <c r="L20" s="2"/>
      <c r="M20" s="2"/>
      <c r="N20" s="2"/>
      <c r="O20" s="2"/>
      <c r="P20" s="2"/>
      <c r="Q20" s="2"/>
      <c r="R20" s="2"/>
      <c r="S20" s="2"/>
      <c r="T20" s="2"/>
      <c r="U20" s="2"/>
      <c r="V20" s="2"/>
      <c r="W20" s="2"/>
      <c r="X20" s="2"/>
      <c r="Y20" s="2"/>
      <c r="Z20" s="2"/>
    </row>
    <row r="21" spans="1:26" ht="12.75">
      <c r="A21" s="2"/>
      <c r="C21" s="6">
        <v>15073</v>
      </c>
      <c r="D21" s="6">
        <v>17510</v>
      </c>
      <c r="E21" s="2">
        <f t="shared" si="0"/>
        <v>-2437</v>
      </c>
      <c r="F21" s="6">
        <f t="shared" si="1"/>
        <v>30556480.710069448</v>
      </c>
      <c r="G21" s="2"/>
      <c r="K21" s="2"/>
      <c r="L21" s="2"/>
      <c r="M21" s="2"/>
      <c r="N21" s="2"/>
      <c r="O21" s="2"/>
      <c r="P21" s="2"/>
      <c r="Q21" s="2"/>
      <c r="R21" s="2"/>
      <c r="S21" s="2"/>
      <c r="T21" s="2"/>
      <c r="U21" s="2"/>
      <c r="V21" s="2"/>
      <c r="W21" s="2"/>
      <c r="X21" s="2"/>
      <c r="Y21" s="2"/>
      <c r="Z21" s="2"/>
    </row>
    <row r="22" spans="1:26" ht="12.75">
      <c r="A22" s="2"/>
      <c r="C22" s="6">
        <v>15298</v>
      </c>
      <c r="D22" s="6">
        <v>18644</v>
      </c>
      <c r="E22" s="2">
        <f t="shared" si="0"/>
        <v>-3346</v>
      </c>
      <c r="F22" s="6">
        <f t="shared" si="1"/>
        <v>21333236.460069448</v>
      </c>
      <c r="G22" s="2"/>
      <c r="K22" s="2"/>
      <c r="L22" s="2"/>
      <c r="M22" s="2"/>
      <c r="N22" s="2"/>
      <c r="O22" s="2"/>
      <c r="P22" s="2"/>
      <c r="Q22" s="2"/>
      <c r="R22" s="2"/>
      <c r="S22" s="2"/>
      <c r="T22" s="2"/>
      <c r="U22" s="2"/>
      <c r="V22" s="2"/>
      <c r="W22" s="2"/>
      <c r="X22" s="2"/>
      <c r="Y22" s="2"/>
      <c r="Z22" s="2"/>
    </row>
    <row r="23" spans="1:26" ht="12.75">
      <c r="A23" s="2"/>
      <c r="C23" s="6">
        <v>16929</v>
      </c>
      <c r="D23" s="6">
        <v>20330</v>
      </c>
      <c r="E23" s="2">
        <f t="shared" si="0"/>
        <v>-3401</v>
      </c>
      <c r="F23" s="6">
        <f t="shared" si="1"/>
        <v>20828194.376736116</v>
      </c>
      <c r="G23" s="2"/>
      <c r="K23" s="2"/>
      <c r="L23" s="2"/>
      <c r="M23" s="2"/>
      <c r="N23" s="2"/>
      <c r="O23" s="2"/>
      <c r="P23" s="2"/>
      <c r="Q23" s="2"/>
      <c r="R23" s="2"/>
      <c r="S23" s="2"/>
      <c r="T23" s="2"/>
      <c r="U23" s="2"/>
      <c r="V23" s="2"/>
      <c r="W23" s="2"/>
      <c r="X23" s="2"/>
      <c r="Y23" s="2"/>
      <c r="Z23" s="2"/>
    </row>
    <row r="24" spans="1:26" ht="12.75">
      <c r="A24" s="2"/>
      <c r="C24" s="6">
        <v>14233</v>
      </c>
      <c r="D24" s="6">
        <v>17960</v>
      </c>
      <c r="E24" s="2">
        <f t="shared" si="0"/>
        <v>-3727</v>
      </c>
      <c r="F24" s="6">
        <f t="shared" si="1"/>
        <v>17958878.210069448</v>
      </c>
      <c r="G24" s="2"/>
      <c r="K24" s="2"/>
      <c r="L24" s="2"/>
      <c r="M24" s="2"/>
      <c r="N24" s="2"/>
      <c r="O24" s="2"/>
      <c r="P24" s="2"/>
      <c r="Q24" s="2"/>
      <c r="R24" s="2"/>
      <c r="S24" s="2"/>
      <c r="T24" s="2"/>
      <c r="U24" s="2"/>
      <c r="V24" s="2"/>
      <c r="W24" s="2"/>
      <c r="X24" s="2"/>
      <c r="Y24" s="2"/>
      <c r="Z24" s="2"/>
    </row>
    <row r="25" spans="1:26" ht="12.75">
      <c r="A25" s="2"/>
      <c r="C25" s="6">
        <v>16004</v>
      </c>
      <c r="D25" s="6">
        <v>21157</v>
      </c>
      <c r="E25" s="2">
        <f t="shared" si="0"/>
        <v>-5153</v>
      </c>
      <c r="F25" s="6">
        <f t="shared" si="1"/>
        <v>7906172.3767361129</v>
      </c>
      <c r="G25" s="2"/>
      <c r="K25" s="2"/>
      <c r="L25" s="2"/>
      <c r="M25" s="2"/>
      <c r="N25" s="2"/>
      <c r="O25" s="2"/>
      <c r="P25" s="2"/>
      <c r="Q25" s="2"/>
      <c r="R25" s="2"/>
      <c r="S25" s="2"/>
      <c r="T25" s="2"/>
      <c r="U25" s="2"/>
      <c r="V25" s="2"/>
      <c r="W25" s="2"/>
      <c r="X25" s="2"/>
      <c r="Y25" s="2"/>
      <c r="Z25" s="2"/>
    </row>
    <row r="26" spans="1:26" ht="12.75">
      <c r="A26" s="2"/>
      <c r="C26" s="6">
        <v>11344</v>
      </c>
      <c r="D26" s="6">
        <v>17425</v>
      </c>
      <c r="E26" s="2">
        <f t="shared" si="0"/>
        <v>-6081</v>
      </c>
      <c r="F26" s="6">
        <f t="shared" si="1"/>
        <v>3548671.0434027789</v>
      </c>
      <c r="G26" s="2"/>
      <c r="K26" s="2"/>
      <c r="L26" s="2"/>
      <c r="M26" s="2"/>
      <c r="N26" s="2"/>
      <c r="O26" s="2"/>
      <c r="P26" s="2"/>
      <c r="Q26" s="2"/>
      <c r="R26" s="2"/>
      <c r="S26" s="2"/>
      <c r="T26" s="2"/>
      <c r="U26" s="2"/>
      <c r="V26" s="2"/>
      <c r="W26" s="2"/>
      <c r="X26" s="2"/>
      <c r="Y26" s="2"/>
      <c r="Z26" s="2"/>
    </row>
    <row r="27" spans="1:26" ht="12.75">
      <c r="A27" s="2"/>
      <c r="C27" s="6">
        <v>18495</v>
      </c>
      <c r="D27" s="6">
        <v>25139</v>
      </c>
      <c r="E27" s="2">
        <f t="shared" si="0"/>
        <v>-6644</v>
      </c>
      <c r="F27" s="6">
        <f t="shared" si="1"/>
        <v>1744490.6267361119</v>
      </c>
      <c r="G27" s="2"/>
      <c r="K27" s="2"/>
      <c r="L27" s="2"/>
      <c r="M27" s="2"/>
      <c r="N27" s="2"/>
      <c r="O27" s="2"/>
      <c r="P27" s="2"/>
      <c r="Q27" s="2"/>
      <c r="R27" s="2"/>
      <c r="S27" s="2"/>
      <c r="T27" s="2"/>
      <c r="U27" s="2"/>
      <c r="V27" s="2"/>
      <c r="W27" s="2"/>
      <c r="X27" s="2"/>
      <c r="Y27" s="2"/>
      <c r="Z27" s="2"/>
    </row>
    <row r="28" spans="1:26" ht="12.75">
      <c r="A28" s="2"/>
      <c r="C28" s="6">
        <v>8630</v>
      </c>
      <c r="D28" s="6">
        <v>15687</v>
      </c>
      <c r="E28" s="2">
        <f t="shared" si="0"/>
        <v>-7057</v>
      </c>
      <c r="F28" s="6">
        <f t="shared" si="1"/>
        <v>824085.71006944496</v>
      </c>
      <c r="G28" s="2"/>
      <c r="K28" s="2"/>
      <c r="L28" s="2"/>
      <c r="M28" s="2"/>
      <c r="N28" s="2"/>
      <c r="O28" s="2"/>
      <c r="P28" s="2"/>
      <c r="Q28" s="2"/>
      <c r="R28" s="2"/>
      <c r="S28" s="2"/>
      <c r="T28" s="2"/>
      <c r="U28" s="2"/>
      <c r="V28" s="2"/>
      <c r="W28" s="2"/>
      <c r="X28" s="2"/>
      <c r="Y28" s="2"/>
      <c r="Z28" s="2"/>
    </row>
    <row r="29" spans="1:26" ht="12.75">
      <c r="A29" s="2"/>
      <c r="C29" s="6">
        <v>12079</v>
      </c>
      <c r="D29" s="6">
        <v>19278</v>
      </c>
      <c r="E29" s="2">
        <f t="shared" si="0"/>
        <v>-7199</v>
      </c>
      <c r="F29" s="6">
        <f t="shared" si="1"/>
        <v>586436.87673611159</v>
      </c>
      <c r="G29" s="2"/>
      <c r="K29" s="2"/>
      <c r="L29" s="2"/>
      <c r="M29" s="2"/>
      <c r="N29" s="2"/>
      <c r="O29" s="2"/>
      <c r="P29" s="2"/>
      <c r="Q29" s="2"/>
      <c r="R29" s="2"/>
      <c r="S29" s="2"/>
      <c r="T29" s="2"/>
      <c r="U29" s="2"/>
      <c r="V29" s="2"/>
      <c r="W29" s="2"/>
      <c r="X29" s="2"/>
      <c r="Y29" s="2"/>
      <c r="Z29" s="2"/>
    </row>
    <row r="30" spans="1:26" ht="12.75">
      <c r="A30" s="2"/>
      <c r="C30" s="6">
        <v>14669</v>
      </c>
      <c r="D30" s="6">
        <v>22803</v>
      </c>
      <c r="E30" s="2">
        <f t="shared" si="0"/>
        <v>-8134</v>
      </c>
      <c r="F30" s="6">
        <f t="shared" si="1"/>
        <v>28631.460069444343</v>
      </c>
      <c r="G30" s="2"/>
      <c r="K30" s="2"/>
      <c r="L30" s="2"/>
      <c r="M30" s="2"/>
      <c r="N30" s="2"/>
      <c r="O30" s="2"/>
      <c r="P30" s="2"/>
      <c r="Q30" s="2"/>
      <c r="R30" s="2"/>
      <c r="S30" s="2"/>
      <c r="T30" s="2"/>
      <c r="U30" s="2"/>
      <c r="V30" s="2"/>
      <c r="W30" s="2"/>
      <c r="X30" s="2"/>
      <c r="Y30" s="2"/>
      <c r="Z30" s="2"/>
    </row>
    <row r="31" spans="1:26" ht="12.75">
      <c r="A31" s="2"/>
      <c r="C31" s="6">
        <v>8987</v>
      </c>
      <c r="D31" s="6">
        <v>17394</v>
      </c>
      <c r="E31" s="2">
        <f t="shared" si="0"/>
        <v>-8407</v>
      </c>
      <c r="F31" s="6">
        <f t="shared" si="1"/>
        <v>195548.21006944418</v>
      </c>
      <c r="G31" s="2"/>
      <c r="K31" s="2"/>
      <c r="L31" s="2"/>
      <c r="M31" s="2"/>
      <c r="N31" s="2"/>
      <c r="O31" s="2"/>
      <c r="P31" s="2"/>
      <c r="Q31" s="2"/>
      <c r="R31" s="2"/>
      <c r="S31" s="2"/>
      <c r="T31" s="2"/>
      <c r="U31" s="2"/>
      <c r="V31" s="2"/>
      <c r="W31" s="2"/>
      <c r="X31" s="2"/>
      <c r="Y31" s="2"/>
      <c r="Z31" s="2"/>
    </row>
    <row r="32" spans="1:26" ht="12.75">
      <c r="A32" s="2"/>
      <c r="C32" s="6">
        <v>12238</v>
      </c>
      <c r="D32" s="6">
        <v>20878</v>
      </c>
      <c r="E32" s="2">
        <f t="shared" si="0"/>
        <v>-8640</v>
      </c>
      <c r="F32" s="6">
        <f t="shared" si="1"/>
        <v>455906.29340277734</v>
      </c>
      <c r="G32" s="2"/>
      <c r="K32" s="2"/>
      <c r="L32" s="2"/>
      <c r="M32" s="2"/>
      <c r="N32" s="2"/>
      <c r="O32" s="2"/>
      <c r="P32" s="2"/>
      <c r="Q32" s="2"/>
      <c r="R32" s="2"/>
      <c r="S32" s="2"/>
      <c r="T32" s="2"/>
      <c r="U32" s="2"/>
      <c r="V32" s="2"/>
      <c r="W32" s="2"/>
      <c r="X32" s="2"/>
      <c r="Y32" s="2"/>
      <c r="Z32" s="2"/>
    </row>
    <row r="33" spans="1:26" ht="12.75">
      <c r="A33" s="2"/>
      <c r="C33" s="6">
        <v>10639</v>
      </c>
      <c r="D33" s="6">
        <v>20429</v>
      </c>
      <c r="E33" s="2">
        <f t="shared" si="0"/>
        <v>-9790</v>
      </c>
      <c r="F33" s="6">
        <f t="shared" si="1"/>
        <v>3331385.4600694436</v>
      </c>
      <c r="G33" s="2"/>
      <c r="K33" s="2"/>
      <c r="L33" s="2"/>
      <c r="M33" s="2"/>
      <c r="N33" s="2"/>
      <c r="O33" s="2"/>
      <c r="P33" s="2"/>
      <c r="Q33" s="2"/>
      <c r="R33" s="2"/>
      <c r="S33" s="2"/>
      <c r="T33" s="2"/>
      <c r="U33" s="2"/>
      <c r="V33" s="2"/>
      <c r="W33" s="2"/>
      <c r="X33" s="2"/>
      <c r="Y33" s="2"/>
      <c r="Z33" s="2"/>
    </row>
    <row r="34" spans="1:26" ht="12.75">
      <c r="A34" s="2"/>
      <c r="C34" s="6">
        <v>14692</v>
      </c>
      <c r="D34" s="6">
        <v>24572</v>
      </c>
      <c r="E34" s="2">
        <f t="shared" si="0"/>
        <v>-9880</v>
      </c>
      <c r="F34" s="6">
        <f t="shared" si="1"/>
        <v>3668022.9600694431</v>
      </c>
      <c r="G34" s="2"/>
      <c r="K34" s="2"/>
      <c r="L34" s="2"/>
      <c r="M34" s="2"/>
      <c r="N34" s="2"/>
      <c r="O34" s="2"/>
      <c r="P34" s="2"/>
      <c r="Q34" s="2"/>
      <c r="R34" s="2"/>
      <c r="S34" s="2"/>
      <c r="T34" s="2"/>
      <c r="U34" s="2"/>
      <c r="V34" s="2"/>
      <c r="W34" s="2"/>
      <c r="X34" s="2"/>
      <c r="Y34" s="2"/>
      <c r="Z34" s="2"/>
    </row>
    <row r="35" spans="1:26" ht="12.75">
      <c r="A35" s="2"/>
      <c r="C35" s="6">
        <v>12130</v>
      </c>
      <c r="D35" s="6">
        <v>22158</v>
      </c>
      <c r="E35" s="2">
        <f t="shared" si="0"/>
        <v>-10028</v>
      </c>
      <c r="F35" s="6">
        <f t="shared" si="1"/>
        <v>4256828.6267361101</v>
      </c>
      <c r="G35" s="2"/>
      <c r="K35" s="2"/>
      <c r="L35" s="2"/>
      <c r="M35" s="2"/>
      <c r="N35" s="2"/>
      <c r="O35" s="2"/>
      <c r="P35" s="2"/>
      <c r="Q35" s="2"/>
      <c r="R35" s="2"/>
      <c r="S35" s="2"/>
      <c r="T35" s="2"/>
      <c r="U35" s="2"/>
      <c r="V35" s="2"/>
      <c r="W35" s="2"/>
      <c r="X35" s="2"/>
      <c r="Y35" s="2"/>
      <c r="Z35" s="2"/>
    </row>
    <row r="36" spans="1:26" ht="12.75">
      <c r="A36" s="2"/>
      <c r="C36" s="6">
        <v>12944</v>
      </c>
      <c r="D36" s="6">
        <v>23894</v>
      </c>
      <c r="E36" s="2">
        <f t="shared" si="0"/>
        <v>-10950</v>
      </c>
      <c r="F36" s="6">
        <f t="shared" si="1"/>
        <v>8911468.7934027761</v>
      </c>
      <c r="G36" s="2"/>
      <c r="K36" s="2"/>
      <c r="L36" s="2"/>
      <c r="M36" s="2"/>
      <c r="N36" s="2"/>
      <c r="O36" s="2"/>
      <c r="P36" s="2"/>
      <c r="Q36" s="2"/>
      <c r="R36" s="2"/>
      <c r="S36" s="2"/>
      <c r="T36" s="2"/>
      <c r="U36" s="2"/>
      <c r="V36" s="2"/>
      <c r="W36" s="2"/>
      <c r="X36" s="2"/>
      <c r="Y36" s="2"/>
      <c r="Z36" s="2"/>
    </row>
    <row r="37" spans="1:26" ht="12.75">
      <c r="A37" s="2"/>
      <c r="C37" s="6">
        <v>9401</v>
      </c>
      <c r="D37" s="6">
        <v>20762</v>
      </c>
      <c r="E37" s="2">
        <f t="shared" si="0"/>
        <v>-11361</v>
      </c>
      <c r="F37" s="6">
        <f t="shared" si="1"/>
        <v>11534231.043402776</v>
      </c>
      <c r="G37" s="2"/>
      <c r="K37" s="2"/>
      <c r="L37" s="2"/>
      <c r="M37" s="2"/>
      <c r="N37" s="2"/>
      <c r="O37" s="2"/>
      <c r="P37" s="2"/>
      <c r="Q37" s="2"/>
      <c r="R37" s="2"/>
      <c r="S37" s="2"/>
      <c r="T37" s="2"/>
      <c r="U37" s="2"/>
      <c r="V37" s="2"/>
      <c r="W37" s="2"/>
      <c r="X37" s="2"/>
      <c r="Y37" s="2"/>
      <c r="Z37" s="2"/>
    </row>
    <row r="38" spans="1:26" ht="12.75">
      <c r="A38" s="2"/>
      <c r="C38" s="6">
        <v>9564</v>
      </c>
      <c r="D38" s="6">
        <v>21214</v>
      </c>
      <c r="E38" s="2">
        <f t="shared" si="0"/>
        <v>-11650</v>
      </c>
      <c r="F38" s="6">
        <f t="shared" si="1"/>
        <v>13580760.460069442</v>
      </c>
      <c r="G38" s="2"/>
      <c r="K38" s="2"/>
      <c r="L38" s="2"/>
      <c r="M38" s="2"/>
      <c r="N38" s="2"/>
      <c r="O38" s="2"/>
      <c r="P38" s="2"/>
      <c r="Q38" s="2"/>
      <c r="R38" s="2"/>
      <c r="S38" s="2"/>
      <c r="T38" s="2"/>
      <c r="U38" s="2"/>
      <c r="V38" s="2"/>
      <c r="W38" s="2"/>
      <c r="X38" s="2"/>
      <c r="Y38" s="2"/>
      <c r="Z38" s="2"/>
    </row>
    <row r="39" spans="1:26" ht="12.75">
      <c r="A39" s="2"/>
      <c r="C39" s="6">
        <v>14480</v>
      </c>
      <c r="D39" s="6">
        <v>26282</v>
      </c>
      <c r="E39" s="2">
        <f t="shared" si="0"/>
        <v>-11802</v>
      </c>
      <c r="F39" s="6">
        <f t="shared" si="1"/>
        <v>14724167.793402776</v>
      </c>
      <c r="G39" s="2"/>
      <c r="H39" s="2"/>
      <c r="I39" s="2"/>
      <c r="J39" s="2"/>
      <c r="K39" s="2"/>
      <c r="L39" s="2"/>
      <c r="M39" s="2"/>
      <c r="N39" s="2"/>
      <c r="O39" s="2"/>
      <c r="P39" s="2"/>
      <c r="Q39" s="2"/>
      <c r="R39" s="2"/>
      <c r="S39" s="2"/>
      <c r="T39" s="2"/>
      <c r="U39" s="2"/>
      <c r="V39" s="2"/>
      <c r="W39" s="2"/>
      <c r="X39" s="2"/>
      <c r="Y39" s="2"/>
      <c r="Z39" s="2"/>
    </row>
    <row r="40" spans="1:26" ht="12.75">
      <c r="A40" s="2"/>
      <c r="C40" s="6">
        <v>18200</v>
      </c>
      <c r="D40" s="6">
        <v>35255</v>
      </c>
      <c r="E40" s="2">
        <f t="shared" si="0"/>
        <v>-17055</v>
      </c>
      <c r="F40" s="6">
        <f t="shared" si="1"/>
        <v>82631887.543402761</v>
      </c>
      <c r="G40" s="2"/>
      <c r="H40" s="2"/>
      <c r="I40" s="2"/>
      <c r="J40" s="2"/>
      <c r="K40" s="2"/>
      <c r="L40" s="2"/>
      <c r="M40" s="2"/>
      <c r="N40" s="2"/>
      <c r="O40" s="2"/>
      <c r="P40" s="2"/>
      <c r="Q40" s="2"/>
      <c r="R40" s="2"/>
      <c r="S40" s="2"/>
      <c r="T40" s="2"/>
      <c r="U40" s="2"/>
      <c r="V40" s="2"/>
      <c r="W40" s="2"/>
      <c r="X40" s="2"/>
      <c r="Y40" s="2"/>
      <c r="Z40" s="2"/>
    </row>
    <row r="41" spans="1:26" ht="12.75">
      <c r="A41" s="2"/>
      <c r="C41" s="6">
        <v>12369</v>
      </c>
      <c r="D41" s="6">
        <v>34288</v>
      </c>
      <c r="E41" s="2">
        <f t="shared" si="0"/>
        <v>-21919</v>
      </c>
      <c r="F41" s="6">
        <f t="shared" si="1"/>
        <v>194719930.21006942</v>
      </c>
      <c r="G41" s="2"/>
      <c r="H41" s="2"/>
      <c r="I41" s="2"/>
      <c r="J41" s="2"/>
      <c r="K41" s="2"/>
      <c r="L41" s="2"/>
      <c r="M41" s="2"/>
      <c r="N41" s="2"/>
      <c r="O41" s="2"/>
      <c r="P41" s="2"/>
      <c r="Q41" s="2"/>
      <c r="R41" s="2"/>
      <c r="S41" s="2"/>
      <c r="T41" s="2"/>
      <c r="U41" s="2"/>
      <c r="V41" s="2"/>
      <c r="W41" s="2"/>
      <c r="X41" s="2"/>
      <c r="Y41" s="2"/>
      <c r="Z41" s="2"/>
    </row>
    <row r="42" spans="1:26" ht="12.75">
      <c r="A42" s="2"/>
      <c r="C42" s="7" t="s">
        <v>19</v>
      </c>
      <c r="D42" s="8"/>
      <c r="E42" s="8"/>
      <c r="F42" s="2"/>
      <c r="G42" s="2"/>
      <c r="J42" s="2"/>
      <c r="K42" s="2"/>
      <c r="L42" s="2"/>
      <c r="M42" s="2"/>
      <c r="N42" s="2"/>
      <c r="O42" s="2"/>
      <c r="P42" s="2"/>
      <c r="Q42" s="2"/>
      <c r="R42" s="2"/>
      <c r="S42" s="2"/>
      <c r="T42" s="2"/>
      <c r="U42" s="2"/>
      <c r="V42" s="2"/>
      <c r="W42" s="2"/>
      <c r="X42" s="2"/>
      <c r="Y42" s="2"/>
      <c r="Z42" s="2"/>
    </row>
    <row r="43" spans="1:26" ht="12.75">
      <c r="A43" s="2"/>
      <c r="B43" s="9"/>
      <c r="C43" s="10"/>
      <c r="D43" s="10"/>
      <c r="E43" s="10"/>
      <c r="F43" s="2"/>
      <c r="G43" s="2"/>
      <c r="J43" s="2"/>
      <c r="K43" s="2"/>
      <c r="L43" s="2"/>
      <c r="M43" s="2"/>
      <c r="N43" s="2"/>
      <c r="O43" s="2"/>
      <c r="P43" s="2"/>
      <c r="Q43" s="2"/>
      <c r="R43" s="2"/>
      <c r="S43" s="2"/>
      <c r="T43" s="2"/>
      <c r="U43" s="2"/>
      <c r="V43" s="2"/>
      <c r="W43" s="2"/>
      <c r="X43" s="2"/>
      <c r="Y43" s="2"/>
      <c r="Z43" s="2"/>
    </row>
    <row r="44" spans="1:26" ht="12.75">
      <c r="A44" s="2"/>
      <c r="B44" s="11"/>
      <c r="C44" s="12" t="str">
        <f t="shared" ref="C44:E44" si="2">C17</f>
        <v>Congruent</v>
      </c>
      <c r="D44" s="12" t="str">
        <f t="shared" si="2"/>
        <v>Incongruent</v>
      </c>
      <c r="E44" s="13" t="str">
        <f t="shared" si="2"/>
        <v>Difference</v>
      </c>
      <c r="F44" s="2"/>
      <c r="G44" s="2"/>
      <c r="J44" s="2"/>
      <c r="K44" s="2"/>
      <c r="L44" s="2"/>
      <c r="M44" s="2"/>
      <c r="N44" s="2"/>
      <c r="O44" s="2"/>
      <c r="P44" s="2"/>
      <c r="Q44" s="2"/>
      <c r="R44" s="2"/>
      <c r="S44" s="2"/>
      <c r="T44" s="2"/>
      <c r="U44" s="2"/>
      <c r="V44" s="2"/>
      <c r="W44" s="2"/>
      <c r="X44" s="2"/>
      <c r="Y44" s="2"/>
      <c r="Z44" s="2"/>
    </row>
    <row r="45" spans="1:26" ht="12.75">
      <c r="A45" s="2"/>
      <c r="B45" s="14" t="s">
        <v>20</v>
      </c>
      <c r="C45" s="15">
        <f t="shared" ref="C45:E45" si="3">MEDIAN(C18:C41)</f>
        <v>14356.5</v>
      </c>
      <c r="D45" s="15">
        <f t="shared" si="3"/>
        <v>21017.5</v>
      </c>
      <c r="E45" s="16">
        <f t="shared" si="3"/>
        <v>-7666.5</v>
      </c>
      <c r="F45" s="2"/>
      <c r="G45" s="2"/>
      <c r="J45" s="2"/>
      <c r="K45" s="2"/>
      <c r="L45" s="2"/>
      <c r="M45" s="2"/>
      <c r="N45" s="2"/>
      <c r="O45" s="2"/>
      <c r="P45" s="2"/>
      <c r="Q45" s="2"/>
      <c r="R45" s="2"/>
      <c r="S45" s="2"/>
      <c r="T45" s="2"/>
      <c r="U45" s="2"/>
      <c r="V45" s="2"/>
      <c r="W45" s="2"/>
      <c r="X45" s="2"/>
      <c r="Y45" s="2"/>
      <c r="Z45" s="2"/>
    </row>
    <row r="46" spans="1:26" ht="12.75">
      <c r="A46" s="2"/>
      <c r="B46" s="17" t="s">
        <v>21</v>
      </c>
      <c r="C46" s="18">
        <f t="shared" ref="C46:E46" si="4">AVERAGE(C18:C41)</f>
        <v>14051.125</v>
      </c>
      <c r="D46" s="18">
        <f t="shared" si="4"/>
        <v>22015.916666666668</v>
      </c>
      <c r="E46" s="19">
        <f t="shared" si="4"/>
        <v>-7964.791666666667</v>
      </c>
      <c r="G46" s="2"/>
      <c r="J46" s="2"/>
      <c r="K46" s="2"/>
      <c r="L46" s="2"/>
      <c r="M46" s="2"/>
      <c r="N46" s="2"/>
      <c r="O46" s="2"/>
      <c r="P46" s="2"/>
      <c r="Q46" s="2"/>
      <c r="R46" s="2"/>
      <c r="S46" s="2"/>
      <c r="T46" s="2"/>
      <c r="U46" s="2"/>
      <c r="V46" s="2"/>
      <c r="W46" s="2"/>
      <c r="X46" s="2"/>
      <c r="Y46" s="2"/>
      <c r="Z46" s="2"/>
    </row>
    <row r="47" spans="1:26" ht="12.75">
      <c r="A47" s="2"/>
      <c r="B47" s="20" t="s">
        <v>22</v>
      </c>
      <c r="C47" s="21">
        <f t="shared" ref="C47:D47" si="5">STDEVA(C18:C41)</f>
        <v>3559.3579576451948</v>
      </c>
      <c r="D47" s="21">
        <f t="shared" si="5"/>
        <v>4797.0571224691412</v>
      </c>
      <c r="E47" s="22">
        <f>(SUM(F18:F41)/(C113-1))^(1/2)</f>
        <v>4864.8269103590546</v>
      </c>
      <c r="F47" s="2"/>
      <c r="G47" s="2"/>
      <c r="J47" s="2"/>
      <c r="K47" s="2"/>
      <c r="L47" s="2"/>
      <c r="M47" s="2"/>
      <c r="N47" s="2"/>
      <c r="O47" s="2"/>
      <c r="P47" s="2"/>
      <c r="Q47" s="2"/>
      <c r="R47" s="2"/>
      <c r="S47" s="2"/>
      <c r="T47" s="2"/>
      <c r="U47" s="2"/>
      <c r="V47" s="2"/>
      <c r="W47" s="2"/>
      <c r="X47" s="2"/>
      <c r="Y47" s="2"/>
      <c r="Z47" s="2"/>
    </row>
    <row r="48" spans="1:26" ht="12.75">
      <c r="A48" s="2"/>
      <c r="B48" s="6"/>
      <c r="C48" s="8"/>
      <c r="D48" s="2"/>
      <c r="E48" s="2"/>
      <c r="F48" s="2"/>
      <c r="G48" s="2"/>
      <c r="J48" s="2"/>
      <c r="K48" s="2"/>
      <c r="L48" s="2"/>
      <c r="M48" s="2"/>
      <c r="N48" s="2"/>
      <c r="O48" s="2"/>
      <c r="P48" s="2"/>
      <c r="Q48" s="2"/>
      <c r="R48" s="2"/>
      <c r="S48" s="2"/>
      <c r="T48" s="2"/>
      <c r="U48" s="2"/>
      <c r="V48" s="2"/>
      <c r="W48" s="2"/>
      <c r="X48" s="2"/>
      <c r="Y48" s="2"/>
      <c r="Z48" s="2"/>
    </row>
    <row r="49" spans="1:26" ht="12.75">
      <c r="A49" s="1" t="s">
        <v>23</v>
      </c>
      <c r="B49" s="1" t="s">
        <v>24</v>
      </c>
      <c r="C49" s="8"/>
      <c r="D49" s="2"/>
      <c r="E49" s="2"/>
      <c r="F49" s="2"/>
      <c r="G49" s="2"/>
      <c r="H49" s="2"/>
      <c r="I49" s="2"/>
      <c r="J49" s="2"/>
      <c r="K49" s="2"/>
      <c r="L49" s="2"/>
      <c r="M49" s="2"/>
      <c r="N49" s="2"/>
      <c r="O49" s="2"/>
      <c r="P49" s="2"/>
      <c r="Q49" s="2"/>
      <c r="R49" s="2"/>
      <c r="S49" s="2"/>
      <c r="T49" s="2"/>
      <c r="U49" s="2"/>
      <c r="V49" s="2"/>
      <c r="W49" s="2"/>
      <c r="X49" s="2"/>
      <c r="Y49" s="2"/>
      <c r="Z49" s="2"/>
    </row>
    <row r="50" spans="1:26" ht="12.75">
      <c r="A50" s="2"/>
      <c r="B50" s="23"/>
      <c r="D50" s="2"/>
      <c r="E50" s="2"/>
      <c r="F50" s="2"/>
      <c r="G50" s="2"/>
      <c r="H50" s="2"/>
      <c r="I50" s="2"/>
      <c r="J50" s="2"/>
      <c r="K50" s="2"/>
      <c r="L50" s="2"/>
      <c r="M50" s="2"/>
      <c r="N50" s="2"/>
      <c r="O50" s="2"/>
      <c r="P50" s="2"/>
      <c r="Q50" s="2"/>
      <c r="R50" s="2"/>
      <c r="S50" s="2"/>
      <c r="T50" s="2"/>
      <c r="U50" s="2"/>
      <c r="V50" s="2"/>
      <c r="W50" s="2"/>
      <c r="X50" s="2"/>
      <c r="Y50" s="2"/>
      <c r="Z50" s="2"/>
    </row>
    <row r="51" spans="1:26" ht="12.75">
      <c r="A51" s="2"/>
      <c r="B51" s="24" t="s">
        <v>25</v>
      </c>
      <c r="C51" s="25" t="s">
        <v>26</v>
      </c>
      <c r="D51" s="26"/>
      <c r="E51" s="2"/>
      <c r="F51" s="24" t="s">
        <v>25</v>
      </c>
      <c r="G51" s="27" t="s">
        <v>27</v>
      </c>
      <c r="H51" s="2"/>
      <c r="I51" s="2"/>
      <c r="J51" s="2"/>
      <c r="K51" s="2"/>
      <c r="L51" s="2"/>
      <c r="M51" s="2"/>
      <c r="N51" s="2"/>
      <c r="O51" s="2"/>
      <c r="P51" s="2"/>
      <c r="Q51" s="2"/>
      <c r="R51" s="2"/>
      <c r="S51" s="2"/>
      <c r="T51" s="2"/>
      <c r="U51" s="2"/>
      <c r="V51" s="2"/>
      <c r="W51" s="2"/>
      <c r="X51" s="2"/>
      <c r="Y51" s="2"/>
      <c r="Z51" s="2"/>
    </row>
    <row r="52" spans="1:26" ht="38.25">
      <c r="A52" s="2"/>
      <c r="B52" s="28" t="s">
        <v>28</v>
      </c>
      <c r="C52" s="29" t="s">
        <v>15</v>
      </c>
      <c r="D52" s="30" t="s">
        <v>16</v>
      </c>
      <c r="E52" s="2"/>
      <c r="F52" s="28" t="s">
        <v>28</v>
      </c>
      <c r="G52" s="31" t="s">
        <v>29</v>
      </c>
      <c r="H52" s="2"/>
      <c r="I52" s="2"/>
      <c r="J52" s="2"/>
      <c r="K52" s="2"/>
      <c r="L52" s="2"/>
      <c r="M52" s="2"/>
      <c r="N52" s="2"/>
      <c r="O52" s="2"/>
      <c r="P52" s="2"/>
      <c r="Q52" s="2"/>
      <c r="R52" s="2"/>
      <c r="S52" s="2"/>
      <c r="T52" s="2"/>
      <c r="U52" s="2"/>
      <c r="V52" s="2"/>
      <c r="W52" s="2"/>
      <c r="X52" s="2"/>
      <c r="Y52" s="2"/>
      <c r="Z52" s="2"/>
    </row>
    <row r="53" spans="1:26" ht="12.75">
      <c r="A53" s="2"/>
      <c r="B53" s="28" t="s">
        <v>30</v>
      </c>
      <c r="C53" s="29">
        <v>4</v>
      </c>
      <c r="D53" s="30"/>
      <c r="E53" s="2"/>
      <c r="F53" s="32" t="s">
        <v>31</v>
      </c>
      <c r="G53" s="33">
        <v>4</v>
      </c>
      <c r="H53" s="2"/>
      <c r="I53" s="2"/>
      <c r="J53" s="2"/>
      <c r="K53" s="2"/>
      <c r="L53" s="2"/>
      <c r="M53" s="2"/>
      <c r="N53" s="2"/>
      <c r="O53" s="2"/>
      <c r="P53" s="2"/>
      <c r="Q53" s="2"/>
      <c r="R53" s="2"/>
      <c r="S53" s="2"/>
      <c r="T53" s="2"/>
      <c r="U53" s="2"/>
      <c r="V53" s="2"/>
      <c r="W53" s="2"/>
      <c r="X53" s="2"/>
      <c r="Y53" s="2"/>
      <c r="Z53" s="2"/>
    </row>
    <row r="54" spans="1:26" ht="12.75">
      <c r="A54" s="2"/>
      <c r="B54" s="28" t="s">
        <v>32</v>
      </c>
      <c r="C54" s="29">
        <v>2</v>
      </c>
      <c r="D54" s="34"/>
      <c r="E54" s="2"/>
      <c r="F54" s="32" t="s">
        <v>33</v>
      </c>
      <c r="G54" s="33">
        <v>4</v>
      </c>
      <c r="H54" s="2"/>
      <c r="I54" s="2"/>
      <c r="J54" s="2"/>
      <c r="K54" s="2"/>
      <c r="L54" s="2"/>
      <c r="M54" s="2"/>
      <c r="N54" s="2"/>
      <c r="O54" s="2"/>
      <c r="P54" s="2"/>
      <c r="Q54" s="2"/>
      <c r="R54" s="2"/>
      <c r="S54" s="2"/>
      <c r="T54" s="2"/>
      <c r="U54" s="2"/>
      <c r="V54" s="2"/>
      <c r="W54" s="2"/>
      <c r="X54" s="2"/>
      <c r="Y54" s="2"/>
      <c r="Z54" s="2"/>
    </row>
    <row r="55" spans="1:26" ht="12.75">
      <c r="A55" s="2"/>
      <c r="B55" s="28" t="s">
        <v>34</v>
      </c>
      <c r="C55" s="29">
        <v>5</v>
      </c>
      <c r="D55" s="34"/>
      <c r="E55" s="2"/>
      <c r="F55" s="32" t="s">
        <v>35</v>
      </c>
      <c r="G55" s="33">
        <v>7</v>
      </c>
      <c r="H55" s="2"/>
      <c r="I55" s="2"/>
      <c r="J55" s="2"/>
      <c r="K55" s="2"/>
      <c r="L55" s="2"/>
      <c r="M55" s="2"/>
      <c r="N55" s="2"/>
      <c r="O55" s="2"/>
      <c r="P55" s="2"/>
      <c r="Q55" s="2"/>
      <c r="R55" s="2"/>
      <c r="S55" s="2"/>
      <c r="T55" s="2"/>
      <c r="U55" s="2"/>
      <c r="V55" s="2"/>
      <c r="W55" s="2"/>
      <c r="X55" s="2"/>
      <c r="Y55" s="2"/>
      <c r="Z55" s="2"/>
    </row>
    <row r="56" spans="1:26" ht="12.75">
      <c r="A56" s="2"/>
      <c r="B56" s="28" t="s">
        <v>36</v>
      </c>
      <c r="C56" s="29">
        <v>6</v>
      </c>
      <c r="D56" s="30">
        <v>1</v>
      </c>
      <c r="E56" s="2"/>
      <c r="F56" s="32" t="s">
        <v>37</v>
      </c>
      <c r="G56" s="33">
        <v>7</v>
      </c>
      <c r="H56" s="2"/>
      <c r="I56" s="2"/>
      <c r="J56" s="2"/>
      <c r="K56" s="2"/>
      <c r="L56" s="2"/>
      <c r="M56" s="2"/>
      <c r="N56" s="2"/>
      <c r="O56" s="2"/>
      <c r="P56" s="2"/>
      <c r="Q56" s="2"/>
      <c r="R56" s="2"/>
      <c r="S56" s="2"/>
      <c r="T56" s="2"/>
      <c r="U56" s="2"/>
      <c r="V56" s="2"/>
      <c r="W56" s="2"/>
      <c r="X56" s="2"/>
      <c r="Y56" s="2"/>
      <c r="Z56" s="2"/>
    </row>
    <row r="57" spans="1:26" ht="12.75">
      <c r="A57" s="2"/>
      <c r="B57" s="28" t="s">
        <v>38</v>
      </c>
      <c r="C57" s="29">
        <v>3</v>
      </c>
      <c r="D57" s="30">
        <v>4</v>
      </c>
      <c r="E57" s="2"/>
      <c r="F57" s="32" t="s">
        <v>39</v>
      </c>
      <c r="G57" s="35"/>
      <c r="H57" s="2"/>
      <c r="I57" s="2"/>
      <c r="J57" s="2"/>
      <c r="K57" s="2"/>
      <c r="L57" s="2"/>
      <c r="M57" s="2"/>
      <c r="N57" s="2"/>
      <c r="O57" s="2"/>
      <c r="P57" s="2"/>
      <c r="Q57" s="2"/>
      <c r="R57" s="2"/>
      <c r="S57" s="2"/>
      <c r="T57" s="2"/>
      <c r="U57" s="2"/>
      <c r="V57" s="2"/>
      <c r="W57" s="2"/>
      <c r="X57" s="2"/>
      <c r="Y57" s="2"/>
      <c r="Z57" s="2"/>
    </row>
    <row r="58" spans="1:26" ht="12.75">
      <c r="A58" s="2"/>
      <c r="B58" s="28" t="s">
        <v>40</v>
      </c>
      <c r="C58" s="29">
        <v>3</v>
      </c>
      <c r="D58" s="30">
        <v>3</v>
      </c>
      <c r="E58" s="2"/>
      <c r="F58" s="32" t="s">
        <v>41</v>
      </c>
      <c r="G58" s="33">
        <v>1</v>
      </c>
      <c r="H58" s="2"/>
      <c r="I58" s="2"/>
      <c r="J58" s="2"/>
      <c r="K58" s="2"/>
      <c r="L58" s="2"/>
      <c r="M58" s="2"/>
      <c r="N58" s="2"/>
      <c r="O58" s="2"/>
      <c r="P58" s="2"/>
      <c r="Q58" s="2"/>
      <c r="R58" s="2"/>
      <c r="S58" s="2"/>
      <c r="T58" s="2"/>
      <c r="U58" s="2"/>
      <c r="V58" s="2"/>
      <c r="W58" s="2"/>
      <c r="X58" s="2"/>
      <c r="Y58" s="2"/>
      <c r="Z58" s="2"/>
    </row>
    <row r="59" spans="1:26" ht="12.75">
      <c r="A59" s="2"/>
      <c r="B59" s="28" t="s">
        <v>42</v>
      </c>
      <c r="C59" s="29">
        <v>1</v>
      </c>
      <c r="D59" s="30">
        <v>6</v>
      </c>
      <c r="E59" s="2"/>
      <c r="F59" s="32" t="s">
        <v>43</v>
      </c>
      <c r="G59" s="35"/>
      <c r="H59" s="2"/>
      <c r="I59" s="2"/>
      <c r="J59" s="2"/>
      <c r="K59" s="2"/>
      <c r="L59" s="2"/>
      <c r="M59" s="2"/>
      <c r="N59" s="2"/>
      <c r="O59" s="2"/>
      <c r="P59" s="2"/>
      <c r="Q59" s="2"/>
      <c r="R59" s="2"/>
      <c r="S59" s="2"/>
      <c r="T59" s="2"/>
      <c r="U59" s="2"/>
      <c r="V59" s="2"/>
      <c r="W59" s="2"/>
      <c r="X59" s="2"/>
      <c r="Y59" s="2"/>
      <c r="Z59" s="2"/>
    </row>
    <row r="60" spans="1:26" ht="12.75">
      <c r="A60" s="2"/>
      <c r="B60" s="28" t="s">
        <v>44</v>
      </c>
      <c r="C60" s="36"/>
      <c r="D60" s="30">
        <v>4</v>
      </c>
      <c r="E60" s="2"/>
      <c r="F60" s="37" t="s">
        <v>45</v>
      </c>
      <c r="G60" s="38">
        <v>1</v>
      </c>
      <c r="H60" s="2"/>
      <c r="I60" s="2"/>
      <c r="J60" s="2"/>
      <c r="K60" s="2"/>
      <c r="L60" s="2"/>
      <c r="M60" s="2"/>
      <c r="N60" s="2"/>
      <c r="O60" s="2"/>
      <c r="P60" s="2"/>
      <c r="Q60" s="2"/>
      <c r="R60" s="2"/>
      <c r="S60" s="2"/>
      <c r="T60" s="2"/>
      <c r="U60" s="2"/>
      <c r="V60" s="2"/>
      <c r="W60" s="2"/>
      <c r="X60" s="2"/>
      <c r="Y60" s="2"/>
      <c r="Z60" s="2"/>
    </row>
    <row r="61" spans="1:26" ht="12.75">
      <c r="A61" s="2"/>
      <c r="B61" s="28" t="s">
        <v>46</v>
      </c>
      <c r="C61" s="36"/>
      <c r="D61" s="30">
        <v>3</v>
      </c>
      <c r="E61" s="2"/>
      <c r="F61" s="2"/>
      <c r="G61" s="2"/>
      <c r="H61" s="2"/>
      <c r="I61" s="2"/>
      <c r="J61" s="2"/>
      <c r="K61" s="2"/>
      <c r="L61" s="2"/>
      <c r="M61" s="2"/>
      <c r="N61" s="2"/>
      <c r="O61" s="2"/>
      <c r="P61" s="2"/>
      <c r="Q61" s="2"/>
      <c r="R61" s="2"/>
      <c r="S61" s="2"/>
      <c r="T61" s="2"/>
      <c r="U61" s="2"/>
      <c r="V61" s="2"/>
      <c r="W61" s="2"/>
      <c r="X61" s="2"/>
      <c r="Y61" s="2"/>
      <c r="Z61" s="2"/>
    </row>
    <row r="62" spans="1:26" ht="12.75">
      <c r="A62" s="2"/>
      <c r="B62" s="28" t="s">
        <v>47</v>
      </c>
      <c r="C62" s="36"/>
      <c r="D62" s="30">
        <v>1</v>
      </c>
      <c r="E62" s="2"/>
      <c r="F62" s="2"/>
      <c r="G62" s="2"/>
      <c r="H62" s="2"/>
      <c r="I62" s="2"/>
      <c r="J62" s="2"/>
      <c r="K62" s="2"/>
      <c r="L62" s="2"/>
      <c r="M62" s="2"/>
      <c r="N62" s="2"/>
      <c r="O62" s="2"/>
      <c r="P62" s="2"/>
      <c r="Q62" s="2"/>
      <c r="R62" s="2"/>
      <c r="S62" s="2"/>
      <c r="T62" s="2"/>
      <c r="U62" s="2"/>
      <c r="V62" s="2"/>
      <c r="W62" s="2"/>
      <c r="X62" s="2"/>
      <c r="Y62" s="2"/>
      <c r="Z62" s="2"/>
    </row>
    <row r="63" spans="1:26" ht="12.75">
      <c r="A63" s="2"/>
      <c r="B63" s="28" t="s">
        <v>48</v>
      </c>
      <c r="C63" s="36"/>
      <c r="D63" s="34"/>
      <c r="E63" s="2"/>
      <c r="F63" s="2"/>
      <c r="G63" s="2"/>
      <c r="H63" s="2"/>
      <c r="I63" s="2"/>
      <c r="J63" s="2"/>
      <c r="K63" s="2"/>
      <c r="L63" s="2"/>
      <c r="M63" s="2"/>
      <c r="N63" s="2"/>
      <c r="O63" s="2"/>
      <c r="P63" s="2"/>
      <c r="Q63" s="2"/>
      <c r="R63" s="2"/>
      <c r="S63" s="2"/>
      <c r="T63" s="2"/>
      <c r="U63" s="2"/>
      <c r="V63" s="2"/>
      <c r="W63" s="2"/>
      <c r="X63" s="2"/>
      <c r="Y63" s="2"/>
      <c r="Z63" s="2"/>
    </row>
    <row r="64" spans="1:26" ht="12.75">
      <c r="A64" s="2"/>
      <c r="B64" s="28" t="s">
        <v>49</v>
      </c>
      <c r="C64" s="36"/>
      <c r="D64" s="34"/>
      <c r="E64" s="2"/>
      <c r="F64" s="2"/>
      <c r="G64" s="2"/>
      <c r="H64" s="2"/>
      <c r="I64" s="2"/>
      <c r="J64" s="2"/>
      <c r="K64" s="2"/>
      <c r="L64" s="2"/>
      <c r="M64" s="2"/>
      <c r="N64" s="2"/>
      <c r="O64" s="2"/>
      <c r="P64" s="2"/>
      <c r="Q64" s="2"/>
      <c r="R64" s="2"/>
      <c r="S64" s="2"/>
      <c r="T64" s="2"/>
      <c r="U64" s="2"/>
      <c r="V64" s="2"/>
      <c r="W64" s="2"/>
      <c r="X64" s="2"/>
      <c r="Y64" s="2"/>
      <c r="Z64" s="2"/>
    </row>
    <row r="65" spans="1:26" ht="12.75">
      <c r="A65" s="2"/>
      <c r="B65" s="28" t="s">
        <v>50</v>
      </c>
      <c r="C65" s="36"/>
      <c r="D65" s="34"/>
      <c r="E65" s="2"/>
      <c r="F65" s="2"/>
      <c r="G65" s="2"/>
      <c r="H65" s="2"/>
      <c r="I65" s="2"/>
      <c r="J65" s="2"/>
      <c r="K65" s="2"/>
      <c r="L65" s="2"/>
      <c r="M65" s="2"/>
      <c r="N65" s="2"/>
      <c r="O65" s="2"/>
      <c r="P65" s="2"/>
      <c r="Q65" s="2"/>
      <c r="R65" s="2"/>
      <c r="S65" s="2"/>
      <c r="T65" s="2"/>
      <c r="U65" s="2"/>
      <c r="V65" s="2"/>
      <c r="W65" s="2"/>
      <c r="X65" s="2"/>
      <c r="Y65" s="2"/>
      <c r="Z65" s="2"/>
    </row>
    <row r="66" spans="1:26" ht="12.75">
      <c r="A66" s="2"/>
      <c r="B66" s="39" t="s">
        <v>51</v>
      </c>
      <c r="C66" s="40"/>
      <c r="D66" s="41">
        <v>2</v>
      </c>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6"/>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42" t="s">
        <v>52</v>
      </c>
      <c r="H104" s="2"/>
      <c r="I104" s="2"/>
      <c r="J104" s="2"/>
      <c r="K104" s="2"/>
      <c r="L104" s="2"/>
      <c r="M104" s="2"/>
      <c r="N104" s="2"/>
      <c r="O104" s="2"/>
      <c r="P104" s="2"/>
      <c r="Q104" s="2"/>
      <c r="R104" s="2"/>
      <c r="S104" s="2"/>
      <c r="T104" s="2"/>
      <c r="U104" s="2"/>
      <c r="V104" s="2"/>
      <c r="W104" s="2"/>
      <c r="X104" s="2"/>
      <c r="Y104" s="2"/>
      <c r="Z104" s="2"/>
    </row>
    <row r="105" spans="1:26" ht="12.75">
      <c r="A105" s="2"/>
      <c r="B105" s="50" t="s">
        <v>53</v>
      </c>
      <c r="C105" s="49"/>
      <c r="D105" s="49"/>
      <c r="E105" s="49"/>
      <c r="F105" s="49"/>
      <c r="G105" s="49"/>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1" t="s">
        <v>54</v>
      </c>
      <c r="B107" s="1" t="s">
        <v>55</v>
      </c>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1" t="s">
        <v>56</v>
      </c>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6" t="s">
        <v>57</v>
      </c>
      <c r="C110" s="6" t="s">
        <v>58</v>
      </c>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3" t="s">
        <v>59</v>
      </c>
      <c r="C111" s="43">
        <v>0.05</v>
      </c>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6" t="s">
        <v>60</v>
      </c>
      <c r="C112" s="8">
        <f>C46-D46</f>
        <v>-7964.7916666666679</v>
      </c>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3" t="s">
        <v>61</v>
      </c>
      <c r="C113">
        <f>COUNT(C18:C41)</f>
        <v>24</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3" t="s">
        <v>62</v>
      </c>
      <c r="C114">
        <f>C113-1</f>
        <v>23</v>
      </c>
      <c r="D114" s="2"/>
      <c r="E114" s="2"/>
      <c r="H114" s="2"/>
      <c r="I114" s="2"/>
      <c r="J114" s="2"/>
      <c r="K114" s="2"/>
      <c r="L114" s="2"/>
      <c r="M114" s="2"/>
      <c r="N114" s="2"/>
      <c r="O114" s="2"/>
      <c r="P114" s="2"/>
      <c r="Q114" s="2"/>
      <c r="R114" s="2"/>
      <c r="S114" s="2"/>
      <c r="T114" s="2"/>
      <c r="U114" s="2"/>
      <c r="V114" s="2"/>
      <c r="W114" s="2"/>
      <c r="X114" s="2"/>
      <c r="Y114" s="2"/>
      <c r="Z114" s="2"/>
    </row>
    <row r="115" spans="1:26" ht="12.75">
      <c r="A115" s="2"/>
      <c r="B115" s="23" t="s">
        <v>63</v>
      </c>
      <c r="C115" s="44">
        <f>E47/SQRT(C113)</f>
        <v>993.02863477834035</v>
      </c>
      <c r="D115" s="2"/>
      <c r="E115" s="2"/>
      <c r="H115" s="2"/>
      <c r="I115" s="2"/>
      <c r="J115" s="2"/>
      <c r="K115" s="2"/>
      <c r="L115" s="2"/>
      <c r="M115" s="2"/>
      <c r="N115" s="2"/>
      <c r="O115" s="2"/>
      <c r="P115" s="2"/>
      <c r="Q115" s="2"/>
      <c r="R115" s="2"/>
      <c r="S115" s="2"/>
      <c r="T115" s="2"/>
      <c r="U115" s="2"/>
      <c r="V115" s="2"/>
      <c r="W115" s="2"/>
      <c r="X115" s="2"/>
      <c r="Y115" s="2"/>
      <c r="Z115" s="2"/>
    </row>
    <row r="116" spans="1:26" ht="12.75">
      <c r="A116" s="2"/>
      <c r="B116" s="6" t="s">
        <v>64</v>
      </c>
      <c r="C116" s="45">
        <f>C112/C115</f>
        <v>-8.0207069441099605</v>
      </c>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3" t="s">
        <v>65</v>
      </c>
      <c r="C117" s="23">
        <v>1E-4</v>
      </c>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3" t="s">
        <v>66</v>
      </c>
      <c r="C118" s="23">
        <v>-2.069</v>
      </c>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50" t="s">
        <v>67</v>
      </c>
      <c r="C120" s="49"/>
      <c r="D120" s="49"/>
      <c r="E120" s="49"/>
      <c r="F120" s="49"/>
      <c r="G120" s="49"/>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1" t="s">
        <v>68</v>
      </c>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6" t="s">
        <v>69</v>
      </c>
      <c r="C123" s="8">
        <f>C118*C115</f>
        <v>-2054.5762453563862</v>
      </c>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6" t="s">
        <v>70</v>
      </c>
      <c r="C124" s="8">
        <f>C112+C123</f>
        <v>-10019.367912023054</v>
      </c>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6" t="s">
        <v>71</v>
      </c>
      <c r="C125" s="8">
        <f>C112-C123</f>
        <v>-5910.2154213102822</v>
      </c>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50" t="s">
        <v>72</v>
      </c>
      <c r="C127" s="49"/>
      <c r="D127" s="49"/>
      <c r="E127" s="49"/>
      <c r="F127" s="49"/>
      <c r="G127" s="49"/>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1" t="s">
        <v>73</v>
      </c>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6" t="s">
        <v>74</v>
      </c>
      <c r="C130" s="46">
        <f>C112/E47</f>
        <v>-1.6372199491222632</v>
      </c>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6" t="s">
        <v>75</v>
      </c>
      <c r="C131" s="46">
        <f>C116^2/(C116^2+C114)</f>
        <v>0.73663641614450626</v>
      </c>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50" t="s">
        <v>76</v>
      </c>
      <c r="C133" s="49"/>
      <c r="D133" s="49"/>
      <c r="E133" s="49"/>
      <c r="F133" s="49"/>
      <c r="G133" s="49"/>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48" t="s">
        <v>77</v>
      </c>
      <c r="C135" s="49"/>
      <c r="D135" s="49"/>
      <c r="E135" s="49"/>
      <c r="F135" s="49"/>
      <c r="G135" s="49"/>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5" t="s">
        <v>78</v>
      </c>
      <c r="B137" s="50" t="s">
        <v>79</v>
      </c>
      <c r="C137" s="49"/>
      <c r="D137" s="49"/>
      <c r="E137" s="49"/>
      <c r="F137" s="49"/>
      <c r="G137" s="49"/>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sheetData>
  <autoFilter ref="C17:F41"/>
  <mergeCells count="9">
    <mergeCell ref="B135:G135"/>
    <mergeCell ref="B137:G137"/>
    <mergeCell ref="B9:G9"/>
    <mergeCell ref="B10:G10"/>
    <mergeCell ref="B13:G13"/>
    <mergeCell ref="B105:G105"/>
    <mergeCell ref="B120:G120"/>
    <mergeCell ref="B127:G127"/>
    <mergeCell ref="B133:G133"/>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Sony</cp:lastModifiedBy>
  <dcterms:modified xsi:type="dcterms:W3CDTF">2016-12-03T16:35:20Z</dcterms:modified>
</cp:coreProperties>
</file>